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3　地域森林計画（球磨川）\01　地域森林計画（球磨・樹立）\10　印刷\03　印刷業者用\06　民有林資源調査書\02　森林計画区別\"/>
    </mc:Choice>
  </mc:AlternateContent>
  <bookViews>
    <workbookView xWindow="-120" yWindow="-120" windowWidth="19440" windowHeight="15000" tabRatio="777"/>
  </bookViews>
  <sheets>
    <sheet name="緑川計画区" sheetId="15" r:id="rId1"/>
  </sheets>
  <definedNames>
    <definedName name="_xlnm.Print_Titles" localSheetId="0">緑川計画区!$A:$A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31" i="15" l="1"/>
  <c r="AB31" i="15" s="1"/>
  <c r="Z9" i="15" l="1"/>
  <c r="Z8" i="15"/>
  <c r="Z7" i="15"/>
  <c r="Z10" i="15"/>
  <c r="AA26" i="15"/>
  <c r="AA25" i="15"/>
  <c r="AA24" i="15"/>
  <c r="AA23" i="15"/>
  <c r="AA22" i="15"/>
  <c r="AA21" i="15"/>
  <c r="AA20" i="15"/>
  <c r="AA19" i="15"/>
  <c r="AA18" i="15"/>
  <c r="AA17" i="15"/>
  <c r="AA16" i="15"/>
  <c r="AA15" i="15"/>
  <c r="AA14" i="15"/>
  <c r="AA13" i="15"/>
  <c r="AA12" i="15"/>
  <c r="AA11" i="15"/>
  <c r="AA10" i="15"/>
  <c r="AA9" i="15"/>
  <c r="AA8" i="15"/>
  <c r="AA7" i="15"/>
  <c r="Z26" i="15"/>
  <c r="Z25" i="15"/>
  <c r="Z24" i="15"/>
  <c r="Z23" i="15"/>
  <c r="Z22" i="15"/>
  <c r="Z21" i="15"/>
  <c r="Z20" i="15"/>
  <c r="Z19" i="15"/>
  <c r="Z18" i="15"/>
  <c r="Z17" i="15"/>
  <c r="Z16" i="15"/>
  <c r="Z15" i="15"/>
  <c r="Z14" i="15"/>
  <c r="Z13" i="15"/>
  <c r="Z12" i="15"/>
  <c r="Z11" i="15"/>
  <c r="O26" i="15"/>
  <c r="N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Y27" i="15"/>
  <c r="X27" i="15"/>
  <c r="W27" i="15"/>
  <c r="V27" i="15"/>
  <c r="U27" i="15"/>
  <c r="T27" i="15"/>
  <c r="S27" i="15"/>
  <c r="R27" i="15"/>
  <c r="Q27" i="15"/>
  <c r="P27" i="15"/>
  <c r="M27" i="15"/>
  <c r="L27" i="15"/>
  <c r="K27" i="15"/>
  <c r="J27" i="15"/>
  <c r="I27" i="15"/>
  <c r="H27" i="15"/>
  <c r="G27" i="15"/>
  <c r="F27" i="15"/>
  <c r="E27" i="15"/>
  <c r="D27" i="15"/>
  <c r="C27" i="15"/>
  <c r="B27" i="15"/>
  <c r="AC25" i="15" l="1"/>
  <c r="AC17" i="15"/>
  <c r="AC26" i="15"/>
  <c r="AB23" i="15"/>
  <c r="AC22" i="15"/>
  <c r="AB19" i="15"/>
  <c r="AC18" i="15"/>
  <c r="AB15" i="15"/>
  <c r="AC14" i="15"/>
  <c r="AB11" i="15"/>
  <c r="AC10" i="15"/>
  <c r="AB9" i="15"/>
  <c r="AA27" i="15"/>
  <c r="AB26" i="15"/>
  <c r="AB25" i="15"/>
  <c r="AC24" i="15"/>
  <c r="AB24" i="15"/>
  <c r="AC23" i="15"/>
  <c r="AB22" i="15"/>
  <c r="AC21" i="15"/>
  <c r="AB21" i="15"/>
  <c r="AC20" i="15"/>
  <c r="AB20" i="15"/>
  <c r="AC19" i="15"/>
  <c r="AB18" i="15"/>
  <c r="AB17" i="15"/>
  <c r="AC16" i="15"/>
  <c r="AB16" i="15"/>
  <c r="AC15" i="15"/>
  <c r="AB14" i="15"/>
  <c r="AC13" i="15"/>
  <c r="AB13" i="15"/>
  <c r="AC12" i="15"/>
  <c r="AB12" i="15"/>
  <c r="AC11" i="15"/>
  <c r="AB10" i="15"/>
  <c r="AC9" i="15"/>
  <c r="AB8" i="15"/>
  <c r="O27" i="15"/>
  <c r="AC8" i="15"/>
  <c r="N27" i="15"/>
  <c r="AB7" i="15"/>
  <c r="AC7" i="15"/>
  <c r="Z27" i="15"/>
  <c r="AB27" i="15" l="1"/>
  <c r="AC27" i="15"/>
  <c r="AC31" i="15" s="1"/>
</calcChain>
</file>

<file path=xl/sharedStrings.xml><?xml version="1.0" encoding="utf-8"?>
<sst xmlns="http://schemas.openxmlformats.org/spreadsheetml/2006/main" count="75" uniqueCount="30">
  <si>
    <t>面 積</t>
  </si>
  <si>
    <t>蓄 積</t>
  </si>
  <si>
    <t>樹種</t>
    <rPh sb="0" eb="2">
      <t>ジュシュ</t>
    </rPh>
    <phoneticPr fontId="4"/>
  </si>
  <si>
    <t>計</t>
    <rPh sb="0" eb="1">
      <t>ケイ</t>
    </rPh>
    <phoneticPr fontId="4"/>
  </si>
  <si>
    <t>広葉樹</t>
    <rPh sb="0" eb="3">
      <t>コウヨウジュ</t>
    </rPh>
    <phoneticPr fontId="4"/>
  </si>
  <si>
    <t>総合計</t>
    <rPh sb="0" eb="1">
      <t>ソウ</t>
    </rPh>
    <rPh sb="1" eb="3">
      <t>ゴウケイ</t>
    </rPh>
    <phoneticPr fontId="4"/>
  </si>
  <si>
    <t>伐採跡地</t>
    <rPh sb="0" eb="2">
      <t>バッサイ</t>
    </rPh>
    <rPh sb="2" eb="4">
      <t>アトチ</t>
    </rPh>
    <phoneticPr fontId="4"/>
  </si>
  <si>
    <t>未立木地</t>
    <rPh sb="0" eb="1">
      <t>ミ</t>
    </rPh>
    <rPh sb="1" eb="3">
      <t>リュウボク</t>
    </rPh>
    <rPh sb="3" eb="4">
      <t>チ</t>
    </rPh>
    <phoneticPr fontId="4"/>
  </si>
  <si>
    <t>林種</t>
    <rPh sb="0" eb="1">
      <t>リン</t>
    </rPh>
    <rPh sb="1" eb="2">
      <t>シュ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</si>
  <si>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</si>
  <si>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</si>
  <si>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</si>
  <si>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齢級</t>
    <rPh sb="0" eb="1">
      <t>レイ</t>
    </rPh>
    <rPh sb="1" eb="2">
      <t>キュウ</t>
    </rPh>
    <phoneticPr fontId="4"/>
  </si>
  <si>
    <t>20上</t>
    <rPh sb="2" eb="3">
      <t>ウエ</t>
    </rPh>
    <phoneticPr fontId="4"/>
  </si>
  <si>
    <t>合計</t>
    <rPh sb="0" eb="2">
      <t>ゴウケイ</t>
    </rPh>
    <phoneticPr fontId="4"/>
  </si>
  <si>
    <t>スギ</t>
    <phoneticPr fontId="4"/>
  </si>
  <si>
    <t>ヒノキ</t>
    <phoneticPr fontId="4"/>
  </si>
  <si>
    <t>マツ</t>
    <phoneticPr fontId="4"/>
  </si>
  <si>
    <t>クヌギ</t>
    <phoneticPr fontId="4"/>
  </si>
  <si>
    <t>その他針葉樹</t>
    <rPh sb="2" eb="3">
      <t>タ</t>
    </rPh>
    <rPh sb="3" eb="6">
      <t>シンヨウジュ</t>
    </rPh>
    <phoneticPr fontId="4"/>
  </si>
  <si>
    <t>その他広葉樹</t>
    <rPh sb="2" eb="3">
      <t>タ</t>
    </rPh>
    <rPh sb="3" eb="6">
      <t>コウヨウジュ</t>
    </rPh>
    <phoneticPr fontId="4"/>
  </si>
  <si>
    <t>人工林</t>
    <rPh sb="0" eb="3">
      <t>ジンコウリン</t>
    </rPh>
    <phoneticPr fontId="4"/>
  </si>
  <si>
    <t>天然林</t>
    <rPh sb="0" eb="3">
      <t>テンネンリン</t>
    </rPh>
    <phoneticPr fontId="4"/>
  </si>
  <si>
    <t>人天合計</t>
    <rPh sb="0" eb="1">
      <t>ヒト</t>
    </rPh>
    <rPh sb="1" eb="2">
      <t>テン</t>
    </rPh>
    <rPh sb="2" eb="4">
      <t>ゴウケイ</t>
    </rPh>
    <phoneticPr fontId="4"/>
  </si>
  <si>
    <t>更新困難地</t>
    <rPh sb="0" eb="2">
      <t>コウシン</t>
    </rPh>
    <rPh sb="2" eb="4">
      <t>コンナン</t>
    </rPh>
    <rPh sb="4" eb="5">
      <t>チ</t>
    </rPh>
    <phoneticPr fontId="4"/>
  </si>
  <si>
    <t>竹林</t>
    <rPh sb="0" eb="2">
      <t>チクリン</t>
    </rPh>
    <phoneticPr fontId="4"/>
  </si>
  <si>
    <t>特殊林</t>
    <rPh sb="0" eb="2">
      <t>トクシュ</t>
    </rPh>
    <rPh sb="2" eb="3">
      <t>リン</t>
    </rPh>
    <phoneticPr fontId="4"/>
  </si>
  <si>
    <t>その他計</t>
    <rPh sb="2" eb="3">
      <t>タ</t>
    </rPh>
    <rPh sb="3" eb="4">
      <t>ケイ</t>
    </rPh>
    <phoneticPr fontId="4"/>
  </si>
  <si>
    <t>蓄 積（束）</t>
    <rPh sb="4" eb="5">
      <t>タバ</t>
    </rPh>
    <phoneticPr fontId="4"/>
  </si>
  <si>
    <t>緑川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</si>
</sst>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7" fillId="0" borderId="0" xfId="3" applyFont="1"/>
    <xf numFmtId="0" fontId="8" fillId="0" borderId="0" xfId="3" applyFont="1"/>
    <xf numFmtId="0" fontId="7" fillId="0" borderId="0" xfId="3" applyFont="1" applyAlignment="1">
      <alignment horizontal="center"/>
    </xf>
    <xf numFmtId="0" fontId="8" fillId="0" borderId="0" xfId="3" applyFont="1" applyAlignment="1">
      <alignment horizontal="center"/>
    </xf>
    <xf numFmtId="0" fontId="7" fillId="0" borderId="1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177" fontId="7" fillId="0" borderId="4" xfId="3" applyNumberFormat="1" applyFont="1" applyBorder="1" applyAlignment="1">
      <alignment vertical="center"/>
    </xf>
    <xf numFmtId="0" fontId="7" fillId="0" borderId="8" xfId="3" applyFont="1" applyBorder="1" applyAlignment="1">
      <alignment horizontal="center" vertical="center"/>
    </xf>
    <xf numFmtId="176" fontId="7" fillId="0" borderId="8" xfId="3" applyNumberFormat="1" applyFont="1" applyBorder="1" applyAlignment="1">
      <alignment vertical="center"/>
    </xf>
    <xf numFmtId="0" fontId="7" fillId="0" borderId="0" xfId="3" applyFont="1" applyAlignment="1">
      <alignment vertical="center"/>
    </xf>
    <xf numFmtId="176" fontId="7" fillId="0" borderId="10" xfId="3" applyNumberFormat="1" applyFont="1" applyBorder="1" applyAlignment="1">
      <alignment vertical="center"/>
    </xf>
    <xf numFmtId="177" fontId="7" fillId="0" borderId="2" xfId="3" applyNumberFormat="1" applyFont="1" applyBorder="1" applyAlignment="1">
      <alignment vertical="center"/>
    </xf>
    <xf numFmtId="0" fontId="7" fillId="0" borderId="9" xfId="3" applyFont="1" applyBorder="1" applyAlignment="1">
      <alignment horizontal="center" vertical="center"/>
    </xf>
    <xf numFmtId="176" fontId="7" fillId="0" borderId="11" xfId="3" applyNumberFormat="1" applyFont="1" applyBorder="1" applyAlignment="1">
      <alignment vertical="center"/>
    </xf>
    <xf numFmtId="177" fontId="7" fillId="0" borderId="12" xfId="3" applyNumberFormat="1" applyFont="1" applyBorder="1" applyAlignment="1">
      <alignment vertical="center"/>
    </xf>
    <xf numFmtId="0" fontId="9" fillId="0" borderId="7" xfId="3" applyFont="1" applyBorder="1" applyAlignment="1">
      <alignment horizontal="center" vertical="center" shrinkToFit="1"/>
    </xf>
    <xf numFmtId="176" fontId="7" fillId="0" borderId="11" xfId="3" applyNumberFormat="1" applyFont="1" applyBorder="1" applyAlignment="1">
      <alignment horizontal="center" vertical="center"/>
    </xf>
    <xf numFmtId="177" fontId="7" fillId="0" borderId="12" xfId="3" applyNumberFormat="1" applyFont="1" applyBorder="1" applyAlignment="1">
      <alignment horizontal="center" vertical="center"/>
    </xf>
    <xf numFmtId="177" fontId="7" fillId="0" borderId="13" xfId="3" applyNumberFormat="1" applyFont="1" applyBorder="1" applyAlignment="1">
      <alignment vertical="center"/>
    </xf>
    <xf numFmtId="177" fontId="7" fillId="0" borderId="10" xfId="3" applyNumberFormat="1" applyFont="1" applyBorder="1" applyAlignment="1">
      <alignment vertical="center"/>
    </xf>
    <xf numFmtId="0" fontId="9" fillId="0" borderId="1" xfId="3" applyFont="1" applyBorder="1" applyAlignment="1">
      <alignment horizontal="center" vertical="center" shrinkToFit="1"/>
    </xf>
    <xf numFmtId="0" fontId="9" fillId="0" borderId="1" xfId="3" applyFont="1" applyBorder="1" applyAlignment="1">
      <alignment horizontal="center" vertical="center" shrinkToFit="1"/>
    </xf>
    <xf numFmtId="177" fontId="7" fillId="0" borderId="6" xfId="3" applyNumberFormat="1" applyFont="1" applyBorder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</cellXfs>
  <cellStyles count="6"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1"/>
  <sheetViews>
    <sheetView showZeros="0" tabSelected="1" zoomScaleNormal="100" workbookViewId="0">
      <pane xSplit="1" topLeftCell="H1" activePane="topRight" state="frozen"/>
      <selection pane="topRight" activeCell="AB31" sqref="AB31"/>
    </sheetView>
  </sheetViews>
  <sheetFormatPr defaultColWidth="9" defaultRowHeight="12" x14ac:dyDescent="0.15"/>
  <cols>
    <col min="1" max="1" width="10.875" style="9" customWidth="1"/>
    <col min="2" max="4" width="9.75" style="1" customWidth="1"/>
    <col min="5" max="5" width="9.75" style="3" customWidth="1"/>
    <col min="6" max="29" width="9.75" style="1" customWidth="1"/>
    <col min="30" max="16384" width="9" style="1"/>
  </cols>
  <sheetData>
    <row r="1" spans="1:29" ht="13.5" x14ac:dyDescent="0.15">
      <c r="C1" s="2"/>
      <c r="D1" s="2"/>
      <c r="E1" s="4"/>
      <c r="F1" s="2"/>
    </row>
    <row r="2" spans="1:29" x14ac:dyDescent="0.15">
      <c r="A2" s="24" t="s">
        <v>9</v>
      </c>
      <c r="B2" s="19" t="s">
        <v>10</v>
      </c>
      <c r="C2" s="24" t="s">
        <v>11</v>
      </c>
    </row>
    <row r="3" spans="1:29" ht="14.25" customHeight="1" x14ac:dyDescent="0.15">
      <c r="A3" s="25" t="s">
        <v>29</v>
      </c>
      <c r="B3" s="19"/>
      <c r="C3" s="25"/>
    </row>
    <row r="4" spans="1:29" s="13" customFormat="1" ht="17.45" customHeight="1" x14ac:dyDescent="0.15">
      <c r="A4" s="8" t="s">
        <v>8</v>
      </c>
      <c r="B4" s="29" t="s">
        <v>21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1"/>
      <c r="P4" s="28" t="s">
        <v>22</v>
      </c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7" t="s">
        <v>23</v>
      </c>
      <c r="AC4" s="27"/>
    </row>
    <row r="5" spans="1:29" s="13" customFormat="1" ht="17.45" customHeight="1" x14ac:dyDescent="0.15">
      <c r="A5" s="8" t="s">
        <v>2</v>
      </c>
      <c r="B5" s="27" t="s">
        <v>15</v>
      </c>
      <c r="C5" s="27"/>
      <c r="D5" s="27" t="s">
        <v>16</v>
      </c>
      <c r="E5" s="27"/>
      <c r="F5" s="27" t="s">
        <v>17</v>
      </c>
      <c r="G5" s="27"/>
      <c r="H5" s="27" t="s">
        <v>18</v>
      </c>
      <c r="I5" s="27"/>
      <c r="J5" s="27" t="s">
        <v>19</v>
      </c>
      <c r="K5" s="27"/>
      <c r="L5" s="27" t="s">
        <v>20</v>
      </c>
      <c r="M5" s="27"/>
      <c r="N5" s="27" t="s">
        <v>3</v>
      </c>
      <c r="O5" s="27"/>
      <c r="P5" s="27" t="s">
        <v>17</v>
      </c>
      <c r="Q5" s="27"/>
      <c r="R5" s="27" t="s">
        <v>18</v>
      </c>
      <c r="S5" s="27"/>
      <c r="T5" s="27" t="s">
        <v>4</v>
      </c>
      <c r="U5" s="27"/>
      <c r="V5" s="27" t="s">
        <v>19</v>
      </c>
      <c r="W5" s="27"/>
      <c r="X5" s="27" t="s">
        <v>20</v>
      </c>
      <c r="Y5" s="27"/>
      <c r="Z5" s="27" t="s">
        <v>3</v>
      </c>
      <c r="AA5" s="27"/>
      <c r="AB5" s="27" t="s">
        <v>14</v>
      </c>
      <c r="AC5" s="27"/>
    </row>
    <row r="6" spans="1:29" s="13" customFormat="1" ht="17.45" customHeight="1" x14ac:dyDescent="0.15">
      <c r="A6" s="8" t="s">
        <v>12</v>
      </c>
      <c r="B6" s="11" t="s">
        <v>0</v>
      </c>
      <c r="C6" s="7" t="s">
        <v>1</v>
      </c>
      <c r="D6" s="11" t="s">
        <v>0</v>
      </c>
      <c r="E6" s="7" t="s">
        <v>1</v>
      </c>
      <c r="F6" s="11" t="s">
        <v>0</v>
      </c>
      <c r="G6" s="7" t="s">
        <v>1</v>
      </c>
      <c r="H6" s="11" t="s">
        <v>0</v>
      </c>
      <c r="I6" s="7" t="s">
        <v>1</v>
      </c>
      <c r="J6" s="11" t="s">
        <v>0</v>
      </c>
      <c r="K6" s="7" t="s">
        <v>1</v>
      </c>
      <c r="L6" s="11" t="s">
        <v>0</v>
      </c>
      <c r="M6" s="7" t="s">
        <v>1</v>
      </c>
      <c r="N6" s="11" t="s">
        <v>0</v>
      </c>
      <c r="O6" s="7" t="s">
        <v>1</v>
      </c>
      <c r="P6" s="11" t="s">
        <v>0</v>
      </c>
      <c r="Q6" s="7" t="s">
        <v>1</v>
      </c>
      <c r="R6" s="11" t="s">
        <v>0</v>
      </c>
      <c r="S6" s="7" t="s">
        <v>1</v>
      </c>
      <c r="T6" s="11" t="s">
        <v>0</v>
      </c>
      <c r="U6" s="7" t="s">
        <v>1</v>
      </c>
      <c r="V6" s="11" t="s">
        <v>0</v>
      </c>
      <c r="W6" s="7" t="s">
        <v>1</v>
      </c>
      <c r="X6" s="11" t="s">
        <v>0</v>
      </c>
      <c r="Y6" s="7" t="s">
        <v>1</v>
      </c>
      <c r="Z6" s="11" t="s">
        <v>0</v>
      </c>
      <c r="AA6" s="7" t="s">
        <v>1</v>
      </c>
      <c r="AB6" s="11" t="s">
        <v>0</v>
      </c>
      <c r="AC6" s="7" t="s">
        <v>1</v>
      </c>
    </row>
    <row r="7" spans="1:29" s="13" customFormat="1" ht="18" customHeight="1" x14ac:dyDescent="0.15">
      <c r="A7" s="5">
        <v>1</v>
      </c>
      <c r="B7" s="12">
        <v>109.32000000000001</v>
      </c>
      <c r="C7" s="10">
        <v>0</v>
      </c>
      <c r="D7" s="12">
        <v>10.86</v>
      </c>
      <c r="E7" s="10">
        <v>0</v>
      </c>
      <c r="F7" s="12">
        <v>0</v>
      </c>
      <c r="G7" s="10">
        <v>0</v>
      </c>
      <c r="H7" s="12">
        <v>5.14</v>
      </c>
      <c r="I7" s="10">
        <v>0</v>
      </c>
      <c r="J7" s="12">
        <v>0</v>
      </c>
      <c r="K7" s="10">
        <v>0</v>
      </c>
      <c r="L7" s="12">
        <v>0.21</v>
      </c>
      <c r="M7" s="10">
        <v>0</v>
      </c>
      <c r="N7" s="12">
        <f>SUM(B7,D7,F7,H7,J7,L7)</f>
        <v>125.53</v>
      </c>
      <c r="O7" s="10">
        <f>SUM(C7,E7,G7,I7,K7,M7)</f>
        <v>0</v>
      </c>
      <c r="P7" s="12">
        <v>0</v>
      </c>
      <c r="Q7" s="10">
        <v>0</v>
      </c>
      <c r="R7" s="12">
        <v>1.23</v>
      </c>
      <c r="S7" s="10">
        <v>0</v>
      </c>
      <c r="T7" s="12">
        <v>0.2</v>
      </c>
      <c r="U7" s="10">
        <v>0</v>
      </c>
      <c r="V7" s="12">
        <v>0</v>
      </c>
      <c r="W7" s="10">
        <v>0</v>
      </c>
      <c r="X7" s="12">
        <v>4.01</v>
      </c>
      <c r="Y7" s="10">
        <v>0</v>
      </c>
      <c r="Z7" s="12">
        <f t="shared" ref="Z7:Z9" si="0">SUM(P7,R7,T7,V7,X7)</f>
        <v>5.4399999999999995</v>
      </c>
      <c r="AA7" s="10">
        <f>SUM(Q7,S7,U7,W7,Y7)</f>
        <v>0</v>
      </c>
      <c r="AB7" s="12">
        <f>SUM(Z7,N7)</f>
        <v>130.97</v>
      </c>
      <c r="AC7" s="10">
        <f>SUM(AA7,O7)</f>
        <v>0</v>
      </c>
    </row>
    <row r="8" spans="1:29" s="13" customFormat="1" ht="18" customHeight="1" x14ac:dyDescent="0.15">
      <c r="A8" s="5">
        <v>2</v>
      </c>
      <c r="B8" s="12">
        <v>284.97000000000003</v>
      </c>
      <c r="C8" s="10">
        <v>0</v>
      </c>
      <c r="D8" s="12">
        <v>30.560000000000002</v>
      </c>
      <c r="E8" s="10">
        <v>0</v>
      </c>
      <c r="F8" s="12">
        <v>0</v>
      </c>
      <c r="G8" s="10">
        <v>0</v>
      </c>
      <c r="H8" s="12">
        <v>20.96</v>
      </c>
      <c r="I8" s="10">
        <v>1038</v>
      </c>
      <c r="J8" s="12">
        <v>0.02</v>
      </c>
      <c r="K8" s="10">
        <v>0</v>
      </c>
      <c r="L8" s="12">
        <v>16.11</v>
      </c>
      <c r="M8" s="10">
        <v>491</v>
      </c>
      <c r="N8" s="12">
        <f t="shared" ref="N8:N25" si="1">SUM(B8,D8,F8,H8,J8,L8)</f>
        <v>352.62</v>
      </c>
      <c r="O8" s="10">
        <f t="shared" ref="O8:O25" si="2">SUM(C8,E8,G8,I8,K8,M8)</f>
        <v>1529</v>
      </c>
      <c r="P8" s="12">
        <v>0</v>
      </c>
      <c r="Q8" s="10">
        <v>0</v>
      </c>
      <c r="R8" s="12">
        <v>11.649999999999999</v>
      </c>
      <c r="S8" s="10">
        <v>576</v>
      </c>
      <c r="T8" s="12">
        <v>13.6</v>
      </c>
      <c r="U8" s="10">
        <v>309</v>
      </c>
      <c r="V8" s="12">
        <v>0</v>
      </c>
      <c r="W8" s="10">
        <v>0</v>
      </c>
      <c r="X8" s="12">
        <v>0</v>
      </c>
      <c r="Y8" s="10">
        <v>0</v>
      </c>
      <c r="Z8" s="12">
        <f t="shared" si="0"/>
        <v>25.25</v>
      </c>
      <c r="AA8" s="10">
        <f t="shared" ref="AA8:AA26" si="3">SUM(Q8,S8,U8,W8,Y8)</f>
        <v>885</v>
      </c>
      <c r="AB8" s="12">
        <f t="shared" ref="AB8:AB26" si="4">SUM(Z8,N8)</f>
        <v>377.87</v>
      </c>
      <c r="AC8" s="10">
        <f t="shared" ref="AC8:AC26" si="5">SUM(AA8,O8)</f>
        <v>2414</v>
      </c>
    </row>
    <row r="9" spans="1:29" s="13" customFormat="1" ht="18" customHeight="1" x14ac:dyDescent="0.15">
      <c r="A9" s="5">
        <v>3</v>
      </c>
      <c r="B9" s="12">
        <v>212.14999999999998</v>
      </c>
      <c r="C9" s="10">
        <v>7877</v>
      </c>
      <c r="D9" s="12">
        <v>65.400000000000006</v>
      </c>
      <c r="E9" s="10">
        <v>2372</v>
      </c>
      <c r="F9" s="12">
        <v>0</v>
      </c>
      <c r="G9" s="10">
        <v>0</v>
      </c>
      <c r="H9" s="12">
        <v>34.39</v>
      </c>
      <c r="I9" s="10">
        <v>3437</v>
      </c>
      <c r="J9" s="12">
        <v>1.04</v>
      </c>
      <c r="K9" s="10">
        <v>25</v>
      </c>
      <c r="L9" s="12">
        <v>54.52</v>
      </c>
      <c r="M9" s="10">
        <v>2674</v>
      </c>
      <c r="N9" s="12">
        <f t="shared" si="1"/>
        <v>367.49999999999994</v>
      </c>
      <c r="O9" s="10">
        <f t="shared" si="2"/>
        <v>16385</v>
      </c>
      <c r="P9" s="12">
        <v>0</v>
      </c>
      <c r="Q9" s="10">
        <v>0</v>
      </c>
      <c r="R9" s="12">
        <v>15.39</v>
      </c>
      <c r="S9" s="10">
        <v>1371</v>
      </c>
      <c r="T9" s="12">
        <v>3.38</v>
      </c>
      <c r="U9" s="10">
        <v>204</v>
      </c>
      <c r="V9" s="12">
        <v>0</v>
      </c>
      <c r="W9" s="10">
        <v>0</v>
      </c>
      <c r="X9" s="12">
        <v>0</v>
      </c>
      <c r="Y9" s="10">
        <v>0</v>
      </c>
      <c r="Z9" s="12">
        <f t="shared" si="0"/>
        <v>18.77</v>
      </c>
      <c r="AA9" s="10">
        <f t="shared" si="3"/>
        <v>1575</v>
      </c>
      <c r="AB9" s="12">
        <f t="shared" si="4"/>
        <v>386.26999999999992</v>
      </c>
      <c r="AC9" s="10">
        <f t="shared" si="5"/>
        <v>17960</v>
      </c>
    </row>
    <row r="10" spans="1:29" s="13" customFormat="1" ht="18" customHeight="1" x14ac:dyDescent="0.15">
      <c r="A10" s="5">
        <v>4</v>
      </c>
      <c r="B10" s="12">
        <v>101.05000000000001</v>
      </c>
      <c r="C10" s="10">
        <v>8083</v>
      </c>
      <c r="D10" s="12">
        <v>114.32</v>
      </c>
      <c r="E10" s="10">
        <v>8726</v>
      </c>
      <c r="F10" s="12">
        <v>0</v>
      </c>
      <c r="G10" s="10">
        <v>0</v>
      </c>
      <c r="H10" s="12">
        <v>16.899999999999999</v>
      </c>
      <c r="I10" s="10">
        <v>2266</v>
      </c>
      <c r="J10" s="12">
        <v>0</v>
      </c>
      <c r="K10" s="10">
        <v>0</v>
      </c>
      <c r="L10" s="12">
        <v>40.81</v>
      </c>
      <c r="M10" s="10">
        <v>3083</v>
      </c>
      <c r="N10" s="12">
        <f t="shared" si="1"/>
        <v>273.08000000000004</v>
      </c>
      <c r="O10" s="10">
        <f t="shared" si="2"/>
        <v>22158</v>
      </c>
      <c r="P10" s="12">
        <v>0</v>
      </c>
      <c r="Q10" s="10">
        <v>0</v>
      </c>
      <c r="R10" s="12">
        <v>41.93</v>
      </c>
      <c r="S10" s="10">
        <v>4755</v>
      </c>
      <c r="T10" s="12">
        <v>38.870000000000005</v>
      </c>
      <c r="U10" s="10">
        <v>2713</v>
      </c>
      <c r="V10" s="12">
        <v>0</v>
      </c>
      <c r="W10" s="10">
        <v>0</v>
      </c>
      <c r="X10" s="12">
        <v>0</v>
      </c>
      <c r="Y10" s="10">
        <v>0</v>
      </c>
      <c r="Z10" s="12">
        <f>SUM(P10,R10,T10,V10,X10)</f>
        <v>80.800000000000011</v>
      </c>
      <c r="AA10" s="10">
        <f t="shared" si="3"/>
        <v>7468</v>
      </c>
      <c r="AB10" s="12">
        <f t="shared" si="4"/>
        <v>353.88000000000005</v>
      </c>
      <c r="AC10" s="10">
        <f t="shared" si="5"/>
        <v>29626</v>
      </c>
    </row>
    <row r="11" spans="1:29" s="13" customFormat="1" ht="18" customHeight="1" x14ac:dyDescent="0.15">
      <c r="A11" s="5">
        <v>5</v>
      </c>
      <c r="B11" s="12">
        <v>100.47999999999999</v>
      </c>
      <c r="C11" s="10">
        <v>14378</v>
      </c>
      <c r="D11" s="12">
        <v>195.54</v>
      </c>
      <c r="E11" s="10">
        <v>26584</v>
      </c>
      <c r="F11" s="12">
        <v>0</v>
      </c>
      <c r="G11" s="10">
        <v>0</v>
      </c>
      <c r="H11" s="12">
        <v>38.22</v>
      </c>
      <c r="I11" s="10">
        <v>4648</v>
      </c>
      <c r="J11" s="12">
        <v>0</v>
      </c>
      <c r="K11" s="10">
        <v>0</v>
      </c>
      <c r="L11" s="12">
        <v>21.9</v>
      </c>
      <c r="M11" s="10">
        <v>1941</v>
      </c>
      <c r="N11" s="12">
        <f t="shared" si="1"/>
        <v>356.14</v>
      </c>
      <c r="O11" s="10">
        <f t="shared" si="2"/>
        <v>47551</v>
      </c>
      <c r="P11" s="12">
        <v>0</v>
      </c>
      <c r="Q11" s="10">
        <v>0</v>
      </c>
      <c r="R11" s="12">
        <v>35.39</v>
      </c>
      <c r="S11" s="10">
        <v>4168</v>
      </c>
      <c r="T11" s="12">
        <v>65.179999999999993</v>
      </c>
      <c r="U11" s="10">
        <v>5928</v>
      </c>
      <c r="V11" s="12">
        <v>0</v>
      </c>
      <c r="W11" s="10">
        <v>0</v>
      </c>
      <c r="X11" s="12">
        <v>0.7</v>
      </c>
      <c r="Y11" s="10">
        <v>70</v>
      </c>
      <c r="Z11" s="12">
        <f t="shared" ref="Z11:Z26" si="6">SUM(P11,R11,T11,V11,X11)</f>
        <v>101.27</v>
      </c>
      <c r="AA11" s="10">
        <f t="shared" si="3"/>
        <v>10166</v>
      </c>
      <c r="AB11" s="12">
        <f t="shared" si="4"/>
        <v>457.40999999999997</v>
      </c>
      <c r="AC11" s="10">
        <f t="shared" si="5"/>
        <v>57717</v>
      </c>
    </row>
    <row r="12" spans="1:29" s="13" customFormat="1" ht="18" customHeight="1" x14ac:dyDescent="0.15">
      <c r="A12" s="5">
        <v>6</v>
      </c>
      <c r="B12" s="12">
        <v>81.459999999999994</v>
      </c>
      <c r="C12" s="10">
        <v>17603</v>
      </c>
      <c r="D12" s="12">
        <v>246.82999999999998</v>
      </c>
      <c r="E12" s="10">
        <v>49182</v>
      </c>
      <c r="F12" s="12">
        <v>0</v>
      </c>
      <c r="G12" s="10">
        <v>0</v>
      </c>
      <c r="H12" s="12">
        <v>84.139999999999986</v>
      </c>
      <c r="I12" s="10">
        <v>12571</v>
      </c>
      <c r="J12" s="12">
        <v>1.01</v>
      </c>
      <c r="K12" s="10">
        <v>126</v>
      </c>
      <c r="L12" s="12">
        <v>30.119999999999997</v>
      </c>
      <c r="M12" s="10">
        <v>3252</v>
      </c>
      <c r="N12" s="12">
        <f t="shared" si="1"/>
        <v>443.55999999999995</v>
      </c>
      <c r="O12" s="10">
        <f t="shared" si="2"/>
        <v>82734</v>
      </c>
      <c r="P12" s="12">
        <v>0</v>
      </c>
      <c r="Q12" s="10">
        <v>0</v>
      </c>
      <c r="R12" s="12">
        <v>54.28</v>
      </c>
      <c r="S12" s="10">
        <v>7006</v>
      </c>
      <c r="T12" s="12">
        <v>10.3</v>
      </c>
      <c r="U12" s="10">
        <v>1121</v>
      </c>
      <c r="V12" s="12">
        <v>0</v>
      </c>
      <c r="W12" s="10">
        <v>0</v>
      </c>
      <c r="X12" s="12">
        <v>0</v>
      </c>
      <c r="Y12" s="10">
        <v>0</v>
      </c>
      <c r="Z12" s="12">
        <f t="shared" si="6"/>
        <v>64.58</v>
      </c>
      <c r="AA12" s="10">
        <f t="shared" si="3"/>
        <v>8127</v>
      </c>
      <c r="AB12" s="12">
        <f t="shared" si="4"/>
        <v>508.13999999999993</v>
      </c>
      <c r="AC12" s="10">
        <f t="shared" si="5"/>
        <v>90861</v>
      </c>
    </row>
    <row r="13" spans="1:29" s="13" customFormat="1" ht="18" customHeight="1" x14ac:dyDescent="0.15">
      <c r="A13" s="5">
        <v>7</v>
      </c>
      <c r="B13" s="12">
        <v>100.24000000000001</v>
      </c>
      <c r="C13" s="10">
        <v>28335</v>
      </c>
      <c r="D13" s="12">
        <v>289.07</v>
      </c>
      <c r="E13" s="10">
        <v>74603</v>
      </c>
      <c r="F13" s="12">
        <v>0.17</v>
      </c>
      <c r="G13" s="10">
        <v>32</v>
      </c>
      <c r="H13" s="12">
        <v>166.05</v>
      </c>
      <c r="I13" s="10">
        <v>27856</v>
      </c>
      <c r="J13" s="12">
        <v>0</v>
      </c>
      <c r="K13" s="10">
        <v>0</v>
      </c>
      <c r="L13" s="12">
        <v>26.75</v>
      </c>
      <c r="M13" s="10">
        <v>3284</v>
      </c>
      <c r="N13" s="12">
        <f t="shared" si="1"/>
        <v>582.28</v>
      </c>
      <c r="O13" s="10">
        <f t="shared" si="2"/>
        <v>134110</v>
      </c>
      <c r="P13" s="12">
        <v>0</v>
      </c>
      <c r="Q13" s="10">
        <v>0</v>
      </c>
      <c r="R13" s="12">
        <v>85.009999999999991</v>
      </c>
      <c r="S13" s="10">
        <v>13382</v>
      </c>
      <c r="T13" s="12">
        <v>14.52</v>
      </c>
      <c r="U13" s="10">
        <v>1845</v>
      </c>
      <c r="V13" s="12">
        <v>0</v>
      </c>
      <c r="W13" s="10">
        <v>0</v>
      </c>
      <c r="X13" s="12">
        <v>0</v>
      </c>
      <c r="Y13" s="10">
        <v>0</v>
      </c>
      <c r="Z13" s="12">
        <f t="shared" si="6"/>
        <v>99.529999999999987</v>
      </c>
      <c r="AA13" s="10">
        <f t="shared" si="3"/>
        <v>15227</v>
      </c>
      <c r="AB13" s="12">
        <f t="shared" si="4"/>
        <v>681.81</v>
      </c>
      <c r="AC13" s="10">
        <f t="shared" si="5"/>
        <v>149337</v>
      </c>
    </row>
    <row r="14" spans="1:29" s="13" customFormat="1" ht="18" customHeight="1" x14ac:dyDescent="0.15">
      <c r="A14" s="5">
        <v>8</v>
      </c>
      <c r="B14" s="12">
        <v>184.53</v>
      </c>
      <c r="C14" s="10">
        <v>68446</v>
      </c>
      <c r="D14" s="12">
        <v>201.64</v>
      </c>
      <c r="E14" s="10">
        <v>62350</v>
      </c>
      <c r="F14" s="12">
        <v>0</v>
      </c>
      <c r="G14" s="10">
        <v>0</v>
      </c>
      <c r="H14" s="12">
        <v>330.28</v>
      </c>
      <c r="I14" s="10">
        <v>59078</v>
      </c>
      <c r="J14" s="12">
        <v>0</v>
      </c>
      <c r="K14" s="10">
        <v>0</v>
      </c>
      <c r="L14" s="12">
        <v>0.69</v>
      </c>
      <c r="M14" s="10">
        <v>95</v>
      </c>
      <c r="N14" s="12">
        <f t="shared" si="1"/>
        <v>717.14</v>
      </c>
      <c r="O14" s="10">
        <f t="shared" si="2"/>
        <v>189969</v>
      </c>
      <c r="P14" s="12">
        <v>0</v>
      </c>
      <c r="Q14" s="10">
        <v>0</v>
      </c>
      <c r="R14" s="12">
        <v>139.68</v>
      </c>
      <c r="S14" s="10">
        <v>22329</v>
      </c>
      <c r="T14" s="12">
        <v>27.9</v>
      </c>
      <c r="U14" s="10">
        <v>4146</v>
      </c>
      <c r="V14" s="12">
        <v>0</v>
      </c>
      <c r="W14" s="10">
        <v>0</v>
      </c>
      <c r="X14" s="12">
        <v>0.13</v>
      </c>
      <c r="Y14" s="10">
        <v>18</v>
      </c>
      <c r="Z14" s="12">
        <f t="shared" si="6"/>
        <v>167.71</v>
      </c>
      <c r="AA14" s="10">
        <f t="shared" si="3"/>
        <v>26493</v>
      </c>
      <c r="AB14" s="12">
        <f t="shared" si="4"/>
        <v>884.85</v>
      </c>
      <c r="AC14" s="10">
        <f t="shared" si="5"/>
        <v>216462</v>
      </c>
    </row>
    <row r="15" spans="1:29" s="13" customFormat="1" ht="18" customHeight="1" x14ac:dyDescent="0.15">
      <c r="A15" s="5">
        <v>9</v>
      </c>
      <c r="B15" s="12">
        <v>742.27</v>
      </c>
      <c r="C15" s="10">
        <v>317270</v>
      </c>
      <c r="D15" s="12">
        <v>365.35</v>
      </c>
      <c r="E15" s="10">
        <v>133523</v>
      </c>
      <c r="F15" s="12">
        <v>0.74</v>
      </c>
      <c r="G15" s="10">
        <v>173</v>
      </c>
      <c r="H15" s="12">
        <v>179.92</v>
      </c>
      <c r="I15" s="10">
        <v>31891</v>
      </c>
      <c r="J15" s="12">
        <v>0</v>
      </c>
      <c r="K15" s="10">
        <v>0</v>
      </c>
      <c r="L15" s="12">
        <v>0</v>
      </c>
      <c r="M15" s="10">
        <v>0</v>
      </c>
      <c r="N15" s="12">
        <f t="shared" si="1"/>
        <v>1288.28</v>
      </c>
      <c r="O15" s="10">
        <f t="shared" si="2"/>
        <v>482857</v>
      </c>
      <c r="P15" s="12">
        <v>0</v>
      </c>
      <c r="Q15" s="10">
        <v>0</v>
      </c>
      <c r="R15" s="12">
        <v>312.90999999999997</v>
      </c>
      <c r="S15" s="10">
        <v>51858</v>
      </c>
      <c r="T15" s="12">
        <v>97.259999999999991</v>
      </c>
      <c r="U15" s="10">
        <v>14218</v>
      </c>
      <c r="V15" s="12">
        <v>0</v>
      </c>
      <c r="W15" s="10">
        <v>0</v>
      </c>
      <c r="X15" s="12">
        <v>0.05</v>
      </c>
      <c r="Y15" s="10">
        <v>7</v>
      </c>
      <c r="Z15" s="12">
        <f t="shared" si="6"/>
        <v>410.21999999999997</v>
      </c>
      <c r="AA15" s="10">
        <f t="shared" si="3"/>
        <v>66083</v>
      </c>
      <c r="AB15" s="12">
        <f t="shared" si="4"/>
        <v>1698.5</v>
      </c>
      <c r="AC15" s="10">
        <f t="shared" si="5"/>
        <v>548940</v>
      </c>
    </row>
    <row r="16" spans="1:29" s="13" customFormat="1" ht="18" customHeight="1" x14ac:dyDescent="0.15">
      <c r="A16" s="5">
        <v>10</v>
      </c>
      <c r="B16" s="12">
        <v>1430.83</v>
      </c>
      <c r="C16" s="10">
        <v>677714</v>
      </c>
      <c r="D16" s="12">
        <v>610.15</v>
      </c>
      <c r="E16" s="10">
        <v>253018</v>
      </c>
      <c r="F16" s="12">
        <v>4.8499999999999996</v>
      </c>
      <c r="G16" s="10">
        <v>788</v>
      </c>
      <c r="H16" s="12">
        <v>247.4</v>
      </c>
      <c r="I16" s="10">
        <v>41262</v>
      </c>
      <c r="J16" s="12">
        <v>0</v>
      </c>
      <c r="K16" s="10">
        <v>0</v>
      </c>
      <c r="L16" s="12">
        <v>0.63</v>
      </c>
      <c r="M16" s="10">
        <v>98</v>
      </c>
      <c r="N16" s="12">
        <f t="shared" si="1"/>
        <v>2293.86</v>
      </c>
      <c r="O16" s="10">
        <f t="shared" si="2"/>
        <v>972880</v>
      </c>
      <c r="P16" s="12">
        <v>2.25</v>
      </c>
      <c r="Q16" s="10">
        <v>551</v>
      </c>
      <c r="R16" s="12">
        <v>665.75</v>
      </c>
      <c r="S16" s="10">
        <v>106461</v>
      </c>
      <c r="T16" s="12">
        <v>318</v>
      </c>
      <c r="U16" s="10">
        <v>51327</v>
      </c>
      <c r="V16" s="12">
        <v>0</v>
      </c>
      <c r="W16" s="10">
        <v>0</v>
      </c>
      <c r="X16" s="12">
        <v>0.59</v>
      </c>
      <c r="Y16" s="10">
        <v>90</v>
      </c>
      <c r="Z16" s="12">
        <f t="shared" si="6"/>
        <v>986.59</v>
      </c>
      <c r="AA16" s="10">
        <f t="shared" si="3"/>
        <v>158429</v>
      </c>
      <c r="AB16" s="12">
        <f t="shared" si="4"/>
        <v>3280.4500000000003</v>
      </c>
      <c r="AC16" s="10">
        <f t="shared" si="5"/>
        <v>1131309</v>
      </c>
    </row>
    <row r="17" spans="1:29" s="13" customFormat="1" ht="18" customHeight="1" x14ac:dyDescent="0.15">
      <c r="A17" s="5">
        <v>11</v>
      </c>
      <c r="B17" s="12">
        <v>2868.8599999999997</v>
      </c>
      <c r="C17" s="10">
        <v>1429351</v>
      </c>
      <c r="D17" s="12">
        <v>1137.05</v>
      </c>
      <c r="E17" s="10">
        <v>485657</v>
      </c>
      <c r="F17" s="12">
        <v>11.12</v>
      </c>
      <c r="G17" s="10">
        <v>2749</v>
      </c>
      <c r="H17" s="12">
        <v>203.56</v>
      </c>
      <c r="I17" s="10">
        <v>33070</v>
      </c>
      <c r="J17" s="12">
        <v>2.02</v>
      </c>
      <c r="K17" s="10">
        <v>0</v>
      </c>
      <c r="L17" s="12">
        <v>1.51</v>
      </c>
      <c r="M17" s="10">
        <v>241</v>
      </c>
      <c r="N17" s="12">
        <f t="shared" si="1"/>
        <v>4224.1200000000008</v>
      </c>
      <c r="O17" s="10">
        <f t="shared" si="2"/>
        <v>1951068</v>
      </c>
      <c r="P17" s="12">
        <v>11.73</v>
      </c>
      <c r="Q17" s="10">
        <v>2950</v>
      </c>
      <c r="R17" s="12">
        <v>641.75</v>
      </c>
      <c r="S17" s="10">
        <v>102713</v>
      </c>
      <c r="T17" s="12">
        <v>808.07999999999993</v>
      </c>
      <c r="U17" s="10">
        <v>128285</v>
      </c>
      <c r="V17" s="12">
        <v>0</v>
      </c>
      <c r="W17" s="10">
        <v>0</v>
      </c>
      <c r="X17" s="12">
        <v>2.2799999999999998</v>
      </c>
      <c r="Y17" s="10">
        <v>367</v>
      </c>
      <c r="Z17" s="12">
        <f t="shared" si="6"/>
        <v>1463.84</v>
      </c>
      <c r="AA17" s="10">
        <f t="shared" si="3"/>
        <v>234315</v>
      </c>
      <c r="AB17" s="12">
        <f t="shared" si="4"/>
        <v>5687.9600000000009</v>
      </c>
      <c r="AC17" s="10">
        <f t="shared" si="5"/>
        <v>2185383</v>
      </c>
    </row>
    <row r="18" spans="1:29" s="13" customFormat="1" ht="18" customHeight="1" x14ac:dyDescent="0.15">
      <c r="A18" s="5">
        <v>12</v>
      </c>
      <c r="B18" s="12">
        <v>4692.6499999999996</v>
      </c>
      <c r="C18" s="10">
        <v>2426961</v>
      </c>
      <c r="D18" s="12">
        <v>1409.8799999999999</v>
      </c>
      <c r="E18" s="10">
        <v>639607</v>
      </c>
      <c r="F18" s="12">
        <v>31.630000000000003</v>
      </c>
      <c r="G18" s="10">
        <v>7673</v>
      </c>
      <c r="H18" s="12">
        <v>60.14</v>
      </c>
      <c r="I18" s="10">
        <v>9289</v>
      </c>
      <c r="J18" s="12">
        <v>0</v>
      </c>
      <c r="K18" s="10">
        <v>0</v>
      </c>
      <c r="L18" s="12">
        <v>0.24</v>
      </c>
      <c r="M18" s="10">
        <v>40</v>
      </c>
      <c r="N18" s="12">
        <f t="shared" si="1"/>
        <v>6194.54</v>
      </c>
      <c r="O18" s="10">
        <f t="shared" si="2"/>
        <v>3083570</v>
      </c>
      <c r="P18" s="12">
        <v>38.550000000000004</v>
      </c>
      <c r="Q18" s="10">
        <v>9393</v>
      </c>
      <c r="R18" s="12">
        <v>319.24</v>
      </c>
      <c r="S18" s="10">
        <v>52031</v>
      </c>
      <c r="T18" s="12">
        <v>1926.58</v>
      </c>
      <c r="U18" s="10">
        <v>305144</v>
      </c>
      <c r="V18" s="12">
        <v>0</v>
      </c>
      <c r="W18" s="10">
        <v>0</v>
      </c>
      <c r="X18" s="12">
        <v>0.93</v>
      </c>
      <c r="Y18" s="10">
        <v>149</v>
      </c>
      <c r="Z18" s="12">
        <f t="shared" si="6"/>
        <v>2285.2999999999997</v>
      </c>
      <c r="AA18" s="10">
        <f t="shared" si="3"/>
        <v>366717</v>
      </c>
      <c r="AB18" s="12">
        <f t="shared" si="4"/>
        <v>8479.84</v>
      </c>
      <c r="AC18" s="10">
        <f t="shared" si="5"/>
        <v>3450287</v>
      </c>
    </row>
    <row r="19" spans="1:29" s="13" customFormat="1" ht="18" customHeight="1" x14ac:dyDescent="0.15">
      <c r="A19" s="5">
        <v>13</v>
      </c>
      <c r="B19" s="12">
        <v>5319.18</v>
      </c>
      <c r="C19" s="10">
        <v>2855435</v>
      </c>
      <c r="D19" s="12">
        <v>1140.54</v>
      </c>
      <c r="E19" s="10">
        <v>525627</v>
      </c>
      <c r="F19" s="12">
        <v>52.32</v>
      </c>
      <c r="G19" s="10">
        <v>12143</v>
      </c>
      <c r="H19" s="12">
        <v>29.32</v>
      </c>
      <c r="I19" s="10">
        <v>4389</v>
      </c>
      <c r="J19" s="12">
        <v>0</v>
      </c>
      <c r="K19" s="10">
        <v>0</v>
      </c>
      <c r="L19" s="12">
        <v>0.38</v>
      </c>
      <c r="M19" s="10">
        <v>62</v>
      </c>
      <c r="N19" s="12">
        <f t="shared" si="1"/>
        <v>6541.74</v>
      </c>
      <c r="O19" s="10">
        <f t="shared" si="2"/>
        <v>3397656</v>
      </c>
      <c r="P19" s="12">
        <v>46.61</v>
      </c>
      <c r="Q19" s="10">
        <v>10819</v>
      </c>
      <c r="R19" s="12">
        <v>82.539999999999992</v>
      </c>
      <c r="S19" s="10">
        <v>13263</v>
      </c>
      <c r="T19" s="12">
        <v>3567.1000000000004</v>
      </c>
      <c r="U19" s="10">
        <v>552246</v>
      </c>
      <c r="V19" s="12">
        <v>0.01</v>
      </c>
      <c r="W19" s="10">
        <v>2</v>
      </c>
      <c r="X19" s="12">
        <v>0.65</v>
      </c>
      <c r="Y19" s="10">
        <v>109</v>
      </c>
      <c r="Z19" s="12">
        <f t="shared" si="6"/>
        <v>3696.9100000000008</v>
      </c>
      <c r="AA19" s="10">
        <f t="shared" si="3"/>
        <v>576439</v>
      </c>
      <c r="AB19" s="12">
        <f t="shared" si="4"/>
        <v>10238.650000000001</v>
      </c>
      <c r="AC19" s="10">
        <f t="shared" si="5"/>
        <v>3974095</v>
      </c>
    </row>
    <row r="20" spans="1:29" s="13" customFormat="1" ht="18" customHeight="1" x14ac:dyDescent="0.15">
      <c r="A20" s="5">
        <v>14</v>
      </c>
      <c r="B20" s="12">
        <v>4145.0600000000004</v>
      </c>
      <c r="C20" s="10">
        <v>2278154</v>
      </c>
      <c r="D20" s="12">
        <v>644.88</v>
      </c>
      <c r="E20" s="10">
        <v>303942</v>
      </c>
      <c r="F20" s="12">
        <v>18.96</v>
      </c>
      <c r="G20" s="10">
        <v>4326</v>
      </c>
      <c r="H20" s="12">
        <v>16.2</v>
      </c>
      <c r="I20" s="10">
        <v>2528</v>
      </c>
      <c r="J20" s="12">
        <v>0</v>
      </c>
      <c r="K20" s="10">
        <v>0</v>
      </c>
      <c r="L20" s="12">
        <v>0.61</v>
      </c>
      <c r="M20" s="10">
        <v>102</v>
      </c>
      <c r="N20" s="12">
        <f t="shared" si="1"/>
        <v>4825.71</v>
      </c>
      <c r="O20" s="10">
        <f t="shared" si="2"/>
        <v>2589052</v>
      </c>
      <c r="P20" s="12">
        <v>30.86</v>
      </c>
      <c r="Q20" s="10">
        <v>7683</v>
      </c>
      <c r="R20" s="12">
        <v>62.7</v>
      </c>
      <c r="S20" s="10">
        <v>9763</v>
      </c>
      <c r="T20" s="12">
        <v>3597.17</v>
      </c>
      <c r="U20" s="10">
        <v>560244</v>
      </c>
      <c r="V20" s="12">
        <v>0</v>
      </c>
      <c r="W20" s="10">
        <v>0</v>
      </c>
      <c r="X20" s="12">
        <v>5.2899999999999991</v>
      </c>
      <c r="Y20" s="10">
        <v>859</v>
      </c>
      <c r="Z20" s="12">
        <f t="shared" si="6"/>
        <v>3696.02</v>
      </c>
      <c r="AA20" s="10">
        <f t="shared" si="3"/>
        <v>578549</v>
      </c>
      <c r="AB20" s="12">
        <f t="shared" si="4"/>
        <v>8521.73</v>
      </c>
      <c r="AC20" s="10">
        <f t="shared" si="5"/>
        <v>3167601</v>
      </c>
    </row>
    <row r="21" spans="1:29" s="13" customFormat="1" ht="18" customHeight="1" x14ac:dyDescent="0.15">
      <c r="A21" s="5">
        <v>15</v>
      </c>
      <c r="B21" s="12">
        <v>1474.5900000000001</v>
      </c>
      <c r="C21" s="10">
        <v>823340</v>
      </c>
      <c r="D21" s="12">
        <v>256.57</v>
      </c>
      <c r="E21" s="10">
        <v>123135</v>
      </c>
      <c r="F21" s="12">
        <v>5.34</v>
      </c>
      <c r="G21" s="10">
        <v>1278</v>
      </c>
      <c r="H21" s="12">
        <v>11.93</v>
      </c>
      <c r="I21" s="10">
        <v>1824</v>
      </c>
      <c r="J21" s="12">
        <v>0</v>
      </c>
      <c r="K21" s="10">
        <v>0</v>
      </c>
      <c r="L21" s="12">
        <v>0</v>
      </c>
      <c r="M21" s="10">
        <v>0</v>
      </c>
      <c r="N21" s="12">
        <f t="shared" si="1"/>
        <v>1748.43</v>
      </c>
      <c r="O21" s="10">
        <f t="shared" si="2"/>
        <v>949577</v>
      </c>
      <c r="P21" s="12">
        <v>12.440000000000001</v>
      </c>
      <c r="Q21" s="10">
        <v>3040</v>
      </c>
      <c r="R21" s="12">
        <v>16.2</v>
      </c>
      <c r="S21" s="10">
        <v>2575</v>
      </c>
      <c r="T21" s="12">
        <v>2541.9499999999998</v>
      </c>
      <c r="U21" s="10">
        <v>392279</v>
      </c>
      <c r="V21" s="12">
        <v>0</v>
      </c>
      <c r="W21" s="10">
        <v>0</v>
      </c>
      <c r="X21" s="12">
        <v>0.53</v>
      </c>
      <c r="Y21" s="10">
        <v>84</v>
      </c>
      <c r="Z21" s="12">
        <f t="shared" si="6"/>
        <v>2571.12</v>
      </c>
      <c r="AA21" s="10">
        <f t="shared" si="3"/>
        <v>397978</v>
      </c>
      <c r="AB21" s="12">
        <f t="shared" si="4"/>
        <v>4319.55</v>
      </c>
      <c r="AC21" s="10">
        <f t="shared" si="5"/>
        <v>1347555</v>
      </c>
    </row>
    <row r="22" spans="1:29" s="13" customFormat="1" ht="18" customHeight="1" x14ac:dyDescent="0.15">
      <c r="A22" s="5">
        <v>16</v>
      </c>
      <c r="B22" s="12">
        <v>464.78</v>
      </c>
      <c r="C22" s="10">
        <v>268602</v>
      </c>
      <c r="D22" s="12">
        <v>155.38</v>
      </c>
      <c r="E22" s="10">
        <v>75215</v>
      </c>
      <c r="F22" s="12">
        <v>1.56</v>
      </c>
      <c r="G22" s="10">
        <v>445</v>
      </c>
      <c r="H22" s="12">
        <v>3.7</v>
      </c>
      <c r="I22" s="10">
        <v>595</v>
      </c>
      <c r="J22" s="12">
        <v>0</v>
      </c>
      <c r="K22" s="10">
        <v>0</v>
      </c>
      <c r="L22" s="12">
        <v>0</v>
      </c>
      <c r="M22" s="10">
        <v>0</v>
      </c>
      <c r="N22" s="12">
        <f t="shared" si="1"/>
        <v>625.41999999999996</v>
      </c>
      <c r="O22" s="10">
        <f t="shared" si="2"/>
        <v>344857</v>
      </c>
      <c r="P22" s="12">
        <v>3.36</v>
      </c>
      <c r="Q22" s="10">
        <v>794</v>
      </c>
      <c r="R22" s="12">
        <v>3.73</v>
      </c>
      <c r="S22" s="10">
        <v>582</v>
      </c>
      <c r="T22" s="12">
        <v>936.18999999999994</v>
      </c>
      <c r="U22" s="10">
        <v>146370</v>
      </c>
      <c r="V22" s="12">
        <v>0</v>
      </c>
      <c r="W22" s="10">
        <v>0</v>
      </c>
      <c r="X22" s="12">
        <v>0</v>
      </c>
      <c r="Y22" s="10">
        <v>0</v>
      </c>
      <c r="Z22" s="12">
        <f t="shared" si="6"/>
        <v>943.28</v>
      </c>
      <c r="AA22" s="10">
        <f t="shared" si="3"/>
        <v>147746</v>
      </c>
      <c r="AB22" s="12">
        <f t="shared" si="4"/>
        <v>1568.6999999999998</v>
      </c>
      <c r="AC22" s="10">
        <f t="shared" si="5"/>
        <v>492603</v>
      </c>
    </row>
    <row r="23" spans="1:29" s="13" customFormat="1" ht="18" customHeight="1" x14ac:dyDescent="0.15">
      <c r="A23" s="5">
        <v>17</v>
      </c>
      <c r="B23" s="12">
        <v>270.07</v>
      </c>
      <c r="C23" s="10">
        <v>151349</v>
      </c>
      <c r="D23" s="12">
        <v>122.27</v>
      </c>
      <c r="E23" s="10">
        <v>60179</v>
      </c>
      <c r="F23" s="12">
        <v>1.25</v>
      </c>
      <c r="G23" s="10">
        <v>297</v>
      </c>
      <c r="H23" s="12">
        <v>0.47</v>
      </c>
      <c r="I23" s="10">
        <v>75</v>
      </c>
      <c r="J23" s="12">
        <v>0</v>
      </c>
      <c r="K23" s="10">
        <v>0</v>
      </c>
      <c r="L23" s="12">
        <v>0</v>
      </c>
      <c r="M23" s="10">
        <v>0</v>
      </c>
      <c r="N23" s="12">
        <f t="shared" si="1"/>
        <v>394.06</v>
      </c>
      <c r="O23" s="10">
        <f t="shared" si="2"/>
        <v>211900</v>
      </c>
      <c r="P23" s="12">
        <v>0.15</v>
      </c>
      <c r="Q23" s="10">
        <v>22</v>
      </c>
      <c r="R23" s="12">
        <v>1.54</v>
      </c>
      <c r="S23" s="10">
        <v>221</v>
      </c>
      <c r="T23" s="12">
        <v>511.24</v>
      </c>
      <c r="U23" s="10">
        <v>81224</v>
      </c>
      <c r="V23" s="12">
        <v>0</v>
      </c>
      <c r="W23" s="10">
        <v>0</v>
      </c>
      <c r="X23" s="12">
        <v>5.4</v>
      </c>
      <c r="Y23" s="10">
        <v>913</v>
      </c>
      <c r="Z23" s="12">
        <f t="shared" si="6"/>
        <v>518.33000000000004</v>
      </c>
      <c r="AA23" s="10">
        <f t="shared" si="3"/>
        <v>82380</v>
      </c>
      <c r="AB23" s="12">
        <f t="shared" si="4"/>
        <v>912.3900000000001</v>
      </c>
      <c r="AC23" s="10">
        <f t="shared" si="5"/>
        <v>294280</v>
      </c>
    </row>
    <row r="24" spans="1:29" s="13" customFormat="1" ht="18" customHeight="1" x14ac:dyDescent="0.15">
      <c r="A24" s="5">
        <v>18</v>
      </c>
      <c r="B24" s="12">
        <v>120.97</v>
      </c>
      <c r="C24" s="10">
        <v>69125</v>
      </c>
      <c r="D24" s="12">
        <v>84.55</v>
      </c>
      <c r="E24" s="10">
        <v>40990</v>
      </c>
      <c r="F24" s="12">
        <v>0.56000000000000005</v>
      </c>
      <c r="G24" s="10">
        <v>149</v>
      </c>
      <c r="H24" s="12">
        <v>0.87</v>
      </c>
      <c r="I24" s="10">
        <v>175</v>
      </c>
      <c r="J24" s="12">
        <v>0</v>
      </c>
      <c r="K24" s="10">
        <v>0</v>
      </c>
      <c r="L24" s="12">
        <v>0</v>
      </c>
      <c r="M24" s="10">
        <v>0</v>
      </c>
      <c r="N24" s="12">
        <f t="shared" si="1"/>
        <v>206.95</v>
      </c>
      <c r="O24" s="10">
        <f t="shared" si="2"/>
        <v>110439</v>
      </c>
      <c r="P24" s="12">
        <v>0.4</v>
      </c>
      <c r="Q24" s="10">
        <v>88</v>
      </c>
      <c r="R24" s="12">
        <v>0.59</v>
      </c>
      <c r="S24" s="10">
        <v>106</v>
      </c>
      <c r="T24" s="12">
        <v>220.70999999999998</v>
      </c>
      <c r="U24" s="10">
        <v>35978</v>
      </c>
      <c r="V24" s="12">
        <v>0</v>
      </c>
      <c r="W24" s="10">
        <v>0</v>
      </c>
      <c r="X24" s="12">
        <v>0</v>
      </c>
      <c r="Y24" s="10">
        <v>0</v>
      </c>
      <c r="Z24" s="12">
        <f t="shared" si="6"/>
        <v>221.7</v>
      </c>
      <c r="AA24" s="10">
        <f t="shared" si="3"/>
        <v>36172</v>
      </c>
      <c r="AB24" s="12">
        <f t="shared" si="4"/>
        <v>428.65</v>
      </c>
      <c r="AC24" s="10">
        <f t="shared" si="5"/>
        <v>146611</v>
      </c>
    </row>
    <row r="25" spans="1:29" s="13" customFormat="1" ht="18" customHeight="1" x14ac:dyDescent="0.15">
      <c r="A25" s="5">
        <v>19</v>
      </c>
      <c r="B25" s="12">
        <v>91.78</v>
      </c>
      <c r="C25" s="10">
        <v>53183</v>
      </c>
      <c r="D25" s="12">
        <v>57.51</v>
      </c>
      <c r="E25" s="10">
        <v>28538</v>
      </c>
      <c r="F25" s="12">
        <v>0</v>
      </c>
      <c r="G25" s="10">
        <v>0</v>
      </c>
      <c r="H25" s="12">
        <v>0</v>
      </c>
      <c r="I25" s="10">
        <v>0</v>
      </c>
      <c r="J25" s="12">
        <v>0</v>
      </c>
      <c r="K25" s="10">
        <v>0</v>
      </c>
      <c r="L25" s="12">
        <v>0</v>
      </c>
      <c r="M25" s="10">
        <v>0</v>
      </c>
      <c r="N25" s="12">
        <f t="shared" si="1"/>
        <v>149.29</v>
      </c>
      <c r="O25" s="10">
        <f t="shared" si="2"/>
        <v>81721</v>
      </c>
      <c r="P25" s="12">
        <v>0.35</v>
      </c>
      <c r="Q25" s="10">
        <v>93</v>
      </c>
      <c r="R25" s="12">
        <v>0</v>
      </c>
      <c r="S25" s="10">
        <v>0</v>
      </c>
      <c r="T25" s="12">
        <v>93.93</v>
      </c>
      <c r="U25" s="10">
        <v>15123</v>
      </c>
      <c r="V25" s="12">
        <v>0</v>
      </c>
      <c r="W25" s="10">
        <v>0</v>
      </c>
      <c r="X25" s="12">
        <v>0</v>
      </c>
      <c r="Y25" s="10">
        <v>0</v>
      </c>
      <c r="Z25" s="12">
        <f t="shared" si="6"/>
        <v>94.28</v>
      </c>
      <c r="AA25" s="10">
        <f t="shared" si="3"/>
        <v>15216</v>
      </c>
      <c r="AB25" s="12">
        <f t="shared" si="4"/>
        <v>243.57</v>
      </c>
      <c r="AC25" s="10">
        <f t="shared" si="5"/>
        <v>96937</v>
      </c>
    </row>
    <row r="26" spans="1:29" s="13" customFormat="1" ht="18" customHeight="1" thickBot="1" x14ac:dyDescent="0.2">
      <c r="A26" s="16" t="s">
        <v>13</v>
      </c>
      <c r="B26" s="17">
        <v>151.64999999999998</v>
      </c>
      <c r="C26" s="18">
        <v>87508</v>
      </c>
      <c r="D26" s="17">
        <v>63.22</v>
      </c>
      <c r="E26" s="18">
        <v>31719</v>
      </c>
      <c r="F26" s="17">
        <v>1.65</v>
      </c>
      <c r="G26" s="18">
        <v>385</v>
      </c>
      <c r="H26" s="17">
        <v>0</v>
      </c>
      <c r="I26" s="18">
        <v>0</v>
      </c>
      <c r="J26" s="17">
        <v>0</v>
      </c>
      <c r="K26" s="18">
        <v>0</v>
      </c>
      <c r="L26" s="17">
        <v>0</v>
      </c>
      <c r="M26" s="18">
        <v>0</v>
      </c>
      <c r="N26" s="17">
        <f>SUM(B26,D26,F26,H26,J26,L26)</f>
        <v>216.51999999999998</v>
      </c>
      <c r="O26" s="18">
        <f>SUM(C26,E26,G26,I26,K26,M26)</f>
        <v>119612</v>
      </c>
      <c r="P26" s="17">
        <v>2.4699999999999998</v>
      </c>
      <c r="Q26" s="18">
        <v>637</v>
      </c>
      <c r="R26" s="17">
        <v>0.21</v>
      </c>
      <c r="S26" s="18">
        <v>32</v>
      </c>
      <c r="T26" s="17">
        <v>48.519999999999996</v>
      </c>
      <c r="U26" s="18">
        <v>8872</v>
      </c>
      <c r="V26" s="17">
        <v>0</v>
      </c>
      <c r="W26" s="18">
        <v>0</v>
      </c>
      <c r="X26" s="17">
        <v>3.54</v>
      </c>
      <c r="Y26" s="18">
        <v>608</v>
      </c>
      <c r="Z26" s="17">
        <f t="shared" si="6"/>
        <v>54.739999999999995</v>
      </c>
      <c r="AA26" s="18">
        <f t="shared" si="3"/>
        <v>10149</v>
      </c>
      <c r="AB26" s="17">
        <f t="shared" si="4"/>
        <v>271.26</v>
      </c>
      <c r="AC26" s="18">
        <f t="shared" si="5"/>
        <v>129761</v>
      </c>
    </row>
    <row r="27" spans="1:29" s="13" customFormat="1" ht="18" customHeight="1" thickTop="1" x14ac:dyDescent="0.15">
      <c r="A27" s="6" t="s">
        <v>14</v>
      </c>
      <c r="B27" s="14">
        <f t="shared" ref="B27:AC27" si="7">SUM(B7:B26)</f>
        <v>22946.89</v>
      </c>
      <c r="C27" s="23">
        <f t="shared" si="7"/>
        <v>11582714</v>
      </c>
      <c r="D27" s="14">
        <f t="shared" si="7"/>
        <v>7201.5700000000006</v>
      </c>
      <c r="E27" s="23">
        <f t="shared" si="7"/>
        <v>2924967</v>
      </c>
      <c r="F27" s="14">
        <f t="shared" si="7"/>
        <v>130.15000000000003</v>
      </c>
      <c r="G27" s="23">
        <f t="shared" si="7"/>
        <v>30438</v>
      </c>
      <c r="H27" s="14">
        <f t="shared" si="7"/>
        <v>1449.59</v>
      </c>
      <c r="I27" s="23">
        <f t="shared" si="7"/>
        <v>235992</v>
      </c>
      <c r="J27" s="14">
        <f t="shared" si="7"/>
        <v>4.09</v>
      </c>
      <c r="K27" s="23">
        <f t="shared" si="7"/>
        <v>151</v>
      </c>
      <c r="L27" s="14">
        <f t="shared" si="7"/>
        <v>194.48000000000002</v>
      </c>
      <c r="M27" s="23">
        <f t="shared" si="7"/>
        <v>15363</v>
      </c>
      <c r="N27" s="14">
        <f t="shared" si="7"/>
        <v>31926.77</v>
      </c>
      <c r="O27" s="26">
        <f t="shared" si="7"/>
        <v>14789625</v>
      </c>
      <c r="P27" s="14">
        <f t="shared" si="7"/>
        <v>149.17000000000002</v>
      </c>
      <c r="Q27" s="23">
        <f t="shared" si="7"/>
        <v>36070</v>
      </c>
      <c r="R27" s="14">
        <f t="shared" si="7"/>
        <v>2491.7199999999998</v>
      </c>
      <c r="S27" s="23">
        <f t="shared" si="7"/>
        <v>393192</v>
      </c>
      <c r="T27" s="14">
        <f t="shared" si="7"/>
        <v>14840.68</v>
      </c>
      <c r="U27" s="23">
        <f t="shared" si="7"/>
        <v>2307576</v>
      </c>
      <c r="V27" s="14">
        <f t="shared" si="7"/>
        <v>0.01</v>
      </c>
      <c r="W27" s="23">
        <f t="shared" si="7"/>
        <v>2</v>
      </c>
      <c r="X27" s="14">
        <f t="shared" si="7"/>
        <v>24.099999999999998</v>
      </c>
      <c r="Y27" s="23">
        <f t="shared" si="7"/>
        <v>3274</v>
      </c>
      <c r="Z27" s="14">
        <f t="shared" si="7"/>
        <v>17505.68</v>
      </c>
      <c r="AA27" s="26">
        <f t="shared" si="7"/>
        <v>2740114</v>
      </c>
      <c r="AB27" s="14">
        <f t="shared" si="7"/>
        <v>49432.450000000004</v>
      </c>
      <c r="AC27" s="23">
        <f t="shared" si="7"/>
        <v>17529739</v>
      </c>
    </row>
    <row r="28" spans="1:29" x14ac:dyDescent="0.15">
      <c r="C28" s="9"/>
      <c r="E28" s="9"/>
      <c r="G28" s="9"/>
      <c r="I28" s="9"/>
      <c r="K28" s="9"/>
      <c r="M28" s="9"/>
      <c r="O28" s="9"/>
      <c r="Q28" s="9"/>
      <c r="S28" s="9"/>
      <c r="U28" s="9"/>
    </row>
    <row r="29" spans="1:29" ht="16.899999999999999" customHeight="1" x14ac:dyDescent="0.15">
      <c r="P29" s="27" t="s">
        <v>6</v>
      </c>
      <c r="Q29" s="27"/>
      <c r="R29" s="27" t="s">
        <v>7</v>
      </c>
      <c r="S29" s="27"/>
      <c r="T29" s="27" t="s">
        <v>24</v>
      </c>
      <c r="U29" s="27"/>
      <c r="V29" s="27" t="s">
        <v>25</v>
      </c>
      <c r="W29" s="27"/>
      <c r="X29" s="27" t="s">
        <v>26</v>
      </c>
      <c r="Y29" s="27"/>
      <c r="Z29" s="27" t="s">
        <v>27</v>
      </c>
      <c r="AA29" s="27"/>
      <c r="AB29" s="27" t="s">
        <v>5</v>
      </c>
      <c r="AC29" s="27"/>
    </row>
    <row r="30" spans="1:29" ht="16.899999999999999" customHeight="1" thickBot="1" x14ac:dyDescent="0.2">
      <c r="P30" s="20" t="s">
        <v>0</v>
      </c>
      <c r="Q30" s="21" t="s">
        <v>1</v>
      </c>
      <c r="R30" s="20" t="s">
        <v>0</v>
      </c>
      <c r="S30" s="21" t="s">
        <v>1</v>
      </c>
      <c r="T30" s="20" t="s">
        <v>0</v>
      </c>
      <c r="U30" s="21" t="s">
        <v>1</v>
      </c>
      <c r="V30" s="20" t="s">
        <v>0</v>
      </c>
      <c r="W30" s="21" t="s">
        <v>28</v>
      </c>
      <c r="X30" s="20" t="s">
        <v>0</v>
      </c>
      <c r="Y30" s="21" t="s">
        <v>1</v>
      </c>
      <c r="Z30" s="20" t="s">
        <v>0</v>
      </c>
      <c r="AA30" s="21" t="s">
        <v>1</v>
      </c>
      <c r="AB30" s="20" t="s">
        <v>0</v>
      </c>
      <c r="AC30" s="21" t="s">
        <v>1</v>
      </c>
    </row>
    <row r="31" spans="1:29" ht="16.899999999999999" customHeight="1" thickTop="1" x14ac:dyDescent="0.15">
      <c r="P31" s="14">
        <v>297.06</v>
      </c>
      <c r="Q31" s="22"/>
      <c r="R31" s="14">
        <v>1828.3899999999999</v>
      </c>
      <c r="S31" s="22"/>
      <c r="T31" s="14">
        <v>88.47</v>
      </c>
      <c r="U31" s="22"/>
      <c r="V31" s="14">
        <v>2954.6800000000003</v>
      </c>
      <c r="W31" s="23">
        <v>3100952</v>
      </c>
      <c r="X31" s="14">
        <v>6.9499999999999993</v>
      </c>
      <c r="Y31" s="22"/>
      <c r="Z31" s="14">
        <f>SUM(P31,R31,T31,V31,X31)</f>
        <v>5175.55</v>
      </c>
      <c r="AA31" s="22"/>
      <c r="AB31" s="14">
        <f>SUM(AB27,Z31)</f>
        <v>54608.000000000007</v>
      </c>
      <c r="AC31" s="15">
        <f>AC27</f>
        <v>17529739</v>
      </c>
    </row>
  </sheetData>
  <mergeCells count="24">
    <mergeCell ref="B5:C5"/>
    <mergeCell ref="D5:E5"/>
    <mergeCell ref="F5:G5"/>
    <mergeCell ref="H5:I5"/>
    <mergeCell ref="P4:AA4"/>
    <mergeCell ref="J5:K5"/>
    <mergeCell ref="L5:M5"/>
    <mergeCell ref="N5:O5"/>
    <mergeCell ref="B4:O4"/>
    <mergeCell ref="Z5:AA5"/>
    <mergeCell ref="AB4:AC4"/>
    <mergeCell ref="AB5:AC5"/>
    <mergeCell ref="P29:Q29"/>
    <mergeCell ref="R29:S29"/>
    <mergeCell ref="T29:U29"/>
    <mergeCell ref="V29:W29"/>
    <mergeCell ref="X29:Y29"/>
    <mergeCell ref="Z29:AA29"/>
    <mergeCell ref="AB29:AC29"/>
    <mergeCell ref="P5:Q5"/>
    <mergeCell ref="R5:S5"/>
    <mergeCell ref="T5:U5"/>
    <mergeCell ref="V5:W5"/>
    <mergeCell ref="X5:Y5"/>
  </mergeCells>
  <phoneticPr fontId="4"/>
  <pageMargins left="0.23622047244094491" right="0.23622047244094491" top="0.74803149606299213" bottom="0.74803149606299213" header="0.31496062992125984" footer="0.31496062992125984"/>
  <pageSetup paperSize="9" scale="98" fitToWidth="0" orientation="landscape" verticalDpi="1200" r:id="rId1"/>
  <headerFooter alignWithMargins="0">
    <oddHeader>&amp;C&amp;20普制別樹種別齢級別資源構成表&amp;R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緑川計画区</vt:lpstr>
      <vt:lpstr>緑川計画区!Print_Titles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2020-03-12T10:35:19Z</cp:lastPrinted>
  <dcterms:created xsi:type="dcterms:W3CDTF">2016-05-19T08:23:41Z</dcterms:created>
  <dcterms:modified xsi:type="dcterms:W3CDTF">2023-01-05T07:52:45Z</dcterms:modified>
</cp:coreProperties>
</file>