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6    民有林資源調査書（歴代もの）\R05.4資源調査書\20221106資源構成表\森林計画区別\"/>
    </mc:Choice>
  </mc:AlternateContent>
  <bookViews>
    <workbookView xWindow="-105" yWindow="-105" windowWidth="21825" windowHeight="14025" tabRatio="777"/>
  </bookViews>
  <sheets>
    <sheet name="齢級別林種樹種別森林資源構成表" sheetId="15" r:id="rId1"/>
  </sheets>
  <definedNames>
    <definedName name="_xlnm.Print_Titles" localSheetId="0">齢級別林種樹種別森林資源構成表!$A:$A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9" i="15" l="1"/>
  <c r="Z8" i="15"/>
  <c r="Z7" i="15"/>
  <c r="Z10" i="15"/>
  <c r="AA26" i="15"/>
  <c r="AA25" i="15"/>
  <c r="AA24" i="15"/>
  <c r="AA23" i="15"/>
  <c r="AA22" i="15"/>
  <c r="AA21" i="15"/>
  <c r="AA20" i="15"/>
  <c r="AA19" i="15"/>
  <c r="AA18" i="15"/>
  <c r="AA17" i="15"/>
  <c r="AA16" i="15"/>
  <c r="AA15" i="15"/>
  <c r="AA14" i="15"/>
  <c r="AA13" i="15"/>
  <c r="AA12" i="15"/>
  <c r="AA11" i="15"/>
  <c r="AA10" i="15"/>
  <c r="AA9" i="15"/>
  <c r="AA8" i="15"/>
  <c r="AA7" i="15"/>
  <c r="Z26" i="15"/>
  <c r="Z25" i="15"/>
  <c r="Z24" i="15"/>
  <c r="Z23" i="15"/>
  <c r="Z22" i="15"/>
  <c r="Z21" i="15"/>
  <c r="Z20" i="15"/>
  <c r="Z19" i="15"/>
  <c r="Z18" i="15"/>
  <c r="Z17" i="15"/>
  <c r="Z16" i="15"/>
  <c r="Z15" i="15"/>
  <c r="Z14" i="15"/>
  <c r="Z13" i="15"/>
  <c r="Z12" i="15"/>
  <c r="Z11" i="15"/>
  <c r="O26" i="15"/>
  <c r="N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Y27" i="15"/>
  <c r="X27" i="15"/>
  <c r="W27" i="15"/>
  <c r="V27" i="15"/>
  <c r="U27" i="15"/>
  <c r="T27" i="15"/>
  <c r="S27" i="15"/>
  <c r="R27" i="15"/>
  <c r="Q27" i="15"/>
  <c r="P27" i="15"/>
  <c r="M27" i="15"/>
  <c r="L27" i="15"/>
  <c r="K27" i="15"/>
  <c r="J27" i="15"/>
  <c r="I27" i="15"/>
  <c r="H27" i="15"/>
  <c r="G27" i="15"/>
  <c r="F27" i="15"/>
  <c r="E27" i="15"/>
  <c r="D27" i="15"/>
  <c r="C27" i="15"/>
  <c r="B27" i="15"/>
  <c r="AC26" i="15" l="1"/>
  <c r="AB23" i="15"/>
  <c r="AC22" i="15"/>
  <c r="AB19" i="15"/>
  <c r="AC18" i="15"/>
  <c r="AB15" i="15"/>
  <c r="AC14" i="15"/>
  <c r="AB11" i="15"/>
  <c r="AC10" i="15"/>
  <c r="AB9" i="15"/>
  <c r="AA27" i="15"/>
  <c r="AB26" i="15"/>
  <c r="AC25" i="15"/>
  <c r="AB25" i="15"/>
  <c r="AC24" i="15"/>
  <c r="AB24" i="15"/>
  <c r="AC23" i="15"/>
  <c r="AB22" i="15"/>
  <c r="AC21" i="15"/>
  <c r="AB21" i="15"/>
  <c r="AC20" i="15"/>
  <c r="AB20" i="15"/>
  <c r="AC19" i="15"/>
  <c r="AB18" i="15"/>
  <c r="AC17" i="15"/>
  <c r="AB17" i="15"/>
  <c r="AC16" i="15"/>
  <c r="AB16" i="15"/>
  <c r="AC15" i="15"/>
  <c r="AB14" i="15"/>
  <c r="AC13" i="15"/>
  <c r="AB13" i="15"/>
  <c r="AC12" i="15"/>
  <c r="AB12" i="15"/>
  <c r="AC11" i="15"/>
  <c r="AB10" i="15"/>
  <c r="AC9" i="15"/>
  <c r="AB8" i="15"/>
  <c r="O27" i="15"/>
  <c r="AC8" i="15"/>
  <c r="N27" i="15"/>
  <c r="AB7" i="15"/>
  <c r="AC7" i="15"/>
  <c r="Z27" i="15"/>
  <c r="AB27" i="15" l="1"/>
  <c r="AB31" i="15" s="1"/>
  <c r="AC27" i="15"/>
  <c r="AC31" i="15" s="1"/>
</calcChain>
</file>

<file path=xl/sharedStrings.xml><?xml version="1.0" encoding="utf-8"?>
<sst xmlns="http://schemas.openxmlformats.org/spreadsheetml/2006/main" count="77" uniqueCount="32">
  <si>
    <t>面 積</t>
  </si>
  <si>
    <t>蓄 積</t>
  </si>
  <si>
    <t>樹種</t>
    <rPh sb="0" eb="2">
      <t>ジュシュ</t>
    </rPh>
    <phoneticPr fontId="4"/>
  </si>
  <si>
    <t>計</t>
    <rPh sb="0" eb="1">
      <t>ケイ</t>
    </rPh>
    <phoneticPr fontId="4"/>
  </si>
  <si>
    <t>広葉樹</t>
    <rPh sb="0" eb="3">
      <t>コウヨウジュ</t>
    </rPh>
    <phoneticPr fontId="4"/>
  </si>
  <si>
    <t>総合計</t>
    <rPh sb="0" eb="1">
      <t>ソウ</t>
    </rPh>
    <rPh sb="1" eb="3">
      <t>ゴウケイ</t>
    </rPh>
    <phoneticPr fontId="4"/>
  </si>
  <si>
    <t>伐採跡地</t>
    <rPh sb="0" eb="2">
      <t>バッサイ</t>
    </rPh>
    <rPh sb="2" eb="4">
      <t>アトチ</t>
    </rPh>
    <phoneticPr fontId="4"/>
  </si>
  <si>
    <t>未立木地</t>
    <rPh sb="0" eb="1">
      <t>ミ</t>
    </rPh>
    <rPh sb="1" eb="3">
      <t>リュウボク</t>
    </rPh>
    <rPh sb="3" eb="4">
      <t>チ</t>
    </rPh>
    <phoneticPr fontId="4"/>
  </si>
  <si>
    <t>林種</t>
    <rPh sb="0" eb="1">
      <t>リン</t>
    </rPh>
    <rPh sb="1" eb="2">
      <t>シュ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</si>
  <si>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</si>
  <si>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</si>
  <si>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</si>
  <si>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齢級</t>
    <rPh sb="0" eb="1">
      <t>レイ</t>
    </rPh>
    <rPh sb="1" eb="2">
      <t>キュウ</t>
    </rPh>
    <phoneticPr fontId="4"/>
  </si>
  <si>
    <t>20上</t>
    <rPh sb="2" eb="3">
      <t>ウエ</t>
    </rPh>
    <phoneticPr fontId="4"/>
  </si>
  <si>
    <t>合計</t>
    <rPh sb="0" eb="2">
      <t>ゴウケイ</t>
    </rPh>
    <phoneticPr fontId="4"/>
  </si>
  <si>
    <t>スギ</t>
    <phoneticPr fontId="4"/>
  </si>
  <si>
    <t>ヒノキ</t>
    <phoneticPr fontId="4"/>
  </si>
  <si>
    <t>マツ</t>
    <phoneticPr fontId="4"/>
  </si>
  <si>
    <t>クヌギ</t>
    <phoneticPr fontId="4"/>
  </si>
  <si>
    <t>その他針葉樹</t>
    <rPh sb="2" eb="3">
      <t>タ</t>
    </rPh>
    <rPh sb="3" eb="6">
      <t>シンヨウジュ</t>
    </rPh>
    <phoneticPr fontId="4"/>
  </si>
  <si>
    <t>その他広葉樹</t>
    <rPh sb="2" eb="3">
      <t>タ</t>
    </rPh>
    <rPh sb="3" eb="6">
      <t>コウヨウジュ</t>
    </rPh>
    <phoneticPr fontId="4"/>
  </si>
  <si>
    <t>人工林</t>
    <rPh sb="0" eb="3">
      <t>ジンコウリン</t>
    </rPh>
    <phoneticPr fontId="4"/>
  </si>
  <si>
    <t>天然林</t>
    <rPh sb="0" eb="3">
      <t>テンネンリン</t>
    </rPh>
    <phoneticPr fontId="4"/>
  </si>
  <si>
    <t>人天合計</t>
    <rPh sb="0" eb="1">
      <t>ヒト</t>
    </rPh>
    <rPh sb="1" eb="2">
      <t>テン</t>
    </rPh>
    <rPh sb="2" eb="4">
      <t>ゴウケイ</t>
    </rPh>
    <phoneticPr fontId="4"/>
  </si>
  <si>
    <t>更新困難地</t>
    <rPh sb="0" eb="2">
      <t>コウシン</t>
    </rPh>
    <rPh sb="2" eb="4">
      <t>コンナン</t>
    </rPh>
    <rPh sb="4" eb="5">
      <t>チ</t>
    </rPh>
    <phoneticPr fontId="4"/>
  </si>
  <si>
    <t>竹林</t>
    <rPh sb="0" eb="2">
      <t>チクリン</t>
    </rPh>
    <phoneticPr fontId="4"/>
  </si>
  <si>
    <t>特殊林</t>
    <rPh sb="0" eb="2">
      <t>トクシュ</t>
    </rPh>
    <rPh sb="2" eb="3">
      <t>リン</t>
    </rPh>
    <phoneticPr fontId="4"/>
  </si>
  <si>
    <t>その他計</t>
    <rPh sb="2" eb="3">
      <t>タ</t>
    </rPh>
    <rPh sb="3" eb="4">
      <t>ケイ</t>
    </rPh>
    <phoneticPr fontId="4"/>
  </si>
  <si>
    <t>蓄 積（束）</t>
    <rPh sb="4" eb="5">
      <t>タバ</t>
    </rPh>
    <phoneticPr fontId="4"/>
  </si>
  <si>
    <t>白川・菊池川</t>
    <rPh sb="0" eb="2">
      <t>シラカワ</t>
    </rPh>
    <rPh sb="3" eb="6">
      <t>キクチガワ</t>
    </rPh>
    <phoneticPr fontId="4"/>
  </si>
  <si>
    <t>＊＊＊</t>
    <phoneticPr fontId="4"/>
  </si>
  <si>
    <t>＊＊＊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</si>
</sst>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7" fillId="0" borderId="0" xfId="3" applyFont="1"/>
    <xf numFmtId="0" fontId="7" fillId="0" borderId="1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176" fontId="7" fillId="0" borderId="8" xfId="3" applyNumberFormat="1" applyFont="1" applyBorder="1" applyAlignment="1">
      <alignment vertical="center"/>
    </xf>
    <xf numFmtId="0" fontId="7" fillId="0" borderId="0" xfId="3" applyFont="1" applyAlignment="1">
      <alignment vertical="center"/>
    </xf>
    <xf numFmtId="176" fontId="7" fillId="0" borderId="10" xfId="3" applyNumberFormat="1" applyFont="1" applyBorder="1" applyAlignment="1">
      <alignment vertical="center"/>
    </xf>
    <xf numFmtId="0" fontId="7" fillId="0" borderId="9" xfId="3" applyFont="1" applyBorder="1" applyAlignment="1">
      <alignment horizontal="center" vertical="center"/>
    </xf>
    <xf numFmtId="176" fontId="7" fillId="0" borderId="11" xfId="3" applyNumberFormat="1" applyFont="1" applyBorder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shrinkToFit="1"/>
    </xf>
    <xf numFmtId="38" fontId="9" fillId="0" borderId="7" xfId="6" applyFont="1" applyBorder="1" applyAlignment="1">
      <alignment horizontal="center" vertical="center" shrinkToFit="1"/>
    </xf>
    <xf numFmtId="4" fontId="9" fillId="0" borderId="1" xfId="3" applyNumberFormat="1" applyFont="1" applyBorder="1" applyAlignment="1">
      <alignment horizontal="center" vertical="center" shrinkToFit="1"/>
    </xf>
    <xf numFmtId="38" fontId="8" fillId="0" borderId="0" xfId="6" applyFont="1" applyAlignment="1"/>
    <xf numFmtId="38" fontId="7" fillId="0" borderId="4" xfId="6" applyFont="1" applyBorder="1" applyAlignment="1">
      <alignment horizontal="center" vertical="center"/>
    </xf>
    <xf numFmtId="38" fontId="7" fillId="0" borderId="4" xfId="6" applyFont="1" applyBorder="1" applyAlignment="1">
      <alignment vertical="center"/>
    </xf>
    <xf numFmtId="38" fontId="7" fillId="0" borderId="12" xfId="6" applyFont="1" applyBorder="1" applyAlignment="1">
      <alignment vertical="center"/>
    </xf>
    <xf numFmtId="38" fontId="7" fillId="0" borderId="10" xfId="6" applyFont="1" applyBorder="1" applyAlignment="1">
      <alignment vertical="center"/>
    </xf>
    <xf numFmtId="38" fontId="7" fillId="0" borderId="0" xfId="6" applyFont="1" applyAlignment="1">
      <alignment horizontal="center" vertical="center"/>
    </xf>
    <xf numFmtId="38" fontId="7" fillId="0" borderId="0" xfId="6" applyFont="1" applyAlignment="1"/>
    <xf numFmtId="38" fontId="8" fillId="0" borderId="0" xfId="6" applyFont="1" applyAlignment="1">
      <alignment horizontal="center"/>
    </xf>
    <xf numFmtId="38" fontId="7" fillId="0" borderId="0" xfId="6" applyFont="1" applyAlignment="1">
      <alignment horizontal="center"/>
    </xf>
    <xf numFmtId="38" fontId="7" fillId="0" borderId="6" xfId="6" applyFont="1" applyBorder="1" applyAlignment="1">
      <alignment vertical="center"/>
    </xf>
    <xf numFmtId="38" fontId="7" fillId="0" borderId="12" xfId="6" applyFont="1" applyBorder="1" applyAlignment="1">
      <alignment horizontal="center" vertical="center"/>
    </xf>
    <xf numFmtId="38" fontId="7" fillId="0" borderId="13" xfId="6" applyFont="1" applyBorder="1" applyAlignment="1">
      <alignment vertical="center"/>
    </xf>
    <xf numFmtId="38" fontId="7" fillId="0" borderId="2" xfId="6" applyFont="1" applyBorder="1" applyAlignment="1">
      <alignment vertical="center"/>
    </xf>
    <xf numFmtId="4" fontId="7" fillId="0" borderId="0" xfId="3" applyNumberFormat="1" applyFont="1"/>
    <xf numFmtId="4" fontId="7" fillId="0" borderId="8" xfId="3" applyNumberFormat="1" applyFont="1" applyBorder="1" applyAlignment="1">
      <alignment horizontal="center" vertical="center"/>
    </xf>
    <xf numFmtId="4" fontId="7" fillId="0" borderId="8" xfId="3" applyNumberFormat="1" applyFont="1" applyBorder="1" applyAlignment="1">
      <alignment vertical="center"/>
    </xf>
    <xf numFmtId="4" fontId="7" fillId="0" borderId="11" xfId="3" applyNumberFormat="1" applyFont="1" applyBorder="1" applyAlignment="1">
      <alignment vertical="center"/>
    </xf>
    <xf numFmtId="4" fontId="7" fillId="0" borderId="10" xfId="3" applyNumberFormat="1" applyFont="1" applyBorder="1" applyAlignment="1">
      <alignment vertical="center"/>
    </xf>
    <xf numFmtId="4" fontId="7" fillId="0" borderId="11" xfId="3" applyNumberFormat="1" applyFont="1" applyBorder="1" applyAlignment="1">
      <alignment horizontal="center" vertical="center"/>
    </xf>
    <xf numFmtId="4" fontId="8" fillId="0" borderId="0" xfId="3" applyNumberFormat="1" applyFont="1"/>
    <xf numFmtId="4" fontId="5" fillId="0" borderId="3" xfId="3" applyNumberFormat="1" applyFont="1" applyBorder="1" applyAlignment="1">
      <alignment horizontal="center" vertical="center"/>
    </xf>
    <xf numFmtId="4" fontId="7" fillId="0" borderId="1" xfId="3" applyNumberFormat="1" applyFont="1" applyBorder="1" applyAlignment="1">
      <alignment horizontal="center" vertical="center"/>
    </xf>
    <xf numFmtId="4" fontId="9" fillId="0" borderId="1" xfId="3" applyNumberFormat="1" applyFont="1" applyBorder="1" applyAlignment="1">
      <alignment horizontal="center" vertical="center" shrinkToFit="1"/>
    </xf>
    <xf numFmtId="4" fontId="5" fillId="0" borderId="7" xfId="3" applyNumberFormat="1" applyFont="1" applyBorder="1" applyAlignment="1">
      <alignment horizontal="center" vertical="center"/>
    </xf>
  </cellXfs>
  <cellStyles count="7">
    <cellStyle name="桁区切り" xfId="6" builtinId="6"/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1"/>
  <sheetViews>
    <sheetView showZeros="0" tabSelected="1" topLeftCell="A13" zoomScaleNormal="100" workbookViewId="0">
      <pane xSplit="1" topLeftCell="B1" activePane="topRight" state="frozen"/>
      <selection pane="topRight" activeCell="O17" sqref="O17"/>
    </sheetView>
  </sheetViews>
  <sheetFormatPr defaultColWidth="9" defaultRowHeight="12" x14ac:dyDescent="0.15"/>
  <cols>
    <col min="1" max="1" width="10.875" style="5" customWidth="1"/>
    <col min="2" max="2" width="9.75" style="32" customWidth="1"/>
    <col min="3" max="3" width="9.75" style="25" customWidth="1"/>
    <col min="4" max="4" width="9.75" style="32" customWidth="1"/>
    <col min="5" max="5" width="9.75" style="27" customWidth="1"/>
    <col min="6" max="6" width="9.75" style="1" customWidth="1"/>
    <col min="7" max="7" width="9.75" style="25" customWidth="1"/>
    <col min="8" max="8" width="9.75" style="32" customWidth="1"/>
    <col min="9" max="9" width="9.75" style="25" customWidth="1"/>
    <col min="10" max="10" width="9.75" style="32" customWidth="1"/>
    <col min="11" max="11" width="9.75" style="25" customWidth="1"/>
    <col min="12" max="12" width="9.75" style="32" customWidth="1"/>
    <col min="13" max="13" width="9.75" style="25" customWidth="1"/>
    <col min="14" max="14" width="9.75" style="32" customWidth="1"/>
    <col min="15" max="15" width="9.75" style="25" customWidth="1"/>
    <col min="16" max="16" width="9.75" style="32" customWidth="1"/>
    <col min="17" max="17" width="9.75" style="25" customWidth="1"/>
    <col min="18" max="18" width="9.75" style="32" customWidth="1"/>
    <col min="19" max="19" width="9.75" style="25" customWidth="1"/>
    <col min="20" max="20" width="9.75" style="32" customWidth="1"/>
    <col min="21" max="21" width="9.75" style="25" customWidth="1"/>
    <col min="22" max="22" width="9.75" style="32" customWidth="1"/>
    <col min="23" max="23" width="9.75" style="25" customWidth="1"/>
    <col min="24" max="24" width="9.75" style="32" customWidth="1"/>
    <col min="25" max="25" width="9.75" style="25" customWidth="1"/>
    <col min="26" max="26" width="9.75" style="32" customWidth="1"/>
    <col min="27" max="27" width="9.75" style="25" customWidth="1"/>
    <col min="28" max="28" width="9.75" style="32" customWidth="1"/>
    <col min="29" max="29" width="9.75" style="25" customWidth="1"/>
    <col min="30" max="16384" width="9" style="1"/>
  </cols>
  <sheetData>
    <row r="1" spans="1:29" ht="13.5" x14ac:dyDescent="0.15">
      <c r="C1" s="19"/>
      <c r="D1" s="38"/>
      <c r="E1" s="26"/>
      <c r="F1" s="38"/>
    </row>
    <row r="2" spans="1:29" x14ac:dyDescent="0.15">
      <c r="A2" s="16" t="s">
        <v>9</v>
      </c>
      <c r="B2" s="41"/>
      <c r="C2" s="17" t="s">
        <v>10</v>
      </c>
      <c r="D2" s="18" t="s">
        <v>11</v>
      </c>
    </row>
    <row r="3" spans="1:29" ht="14.25" customHeight="1" x14ac:dyDescent="0.15">
      <c r="A3" s="16" t="s">
        <v>29</v>
      </c>
      <c r="B3" s="41"/>
      <c r="C3" s="17" t="s">
        <v>30</v>
      </c>
      <c r="D3" s="18" t="s">
        <v>31</v>
      </c>
    </row>
    <row r="4" spans="1:29" s="8" customFormat="1" ht="17.45" customHeight="1" x14ac:dyDescent="0.15">
      <c r="A4" s="4" t="s">
        <v>8</v>
      </c>
      <c r="B4" s="42" t="s">
        <v>21</v>
      </c>
      <c r="C4" s="14"/>
      <c r="D4" s="39"/>
      <c r="E4" s="14"/>
      <c r="F4" s="14"/>
      <c r="G4" s="14"/>
      <c r="H4" s="14"/>
      <c r="I4" s="14"/>
      <c r="J4" s="14"/>
      <c r="K4" s="14"/>
      <c r="L4" s="14"/>
      <c r="M4" s="14"/>
      <c r="N4" s="14"/>
      <c r="O4" s="15"/>
      <c r="P4" s="13" t="s">
        <v>22</v>
      </c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2" t="s">
        <v>23</v>
      </c>
      <c r="AC4" s="12"/>
    </row>
    <row r="5" spans="1:29" s="8" customFormat="1" ht="17.45" customHeight="1" x14ac:dyDescent="0.15">
      <c r="A5" s="4" t="s">
        <v>2</v>
      </c>
      <c r="B5" s="40" t="s">
        <v>15</v>
      </c>
      <c r="C5" s="12"/>
      <c r="D5" s="40" t="s">
        <v>16</v>
      </c>
      <c r="E5" s="12"/>
      <c r="F5" s="12" t="s">
        <v>17</v>
      </c>
      <c r="G5" s="12"/>
      <c r="H5" s="12" t="s">
        <v>18</v>
      </c>
      <c r="I5" s="12"/>
      <c r="J5" s="12" t="s">
        <v>19</v>
      </c>
      <c r="K5" s="12"/>
      <c r="L5" s="12" t="s">
        <v>20</v>
      </c>
      <c r="M5" s="12"/>
      <c r="N5" s="12" t="s">
        <v>3</v>
      </c>
      <c r="O5" s="12"/>
      <c r="P5" s="12" t="s">
        <v>17</v>
      </c>
      <c r="Q5" s="12"/>
      <c r="R5" s="12" t="s">
        <v>18</v>
      </c>
      <c r="S5" s="12"/>
      <c r="T5" s="12" t="s">
        <v>4</v>
      </c>
      <c r="U5" s="12"/>
      <c r="V5" s="12" t="s">
        <v>19</v>
      </c>
      <c r="W5" s="12"/>
      <c r="X5" s="12" t="s">
        <v>20</v>
      </c>
      <c r="Y5" s="12"/>
      <c r="Z5" s="12" t="s">
        <v>3</v>
      </c>
      <c r="AA5" s="12"/>
      <c r="AB5" s="12" t="s">
        <v>14</v>
      </c>
      <c r="AC5" s="12"/>
    </row>
    <row r="6" spans="1:29" s="8" customFormat="1" ht="17.45" customHeight="1" x14ac:dyDescent="0.15">
      <c r="A6" s="4" t="s">
        <v>12</v>
      </c>
      <c r="B6" s="33" t="s">
        <v>0</v>
      </c>
      <c r="C6" s="20" t="s">
        <v>1</v>
      </c>
      <c r="D6" s="33" t="s">
        <v>0</v>
      </c>
      <c r="E6" s="20" t="s">
        <v>1</v>
      </c>
      <c r="F6" s="6" t="s">
        <v>0</v>
      </c>
      <c r="G6" s="20" t="s">
        <v>1</v>
      </c>
      <c r="H6" s="33" t="s">
        <v>0</v>
      </c>
      <c r="I6" s="20" t="s">
        <v>1</v>
      </c>
      <c r="J6" s="33" t="s">
        <v>0</v>
      </c>
      <c r="K6" s="20" t="s">
        <v>1</v>
      </c>
      <c r="L6" s="33" t="s">
        <v>0</v>
      </c>
      <c r="M6" s="20" t="s">
        <v>1</v>
      </c>
      <c r="N6" s="33" t="s">
        <v>0</v>
      </c>
      <c r="O6" s="20" t="s">
        <v>1</v>
      </c>
      <c r="P6" s="33" t="s">
        <v>0</v>
      </c>
      <c r="Q6" s="20" t="s">
        <v>1</v>
      </c>
      <c r="R6" s="33" t="s">
        <v>0</v>
      </c>
      <c r="S6" s="20" t="s">
        <v>1</v>
      </c>
      <c r="T6" s="33" t="s">
        <v>0</v>
      </c>
      <c r="U6" s="20" t="s">
        <v>1</v>
      </c>
      <c r="V6" s="33" t="s">
        <v>0</v>
      </c>
      <c r="W6" s="20" t="s">
        <v>1</v>
      </c>
      <c r="X6" s="33" t="s">
        <v>0</v>
      </c>
      <c r="Y6" s="20" t="s">
        <v>1</v>
      </c>
      <c r="Z6" s="33" t="s">
        <v>0</v>
      </c>
      <c r="AA6" s="20" t="s">
        <v>1</v>
      </c>
      <c r="AB6" s="33" t="s">
        <v>0</v>
      </c>
      <c r="AC6" s="20" t="s">
        <v>1</v>
      </c>
    </row>
    <row r="7" spans="1:29" s="8" customFormat="1" ht="18" customHeight="1" x14ac:dyDescent="0.15">
      <c r="A7" s="2">
        <v>1</v>
      </c>
      <c r="B7" s="34">
        <v>301.01</v>
      </c>
      <c r="C7" s="21">
        <v>0</v>
      </c>
      <c r="D7" s="34">
        <v>56.4</v>
      </c>
      <c r="E7" s="21">
        <v>0</v>
      </c>
      <c r="F7" s="7">
        <v>0</v>
      </c>
      <c r="G7" s="21">
        <v>0</v>
      </c>
      <c r="H7" s="34">
        <v>35.629999999999995</v>
      </c>
      <c r="I7" s="21">
        <v>0</v>
      </c>
      <c r="J7" s="34">
        <v>0.66</v>
      </c>
      <c r="K7" s="21">
        <v>0</v>
      </c>
      <c r="L7" s="34">
        <v>47</v>
      </c>
      <c r="M7" s="21">
        <v>0</v>
      </c>
      <c r="N7" s="34">
        <f>SUM(B7,D7,F7,H7,J7,L7)</f>
        <v>440.7</v>
      </c>
      <c r="O7" s="21">
        <f>SUM(C7,E7,G7,I7,K7,M7)</f>
        <v>0</v>
      </c>
      <c r="P7" s="34">
        <v>0</v>
      </c>
      <c r="Q7" s="21">
        <v>0</v>
      </c>
      <c r="R7" s="34">
        <v>68.61</v>
      </c>
      <c r="S7" s="21">
        <v>0</v>
      </c>
      <c r="T7" s="34">
        <v>5.7</v>
      </c>
      <c r="U7" s="21">
        <v>0</v>
      </c>
      <c r="V7" s="34">
        <v>0</v>
      </c>
      <c r="W7" s="21">
        <v>0</v>
      </c>
      <c r="X7" s="34">
        <v>3.9400000000000004</v>
      </c>
      <c r="Y7" s="21">
        <v>0</v>
      </c>
      <c r="Z7" s="34">
        <f t="shared" ref="Z7:Z9" si="0">SUM(P7,R7,T7,V7,X7)</f>
        <v>78.25</v>
      </c>
      <c r="AA7" s="21">
        <f>SUM(Q7,S7,U7,W7,Y7)</f>
        <v>0</v>
      </c>
      <c r="AB7" s="34">
        <f>SUM(Z7,N7)</f>
        <v>518.95000000000005</v>
      </c>
      <c r="AC7" s="21">
        <f>SUM(AA7,O7)</f>
        <v>0</v>
      </c>
    </row>
    <row r="8" spans="1:29" s="8" customFormat="1" ht="18" customHeight="1" x14ac:dyDescent="0.15">
      <c r="A8" s="2">
        <v>2</v>
      </c>
      <c r="B8" s="34">
        <v>746.59</v>
      </c>
      <c r="C8" s="21">
        <v>0</v>
      </c>
      <c r="D8" s="34">
        <v>202.82999999999998</v>
      </c>
      <c r="E8" s="21">
        <v>0</v>
      </c>
      <c r="F8" s="7">
        <v>0.02</v>
      </c>
      <c r="G8" s="21">
        <v>0</v>
      </c>
      <c r="H8" s="34">
        <v>71.570000000000007</v>
      </c>
      <c r="I8" s="21">
        <v>3927</v>
      </c>
      <c r="J8" s="34">
        <v>0.93</v>
      </c>
      <c r="K8" s="21">
        <v>0</v>
      </c>
      <c r="L8" s="34">
        <v>86.36999999999999</v>
      </c>
      <c r="M8" s="21">
        <v>2387</v>
      </c>
      <c r="N8" s="34">
        <f t="shared" ref="N8:N25" si="1">SUM(B8,D8,F8,H8,J8,L8)</f>
        <v>1108.31</v>
      </c>
      <c r="O8" s="21">
        <f t="shared" ref="O8:O25" si="2">SUM(C8,E8,G8,I8,K8,M8)</f>
        <v>6314</v>
      </c>
      <c r="P8" s="34">
        <v>0</v>
      </c>
      <c r="Q8" s="21">
        <v>0</v>
      </c>
      <c r="R8" s="34">
        <v>136.54</v>
      </c>
      <c r="S8" s="21">
        <v>6619</v>
      </c>
      <c r="T8" s="34">
        <v>6.8900000000000006</v>
      </c>
      <c r="U8" s="21">
        <v>180</v>
      </c>
      <c r="V8" s="34">
        <v>0</v>
      </c>
      <c r="W8" s="21">
        <v>0</v>
      </c>
      <c r="X8" s="34">
        <v>0</v>
      </c>
      <c r="Y8" s="21">
        <v>0</v>
      </c>
      <c r="Z8" s="34">
        <f t="shared" si="0"/>
        <v>143.43</v>
      </c>
      <c r="AA8" s="21">
        <f t="shared" ref="AA8:AA26" si="3">SUM(Q8,S8,U8,W8,Y8)</f>
        <v>6799</v>
      </c>
      <c r="AB8" s="34">
        <f t="shared" ref="AB8:AB26" si="4">SUM(Z8,N8)</f>
        <v>1251.74</v>
      </c>
      <c r="AC8" s="21">
        <f t="shared" ref="AC8:AC26" si="5">SUM(AA8,O8)</f>
        <v>13113</v>
      </c>
    </row>
    <row r="9" spans="1:29" s="8" customFormat="1" ht="18" customHeight="1" x14ac:dyDescent="0.15">
      <c r="A9" s="2">
        <v>3</v>
      </c>
      <c r="B9" s="34">
        <v>514.25</v>
      </c>
      <c r="C9" s="21">
        <v>23766</v>
      </c>
      <c r="D9" s="34">
        <v>298.04000000000002</v>
      </c>
      <c r="E9" s="21">
        <v>11124</v>
      </c>
      <c r="F9" s="7">
        <v>0</v>
      </c>
      <c r="G9" s="21">
        <v>0</v>
      </c>
      <c r="H9" s="34">
        <v>67.650000000000006</v>
      </c>
      <c r="I9" s="21">
        <v>6142</v>
      </c>
      <c r="J9" s="34">
        <v>0.51</v>
      </c>
      <c r="K9" s="21">
        <v>13</v>
      </c>
      <c r="L9" s="34">
        <v>151.47999999999999</v>
      </c>
      <c r="M9" s="21">
        <v>8071</v>
      </c>
      <c r="N9" s="34">
        <f t="shared" si="1"/>
        <v>1031.9299999999998</v>
      </c>
      <c r="O9" s="21">
        <f t="shared" si="2"/>
        <v>49116</v>
      </c>
      <c r="P9" s="34">
        <v>0</v>
      </c>
      <c r="Q9" s="21">
        <v>0</v>
      </c>
      <c r="R9" s="34">
        <v>194.17</v>
      </c>
      <c r="S9" s="21">
        <v>14116</v>
      </c>
      <c r="T9" s="34">
        <v>38.660000000000004</v>
      </c>
      <c r="U9" s="21">
        <v>2040</v>
      </c>
      <c r="V9" s="34">
        <v>0</v>
      </c>
      <c r="W9" s="21">
        <v>0</v>
      </c>
      <c r="X9" s="34">
        <v>6.63</v>
      </c>
      <c r="Y9" s="21">
        <v>300</v>
      </c>
      <c r="Z9" s="34">
        <f t="shared" si="0"/>
        <v>239.45999999999998</v>
      </c>
      <c r="AA9" s="21">
        <f t="shared" si="3"/>
        <v>16456</v>
      </c>
      <c r="AB9" s="34">
        <f t="shared" si="4"/>
        <v>1271.3899999999999</v>
      </c>
      <c r="AC9" s="21">
        <f t="shared" si="5"/>
        <v>65572</v>
      </c>
    </row>
    <row r="10" spans="1:29" s="8" customFormat="1" ht="18" customHeight="1" x14ac:dyDescent="0.15">
      <c r="A10" s="2">
        <v>4</v>
      </c>
      <c r="B10" s="34">
        <v>407.25</v>
      </c>
      <c r="C10" s="21">
        <v>38589</v>
      </c>
      <c r="D10" s="34">
        <v>610.91999999999996</v>
      </c>
      <c r="E10" s="21">
        <v>43802</v>
      </c>
      <c r="F10" s="7">
        <v>0.3</v>
      </c>
      <c r="G10" s="21">
        <v>23</v>
      </c>
      <c r="H10" s="34">
        <v>56.68</v>
      </c>
      <c r="I10" s="21">
        <v>6268</v>
      </c>
      <c r="J10" s="34">
        <v>6.45</v>
      </c>
      <c r="K10" s="21">
        <v>472</v>
      </c>
      <c r="L10" s="34">
        <v>255.87</v>
      </c>
      <c r="M10" s="21">
        <v>20610</v>
      </c>
      <c r="N10" s="34">
        <f t="shared" si="1"/>
        <v>1337.4699999999998</v>
      </c>
      <c r="O10" s="21">
        <f t="shared" si="2"/>
        <v>109764</v>
      </c>
      <c r="P10" s="34">
        <v>0</v>
      </c>
      <c r="Q10" s="21">
        <v>0</v>
      </c>
      <c r="R10" s="34">
        <v>91.08</v>
      </c>
      <c r="S10" s="21">
        <v>8650</v>
      </c>
      <c r="T10" s="34">
        <v>82.39</v>
      </c>
      <c r="U10" s="21">
        <v>6812</v>
      </c>
      <c r="V10" s="34">
        <v>0</v>
      </c>
      <c r="W10" s="21">
        <v>0</v>
      </c>
      <c r="X10" s="34">
        <v>0.38</v>
      </c>
      <c r="Y10" s="21">
        <v>36</v>
      </c>
      <c r="Z10" s="34">
        <f>SUM(P10,R10,T10,V10,X10)</f>
        <v>173.85</v>
      </c>
      <c r="AA10" s="21">
        <f t="shared" si="3"/>
        <v>15498</v>
      </c>
      <c r="AB10" s="34">
        <f t="shared" si="4"/>
        <v>1511.3199999999997</v>
      </c>
      <c r="AC10" s="21">
        <f t="shared" si="5"/>
        <v>125262</v>
      </c>
    </row>
    <row r="11" spans="1:29" s="8" customFormat="1" ht="18" customHeight="1" x14ac:dyDescent="0.15">
      <c r="A11" s="2">
        <v>5</v>
      </c>
      <c r="B11" s="34">
        <v>233.01000000000002</v>
      </c>
      <c r="C11" s="21">
        <v>37338</v>
      </c>
      <c r="D11" s="34">
        <v>457.77</v>
      </c>
      <c r="E11" s="21">
        <v>57654</v>
      </c>
      <c r="F11" s="7">
        <v>0.31</v>
      </c>
      <c r="G11" s="21">
        <v>29</v>
      </c>
      <c r="H11" s="34">
        <v>58.43</v>
      </c>
      <c r="I11" s="21">
        <v>6972</v>
      </c>
      <c r="J11" s="34">
        <v>0.15</v>
      </c>
      <c r="K11" s="21">
        <v>16</v>
      </c>
      <c r="L11" s="34">
        <v>138.01999999999998</v>
      </c>
      <c r="M11" s="21">
        <v>13368</v>
      </c>
      <c r="N11" s="34">
        <f t="shared" si="1"/>
        <v>887.68999999999983</v>
      </c>
      <c r="O11" s="21">
        <f t="shared" si="2"/>
        <v>115377</v>
      </c>
      <c r="P11" s="34">
        <v>0</v>
      </c>
      <c r="Q11" s="21">
        <v>0</v>
      </c>
      <c r="R11" s="34">
        <v>49</v>
      </c>
      <c r="S11" s="21">
        <v>5830</v>
      </c>
      <c r="T11" s="34">
        <v>120.03</v>
      </c>
      <c r="U11" s="21">
        <v>12940</v>
      </c>
      <c r="V11" s="34">
        <v>0</v>
      </c>
      <c r="W11" s="21">
        <v>0</v>
      </c>
      <c r="X11" s="34">
        <v>0</v>
      </c>
      <c r="Y11" s="21">
        <v>0</v>
      </c>
      <c r="Z11" s="34">
        <f t="shared" ref="Z11:Z26" si="6">SUM(P11,R11,T11,V11,X11)</f>
        <v>169.03</v>
      </c>
      <c r="AA11" s="21">
        <f t="shared" si="3"/>
        <v>18770</v>
      </c>
      <c r="AB11" s="34">
        <f t="shared" si="4"/>
        <v>1056.7199999999998</v>
      </c>
      <c r="AC11" s="21">
        <f t="shared" si="5"/>
        <v>134147</v>
      </c>
    </row>
    <row r="12" spans="1:29" s="8" customFormat="1" ht="18" customHeight="1" x14ac:dyDescent="0.15">
      <c r="A12" s="2">
        <v>6</v>
      </c>
      <c r="B12" s="34">
        <v>144.32</v>
      </c>
      <c r="C12" s="21">
        <v>31911</v>
      </c>
      <c r="D12" s="34">
        <v>498.65000000000003</v>
      </c>
      <c r="E12" s="21">
        <v>96526</v>
      </c>
      <c r="F12" s="7">
        <v>0.4</v>
      </c>
      <c r="G12" s="21">
        <v>32</v>
      </c>
      <c r="H12" s="34">
        <v>74.38000000000001</v>
      </c>
      <c r="I12" s="21">
        <v>10168</v>
      </c>
      <c r="J12" s="34">
        <v>0.24</v>
      </c>
      <c r="K12" s="21">
        <v>29</v>
      </c>
      <c r="L12" s="34">
        <v>44.16</v>
      </c>
      <c r="M12" s="21">
        <v>4893</v>
      </c>
      <c r="N12" s="34">
        <f t="shared" si="1"/>
        <v>762.15</v>
      </c>
      <c r="O12" s="21">
        <f t="shared" si="2"/>
        <v>143559</v>
      </c>
      <c r="P12" s="34">
        <v>0</v>
      </c>
      <c r="Q12" s="21">
        <v>0</v>
      </c>
      <c r="R12" s="34">
        <v>56.81</v>
      </c>
      <c r="S12" s="21">
        <v>6904</v>
      </c>
      <c r="T12" s="34">
        <v>17.440000000000001</v>
      </c>
      <c r="U12" s="21">
        <v>1473</v>
      </c>
      <c r="V12" s="34">
        <v>0</v>
      </c>
      <c r="W12" s="21">
        <v>0</v>
      </c>
      <c r="X12" s="34">
        <v>0</v>
      </c>
      <c r="Y12" s="21">
        <v>0</v>
      </c>
      <c r="Z12" s="34">
        <f t="shared" si="6"/>
        <v>74.25</v>
      </c>
      <c r="AA12" s="21">
        <f t="shared" si="3"/>
        <v>8377</v>
      </c>
      <c r="AB12" s="34">
        <f t="shared" si="4"/>
        <v>836.4</v>
      </c>
      <c r="AC12" s="21">
        <f t="shared" si="5"/>
        <v>151936</v>
      </c>
    </row>
    <row r="13" spans="1:29" s="8" customFormat="1" ht="18" customHeight="1" x14ac:dyDescent="0.15">
      <c r="A13" s="2">
        <v>7</v>
      </c>
      <c r="B13" s="34">
        <v>237.52</v>
      </c>
      <c r="C13" s="21">
        <v>70532</v>
      </c>
      <c r="D13" s="34">
        <v>706.49</v>
      </c>
      <c r="E13" s="21">
        <v>180682</v>
      </c>
      <c r="F13" s="7">
        <v>0.21</v>
      </c>
      <c r="G13" s="21">
        <v>19</v>
      </c>
      <c r="H13" s="34">
        <v>195.23999999999998</v>
      </c>
      <c r="I13" s="21">
        <v>32321</v>
      </c>
      <c r="J13" s="34">
        <v>1.22</v>
      </c>
      <c r="K13" s="21">
        <v>201</v>
      </c>
      <c r="L13" s="34">
        <v>141.22</v>
      </c>
      <c r="M13" s="21">
        <v>19165</v>
      </c>
      <c r="N13" s="34">
        <f t="shared" si="1"/>
        <v>1281.9000000000001</v>
      </c>
      <c r="O13" s="21">
        <f t="shared" si="2"/>
        <v>302920</v>
      </c>
      <c r="P13" s="34">
        <v>0</v>
      </c>
      <c r="Q13" s="21">
        <v>0</v>
      </c>
      <c r="R13" s="34">
        <v>116.96000000000001</v>
      </c>
      <c r="S13" s="21">
        <v>18124</v>
      </c>
      <c r="T13" s="34">
        <v>28.939999999999998</v>
      </c>
      <c r="U13" s="21">
        <v>3964</v>
      </c>
      <c r="V13" s="34">
        <v>0</v>
      </c>
      <c r="W13" s="21">
        <v>0</v>
      </c>
      <c r="X13" s="34">
        <v>1.54</v>
      </c>
      <c r="Y13" s="21">
        <v>196</v>
      </c>
      <c r="Z13" s="34">
        <f t="shared" si="6"/>
        <v>147.44</v>
      </c>
      <c r="AA13" s="21">
        <f t="shared" si="3"/>
        <v>22284</v>
      </c>
      <c r="AB13" s="34">
        <f t="shared" si="4"/>
        <v>1429.3400000000001</v>
      </c>
      <c r="AC13" s="21">
        <f t="shared" si="5"/>
        <v>325204</v>
      </c>
    </row>
    <row r="14" spans="1:29" s="8" customFormat="1" ht="18" customHeight="1" x14ac:dyDescent="0.15">
      <c r="A14" s="2">
        <v>8</v>
      </c>
      <c r="B14" s="34">
        <v>356.24</v>
      </c>
      <c r="C14" s="21">
        <v>135824</v>
      </c>
      <c r="D14" s="34">
        <v>525.98</v>
      </c>
      <c r="E14" s="21">
        <v>166535</v>
      </c>
      <c r="F14" s="7">
        <v>2.0299999999999998</v>
      </c>
      <c r="G14" s="21">
        <v>317</v>
      </c>
      <c r="H14" s="34">
        <v>298.65999999999997</v>
      </c>
      <c r="I14" s="21">
        <v>52457</v>
      </c>
      <c r="J14" s="34">
        <v>0</v>
      </c>
      <c r="K14" s="21">
        <v>0</v>
      </c>
      <c r="L14" s="34">
        <v>9.43</v>
      </c>
      <c r="M14" s="21">
        <v>1259</v>
      </c>
      <c r="N14" s="34">
        <f t="shared" si="1"/>
        <v>1192.3399999999999</v>
      </c>
      <c r="O14" s="21">
        <f t="shared" si="2"/>
        <v>356392</v>
      </c>
      <c r="P14" s="34">
        <v>0</v>
      </c>
      <c r="Q14" s="21">
        <v>0</v>
      </c>
      <c r="R14" s="34">
        <v>71.52</v>
      </c>
      <c r="S14" s="21">
        <v>12049</v>
      </c>
      <c r="T14" s="34">
        <v>19.52</v>
      </c>
      <c r="U14" s="21">
        <v>2808</v>
      </c>
      <c r="V14" s="34">
        <v>0</v>
      </c>
      <c r="W14" s="21">
        <v>0</v>
      </c>
      <c r="X14" s="34">
        <v>0</v>
      </c>
      <c r="Y14" s="21">
        <v>0</v>
      </c>
      <c r="Z14" s="34">
        <f t="shared" si="6"/>
        <v>91.039999999999992</v>
      </c>
      <c r="AA14" s="21">
        <f t="shared" si="3"/>
        <v>14857</v>
      </c>
      <c r="AB14" s="34">
        <f t="shared" si="4"/>
        <v>1283.3799999999999</v>
      </c>
      <c r="AC14" s="21">
        <f t="shared" si="5"/>
        <v>371249</v>
      </c>
    </row>
    <row r="15" spans="1:29" s="8" customFormat="1" ht="18" customHeight="1" x14ac:dyDescent="0.15">
      <c r="A15" s="2">
        <v>9</v>
      </c>
      <c r="B15" s="34">
        <v>1479</v>
      </c>
      <c r="C15" s="21">
        <v>667077</v>
      </c>
      <c r="D15" s="34">
        <v>954.91000000000008</v>
      </c>
      <c r="E15" s="21">
        <v>363555</v>
      </c>
      <c r="F15" s="7">
        <v>1.35</v>
      </c>
      <c r="G15" s="21">
        <v>316</v>
      </c>
      <c r="H15" s="34">
        <v>307.63</v>
      </c>
      <c r="I15" s="21">
        <v>50067</v>
      </c>
      <c r="J15" s="34">
        <v>0</v>
      </c>
      <c r="K15" s="21">
        <v>0</v>
      </c>
      <c r="L15" s="34">
        <v>2.92</v>
      </c>
      <c r="M15" s="21">
        <v>490</v>
      </c>
      <c r="N15" s="34">
        <f t="shared" si="1"/>
        <v>2745.81</v>
      </c>
      <c r="O15" s="21">
        <f t="shared" si="2"/>
        <v>1081505</v>
      </c>
      <c r="P15" s="34">
        <v>0.68</v>
      </c>
      <c r="Q15" s="21">
        <v>173</v>
      </c>
      <c r="R15" s="34">
        <v>172.99</v>
      </c>
      <c r="S15" s="21">
        <v>28017</v>
      </c>
      <c r="T15" s="34">
        <v>76.209999999999994</v>
      </c>
      <c r="U15" s="21">
        <v>11918</v>
      </c>
      <c r="V15" s="34">
        <v>0</v>
      </c>
      <c r="W15" s="21">
        <v>0</v>
      </c>
      <c r="X15" s="34">
        <v>0.04</v>
      </c>
      <c r="Y15" s="21">
        <v>0</v>
      </c>
      <c r="Z15" s="34">
        <f t="shared" si="6"/>
        <v>249.92</v>
      </c>
      <c r="AA15" s="21">
        <f t="shared" si="3"/>
        <v>40108</v>
      </c>
      <c r="AB15" s="34">
        <f t="shared" si="4"/>
        <v>2995.73</v>
      </c>
      <c r="AC15" s="21">
        <f t="shared" si="5"/>
        <v>1121613</v>
      </c>
    </row>
    <row r="16" spans="1:29" s="8" customFormat="1" ht="18" customHeight="1" x14ac:dyDescent="0.15">
      <c r="A16" s="2">
        <v>10</v>
      </c>
      <c r="B16" s="34">
        <v>3049.08</v>
      </c>
      <c r="C16" s="21">
        <v>1527036</v>
      </c>
      <c r="D16" s="34">
        <v>1430.21</v>
      </c>
      <c r="E16" s="21">
        <v>598210</v>
      </c>
      <c r="F16" s="7">
        <v>4.66</v>
      </c>
      <c r="G16" s="21">
        <v>1203</v>
      </c>
      <c r="H16" s="34">
        <v>349.05</v>
      </c>
      <c r="I16" s="21">
        <v>59689</v>
      </c>
      <c r="J16" s="34">
        <v>1.74</v>
      </c>
      <c r="K16" s="21">
        <v>329</v>
      </c>
      <c r="L16" s="34">
        <v>3.83</v>
      </c>
      <c r="M16" s="21">
        <v>601</v>
      </c>
      <c r="N16" s="34">
        <f t="shared" si="1"/>
        <v>4838.57</v>
      </c>
      <c r="O16" s="21">
        <f t="shared" si="2"/>
        <v>2187068</v>
      </c>
      <c r="P16" s="34">
        <v>0.73</v>
      </c>
      <c r="Q16" s="21">
        <v>187</v>
      </c>
      <c r="R16" s="34">
        <v>608.07000000000005</v>
      </c>
      <c r="S16" s="21">
        <v>90453</v>
      </c>
      <c r="T16" s="34">
        <v>251.79000000000002</v>
      </c>
      <c r="U16" s="21">
        <v>37967</v>
      </c>
      <c r="V16" s="34">
        <v>0</v>
      </c>
      <c r="W16" s="21">
        <v>0</v>
      </c>
      <c r="X16" s="34">
        <v>9.02</v>
      </c>
      <c r="Y16" s="21">
        <v>1406</v>
      </c>
      <c r="Z16" s="34">
        <f t="shared" si="6"/>
        <v>869.61000000000013</v>
      </c>
      <c r="AA16" s="21">
        <f t="shared" si="3"/>
        <v>130013</v>
      </c>
      <c r="AB16" s="34">
        <f t="shared" si="4"/>
        <v>5708.18</v>
      </c>
      <c r="AC16" s="21">
        <f t="shared" si="5"/>
        <v>2317081</v>
      </c>
    </row>
    <row r="17" spans="1:29" s="8" customFormat="1" ht="18" customHeight="1" x14ac:dyDescent="0.15">
      <c r="A17" s="2">
        <v>11</v>
      </c>
      <c r="B17" s="34">
        <v>5888.33</v>
      </c>
      <c r="C17" s="21">
        <v>3103566</v>
      </c>
      <c r="D17" s="34">
        <v>2153.8900000000003</v>
      </c>
      <c r="E17" s="21">
        <v>952007</v>
      </c>
      <c r="F17" s="7">
        <v>21.79</v>
      </c>
      <c r="G17" s="21">
        <v>5691</v>
      </c>
      <c r="H17" s="34">
        <v>312.58999999999997</v>
      </c>
      <c r="I17" s="21">
        <v>48723</v>
      </c>
      <c r="J17" s="34">
        <v>0</v>
      </c>
      <c r="K17" s="21">
        <v>0</v>
      </c>
      <c r="L17" s="34">
        <v>0.51</v>
      </c>
      <c r="M17" s="21">
        <v>72</v>
      </c>
      <c r="N17" s="34">
        <f t="shared" si="1"/>
        <v>8377.11</v>
      </c>
      <c r="O17" s="21">
        <f t="shared" si="2"/>
        <v>4110059</v>
      </c>
      <c r="P17" s="34">
        <v>16.97</v>
      </c>
      <c r="Q17" s="21">
        <v>4537</v>
      </c>
      <c r="R17" s="34">
        <v>1558.25</v>
      </c>
      <c r="S17" s="21">
        <v>227829</v>
      </c>
      <c r="T17" s="34">
        <v>706.27</v>
      </c>
      <c r="U17" s="21">
        <v>116156</v>
      </c>
      <c r="V17" s="34">
        <v>0</v>
      </c>
      <c r="W17" s="21">
        <v>0</v>
      </c>
      <c r="X17" s="34">
        <v>1.56</v>
      </c>
      <c r="Y17" s="21">
        <v>245</v>
      </c>
      <c r="Z17" s="34">
        <f t="shared" si="6"/>
        <v>2283.0499999999997</v>
      </c>
      <c r="AA17" s="21">
        <f t="shared" si="3"/>
        <v>348767</v>
      </c>
      <c r="AB17" s="34">
        <f t="shared" si="4"/>
        <v>10660.16</v>
      </c>
      <c r="AC17" s="21">
        <f t="shared" si="5"/>
        <v>4458826</v>
      </c>
    </row>
    <row r="18" spans="1:29" s="8" customFormat="1" ht="18" customHeight="1" x14ac:dyDescent="0.15">
      <c r="A18" s="2">
        <v>12</v>
      </c>
      <c r="B18" s="34">
        <v>8903.3799999999992</v>
      </c>
      <c r="C18" s="21">
        <v>4972345</v>
      </c>
      <c r="D18" s="34">
        <v>2223.33</v>
      </c>
      <c r="E18" s="21">
        <v>1022962</v>
      </c>
      <c r="F18" s="7">
        <v>104.19</v>
      </c>
      <c r="G18" s="21">
        <v>26720</v>
      </c>
      <c r="H18" s="34">
        <v>175.67</v>
      </c>
      <c r="I18" s="21">
        <v>27489</v>
      </c>
      <c r="J18" s="34">
        <v>0.27</v>
      </c>
      <c r="K18" s="21">
        <v>49</v>
      </c>
      <c r="L18" s="34">
        <v>11.76</v>
      </c>
      <c r="M18" s="21">
        <v>1793</v>
      </c>
      <c r="N18" s="34">
        <f t="shared" si="1"/>
        <v>11418.6</v>
      </c>
      <c r="O18" s="21">
        <f t="shared" si="2"/>
        <v>6051358</v>
      </c>
      <c r="P18" s="34">
        <v>39.729999999999997</v>
      </c>
      <c r="Q18" s="21">
        <v>10679</v>
      </c>
      <c r="R18" s="34">
        <v>1819.3999999999999</v>
      </c>
      <c r="S18" s="21">
        <v>282011</v>
      </c>
      <c r="T18" s="34">
        <v>1818.8500000000001</v>
      </c>
      <c r="U18" s="21">
        <v>300216</v>
      </c>
      <c r="V18" s="34">
        <v>0</v>
      </c>
      <c r="W18" s="21">
        <v>0</v>
      </c>
      <c r="X18" s="34">
        <v>2.54</v>
      </c>
      <c r="Y18" s="21">
        <v>406</v>
      </c>
      <c r="Z18" s="34">
        <f t="shared" si="6"/>
        <v>3680.52</v>
      </c>
      <c r="AA18" s="21">
        <f t="shared" si="3"/>
        <v>593312</v>
      </c>
      <c r="AB18" s="34">
        <f t="shared" si="4"/>
        <v>15099.12</v>
      </c>
      <c r="AC18" s="21">
        <f t="shared" si="5"/>
        <v>6644670</v>
      </c>
    </row>
    <row r="19" spans="1:29" s="8" customFormat="1" ht="18" customHeight="1" x14ac:dyDescent="0.15">
      <c r="A19" s="2">
        <v>13</v>
      </c>
      <c r="B19" s="34">
        <v>11242.390000000001</v>
      </c>
      <c r="C19" s="21">
        <v>6343247</v>
      </c>
      <c r="D19" s="34">
        <v>2281.9899999999998</v>
      </c>
      <c r="E19" s="21">
        <v>1073574</v>
      </c>
      <c r="F19" s="7">
        <v>186.46</v>
      </c>
      <c r="G19" s="21">
        <v>50195</v>
      </c>
      <c r="H19" s="34">
        <v>56.04</v>
      </c>
      <c r="I19" s="21">
        <v>8282</v>
      </c>
      <c r="J19" s="34">
        <v>0.06</v>
      </c>
      <c r="K19" s="21">
        <v>8</v>
      </c>
      <c r="L19" s="34">
        <v>8.6300000000000008</v>
      </c>
      <c r="M19" s="21">
        <v>1214</v>
      </c>
      <c r="N19" s="34">
        <f t="shared" si="1"/>
        <v>13775.57</v>
      </c>
      <c r="O19" s="21">
        <f t="shared" si="2"/>
        <v>7476520</v>
      </c>
      <c r="P19" s="34">
        <v>84.03</v>
      </c>
      <c r="Q19" s="21">
        <v>22477</v>
      </c>
      <c r="R19" s="34">
        <v>1104.3599999999999</v>
      </c>
      <c r="S19" s="21">
        <v>183561</v>
      </c>
      <c r="T19" s="34">
        <v>4362.6000000000004</v>
      </c>
      <c r="U19" s="21">
        <v>712692</v>
      </c>
      <c r="V19" s="34">
        <v>0</v>
      </c>
      <c r="W19" s="21">
        <v>0</v>
      </c>
      <c r="X19" s="34">
        <v>2.0099999999999998</v>
      </c>
      <c r="Y19" s="21">
        <v>297</v>
      </c>
      <c r="Z19" s="34">
        <f t="shared" si="6"/>
        <v>5553</v>
      </c>
      <c r="AA19" s="21">
        <f t="shared" si="3"/>
        <v>919027</v>
      </c>
      <c r="AB19" s="34">
        <f t="shared" si="4"/>
        <v>19328.57</v>
      </c>
      <c r="AC19" s="21">
        <f t="shared" si="5"/>
        <v>8395547</v>
      </c>
    </row>
    <row r="20" spans="1:29" s="8" customFormat="1" ht="18" customHeight="1" x14ac:dyDescent="0.15">
      <c r="A20" s="2">
        <v>14</v>
      </c>
      <c r="B20" s="34">
        <v>7742.56</v>
      </c>
      <c r="C20" s="21">
        <v>4712038</v>
      </c>
      <c r="D20" s="34">
        <v>1085.5999999999999</v>
      </c>
      <c r="E20" s="21">
        <v>520890</v>
      </c>
      <c r="F20" s="7">
        <v>93.45</v>
      </c>
      <c r="G20" s="21">
        <v>25235</v>
      </c>
      <c r="H20" s="34">
        <v>28.3</v>
      </c>
      <c r="I20" s="21">
        <v>4356</v>
      </c>
      <c r="J20" s="34">
        <v>0</v>
      </c>
      <c r="K20" s="21">
        <v>0</v>
      </c>
      <c r="L20" s="34">
        <v>2.12</v>
      </c>
      <c r="M20" s="21">
        <v>290</v>
      </c>
      <c r="N20" s="34">
        <f t="shared" si="1"/>
        <v>8952.0300000000007</v>
      </c>
      <c r="O20" s="21">
        <f t="shared" si="2"/>
        <v>5262809</v>
      </c>
      <c r="P20" s="34">
        <v>40.78</v>
      </c>
      <c r="Q20" s="21">
        <v>10580</v>
      </c>
      <c r="R20" s="34">
        <v>403.26</v>
      </c>
      <c r="S20" s="21">
        <v>67593</v>
      </c>
      <c r="T20" s="34">
        <v>4898.99</v>
      </c>
      <c r="U20" s="21">
        <v>797489</v>
      </c>
      <c r="V20" s="34">
        <v>0</v>
      </c>
      <c r="W20" s="21">
        <v>0</v>
      </c>
      <c r="X20" s="34">
        <v>1.34</v>
      </c>
      <c r="Y20" s="21">
        <v>271</v>
      </c>
      <c r="Z20" s="34">
        <f t="shared" si="6"/>
        <v>5344.37</v>
      </c>
      <c r="AA20" s="21">
        <f t="shared" si="3"/>
        <v>875933</v>
      </c>
      <c r="AB20" s="34">
        <f t="shared" si="4"/>
        <v>14296.400000000001</v>
      </c>
      <c r="AC20" s="21">
        <f t="shared" si="5"/>
        <v>6138742</v>
      </c>
    </row>
    <row r="21" spans="1:29" s="8" customFormat="1" ht="18" customHeight="1" x14ac:dyDescent="0.15">
      <c r="A21" s="2">
        <v>15</v>
      </c>
      <c r="B21" s="34">
        <v>3514.88</v>
      </c>
      <c r="C21" s="21">
        <v>2215291</v>
      </c>
      <c r="D21" s="34">
        <v>327.92999999999995</v>
      </c>
      <c r="E21" s="21">
        <v>159636</v>
      </c>
      <c r="F21" s="7">
        <v>37.22</v>
      </c>
      <c r="G21" s="21">
        <v>9851</v>
      </c>
      <c r="H21" s="34">
        <v>5.92</v>
      </c>
      <c r="I21" s="21">
        <v>1013</v>
      </c>
      <c r="J21" s="34">
        <v>0</v>
      </c>
      <c r="K21" s="21">
        <v>0</v>
      </c>
      <c r="L21" s="34">
        <v>2.37</v>
      </c>
      <c r="M21" s="21">
        <v>314</v>
      </c>
      <c r="N21" s="34">
        <f t="shared" si="1"/>
        <v>3888.3199999999997</v>
      </c>
      <c r="O21" s="21">
        <f t="shared" si="2"/>
        <v>2386105</v>
      </c>
      <c r="P21" s="34">
        <v>21.060000000000002</v>
      </c>
      <c r="Q21" s="21">
        <v>5573</v>
      </c>
      <c r="R21" s="34">
        <v>205.81</v>
      </c>
      <c r="S21" s="21">
        <v>35351</v>
      </c>
      <c r="T21" s="34">
        <v>3555.89</v>
      </c>
      <c r="U21" s="21">
        <v>591963</v>
      </c>
      <c r="V21" s="34">
        <v>0</v>
      </c>
      <c r="W21" s="21">
        <v>0</v>
      </c>
      <c r="X21" s="34">
        <v>6.82</v>
      </c>
      <c r="Y21" s="21">
        <v>1549</v>
      </c>
      <c r="Z21" s="34">
        <f t="shared" si="6"/>
        <v>3789.58</v>
      </c>
      <c r="AA21" s="21">
        <f t="shared" si="3"/>
        <v>634436</v>
      </c>
      <c r="AB21" s="34">
        <f t="shared" si="4"/>
        <v>7677.9</v>
      </c>
      <c r="AC21" s="21">
        <f t="shared" si="5"/>
        <v>3020541</v>
      </c>
    </row>
    <row r="22" spans="1:29" s="8" customFormat="1" ht="18" customHeight="1" x14ac:dyDescent="0.15">
      <c r="A22" s="2">
        <v>16</v>
      </c>
      <c r="B22" s="34">
        <v>1651.73</v>
      </c>
      <c r="C22" s="21">
        <v>1089906</v>
      </c>
      <c r="D22" s="34">
        <v>248.29000000000002</v>
      </c>
      <c r="E22" s="21">
        <v>121801</v>
      </c>
      <c r="F22" s="7">
        <v>14.75</v>
      </c>
      <c r="G22" s="21">
        <v>3892</v>
      </c>
      <c r="H22" s="34">
        <v>2.46</v>
      </c>
      <c r="I22" s="21">
        <v>425</v>
      </c>
      <c r="J22" s="34">
        <v>0.89</v>
      </c>
      <c r="K22" s="21">
        <v>186</v>
      </c>
      <c r="L22" s="34">
        <v>0.69</v>
      </c>
      <c r="M22" s="21">
        <v>90</v>
      </c>
      <c r="N22" s="34">
        <f t="shared" si="1"/>
        <v>1918.8100000000002</v>
      </c>
      <c r="O22" s="21">
        <f t="shared" si="2"/>
        <v>1216300</v>
      </c>
      <c r="P22" s="34">
        <v>13.14</v>
      </c>
      <c r="Q22" s="21">
        <v>3735</v>
      </c>
      <c r="R22" s="34">
        <v>35.86</v>
      </c>
      <c r="S22" s="21">
        <v>6152</v>
      </c>
      <c r="T22" s="34">
        <v>1797.3899999999999</v>
      </c>
      <c r="U22" s="21">
        <v>294791</v>
      </c>
      <c r="V22" s="34">
        <v>0</v>
      </c>
      <c r="W22" s="21">
        <v>0</v>
      </c>
      <c r="X22" s="34">
        <v>0.35</v>
      </c>
      <c r="Y22" s="21">
        <v>14</v>
      </c>
      <c r="Z22" s="34">
        <f t="shared" si="6"/>
        <v>1846.7399999999998</v>
      </c>
      <c r="AA22" s="21">
        <f t="shared" si="3"/>
        <v>304692</v>
      </c>
      <c r="AB22" s="34">
        <f t="shared" si="4"/>
        <v>3765.55</v>
      </c>
      <c r="AC22" s="21">
        <f t="shared" si="5"/>
        <v>1520992</v>
      </c>
    </row>
    <row r="23" spans="1:29" s="8" customFormat="1" ht="18" customHeight="1" x14ac:dyDescent="0.15">
      <c r="A23" s="2">
        <v>17</v>
      </c>
      <c r="B23" s="34">
        <v>1023.97</v>
      </c>
      <c r="C23" s="21">
        <v>718961</v>
      </c>
      <c r="D23" s="34">
        <v>232.91</v>
      </c>
      <c r="E23" s="21">
        <v>117549</v>
      </c>
      <c r="F23" s="7">
        <v>10.18</v>
      </c>
      <c r="G23" s="21">
        <v>3198</v>
      </c>
      <c r="H23" s="34">
        <v>0</v>
      </c>
      <c r="I23" s="21">
        <v>0</v>
      </c>
      <c r="J23" s="34">
        <v>0</v>
      </c>
      <c r="K23" s="21">
        <v>0</v>
      </c>
      <c r="L23" s="34">
        <v>0.35</v>
      </c>
      <c r="M23" s="21">
        <v>78</v>
      </c>
      <c r="N23" s="34">
        <f t="shared" si="1"/>
        <v>1267.4100000000001</v>
      </c>
      <c r="O23" s="21">
        <f t="shared" si="2"/>
        <v>839786</v>
      </c>
      <c r="P23" s="34">
        <v>7.33</v>
      </c>
      <c r="Q23" s="21">
        <v>1905</v>
      </c>
      <c r="R23" s="34">
        <v>7.97</v>
      </c>
      <c r="S23" s="21">
        <v>1219</v>
      </c>
      <c r="T23" s="34">
        <v>1075.6299999999999</v>
      </c>
      <c r="U23" s="21">
        <v>215346</v>
      </c>
      <c r="V23" s="34">
        <v>0</v>
      </c>
      <c r="W23" s="21">
        <v>0</v>
      </c>
      <c r="X23" s="34">
        <v>0</v>
      </c>
      <c r="Y23" s="21">
        <v>0</v>
      </c>
      <c r="Z23" s="34">
        <f t="shared" si="6"/>
        <v>1090.9299999999998</v>
      </c>
      <c r="AA23" s="21">
        <f t="shared" si="3"/>
        <v>218470</v>
      </c>
      <c r="AB23" s="34">
        <f t="shared" si="4"/>
        <v>2358.34</v>
      </c>
      <c r="AC23" s="21">
        <f t="shared" si="5"/>
        <v>1058256</v>
      </c>
    </row>
    <row r="24" spans="1:29" s="8" customFormat="1" ht="18" customHeight="1" x14ac:dyDescent="0.15">
      <c r="A24" s="2">
        <v>18</v>
      </c>
      <c r="B24" s="34">
        <v>722.77</v>
      </c>
      <c r="C24" s="21">
        <v>542446</v>
      </c>
      <c r="D24" s="34">
        <v>212.94</v>
      </c>
      <c r="E24" s="21">
        <v>108157</v>
      </c>
      <c r="F24" s="7">
        <v>15.92</v>
      </c>
      <c r="G24" s="21">
        <v>4259</v>
      </c>
      <c r="H24" s="34">
        <v>0.26</v>
      </c>
      <c r="I24" s="21">
        <v>52</v>
      </c>
      <c r="J24" s="34">
        <v>0</v>
      </c>
      <c r="K24" s="21">
        <v>0</v>
      </c>
      <c r="L24" s="34">
        <v>5.74</v>
      </c>
      <c r="M24" s="21">
        <v>790</v>
      </c>
      <c r="N24" s="34">
        <f t="shared" si="1"/>
        <v>957.63</v>
      </c>
      <c r="O24" s="21">
        <f t="shared" si="2"/>
        <v>655704</v>
      </c>
      <c r="P24" s="34">
        <v>6.1899999999999995</v>
      </c>
      <c r="Q24" s="21">
        <v>1646</v>
      </c>
      <c r="R24" s="34">
        <v>6.6999999999999993</v>
      </c>
      <c r="S24" s="21">
        <v>1728</v>
      </c>
      <c r="T24" s="34">
        <v>457.82</v>
      </c>
      <c r="U24" s="21">
        <v>92512</v>
      </c>
      <c r="V24" s="34">
        <v>0</v>
      </c>
      <c r="W24" s="21">
        <v>0</v>
      </c>
      <c r="X24" s="34">
        <v>0</v>
      </c>
      <c r="Y24" s="21">
        <v>0</v>
      </c>
      <c r="Z24" s="34">
        <f t="shared" si="6"/>
        <v>470.71</v>
      </c>
      <c r="AA24" s="21">
        <f t="shared" si="3"/>
        <v>95886</v>
      </c>
      <c r="AB24" s="34">
        <f t="shared" si="4"/>
        <v>1428.34</v>
      </c>
      <c r="AC24" s="21">
        <f t="shared" si="5"/>
        <v>751590</v>
      </c>
    </row>
    <row r="25" spans="1:29" s="8" customFormat="1" ht="18" customHeight="1" x14ac:dyDescent="0.15">
      <c r="A25" s="2">
        <v>19</v>
      </c>
      <c r="B25" s="34">
        <v>622.52</v>
      </c>
      <c r="C25" s="21">
        <v>473212</v>
      </c>
      <c r="D25" s="34">
        <v>275.04999999999995</v>
      </c>
      <c r="E25" s="21">
        <v>144534</v>
      </c>
      <c r="F25" s="7">
        <v>3.21</v>
      </c>
      <c r="G25" s="21">
        <v>908</v>
      </c>
      <c r="H25" s="34">
        <v>0</v>
      </c>
      <c r="I25" s="21">
        <v>0</v>
      </c>
      <c r="J25" s="34">
        <v>0</v>
      </c>
      <c r="K25" s="21">
        <v>0</v>
      </c>
      <c r="L25" s="34">
        <v>0</v>
      </c>
      <c r="M25" s="21">
        <v>0</v>
      </c>
      <c r="N25" s="34">
        <f t="shared" si="1"/>
        <v>900.78</v>
      </c>
      <c r="O25" s="21">
        <f t="shared" si="2"/>
        <v>618654</v>
      </c>
      <c r="P25" s="34">
        <v>6.56</v>
      </c>
      <c r="Q25" s="21">
        <v>1753</v>
      </c>
      <c r="R25" s="34">
        <v>1.1100000000000001</v>
      </c>
      <c r="S25" s="21">
        <v>279</v>
      </c>
      <c r="T25" s="34">
        <v>284.09000000000003</v>
      </c>
      <c r="U25" s="21">
        <v>60372</v>
      </c>
      <c r="V25" s="34">
        <v>0</v>
      </c>
      <c r="W25" s="21">
        <v>0</v>
      </c>
      <c r="X25" s="34">
        <v>0</v>
      </c>
      <c r="Y25" s="21">
        <v>0</v>
      </c>
      <c r="Z25" s="34">
        <f t="shared" si="6"/>
        <v>291.76000000000005</v>
      </c>
      <c r="AA25" s="21">
        <f t="shared" si="3"/>
        <v>62404</v>
      </c>
      <c r="AB25" s="34">
        <f t="shared" si="4"/>
        <v>1192.54</v>
      </c>
      <c r="AC25" s="21">
        <f t="shared" si="5"/>
        <v>681058</v>
      </c>
    </row>
    <row r="26" spans="1:29" s="8" customFormat="1" ht="18" customHeight="1" thickBot="1" x14ac:dyDescent="0.2">
      <c r="A26" s="10" t="s">
        <v>13</v>
      </c>
      <c r="B26" s="35">
        <v>861</v>
      </c>
      <c r="C26" s="22">
        <v>639242</v>
      </c>
      <c r="D26" s="35">
        <v>232.08</v>
      </c>
      <c r="E26" s="22">
        <v>124664</v>
      </c>
      <c r="F26" s="11">
        <v>4.45</v>
      </c>
      <c r="G26" s="22">
        <v>1549</v>
      </c>
      <c r="H26" s="35">
        <v>0.05</v>
      </c>
      <c r="I26" s="22">
        <v>8</v>
      </c>
      <c r="J26" s="35">
        <v>0</v>
      </c>
      <c r="K26" s="22">
        <v>0</v>
      </c>
      <c r="L26" s="35">
        <v>5.48</v>
      </c>
      <c r="M26" s="22">
        <v>882</v>
      </c>
      <c r="N26" s="35">
        <f>SUM(B26,D26,F26,H26,J26,L26)</f>
        <v>1103.06</v>
      </c>
      <c r="O26" s="22">
        <f>SUM(C26,E26,G26,I26,K26,M26)</f>
        <v>766345</v>
      </c>
      <c r="P26" s="35">
        <v>20.520000000000003</v>
      </c>
      <c r="Q26" s="22">
        <v>4740</v>
      </c>
      <c r="R26" s="35">
        <v>0.65</v>
      </c>
      <c r="S26" s="22">
        <v>118</v>
      </c>
      <c r="T26" s="35">
        <v>244.91</v>
      </c>
      <c r="U26" s="22">
        <v>45747</v>
      </c>
      <c r="V26" s="35">
        <v>0</v>
      </c>
      <c r="W26" s="22">
        <v>0</v>
      </c>
      <c r="X26" s="35">
        <v>3.86</v>
      </c>
      <c r="Y26" s="22">
        <v>567</v>
      </c>
      <c r="Z26" s="35">
        <f t="shared" si="6"/>
        <v>269.94</v>
      </c>
      <c r="AA26" s="22">
        <f t="shared" si="3"/>
        <v>51172</v>
      </c>
      <c r="AB26" s="35">
        <f t="shared" si="4"/>
        <v>1373</v>
      </c>
      <c r="AC26" s="22">
        <f t="shared" si="5"/>
        <v>817517</v>
      </c>
    </row>
    <row r="27" spans="1:29" s="8" customFormat="1" ht="18" customHeight="1" thickTop="1" x14ac:dyDescent="0.15">
      <c r="A27" s="3" t="s">
        <v>14</v>
      </c>
      <c r="B27" s="36">
        <f t="shared" ref="B27:AC27" si="7">SUM(B7:B26)</f>
        <v>49641.799999999996</v>
      </c>
      <c r="C27" s="23">
        <f t="shared" si="7"/>
        <v>27342327</v>
      </c>
      <c r="D27" s="36">
        <f t="shared" si="7"/>
        <v>15016.210000000003</v>
      </c>
      <c r="E27" s="23">
        <f t="shared" si="7"/>
        <v>5863862</v>
      </c>
      <c r="F27" s="9">
        <f t="shared" si="7"/>
        <v>500.9</v>
      </c>
      <c r="G27" s="23">
        <f t="shared" si="7"/>
        <v>133437</v>
      </c>
      <c r="H27" s="36">
        <f t="shared" si="7"/>
        <v>2096.2100000000005</v>
      </c>
      <c r="I27" s="23">
        <f t="shared" si="7"/>
        <v>318359</v>
      </c>
      <c r="J27" s="36">
        <f t="shared" si="7"/>
        <v>13.120000000000003</v>
      </c>
      <c r="K27" s="23">
        <f t="shared" si="7"/>
        <v>1303</v>
      </c>
      <c r="L27" s="36">
        <f t="shared" si="7"/>
        <v>917.95</v>
      </c>
      <c r="M27" s="23">
        <f t="shared" si="7"/>
        <v>76367</v>
      </c>
      <c r="N27" s="36">
        <f t="shared" si="7"/>
        <v>68186.19</v>
      </c>
      <c r="O27" s="28">
        <f t="shared" si="7"/>
        <v>33735655</v>
      </c>
      <c r="P27" s="36">
        <f t="shared" si="7"/>
        <v>257.72000000000003</v>
      </c>
      <c r="Q27" s="23">
        <f t="shared" si="7"/>
        <v>67985</v>
      </c>
      <c r="R27" s="36">
        <f t="shared" si="7"/>
        <v>6709.119999999999</v>
      </c>
      <c r="S27" s="23">
        <f t="shared" si="7"/>
        <v>996603</v>
      </c>
      <c r="T27" s="36">
        <f t="shared" si="7"/>
        <v>19850.010000000002</v>
      </c>
      <c r="U27" s="23">
        <f t="shared" si="7"/>
        <v>3307386</v>
      </c>
      <c r="V27" s="36">
        <f t="shared" si="7"/>
        <v>0</v>
      </c>
      <c r="W27" s="23">
        <f t="shared" si="7"/>
        <v>0</v>
      </c>
      <c r="X27" s="36">
        <f t="shared" si="7"/>
        <v>40.029999999999994</v>
      </c>
      <c r="Y27" s="23">
        <f t="shared" si="7"/>
        <v>5287</v>
      </c>
      <c r="Z27" s="36">
        <f t="shared" si="7"/>
        <v>26856.879999999997</v>
      </c>
      <c r="AA27" s="28">
        <f t="shared" si="7"/>
        <v>4377261</v>
      </c>
      <c r="AB27" s="36">
        <f t="shared" si="7"/>
        <v>95043.069999999978</v>
      </c>
      <c r="AC27" s="23">
        <f t="shared" si="7"/>
        <v>38112916</v>
      </c>
    </row>
    <row r="28" spans="1:29" x14ac:dyDescent="0.15">
      <c r="C28" s="24"/>
      <c r="E28" s="24"/>
      <c r="G28" s="24"/>
      <c r="I28" s="24"/>
      <c r="K28" s="24"/>
      <c r="M28" s="24"/>
      <c r="O28" s="24"/>
      <c r="Q28" s="24"/>
      <c r="S28" s="24"/>
      <c r="U28" s="24"/>
    </row>
    <row r="29" spans="1:29" ht="16.899999999999999" customHeight="1" x14ac:dyDescent="0.15">
      <c r="P29" s="12" t="s">
        <v>6</v>
      </c>
      <c r="Q29" s="12"/>
      <c r="R29" s="12" t="s">
        <v>7</v>
      </c>
      <c r="S29" s="12"/>
      <c r="T29" s="12" t="s">
        <v>24</v>
      </c>
      <c r="U29" s="12"/>
      <c r="V29" s="12" t="s">
        <v>25</v>
      </c>
      <c r="W29" s="12"/>
      <c r="X29" s="12" t="s">
        <v>26</v>
      </c>
      <c r="Y29" s="12"/>
      <c r="Z29" s="12" t="s">
        <v>27</v>
      </c>
      <c r="AA29" s="12"/>
      <c r="AB29" s="12" t="s">
        <v>5</v>
      </c>
      <c r="AC29" s="12"/>
    </row>
    <row r="30" spans="1:29" ht="16.899999999999999" customHeight="1" thickBot="1" x14ac:dyDescent="0.2">
      <c r="P30" s="37" t="s">
        <v>0</v>
      </c>
      <c r="Q30" s="29" t="s">
        <v>1</v>
      </c>
      <c r="R30" s="37" t="s">
        <v>0</v>
      </c>
      <c r="S30" s="29" t="s">
        <v>1</v>
      </c>
      <c r="T30" s="37" t="s">
        <v>0</v>
      </c>
      <c r="U30" s="29" t="s">
        <v>1</v>
      </c>
      <c r="V30" s="37" t="s">
        <v>0</v>
      </c>
      <c r="W30" s="29" t="s">
        <v>28</v>
      </c>
      <c r="X30" s="37" t="s">
        <v>0</v>
      </c>
      <c r="Y30" s="29" t="s">
        <v>1</v>
      </c>
      <c r="Z30" s="37" t="s">
        <v>0</v>
      </c>
      <c r="AA30" s="29" t="s">
        <v>1</v>
      </c>
      <c r="AB30" s="37" t="s">
        <v>0</v>
      </c>
      <c r="AC30" s="29" t="s">
        <v>1</v>
      </c>
    </row>
    <row r="31" spans="1:29" ht="16.899999999999999" customHeight="1" thickTop="1" x14ac:dyDescent="0.15">
      <c r="P31" s="36">
        <v>423.53000000000003</v>
      </c>
      <c r="Q31" s="30"/>
      <c r="R31" s="36">
        <v>13512.66</v>
      </c>
      <c r="S31" s="30"/>
      <c r="T31" s="36">
        <v>1298.42</v>
      </c>
      <c r="U31" s="30"/>
      <c r="V31" s="36">
        <v>4278.41</v>
      </c>
      <c r="W31" s="23">
        <v>4450675</v>
      </c>
      <c r="X31" s="36">
        <v>3.49</v>
      </c>
      <c r="Y31" s="30"/>
      <c r="Z31" s="36">
        <v>0</v>
      </c>
      <c r="AA31" s="30"/>
      <c r="AB31" s="36">
        <f>SUM(AB27,R31,T31,V31,X31,Z31,P31)</f>
        <v>114559.57999999999</v>
      </c>
      <c r="AC31" s="31">
        <f>AC27</f>
        <v>38112916</v>
      </c>
    </row>
  </sheetData>
  <mergeCells count="26">
    <mergeCell ref="A2:B2"/>
    <mergeCell ref="A3:B3"/>
    <mergeCell ref="AB4:AC4"/>
    <mergeCell ref="AB5:AC5"/>
    <mergeCell ref="P29:Q29"/>
    <mergeCell ref="R29:S29"/>
    <mergeCell ref="T29:U29"/>
    <mergeCell ref="V29:W29"/>
    <mergeCell ref="X29:Y29"/>
    <mergeCell ref="Z29:AA29"/>
    <mergeCell ref="AB29:AC29"/>
    <mergeCell ref="P5:Q5"/>
    <mergeCell ref="R5:S5"/>
    <mergeCell ref="T5:U5"/>
    <mergeCell ref="V5:W5"/>
    <mergeCell ref="X5:Y5"/>
    <mergeCell ref="B5:C5"/>
    <mergeCell ref="D5:E5"/>
    <mergeCell ref="F5:G5"/>
    <mergeCell ref="H5:I5"/>
    <mergeCell ref="P4:AA4"/>
    <mergeCell ref="J5:K5"/>
    <mergeCell ref="L5:M5"/>
    <mergeCell ref="N5:O5"/>
    <mergeCell ref="B4:O4"/>
    <mergeCell ref="Z5:AA5"/>
  </mergeCells>
  <phoneticPr fontId="4"/>
  <pageMargins left="0.23622047244094491" right="0.23622047244094491" top="0.74803149606299213" bottom="0.74803149606299213" header="0.31496062992125984" footer="0.31496062992125984"/>
  <pageSetup paperSize="9" scale="98" fitToWidth="0" orientation="landscape" verticalDpi="1200" r:id="rId1"/>
  <headerFooter alignWithMargins="0">
    <oddHeader>&amp;C&amp;20普制別樹種別齢級別資源構成表&amp;R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齢級別林種樹種別森林資源構成表</vt:lpstr>
      <vt:lpstr>齢級別林種樹種別森林資源構成表!Print_Titles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2020-03-12T10:35:19Z</cp:lastPrinted>
  <dcterms:created xsi:type="dcterms:W3CDTF">2016-05-19T08:23:41Z</dcterms:created>
  <dcterms:modified xsi:type="dcterms:W3CDTF">2023-01-19T05:29:55Z</dcterms:modified>
</cp:coreProperties>
</file>