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緑川計画区" sheetId="16" r:id="rId1"/>
  </sheets>
  <definedNames>
    <definedName name="_xlnm.Print_Titles" localSheetId="0">緑川計画区!$A:$B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B22" i="16" l="1"/>
  <c r="Q26" i="16"/>
  <c r="G23" i="16"/>
  <c r="G24" i="16"/>
  <c r="C19" i="16"/>
  <c r="BC22" i="16"/>
  <c r="AP26" i="16" l="1"/>
  <c r="AO26" i="16"/>
  <c r="AM26" i="16"/>
  <c r="AN8" i="16"/>
  <c r="AM8" i="16"/>
  <c r="G16" i="16"/>
  <c r="G17" i="16"/>
  <c r="AK8" i="16"/>
  <c r="AH15" i="16"/>
  <c r="AG15" i="16"/>
  <c r="AK9" i="16"/>
  <c r="AQ26" i="16" l="1"/>
  <c r="AP8" i="16"/>
  <c r="AO8" i="16"/>
  <c r="AQ8" i="16" s="1"/>
  <c r="AE8" i="16"/>
  <c r="Y8" i="16"/>
  <c r="R8" i="16"/>
  <c r="Q8" i="16"/>
  <c r="R26" i="16"/>
  <c r="R25" i="16"/>
  <c r="Q25" i="16"/>
  <c r="R24" i="16"/>
  <c r="Q24" i="16"/>
  <c r="R23" i="16"/>
  <c r="Q23" i="16"/>
  <c r="R21" i="16"/>
  <c r="Q21" i="16"/>
  <c r="R20" i="16"/>
  <c r="Q20" i="16"/>
  <c r="R18" i="16"/>
  <c r="Q18" i="16"/>
  <c r="R17" i="16"/>
  <c r="Q17" i="16"/>
  <c r="R16" i="16"/>
  <c r="Q16" i="16"/>
  <c r="R14" i="16"/>
  <c r="Q14" i="16"/>
  <c r="R13" i="16"/>
  <c r="Q13" i="16"/>
  <c r="R12" i="16"/>
  <c r="Q12" i="16"/>
  <c r="R11" i="16"/>
  <c r="Q11" i="16"/>
  <c r="R10" i="16"/>
  <c r="Q10" i="16"/>
  <c r="R9" i="16"/>
  <c r="Q9" i="16"/>
  <c r="P26" i="16"/>
  <c r="P25" i="16"/>
  <c r="P24" i="16"/>
  <c r="P23" i="16"/>
  <c r="P21" i="16"/>
  <c r="P20" i="16"/>
  <c r="P18" i="16"/>
  <c r="P17" i="16"/>
  <c r="P16" i="16"/>
  <c r="P14" i="16"/>
  <c r="P13" i="16"/>
  <c r="P12" i="16"/>
  <c r="P11" i="16"/>
  <c r="P10" i="16"/>
  <c r="P9" i="16"/>
  <c r="P8" i="16"/>
  <c r="O26" i="16"/>
  <c r="S26" i="16" s="1"/>
  <c r="O25" i="16"/>
  <c r="O24" i="16"/>
  <c r="O23" i="16"/>
  <c r="O21" i="16"/>
  <c r="O20" i="16"/>
  <c r="O18" i="16"/>
  <c r="O17" i="16"/>
  <c r="O16" i="16"/>
  <c r="O14" i="16"/>
  <c r="O13" i="16"/>
  <c r="O12" i="16"/>
  <c r="O11" i="16"/>
  <c r="O10" i="16"/>
  <c r="O9" i="16"/>
  <c r="O8" i="16"/>
  <c r="AS8" i="16" s="1"/>
  <c r="AV8" i="16" l="1"/>
  <c r="AR8" i="16"/>
  <c r="AU8" i="16"/>
  <c r="BD22" i="16" l="1"/>
  <c r="BD19" i="16"/>
  <c r="BD15" i="16"/>
  <c r="BC19" i="16"/>
  <c r="BC15" i="16"/>
  <c r="BB19" i="16"/>
  <c r="BB15" i="16"/>
  <c r="BA22" i="16"/>
  <c r="BA19" i="16"/>
  <c r="BA15" i="16"/>
  <c r="AZ22" i="16"/>
  <c r="AZ19" i="16"/>
  <c r="AZ15" i="16"/>
  <c r="AY22" i="16"/>
  <c r="AY19" i="16"/>
  <c r="AY15" i="16"/>
  <c r="AI15" i="16"/>
  <c r="AJ22" i="16"/>
  <c r="AI22" i="16"/>
  <c r="AH22" i="16"/>
  <c r="AG22" i="16"/>
  <c r="AJ19" i="16"/>
  <c r="AI19" i="16"/>
  <c r="AH19" i="16"/>
  <c r="AG19" i="16"/>
  <c r="AJ15" i="16"/>
  <c r="AJ27" i="16" s="1"/>
  <c r="AD22" i="16"/>
  <c r="AC22" i="16"/>
  <c r="AB22" i="16"/>
  <c r="AA22" i="16"/>
  <c r="AD19" i="16"/>
  <c r="AC19" i="16"/>
  <c r="AB19" i="16"/>
  <c r="AA19" i="16"/>
  <c r="AD15" i="16"/>
  <c r="AD27" i="16" s="1"/>
  <c r="AC15" i="16"/>
  <c r="AB15" i="16"/>
  <c r="AA15" i="16"/>
  <c r="X22" i="16"/>
  <c r="W22" i="16"/>
  <c r="V22" i="16"/>
  <c r="U22" i="16"/>
  <c r="X19" i="16"/>
  <c r="W19" i="16"/>
  <c r="V19" i="16"/>
  <c r="U19" i="16"/>
  <c r="X15" i="16"/>
  <c r="X27" i="16" s="1"/>
  <c r="W15" i="16"/>
  <c r="V15" i="16"/>
  <c r="V27" i="16" s="1"/>
  <c r="U15" i="16"/>
  <c r="L22" i="16"/>
  <c r="K22" i="16"/>
  <c r="J22" i="16"/>
  <c r="I22" i="16"/>
  <c r="F22" i="16"/>
  <c r="E22" i="16"/>
  <c r="G22" i="16" s="1"/>
  <c r="L19" i="16"/>
  <c r="K19" i="16"/>
  <c r="J19" i="16"/>
  <c r="N19" i="16" s="1"/>
  <c r="I19" i="16"/>
  <c r="O19" i="16" s="1"/>
  <c r="F19" i="16"/>
  <c r="R19" i="16" s="1"/>
  <c r="E19" i="16"/>
  <c r="L15" i="16"/>
  <c r="K15" i="16"/>
  <c r="J15" i="16"/>
  <c r="I15" i="16"/>
  <c r="G8" i="16"/>
  <c r="F15" i="16"/>
  <c r="E15" i="16"/>
  <c r="D22" i="16"/>
  <c r="P22" i="16" s="1"/>
  <c r="D19" i="16"/>
  <c r="D15" i="16"/>
  <c r="C22" i="16"/>
  <c r="C15" i="16"/>
  <c r="AV26" i="16"/>
  <c r="AU26" i="16"/>
  <c r="AP25" i="16"/>
  <c r="AV25" i="16" s="1"/>
  <c r="AO25" i="16"/>
  <c r="AU25" i="16" s="1"/>
  <c r="AP24" i="16"/>
  <c r="AV24" i="16" s="1"/>
  <c r="AO24" i="16"/>
  <c r="AU24" i="16" s="1"/>
  <c r="AP23" i="16"/>
  <c r="AV23" i="16" s="1"/>
  <c r="AO23" i="16"/>
  <c r="AU23" i="16" s="1"/>
  <c r="AP21" i="16"/>
  <c r="AV21" i="16" s="1"/>
  <c r="AO21" i="16"/>
  <c r="AU21" i="16" s="1"/>
  <c r="AP20" i="16"/>
  <c r="AV20" i="16" s="1"/>
  <c r="AO20" i="16"/>
  <c r="AU20" i="16" s="1"/>
  <c r="AP18" i="16"/>
  <c r="AV18" i="16" s="1"/>
  <c r="AO18" i="16"/>
  <c r="AU18" i="16" s="1"/>
  <c r="AP17" i="16"/>
  <c r="AV17" i="16" s="1"/>
  <c r="AO17" i="16"/>
  <c r="AU17" i="16" s="1"/>
  <c r="AP16" i="16"/>
  <c r="AV16" i="16" s="1"/>
  <c r="AO16" i="16"/>
  <c r="AU16" i="16" s="1"/>
  <c r="AP14" i="16"/>
  <c r="AV14" i="16" s="1"/>
  <c r="AO14" i="16"/>
  <c r="AU14" i="16" s="1"/>
  <c r="AP13" i="16"/>
  <c r="AV13" i="16" s="1"/>
  <c r="AO13" i="16"/>
  <c r="AU13" i="16" s="1"/>
  <c r="AP12" i="16"/>
  <c r="AV12" i="16" s="1"/>
  <c r="AO12" i="16"/>
  <c r="AU12" i="16" s="1"/>
  <c r="AP11" i="16"/>
  <c r="AV11" i="16" s="1"/>
  <c r="AO11" i="16"/>
  <c r="AU11" i="16" s="1"/>
  <c r="AP10" i="16"/>
  <c r="AV10" i="16" s="1"/>
  <c r="AO10" i="16"/>
  <c r="AU10" i="16" s="1"/>
  <c r="AP9" i="16"/>
  <c r="AV9" i="16" s="1"/>
  <c r="AO9" i="16"/>
  <c r="AU9" i="16" s="1"/>
  <c r="AF26" i="16"/>
  <c r="AE26" i="16"/>
  <c r="AF25" i="16"/>
  <c r="AE25" i="16"/>
  <c r="AF24" i="16"/>
  <c r="AE24" i="16"/>
  <c r="AF23" i="16"/>
  <c r="AE23" i="16"/>
  <c r="AF21" i="16"/>
  <c r="AE21" i="16"/>
  <c r="AF20" i="16"/>
  <c r="AE20" i="16"/>
  <c r="AF18" i="16"/>
  <c r="AE18" i="16"/>
  <c r="AF17" i="16"/>
  <c r="AE17" i="16"/>
  <c r="AF16" i="16"/>
  <c r="AE16" i="16"/>
  <c r="AF14" i="16"/>
  <c r="AE14" i="16"/>
  <c r="AF13" i="16"/>
  <c r="AE13" i="16"/>
  <c r="AF12" i="16"/>
  <c r="AE12" i="16"/>
  <c r="AF11" i="16"/>
  <c r="AE11" i="16"/>
  <c r="AF10" i="16"/>
  <c r="AE10" i="16"/>
  <c r="AF9" i="16"/>
  <c r="AE9" i="16"/>
  <c r="AF8" i="16"/>
  <c r="Z26" i="16"/>
  <c r="Y26" i="16"/>
  <c r="Z25" i="16"/>
  <c r="Y25" i="16"/>
  <c r="Z24" i="16"/>
  <c r="Y24" i="16"/>
  <c r="Z23" i="16"/>
  <c r="Y23" i="16"/>
  <c r="Z22" i="16"/>
  <c r="Z21" i="16"/>
  <c r="Y21" i="16"/>
  <c r="Z20" i="16"/>
  <c r="Y20" i="16"/>
  <c r="Z18" i="16"/>
  <c r="Y18" i="16"/>
  <c r="Z17" i="16"/>
  <c r="Y17" i="16"/>
  <c r="Z16" i="16"/>
  <c r="Y16" i="16"/>
  <c r="Z14" i="16"/>
  <c r="Y14" i="16"/>
  <c r="Z13" i="16"/>
  <c r="Y13" i="16"/>
  <c r="Z12" i="16"/>
  <c r="Y12" i="16"/>
  <c r="Z11" i="16"/>
  <c r="Y11" i="16"/>
  <c r="Z10" i="16"/>
  <c r="Y10" i="16"/>
  <c r="Z9" i="16"/>
  <c r="Y9" i="16"/>
  <c r="Z8" i="16"/>
  <c r="T10" i="16"/>
  <c r="S8" i="16"/>
  <c r="AW8" i="16" s="1"/>
  <c r="BE8" i="16" s="1"/>
  <c r="H8" i="16"/>
  <c r="N26" i="16"/>
  <c r="M26" i="16"/>
  <c r="N25" i="16"/>
  <c r="M25" i="16"/>
  <c r="N24" i="16"/>
  <c r="M24" i="16"/>
  <c r="N23" i="16"/>
  <c r="M23" i="16"/>
  <c r="N21" i="16"/>
  <c r="T21" i="16" s="1"/>
  <c r="M21" i="16"/>
  <c r="N20" i="16"/>
  <c r="M20" i="16"/>
  <c r="N18" i="16"/>
  <c r="M18" i="16"/>
  <c r="N17" i="16"/>
  <c r="M17" i="16"/>
  <c r="N16" i="16"/>
  <c r="M16" i="16"/>
  <c r="N14" i="16"/>
  <c r="M14" i="16"/>
  <c r="N13" i="16"/>
  <c r="M13" i="16"/>
  <c r="N12" i="16"/>
  <c r="M12" i="16"/>
  <c r="N11" i="16"/>
  <c r="T11" i="16" s="1"/>
  <c r="M11" i="16"/>
  <c r="N10" i="16"/>
  <c r="M10" i="16"/>
  <c r="N9" i="16"/>
  <c r="M9" i="16"/>
  <c r="N8" i="16"/>
  <c r="M8" i="16"/>
  <c r="H26" i="16"/>
  <c r="T26" i="16" s="1"/>
  <c r="H25" i="16"/>
  <c r="H24" i="16"/>
  <c r="H23" i="16"/>
  <c r="H21" i="16"/>
  <c r="H20" i="16"/>
  <c r="H18" i="16"/>
  <c r="T18" i="16" s="1"/>
  <c r="H17" i="16"/>
  <c r="H16" i="16"/>
  <c r="H14" i="16"/>
  <c r="T14" i="16" s="1"/>
  <c r="H13" i="16"/>
  <c r="H12" i="16"/>
  <c r="H11" i="16"/>
  <c r="H10" i="16"/>
  <c r="H9" i="16"/>
  <c r="J27" i="16"/>
  <c r="G26" i="16"/>
  <c r="G25" i="16"/>
  <c r="G21" i="16"/>
  <c r="G20" i="16"/>
  <c r="G18" i="16"/>
  <c r="G14" i="16"/>
  <c r="G13" i="16"/>
  <c r="G12" i="16"/>
  <c r="G11" i="16"/>
  <c r="G10" i="16"/>
  <c r="G9" i="16"/>
  <c r="R22" i="16" l="1"/>
  <c r="AA27" i="16"/>
  <c r="BD27" i="16"/>
  <c r="BB27" i="16"/>
  <c r="AI27" i="16"/>
  <c r="AO22" i="16"/>
  <c r="Q22" i="16"/>
  <c r="AC27" i="16"/>
  <c r="AF19" i="16"/>
  <c r="W27" i="16"/>
  <c r="Z19" i="16"/>
  <c r="Y19" i="16"/>
  <c r="Y15" i="16"/>
  <c r="U27" i="16"/>
  <c r="N15" i="16"/>
  <c r="R15" i="16"/>
  <c r="H15" i="16"/>
  <c r="P15" i="16"/>
  <c r="D27" i="16"/>
  <c r="H19" i="16"/>
  <c r="P19" i="16"/>
  <c r="AP22" i="16"/>
  <c r="G19" i="16"/>
  <c r="Q19" i="16"/>
  <c r="F27" i="16"/>
  <c r="C27" i="16"/>
  <c r="G15" i="16"/>
  <c r="O15" i="16"/>
  <c r="I27" i="16"/>
  <c r="M15" i="16"/>
  <c r="M22" i="16"/>
  <c r="AO19" i="16"/>
  <c r="Y22" i="16"/>
  <c r="AE15" i="16"/>
  <c r="AE22" i="16"/>
  <c r="O22" i="16"/>
  <c r="E27" i="16"/>
  <c r="Q15" i="16"/>
  <c r="N22" i="16"/>
  <c r="AF22" i="16"/>
  <c r="AP19" i="16"/>
  <c r="AE19" i="16"/>
  <c r="AB27" i="16"/>
  <c r="AO15" i="16"/>
  <c r="AF15" i="16"/>
  <c r="AP15" i="16"/>
  <c r="Z15" i="16"/>
  <c r="K27" i="16"/>
  <c r="L27" i="16"/>
  <c r="H22" i="16"/>
  <c r="M19" i="16"/>
  <c r="T13" i="16"/>
  <c r="T8" i="16"/>
  <c r="T20" i="16"/>
  <c r="T12" i="16"/>
  <c r="S23" i="16"/>
  <c r="S10" i="16"/>
  <c r="T16" i="16"/>
  <c r="T24" i="16"/>
  <c r="S16" i="16"/>
  <c r="T23" i="16"/>
  <c r="T9" i="16"/>
  <c r="T17" i="16"/>
  <c r="T25" i="16"/>
  <c r="S11" i="16"/>
  <c r="S18" i="16"/>
  <c r="S20" i="16"/>
  <c r="S14" i="16"/>
  <c r="S17" i="16"/>
  <c r="S21" i="16"/>
  <c r="S22" i="16" l="1"/>
  <c r="N27" i="16"/>
  <c r="AU22" i="16"/>
  <c r="AV22" i="16"/>
  <c r="Y27" i="16"/>
  <c r="Z27" i="16"/>
  <c r="G27" i="16"/>
  <c r="T15" i="16"/>
  <c r="AE27" i="16"/>
  <c r="M27" i="16"/>
  <c r="AF27" i="16"/>
  <c r="O27" i="16"/>
  <c r="AO27" i="16"/>
  <c r="S15" i="16"/>
  <c r="Q27" i="16"/>
  <c r="AL10" i="16"/>
  <c r="AN10" i="16"/>
  <c r="AL11" i="16"/>
  <c r="AN11" i="16"/>
  <c r="AL12" i="16"/>
  <c r="AN12" i="16"/>
  <c r="AN14" i="16"/>
  <c r="AL14" i="16"/>
  <c r="AL13" i="16"/>
  <c r="AN13" i="16"/>
  <c r="AN23" i="16"/>
  <c r="AL23" i="16"/>
  <c r="AL26" i="16"/>
  <c r="AN26" i="16"/>
  <c r="AL8" i="16"/>
  <c r="AK23" i="16"/>
  <c r="AM23" i="16"/>
  <c r="AM14" i="16"/>
  <c r="AK14" i="16"/>
  <c r="AK11" i="16"/>
  <c r="AM11" i="16"/>
  <c r="AQ11" i="16" s="1"/>
  <c r="AK26" i="16"/>
  <c r="AM10" i="16"/>
  <c r="AK10" i="16"/>
  <c r="AP27" i="16"/>
  <c r="AU15" i="16"/>
  <c r="BA27" i="16" s="1"/>
  <c r="AN20" i="16"/>
  <c r="AL20" i="16"/>
  <c r="AL21" i="16"/>
  <c r="AN21" i="16"/>
  <c r="AN16" i="16"/>
  <c r="AL16" i="16"/>
  <c r="AM17" i="16"/>
  <c r="AK17" i="16"/>
  <c r="AN18" i="16"/>
  <c r="AL18" i="16"/>
  <c r="AM20" i="16"/>
  <c r="AK20" i="16"/>
  <c r="AM21" i="16"/>
  <c r="AK21" i="16"/>
  <c r="T22" i="16"/>
  <c r="AL22" i="16" s="1"/>
  <c r="H27" i="16"/>
  <c r="P27" i="16"/>
  <c r="AK22" i="16"/>
  <c r="AM22" i="16"/>
  <c r="S13" i="16"/>
  <c r="S9" i="16"/>
  <c r="S25" i="16"/>
  <c r="S24" i="16"/>
  <c r="S12" i="16"/>
  <c r="AR26" i="16" l="1"/>
  <c r="AX26" i="16" s="1"/>
  <c r="AT26" i="16"/>
  <c r="AL25" i="16"/>
  <c r="AN25" i="16"/>
  <c r="AR23" i="16"/>
  <c r="AX23" i="16" s="1"/>
  <c r="AT23" i="16"/>
  <c r="AT13" i="16"/>
  <c r="AR13" i="16"/>
  <c r="AX13" i="16" s="1"/>
  <c r="AR10" i="16"/>
  <c r="AX10" i="16" s="1"/>
  <c r="AT10" i="16"/>
  <c r="AN24" i="16"/>
  <c r="AL24" i="16"/>
  <c r="AT12" i="16"/>
  <c r="AR12" i="16"/>
  <c r="AX12" i="16" s="1"/>
  <c r="AR11" i="16"/>
  <c r="AX11" i="16" s="1"/>
  <c r="AT11" i="16"/>
  <c r="AN9" i="16"/>
  <c r="AL9" i="16"/>
  <c r="AR14" i="16"/>
  <c r="AX14" i="16" s="1"/>
  <c r="AT14" i="16"/>
  <c r="AT8" i="16"/>
  <c r="AX8" i="16"/>
  <c r="AS11" i="16"/>
  <c r="AW11" i="16"/>
  <c r="BE11" i="16" s="1"/>
  <c r="AM25" i="16"/>
  <c r="AK25" i="16"/>
  <c r="AS14" i="16"/>
  <c r="AQ14" i="16"/>
  <c r="AW14" i="16" s="1"/>
  <c r="BE14" i="16" s="1"/>
  <c r="AK12" i="16"/>
  <c r="AM12" i="16"/>
  <c r="AQ10" i="16"/>
  <c r="AW10" i="16" s="1"/>
  <c r="BE10" i="16" s="1"/>
  <c r="AS10" i="16"/>
  <c r="AW26" i="16"/>
  <c r="AS26" i="16"/>
  <c r="AM9" i="16"/>
  <c r="AQ23" i="16"/>
  <c r="AW23" i="16" s="1"/>
  <c r="AS23" i="16"/>
  <c r="AM13" i="16"/>
  <c r="AK13" i="16"/>
  <c r="AK24" i="16"/>
  <c r="AM24" i="16"/>
  <c r="AS20" i="16"/>
  <c r="AQ20" i="16"/>
  <c r="AW20" i="16" s="1"/>
  <c r="BE20" i="16" s="1"/>
  <c r="AT18" i="16"/>
  <c r="AR18" i="16"/>
  <c r="AX18" i="16" s="1"/>
  <c r="AT20" i="16"/>
  <c r="AR20" i="16"/>
  <c r="AX20" i="16" s="1"/>
  <c r="AR21" i="16"/>
  <c r="AX21" i="16" s="1"/>
  <c r="AT21" i="16"/>
  <c r="AM18" i="16"/>
  <c r="AK18" i="16"/>
  <c r="AS17" i="16"/>
  <c r="AQ17" i="16"/>
  <c r="AW17" i="16" s="1"/>
  <c r="BE17" i="16" s="1"/>
  <c r="AM16" i="16"/>
  <c r="AK16" i="16"/>
  <c r="AN17" i="16"/>
  <c r="AL17" i="16"/>
  <c r="AS21" i="16"/>
  <c r="AQ21" i="16"/>
  <c r="AW21" i="16" s="1"/>
  <c r="BE21" i="16" s="1"/>
  <c r="AT16" i="16"/>
  <c r="AR16" i="16"/>
  <c r="AX16" i="16" s="1"/>
  <c r="AN22" i="16"/>
  <c r="AT22" i="16" s="1"/>
  <c r="AV19" i="16"/>
  <c r="T19" i="16"/>
  <c r="R27" i="16"/>
  <c r="AV15" i="16"/>
  <c r="AS22" i="16"/>
  <c r="AQ22" i="16"/>
  <c r="AW22" i="16" s="1"/>
  <c r="BE22" i="16" s="1"/>
  <c r="AU19" i="16"/>
  <c r="AU27" i="16" s="1"/>
  <c r="S19" i="16"/>
  <c r="AR9" i="16" l="1"/>
  <c r="AX9" i="16" s="1"/>
  <c r="AT9" i="16"/>
  <c r="AR25" i="16"/>
  <c r="AX25" i="16" s="1"/>
  <c r="AT25" i="16"/>
  <c r="AT24" i="16"/>
  <c r="AR24" i="16"/>
  <c r="AX24" i="16" s="1"/>
  <c r="AS24" i="16"/>
  <c r="AQ24" i="16"/>
  <c r="AW24" i="16" s="1"/>
  <c r="AS25" i="16"/>
  <c r="AQ25" i="16"/>
  <c r="AW25" i="16" s="1"/>
  <c r="AS13" i="16"/>
  <c r="AQ13" i="16"/>
  <c r="AW13" i="16" s="1"/>
  <c r="BE13" i="16" s="1"/>
  <c r="AS12" i="16"/>
  <c r="AQ12" i="16"/>
  <c r="AW12" i="16" s="1"/>
  <c r="BE12" i="16" s="1"/>
  <c r="AS9" i="16"/>
  <c r="AQ9" i="16"/>
  <c r="AW9" i="16" s="1"/>
  <c r="BE9" i="16" s="1"/>
  <c r="BE26" i="16"/>
  <c r="BE23" i="16"/>
  <c r="AM15" i="16"/>
  <c r="AS15" i="16" s="1"/>
  <c r="AK15" i="16"/>
  <c r="AS18" i="16"/>
  <c r="AQ18" i="16"/>
  <c r="AW18" i="16" s="1"/>
  <c r="BE18" i="16" s="1"/>
  <c r="AT17" i="16"/>
  <c r="AR17" i="16"/>
  <c r="AX17" i="16" s="1"/>
  <c r="AS16" i="16"/>
  <c r="AQ16" i="16"/>
  <c r="AW16" i="16" s="1"/>
  <c r="BE16" i="16" s="1"/>
  <c r="AR22" i="16"/>
  <c r="AX22" i="16" s="1"/>
  <c r="T27" i="16"/>
  <c r="AN19" i="16"/>
  <c r="AL19" i="16"/>
  <c r="AN15" i="16"/>
  <c r="AH27" i="16"/>
  <c r="AL15" i="16"/>
  <c r="AV27" i="16"/>
  <c r="S27" i="16"/>
  <c r="AQ15" i="16" l="1"/>
  <c r="AW15" i="16" s="1"/>
  <c r="BE15" i="16" s="1"/>
  <c r="BE25" i="16"/>
  <c r="BE24" i="16"/>
  <c r="AL27" i="16"/>
  <c r="AT19" i="16"/>
  <c r="AR19" i="16"/>
  <c r="AX19" i="16" s="1"/>
  <c r="AN27" i="16"/>
  <c r="AR15" i="16"/>
  <c r="AT15" i="16"/>
  <c r="AG27" i="16"/>
  <c r="AK19" i="16"/>
  <c r="AK27" i="16" s="1"/>
  <c r="AM19" i="16"/>
  <c r="AX15" i="16" l="1"/>
  <c r="AX27" i="16" s="1"/>
  <c r="AR27" i="16"/>
  <c r="AT27" i="16"/>
  <c r="AZ27" i="16"/>
  <c r="AS19" i="16"/>
  <c r="AQ19" i="16"/>
  <c r="AM27" i="16"/>
  <c r="AW19" i="16" l="1"/>
  <c r="BE19" i="16" s="1"/>
  <c r="BE27" i="16" s="1"/>
  <c r="AQ27" i="16"/>
  <c r="AY27" i="16"/>
  <c r="AS27" i="16"/>
  <c r="BC27" i="16" l="1"/>
  <c r="AW27" i="16"/>
</calcChain>
</file>

<file path=xl/sharedStrings.xml><?xml version="1.0" encoding="utf-8"?>
<sst xmlns="http://schemas.openxmlformats.org/spreadsheetml/2006/main" count="119" uniqueCount="47">
  <si>
    <t>面 積</t>
  </si>
  <si>
    <t>蓄 積</t>
  </si>
  <si>
    <t>計</t>
    <rPh sb="0" eb="1">
      <t>ケイ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</si>
  <si>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</si>
  <si>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</si>
  <si>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合　　計</t>
    <rPh sb="0" eb="1">
      <t>ア</t>
    </rPh>
    <rPh sb="3" eb="4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</si>
  <si>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</si>
  <si>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</si>
  <si>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</si>
  <si>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所　有　形　態</t>
    <rPh sb="0" eb="1">
      <t>ショ</t>
    </rPh>
    <rPh sb="2" eb="3">
      <t>アリ</t>
    </rPh>
    <rPh sb="4" eb="5">
      <t>カタチ</t>
    </rPh>
    <rPh sb="6" eb="7">
      <t>タイ</t>
    </rPh>
    <phoneticPr fontId="4"/>
  </si>
  <si>
    <t>団体有林</t>
  </si>
  <si>
    <t>社寺有林</t>
  </si>
  <si>
    <t>組合有林</t>
  </si>
  <si>
    <t>集落有林</t>
  </si>
  <si>
    <t>私有林</t>
    <rPh sb="0" eb="3">
      <t>シユウリン</t>
    </rPh>
    <phoneticPr fontId="4"/>
  </si>
  <si>
    <t>県行造林</t>
  </si>
  <si>
    <t>県立学校林</t>
  </si>
  <si>
    <t>県有林</t>
    <rPh sb="0" eb="1">
      <t>ケン</t>
    </rPh>
    <rPh sb="2" eb="3">
      <t>バヤシ</t>
    </rPh>
    <phoneticPr fontId="4"/>
  </si>
  <si>
    <t>市町村有林</t>
  </si>
  <si>
    <t>市町村立学校林</t>
  </si>
  <si>
    <t>市町村
有　林</t>
    <rPh sb="0" eb="3">
      <t>シチョウソン</t>
    </rPh>
    <rPh sb="4" eb="5">
      <t>ユウ</t>
    </rPh>
    <rPh sb="6" eb="7">
      <t>バヤシ</t>
    </rPh>
    <phoneticPr fontId="4"/>
  </si>
  <si>
    <t>そ　　の　　他</t>
    <phoneticPr fontId="4"/>
  </si>
  <si>
    <t>公　団　造　林</t>
    <phoneticPr fontId="4"/>
  </si>
  <si>
    <t>公　社　造　林</t>
    <phoneticPr fontId="4"/>
  </si>
  <si>
    <t>財　産　区　有　林</t>
    <phoneticPr fontId="4"/>
  </si>
  <si>
    <t>個人有林</t>
    <phoneticPr fontId="4"/>
  </si>
  <si>
    <t>共 有 林</t>
    <phoneticPr fontId="4"/>
  </si>
  <si>
    <t>会社有林</t>
    <phoneticPr fontId="4"/>
  </si>
  <si>
    <t>県 有 林</t>
    <phoneticPr fontId="4"/>
  </si>
  <si>
    <t>針広計</t>
    <rPh sb="0" eb="1">
      <t>ハリ</t>
    </rPh>
    <rPh sb="1" eb="2">
      <t>ヒロシ</t>
    </rPh>
    <rPh sb="2" eb="3">
      <t>ケイ</t>
    </rPh>
    <phoneticPr fontId="4"/>
  </si>
  <si>
    <t>育　成　単　層　林</t>
    <rPh sb="0" eb="1">
      <t>イク</t>
    </rPh>
    <rPh sb="2" eb="3">
      <t>シゲル</t>
    </rPh>
    <rPh sb="4" eb="5">
      <t>タン</t>
    </rPh>
    <rPh sb="6" eb="7">
      <t>ソウ</t>
    </rPh>
    <rPh sb="8" eb="9">
      <t>ハヤシ</t>
    </rPh>
    <phoneticPr fontId="4"/>
  </si>
  <si>
    <t>育　成　複　層　林</t>
    <rPh sb="0" eb="1">
      <t>イク</t>
    </rPh>
    <rPh sb="2" eb="3">
      <t>シゲル</t>
    </rPh>
    <rPh sb="4" eb="5">
      <t>フク</t>
    </rPh>
    <rPh sb="6" eb="7">
      <t>ソウ</t>
    </rPh>
    <rPh sb="8" eb="9">
      <t>ハヤシ</t>
    </rPh>
    <phoneticPr fontId="4"/>
  </si>
  <si>
    <t>人　工　林　計</t>
    <rPh sb="0" eb="1">
      <t>ヒト</t>
    </rPh>
    <rPh sb="2" eb="3">
      <t>コウ</t>
    </rPh>
    <rPh sb="4" eb="5">
      <t>ハヤシ</t>
    </rPh>
    <rPh sb="6" eb="7">
      <t>ケイ</t>
    </rPh>
    <phoneticPr fontId="4"/>
  </si>
  <si>
    <t>人　　工　　林</t>
    <rPh sb="0" eb="1">
      <t>ヒト</t>
    </rPh>
    <rPh sb="3" eb="4">
      <t>コウ</t>
    </rPh>
    <rPh sb="6" eb="7">
      <t>ハヤシ</t>
    </rPh>
    <phoneticPr fontId="4"/>
  </si>
  <si>
    <t>天　　然　　林</t>
    <rPh sb="0" eb="1">
      <t>テン</t>
    </rPh>
    <rPh sb="3" eb="4">
      <t>ゼン</t>
    </rPh>
    <rPh sb="6" eb="7">
      <t>ハヤシ</t>
    </rPh>
    <phoneticPr fontId="4"/>
  </si>
  <si>
    <t>天　然　生　林</t>
    <rPh sb="0" eb="1">
      <t>テン</t>
    </rPh>
    <rPh sb="2" eb="3">
      <t>ゼン</t>
    </rPh>
    <rPh sb="4" eb="5">
      <t>セイ</t>
    </rPh>
    <rPh sb="6" eb="7">
      <t>ハヤシ</t>
    </rPh>
    <phoneticPr fontId="4"/>
  </si>
  <si>
    <t>人工林天然林計</t>
    <rPh sb="0" eb="3">
      <t>ジンコウリン</t>
    </rPh>
    <rPh sb="3" eb="6">
      <t>テンネンリン</t>
    </rPh>
    <rPh sb="6" eb="7">
      <t>ケイ</t>
    </rPh>
    <phoneticPr fontId="4"/>
  </si>
  <si>
    <t>天　然　林　計</t>
    <rPh sb="0" eb="1">
      <t>テン</t>
    </rPh>
    <rPh sb="2" eb="3">
      <t>ゼン</t>
    </rPh>
    <rPh sb="4" eb="5">
      <t>ハヤシ</t>
    </rPh>
    <rPh sb="6" eb="7">
      <t>ケイ</t>
    </rPh>
    <phoneticPr fontId="4"/>
  </si>
  <si>
    <t>無立木地</t>
    <rPh sb="0" eb="3">
      <t>ムリュウボク</t>
    </rPh>
    <rPh sb="3" eb="4">
      <t>チ</t>
    </rPh>
    <phoneticPr fontId="4"/>
  </si>
  <si>
    <t>伐採
跡地</t>
    <rPh sb="0" eb="2">
      <t>バッサイ</t>
    </rPh>
    <rPh sb="3" eb="5">
      <t>アトチ</t>
    </rPh>
    <phoneticPr fontId="4"/>
  </si>
  <si>
    <t>未立
木地</t>
    <rPh sb="0" eb="1">
      <t>ミ</t>
    </rPh>
    <rPh sb="1" eb="2">
      <t>タチ</t>
    </rPh>
    <rPh sb="3" eb="5">
      <t>キジ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</si>
  <si>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</si>
  <si>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蓄積（束）</t>
    <rPh sb="3" eb="4">
      <t>タバ</t>
    </rPh>
    <phoneticPr fontId="4"/>
  </si>
  <si>
    <t>竹　　林</t>
    <rPh sb="0" eb="1">
      <t>タケ</t>
    </rPh>
    <rPh sb="3" eb="4">
      <t>ハヤシ</t>
    </rPh>
    <phoneticPr fontId="4"/>
  </si>
  <si>
    <t>特殊林</t>
    <rPh sb="0" eb="2">
      <t>トクシュ</t>
    </rPh>
    <rPh sb="2" eb="3">
      <t>リン</t>
    </rPh>
    <phoneticPr fontId="4"/>
  </si>
  <si>
    <t>総面積
合　　計</t>
    <rPh sb="0" eb="3">
      <t>ソウメンセキ</t>
    </rPh>
    <rPh sb="4" eb="5">
      <t>ゴウ</t>
    </rPh>
    <rPh sb="7" eb="8">
      <t>ケイ</t>
    </rPh>
    <phoneticPr fontId="4"/>
  </si>
  <si>
    <t>緑川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</si>
</sst>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0.00_ "/>
    <numFmt numFmtId="178" formatCode="0_ 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0" xfId="3" applyFont="1" applyAlignment="1">
      <alignment horizontal="center"/>
    </xf>
    <xf numFmtId="0" fontId="7" fillId="0" borderId="4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178" fontId="7" fillId="0" borderId="4" xfId="3" applyNumberFormat="1" applyFont="1" applyBorder="1" applyAlignment="1">
      <alignment vertical="center"/>
    </xf>
    <xf numFmtId="0" fontId="7" fillId="0" borderId="10" xfId="3" applyFont="1" applyBorder="1" applyAlignment="1">
      <alignment horizontal="center" vertical="center"/>
    </xf>
    <xf numFmtId="177" fontId="7" fillId="0" borderId="10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7" fontId="7" fillId="0" borderId="13" xfId="3" applyNumberFormat="1" applyFont="1" applyBorder="1" applyAlignment="1">
      <alignment vertical="center"/>
    </xf>
    <xf numFmtId="0" fontId="9" fillId="0" borderId="9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1" xfId="3" applyFont="1" applyBorder="1" applyAlignment="1">
      <alignment horizontal="center" vertical="center"/>
    </xf>
    <xf numFmtId="178" fontId="7" fillId="0" borderId="11" xfId="3" applyNumberFormat="1" applyFont="1" applyBorder="1" applyAlignment="1">
      <alignment vertical="center"/>
    </xf>
    <xf numFmtId="178" fontId="7" fillId="0" borderId="12" xfId="3" applyNumberFormat="1" applyFont="1" applyBorder="1" applyAlignment="1">
      <alignment vertical="center"/>
    </xf>
    <xf numFmtId="177" fontId="7" fillId="0" borderId="9" xfId="3" applyNumberFormat="1" applyFont="1" applyBorder="1" applyAlignment="1">
      <alignment vertical="center"/>
    </xf>
    <xf numFmtId="177" fontId="7" fillId="0" borderId="11" xfId="3" applyNumberFormat="1" applyFont="1" applyBorder="1" applyAlignment="1">
      <alignment vertical="center"/>
    </xf>
    <xf numFmtId="177" fontId="7" fillId="0" borderId="12" xfId="3" applyNumberFormat="1" applyFont="1" applyBorder="1" applyAlignment="1">
      <alignment vertical="center"/>
    </xf>
    <xf numFmtId="177" fontId="7" fillId="0" borderId="4" xfId="3" applyNumberFormat="1" applyFont="1" applyBorder="1" applyAlignment="1">
      <alignment vertical="center"/>
    </xf>
    <xf numFmtId="177" fontId="7" fillId="0" borderId="2" xfId="3" applyNumberFormat="1" applyFont="1" applyBorder="1" applyAlignment="1">
      <alignment vertical="center"/>
    </xf>
    <xf numFmtId="177" fontId="7" fillId="0" borderId="1" xfId="3" applyNumberFormat="1" applyFont="1" applyBorder="1" applyAlignment="1">
      <alignment vertical="center"/>
    </xf>
    <xf numFmtId="176" fontId="7" fillId="0" borderId="11" xfId="3" applyNumberFormat="1" applyFont="1" applyBorder="1" applyAlignment="1">
      <alignment vertical="center"/>
    </xf>
    <xf numFmtId="176" fontId="7" fillId="0" borderId="12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0" fontId="5" fillId="0" borderId="9" xfId="3" applyFont="1" applyBorder="1" applyAlignment="1">
      <alignment vertical="center"/>
    </xf>
    <xf numFmtId="0" fontId="5" fillId="0" borderId="3" xfId="3" applyFont="1" applyBorder="1" applyAlignment="1">
      <alignment vertical="center"/>
    </xf>
    <xf numFmtId="0" fontId="5" fillId="0" borderId="4" xfId="3" applyFont="1" applyBorder="1" applyAlignment="1">
      <alignment vertical="center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</cellXfs>
  <cellStyles count="6"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showZeros="0" tabSelected="1" zoomScaleNormal="100" workbookViewId="0">
      <pane xSplit="2" topLeftCell="C1" activePane="topRight" state="frozen"/>
      <selection pane="topRight" activeCell="A4" sqref="A4:B7"/>
    </sheetView>
  </sheetViews>
  <sheetFormatPr defaultColWidth="9" defaultRowHeight="12" x14ac:dyDescent="0.15"/>
  <cols>
    <col min="1" max="1" width="9.25" style="1" customWidth="1"/>
    <col min="2" max="2" width="14.5" style="5" customWidth="1"/>
    <col min="3" max="5" width="9.75" style="1" customWidth="1"/>
    <col min="6" max="6" width="9.75" style="3" customWidth="1"/>
    <col min="7" max="23" width="9.75" style="1" customWidth="1"/>
    <col min="24" max="24" width="9.75" style="3" customWidth="1"/>
    <col min="25" max="44" width="9.75" style="1" customWidth="1"/>
    <col min="45" max="56" width="9" style="1"/>
    <col min="57" max="57" width="14.25" style="1" customWidth="1"/>
    <col min="58" max="16384" width="9" style="1"/>
  </cols>
  <sheetData>
    <row r="1" spans="1:57" ht="13.5" x14ac:dyDescent="0.15">
      <c r="D1" s="2"/>
      <c r="F1" s="2"/>
      <c r="H1" s="2"/>
      <c r="J1" s="2"/>
      <c r="L1" s="2"/>
      <c r="N1" s="2"/>
      <c r="P1" s="2"/>
      <c r="R1" s="2"/>
      <c r="T1" s="2"/>
      <c r="V1" s="2"/>
      <c r="X1" s="2"/>
      <c r="Z1" s="2"/>
      <c r="AB1" s="2"/>
      <c r="AD1" s="2"/>
      <c r="AF1" s="2"/>
      <c r="AH1" s="2"/>
      <c r="AJ1" s="2"/>
      <c r="AL1" s="2"/>
      <c r="AN1" s="2"/>
      <c r="AP1" s="2"/>
      <c r="AR1" s="2"/>
      <c r="AT1" s="2"/>
      <c r="AV1" s="2"/>
      <c r="AX1" s="2"/>
      <c r="AZ1" s="2"/>
      <c r="BB1" s="2"/>
      <c r="BD1" s="2"/>
    </row>
    <row r="2" spans="1:57" x14ac:dyDescent="0.15">
      <c r="B2" s="25" t="s">
        <v>6</v>
      </c>
      <c r="C2" s="11" t="s">
        <v>7</v>
      </c>
      <c r="D2" s="12" t="s">
        <v>8</v>
      </c>
    </row>
    <row r="3" spans="1:57" ht="14.25" customHeight="1" x14ac:dyDescent="0.15">
      <c r="B3" s="25" t="s">
        <v>46</v>
      </c>
      <c r="C3" s="11"/>
      <c r="D3" s="12"/>
    </row>
    <row r="4" spans="1:57" s="9" customFormat="1" ht="17.45" customHeight="1" x14ac:dyDescent="0.15">
      <c r="A4" s="30" t="s">
        <v>9</v>
      </c>
      <c r="B4" s="30"/>
      <c r="C4" s="31" t="s">
        <v>33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 t="s">
        <v>34</v>
      </c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4"/>
      <c r="AM4" s="26"/>
      <c r="AN4" s="27"/>
      <c r="AO4" s="27"/>
      <c r="AP4" s="27"/>
      <c r="AQ4" s="27"/>
      <c r="AR4" s="28"/>
      <c r="AS4" s="35" t="s">
        <v>36</v>
      </c>
      <c r="AT4" s="36"/>
      <c r="AU4" s="36"/>
      <c r="AV4" s="36"/>
      <c r="AW4" s="36"/>
      <c r="AX4" s="37"/>
      <c r="AY4" s="30" t="s">
        <v>38</v>
      </c>
      <c r="AZ4" s="30"/>
      <c r="BA4" s="29" t="s">
        <v>41</v>
      </c>
      <c r="BB4" s="30" t="s">
        <v>43</v>
      </c>
      <c r="BC4" s="30"/>
      <c r="BD4" s="29" t="s">
        <v>44</v>
      </c>
      <c r="BE4" s="29" t="s">
        <v>45</v>
      </c>
    </row>
    <row r="5" spans="1:57" s="9" customFormat="1" ht="17.45" customHeight="1" x14ac:dyDescent="0.15">
      <c r="A5" s="30"/>
      <c r="B5" s="30"/>
      <c r="C5" s="31" t="s">
        <v>30</v>
      </c>
      <c r="D5" s="31"/>
      <c r="E5" s="31"/>
      <c r="F5" s="31"/>
      <c r="G5" s="31"/>
      <c r="H5" s="31"/>
      <c r="I5" s="31" t="s">
        <v>31</v>
      </c>
      <c r="J5" s="31"/>
      <c r="K5" s="31"/>
      <c r="L5" s="31"/>
      <c r="M5" s="31"/>
      <c r="N5" s="31"/>
      <c r="O5" s="31" t="s">
        <v>32</v>
      </c>
      <c r="P5" s="31"/>
      <c r="Q5" s="31"/>
      <c r="R5" s="31"/>
      <c r="S5" s="31"/>
      <c r="T5" s="31"/>
      <c r="U5" s="31" t="s">
        <v>30</v>
      </c>
      <c r="V5" s="31"/>
      <c r="W5" s="31"/>
      <c r="X5" s="31"/>
      <c r="Y5" s="31"/>
      <c r="Z5" s="31"/>
      <c r="AA5" s="31" t="s">
        <v>31</v>
      </c>
      <c r="AB5" s="31"/>
      <c r="AC5" s="31"/>
      <c r="AD5" s="31"/>
      <c r="AE5" s="31"/>
      <c r="AF5" s="31"/>
      <c r="AG5" s="31" t="s">
        <v>35</v>
      </c>
      <c r="AH5" s="31"/>
      <c r="AI5" s="31"/>
      <c r="AJ5" s="31"/>
      <c r="AK5" s="31"/>
      <c r="AL5" s="31"/>
      <c r="AM5" s="31" t="s">
        <v>37</v>
      </c>
      <c r="AN5" s="31"/>
      <c r="AO5" s="31"/>
      <c r="AP5" s="31"/>
      <c r="AQ5" s="31"/>
      <c r="AR5" s="31"/>
      <c r="AS5" s="38"/>
      <c r="AT5" s="39"/>
      <c r="AU5" s="39"/>
      <c r="AV5" s="39"/>
      <c r="AW5" s="39"/>
      <c r="AX5" s="40"/>
      <c r="AY5" s="29" t="s">
        <v>39</v>
      </c>
      <c r="AZ5" s="29" t="s">
        <v>40</v>
      </c>
      <c r="BA5" s="29"/>
      <c r="BB5" s="30"/>
      <c r="BC5" s="30"/>
      <c r="BD5" s="29"/>
      <c r="BE5" s="29"/>
    </row>
    <row r="6" spans="1:57" s="9" customFormat="1" ht="17.45" customHeight="1" x14ac:dyDescent="0.15">
      <c r="A6" s="30"/>
      <c r="B6" s="30"/>
      <c r="C6" s="30" t="s">
        <v>4</v>
      </c>
      <c r="D6" s="30"/>
      <c r="E6" s="30" t="s">
        <v>3</v>
      </c>
      <c r="F6" s="30"/>
      <c r="G6" s="30" t="s">
        <v>29</v>
      </c>
      <c r="H6" s="30"/>
      <c r="I6" s="30" t="s">
        <v>4</v>
      </c>
      <c r="J6" s="30"/>
      <c r="K6" s="30" t="s">
        <v>3</v>
      </c>
      <c r="L6" s="30"/>
      <c r="M6" s="30" t="s">
        <v>29</v>
      </c>
      <c r="N6" s="30"/>
      <c r="O6" s="30" t="s">
        <v>4</v>
      </c>
      <c r="P6" s="30"/>
      <c r="Q6" s="30" t="s">
        <v>3</v>
      </c>
      <c r="R6" s="30"/>
      <c r="S6" s="30" t="s">
        <v>29</v>
      </c>
      <c r="T6" s="30"/>
      <c r="U6" s="30" t="s">
        <v>4</v>
      </c>
      <c r="V6" s="30"/>
      <c r="W6" s="30" t="s">
        <v>3</v>
      </c>
      <c r="X6" s="30"/>
      <c r="Y6" s="30" t="s">
        <v>29</v>
      </c>
      <c r="Z6" s="30"/>
      <c r="AA6" s="30" t="s">
        <v>4</v>
      </c>
      <c r="AB6" s="30"/>
      <c r="AC6" s="30" t="s">
        <v>3</v>
      </c>
      <c r="AD6" s="30"/>
      <c r="AE6" s="30" t="s">
        <v>29</v>
      </c>
      <c r="AF6" s="30"/>
      <c r="AG6" s="30" t="s">
        <v>4</v>
      </c>
      <c r="AH6" s="30"/>
      <c r="AI6" s="30" t="s">
        <v>3</v>
      </c>
      <c r="AJ6" s="30"/>
      <c r="AK6" s="30" t="s">
        <v>29</v>
      </c>
      <c r="AL6" s="30"/>
      <c r="AM6" s="30" t="s">
        <v>4</v>
      </c>
      <c r="AN6" s="30"/>
      <c r="AO6" s="30" t="s">
        <v>3</v>
      </c>
      <c r="AP6" s="30"/>
      <c r="AQ6" s="30" t="s">
        <v>29</v>
      </c>
      <c r="AR6" s="30"/>
      <c r="AS6" s="30" t="s">
        <v>4</v>
      </c>
      <c r="AT6" s="30"/>
      <c r="AU6" s="30" t="s">
        <v>3</v>
      </c>
      <c r="AV6" s="30"/>
      <c r="AW6" s="30" t="s">
        <v>29</v>
      </c>
      <c r="AX6" s="30"/>
      <c r="AY6" s="29"/>
      <c r="AZ6" s="29"/>
      <c r="BA6" s="29"/>
      <c r="BB6" s="30"/>
      <c r="BC6" s="30"/>
      <c r="BD6" s="29"/>
      <c r="BE6" s="29"/>
    </row>
    <row r="7" spans="1:57" s="9" customFormat="1" ht="17.45" customHeight="1" x14ac:dyDescent="0.15">
      <c r="A7" s="30"/>
      <c r="B7" s="30"/>
      <c r="C7" s="7" t="s">
        <v>0</v>
      </c>
      <c r="D7" s="13" t="s">
        <v>1</v>
      </c>
      <c r="E7" s="7" t="s">
        <v>0</v>
      </c>
      <c r="F7" s="13" t="s">
        <v>1</v>
      </c>
      <c r="G7" s="7" t="s">
        <v>0</v>
      </c>
      <c r="H7" s="13" t="s">
        <v>1</v>
      </c>
      <c r="I7" s="7" t="s">
        <v>0</v>
      </c>
      <c r="J7" s="13" t="s">
        <v>1</v>
      </c>
      <c r="K7" s="7" t="s">
        <v>0</v>
      </c>
      <c r="L7" s="13" t="s">
        <v>1</v>
      </c>
      <c r="M7" s="7" t="s">
        <v>0</v>
      </c>
      <c r="N7" s="13" t="s">
        <v>1</v>
      </c>
      <c r="O7" s="7" t="s">
        <v>0</v>
      </c>
      <c r="P7" s="13" t="s">
        <v>1</v>
      </c>
      <c r="Q7" s="7" t="s">
        <v>0</v>
      </c>
      <c r="R7" s="13" t="s">
        <v>1</v>
      </c>
      <c r="S7" s="7" t="s">
        <v>0</v>
      </c>
      <c r="T7" s="13" t="s">
        <v>1</v>
      </c>
      <c r="U7" s="7" t="s">
        <v>0</v>
      </c>
      <c r="V7" s="4" t="s">
        <v>1</v>
      </c>
      <c r="W7" s="7" t="s">
        <v>0</v>
      </c>
      <c r="X7" s="4" t="s">
        <v>1</v>
      </c>
      <c r="Y7" s="7" t="s">
        <v>0</v>
      </c>
      <c r="Z7" s="4" t="s">
        <v>1</v>
      </c>
      <c r="AA7" s="7" t="s">
        <v>0</v>
      </c>
      <c r="AB7" s="4" t="s">
        <v>1</v>
      </c>
      <c r="AC7" s="7" t="s">
        <v>0</v>
      </c>
      <c r="AD7" s="4" t="s">
        <v>1</v>
      </c>
      <c r="AE7" s="7" t="s">
        <v>0</v>
      </c>
      <c r="AF7" s="4" t="s">
        <v>1</v>
      </c>
      <c r="AG7" s="7" t="s">
        <v>0</v>
      </c>
      <c r="AH7" s="4" t="s">
        <v>1</v>
      </c>
      <c r="AI7" s="7" t="s">
        <v>0</v>
      </c>
      <c r="AJ7" s="4" t="s">
        <v>1</v>
      </c>
      <c r="AK7" s="7" t="s">
        <v>0</v>
      </c>
      <c r="AL7" s="4" t="s">
        <v>1</v>
      </c>
      <c r="AM7" s="7" t="s">
        <v>0</v>
      </c>
      <c r="AN7" s="4" t="s">
        <v>1</v>
      </c>
      <c r="AO7" s="7" t="s">
        <v>0</v>
      </c>
      <c r="AP7" s="4" t="s">
        <v>1</v>
      </c>
      <c r="AQ7" s="7" t="s">
        <v>0</v>
      </c>
      <c r="AR7" s="4" t="s">
        <v>1</v>
      </c>
      <c r="AS7" s="7" t="s">
        <v>0</v>
      </c>
      <c r="AT7" s="4" t="s">
        <v>1</v>
      </c>
      <c r="AU7" s="7" t="s">
        <v>0</v>
      </c>
      <c r="AV7" s="4" t="s">
        <v>1</v>
      </c>
      <c r="AW7" s="7" t="s">
        <v>0</v>
      </c>
      <c r="AX7" s="4" t="s">
        <v>1</v>
      </c>
      <c r="AY7" s="29"/>
      <c r="AZ7" s="29"/>
      <c r="BA7" s="29"/>
      <c r="BB7" s="7" t="s">
        <v>0</v>
      </c>
      <c r="BC7" s="4" t="s">
        <v>42</v>
      </c>
      <c r="BD7" s="29"/>
      <c r="BE7" s="29"/>
    </row>
    <row r="8" spans="1:57" s="9" customFormat="1" ht="18" customHeight="1" x14ac:dyDescent="0.15">
      <c r="A8" s="30" t="s">
        <v>14</v>
      </c>
      <c r="B8" s="24" t="s">
        <v>25</v>
      </c>
      <c r="C8" s="8">
        <v>23094.03</v>
      </c>
      <c r="D8" s="14">
        <v>11224235</v>
      </c>
      <c r="E8" s="8">
        <v>1158.9100000000001</v>
      </c>
      <c r="F8" s="14">
        <v>184472</v>
      </c>
      <c r="G8" s="8">
        <f>SUM(C8,E8)</f>
        <v>24252.94</v>
      </c>
      <c r="H8" s="14">
        <f>SUM(D8,F8)</f>
        <v>11408707</v>
      </c>
      <c r="I8" s="8">
        <v>150.69</v>
      </c>
      <c r="J8" s="14">
        <v>36036</v>
      </c>
      <c r="K8" s="8">
        <v>17.55</v>
      </c>
      <c r="L8" s="14">
        <v>933</v>
      </c>
      <c r="M8" s="8">
        <f>SUM(I8,K8)</f>
        <v>168.24</v>
      </c>
      <c r="N8" s="14">
        <f>SUM(J8,L8)</f>
        <v>36969</v>
      </c>
      <c r="O8" s="8">
        <f>SUM(C8,I8)</f>
        <v>23244.719999999998</v>
      </c>
      <c r="P8" s="14">
        <f>SUM(D8,J8)</f>
        <v>11260271</v>
      </c>
      <c r="Q8" s="8">
        <f>SUM(E8,K8)</f>
        <v>1176.46</v>
      </c>
      <c r="R8" s="14">
        <f>SUM(F8,L8)</f>
        <v>185405</v>
      </c>
      <c r="S8" s="8">
        <f>SUM(O8,Q8)</f>
        <v>24421.179999999997</v>
      </c>
      <c r="T8" s="14">
        <f>SUM(P8,R8)</f>
        <v>11445676</v>
      </c>
      <c r="U8" s="8">
        <v>4.2699999999999996</v>
      </c>
      <c r="V8" s="6">
        <v>1002</v>
      </c>
      <c r="W8" s="8">
        <v>2082.14</v>
      </c>
      <c r="X8" s="6">
        <v>333654</v>
      </c>
      <c r="Y8" s="8">
        <f>SUM(U8,W8)</f>
        <v>2086.41</v>
      </c>
      <c r="Z8" s="14">
        <f>SUM(V8,X8)</f>
        <v>334656</v>
      </c>
      <c r="AA8" s="8">
        <v>0</v>
      </c>
      <c r="AB8" s="6">
        <v>0</v>
      </c>
      <c r="AC8" s="8">
        <v>0.63</v>
      </c>
      <c r="AD8" s="6">
        <v>96</v>
      </c>
      <c r="AE8" s="8">
        <f>SUM(AA8,AC8)</f>
        <v>0.63</v>
      </c>
      <c r="AF8" s="14">
        <f>SUM(AB8,AD8)</f>
        <v>96</v>
      </c>
      <c r="AG8" s="8">
        <v>119.42</v>
      </c>
      <c r="AH8" s="6">
        <v>28940</v>
      </c>
      <c r="AI8" s="8">
        <v>11694.83</v>
      </c>
      <c r="AJ8" s="6">
        <v>1825298</v>
      </c>
      <c r="AK8" s="8">
        <f>SUM(AG8,AI8)</f>
        <v>11814.25</v>
      </c>
      <c r="AL8" s="14">
        <f>SUM(AH8,AJ8)</f>
        <v>1854238</v>
      </c>
      <c r="AM8" s="16">
        <f>SUM(U8,AA8,AG8)</f>
        <v>123.69</v>
      </c>
      <c r="AN8" s="14">
        <f>SUM(V8,AB8,AH8)</f>
        <v>29942</v>
      </c>
      <c r="AO8" s="16">
        <f>SUM(W8,AC8,AI8)</f>
        <v>13777.6</v>
      </c>
      <c r="AP8" s="14">
        <f>SUM(X8,AD8,AJ8)</f>
        <v>2159048</v>
      </c>
      <c r="AQ8" s="8">
        <f>SUM(AM8,AO8)</f>
        <v>13901.29</v>
      </c>
      <c r="AR8" s="14">
        <f>SUM(AN8,AP8)</f>
        <v>2188990</v>
      </c>
      <c r="AS8" s="16">
        <f>SUM(AM8,O8)</f>
        <v>23368.409999999996</v>
      </c>
      <c r="AT8" s="14">
        <f t="shared" ref="AT8" si="0">SUM(AN8,P8)</f>
        <v>11290213</v>
      </c>
      <c r="AU8" s="16">
        <f>SUM(AO8,Q8)</f>
        <v>14954.060000000001</v>
      </c>
      <c r="AV8" s="14">
        <f>SUM(AP8,R8)</f>
        <v>2344453</v>
      </c>
      <c r="AW8" s="16">
        <f>SUM(AQ8,S8)</f>
        <v>38322.47</v>
      </c>
      <c r="AX8" s="14">
        <f>SUM(AR8,T8)</f>
        <v>13634666</v>
      </c>
      <c r="AY8" s="21">
        <v>181.11</v>
      </c>
      <c r="AZ8" s="19">
        <v>997.90000000000009</v>
      </c>
      <c r="BA8" s="17">
        <v>39.18</v>
      </c>
      <c r="BB8" s="8">
        <v>2707.45</v>
      </c>
      <c r="BC8" s="22">
        <v>2849456</v>
      </c>
      <c r="BD8" s="17">
        <v>5.58</v>
      </c>
      <c r="BE8" s="17">
        <f>SUM(AW8,AY8,AZ8:BB8,BD8)</f>
        <v>42253.69</v>
      </c>
    </row>
    <row r="9" spans="1:57" s="9" customFormat="1" ht="18" customHeight="1" x14ac:dyDescent="0.15">
      <c r="A9" s="30"/>
      <c r="B9" s="24" t="s">
        <v>26</v>
      </c>
      <c r="C9" s="8">
        <v>1938.15</v>
      </c>
      <c r="D9" s="14">
        <v>978002</v>
      </c>
      <c r="E9" s="8">
        <v>136.61999999999998</v>
      </c>
      <c r="F9" s="14">
        <v>23303</v>
      </c>
      <c r="G9" s="8">
        <f t="shared" ref="G9:G26" si="1">SUM(C9,E9)</f>
        <v>2074.77</v>
      </c>
      <c r="H9" s="14">
        <f t="shared" ref="H9:H26" si="2">SUM(D9,F9)</f>
        <v>1001305</v>
      </c>
      <c r="I9" s="8">
        <v>8.09</v>
      </c>
      <c r="J9" s="14">
        <v>1680</v>
      </c>
      <c r="K9" s="8">
        <v>0.75</v>
      </c>
      <c r="L9" s="14">
        <v>20</v>
      </c>
      <c r="M9" s="8">
        <f t="shared" ref="M9:M26" si="3">SUM(I9,K9)</f>
        <v>8.84</v>
      </c>
      <c r="N9" s="14">
        <f t="shared" ref="N9:N26" si="4">SUM(J9,L9)</f>
        <v>1700</v>
      </c>
      <c r="O9" s="8">
        <f t="shared" ref="O9:O26" si="5">SUM(C9,I9)</f>
        <v>1946.24</v>
      </c>
      <c r="P9" s="14">
        <f t="shared" ref="P9:P26" si="6">SUM(D9,J9)</f>
        <v>979682</v>
      </c>
      <c r="Q9" s="8">
        <f t="shared" ref="Q9:Q25" si="7">SUM(E9,K9)</f>
        <v>137.36999999999998</v>
      </c>
      <c r="R9" s="14">
        <f t="shared" ref="R9:R26" si="8">SUM(F9,L9)</f>
        <v>23323</v>
      </c>
      <c r="S9" s="8">
        <f t="shared" ref="S9:S25" si="9">SUM(O9,Q9)</f>
        <v>2083.61</v>
      </c>
      <c r="T9" s="14">
        <f t="shared" ref="T9:T26" si="10">SUM(P9,R9)</f>
        <v>1003005</v>
      </c>
      <c r="U9" s="8">
        <v>0.08</v>
      </c>
      <c r="V9" s="6">
        <v>25</v>
      </c>
      <c r="W9" s="8">
        <v>272.41000000000003</v>
      </c>
      <c r="X9" s="6">
        <v>43563</v>
      </c>
      <c r="Y9" s="8">
        <f t="shared" ref="Y9:Y26" si="11">SUM(U9,W9)</f>
        <v>272.49</v>
      </c>
      <c r="Z9" s="14">
        <f t="shared" ref="Z9" si="12">SUM(V9,X9)</f>
        <v>43588</v>
      </c>
      <c r="AA9" s="8">
        <v>0</v>
      </c>
      <c r="AB9" s="6">
        <v>0</v>
      </c>
      <c r="AC9" s="8">
        <v>0.15</v>
      </c>
      <c r="AD9" s="6">
        <v>15</v>
      </c>
      <c r="AE9" s="8">
        <f t="shared" ref="AE9:AE26" si="13">SUM(AA9,AC9)</f>
        <v>0.15</v>
      </c>
      <c r="AF9" s="14">
        <f t="shared" ref="AF9" si="14">SUM(AB9,AD9)</f>
        <v>15</v>
      </c>
      <c r="AG9" s="8">
        <v>10.510000000000002</v>
      </c>
      <c r="AH9" s="6">
        <v>2484</v>
      </c>
      <c r="AI9" s="8">
        <v>1078.27</v>
      </c>
      <c r="AJ9" s="6">
        <v>169500</v>
      </c>
      <c r="AK9" s="8">
        <f>SUM(AG9,AI9)</f>
        <v>1088.78</v>
      </c>
      <c r="AL9" s="14">
        <f t="shared" ref="AL9" si="15">SUM(AH9,AJ9)</f>
        <v>171984</v>
      </c>
      <c r="AM9" s="16">
        <f t="shared" ref="AM9:AM25" si="16">SUM(U9,AA9,AG9)</f>
        <v>10.590000000000002</v>
      </c>
      <c r="AN9" s="14">
        <f t="shared" ref="AN9:AN25" si="17">SUM(V9,AB9,AH9)</f>
        <v>2509</v>
      </c>
      <c r="AO9" s="16">
        <f t="shared" ref="AO9:AO25" si="18">SUM(W9,AC9,AI9)</f>
        <v>1350.83</v>
      </c>
      <c r="AP9" s="14">
        <f t="shared" ref="AP9:AP25" si="19">SUM(X9,AD9,AJ9)</f>
        <v>213078</v>
      </c>
      <c r="AQ9" s="8">
        <f t="shared" ref="AQ9:AQ25" si="20">SUM(AM9,AO9)</f>
        <v>1361.4199999999998</v>
      </c>
      <c r="AR9" s="14">
        <f t="shared" ref="AR9" si="21">SUM(AN9,AP9)</f>
        <v>215587</v>
      </c>
      <c r="AS9" s="16">
        <f t="shared" ref="AS9:AS26" si="22">SUM(AM9,O9)</f>
        <v>1956.83</v>
      </c>
      <c r="AT9" s="14">
        <f t="shared" ref="AT9:AT26" si="23">SUM(AN9,P9)</f>
        <v>982191</v>
      </c>
      <c r="AU9" s="16">
        <f>SUM(AO9,Q9)</f>
        <v>1488.1999999999998</v>
      </c>
      <c r="AV9" s="14">
        <f t="shared" ref="AV9:AV26" si="24">SUM(AP9,R9)</f>
        <v>236401</v>
      </c>
      <c r="AW9" s="16">
        <f>SUM(AQ9,S9)</f>
        <v>3445.0299999999997</v>
      </c>
      <c r="AX9" s="14">
        <f t="shared" ref="AX9:AX26" si="25">SUM(AR9,T9)</f>
        <v>1218592</v>
      </c>
      <c r="AY9" s="21">
        <v>17.47</v>
      </c>
      <c r="AZ9" s="19">
        <v>245.76</v>
      </c>
      <c r="BA9" s="17">
        <v>3.5</v>
      </c>
      <c r="BB9" s="8">
        <v>145.14999999999998</v>
      </c>
      <c r="BC9" s="22">
        <v>150911</v>
      </c>
      <c r="BD9" s="17">
        <v>0.69</v>
      </c>
      <c r="BE9" s="17">
        <f t="shared" ref="BE9:BE26" si="26">SUM(AW9,AY9,AZ9:BB9,BD9)</f>
        <v>3857.5999999999995</v>
      </c>
    </row>
    <row r="10" spans="1:57" s="9" customFormat="1" ht="18" customHeight="1" x14ac:dyDescent="0.15">
      <c r="A10" s="30"/>
      <c r="B10" s="24" t="s">
        <v>27</v>
      </c>
      <c r="C10" s="8">
        <v>784.79</v>
      </c>
      <c r="D10" s="14">
        <v>366347</v>
      </c>
      <c r="E10" s="8">
        <v>43.35</v>
      </c>
      <c r="F10" s="14">
        <v>5270</v>
      </c>
      <c r="G10" s="8">
        <f t="shared" si="1"/>
        <v>828.14</v>
      </c>
      <c r="H10" s="14">
        <f t="shared" si="2"/>
        <v>371617</v>
      </c>
      <c r="I10" s="8">
        <v>12.67</v>
      </c>
      <c r="J10" s="14">
        <v>4770</v>
      </c>
      <c r="K10" s="8">
        <v>13.78</v>
      </c>
      <c r="L10" s="14">
        <v>620</v>
      </c>
      <c r="M10" s="8">
        <f t="shared" si="3"/>
        <v>26.45</v>
      </c>
      <c r="N10" s="14">
        <f t="shared" si="4"/>
        <v>5390</v>
      </c>
      <c r="O10" s="8">
        <f t="shared" si="5"/>
        <v>797.45999999999992</v>
      </c>
      <c r="P10" s="14">
        <f t="shared" si="6"/>
        <v>371117</v>
      </c>
      <c r="Q10" s="8">
        <f t="shared" si="7"/>
        <v>57.13</v>
      </c>
      <c r="R10" s="14">
        <f t="shared" si="8"/>
        <v>5890</v>
      </c>
      <c r="S10" s="8">
        <f t="shared" si="9"/>
        <v>854.58999999999992</v>
      </c>
      <c r="T10" s="14">
        <f>SUM(P10,R10)</f>
        <v>377007</v>
      </c>
      <c r="U10" s="8">
        <v>0.42</v>
      </c>
      <c r="V10" s="6">
        <v>96</v>
      </c>
      <c r="W10" s="8">
        <v>65.89</v>
      </c>
      <c r="X10" s="6">
        <v>9607</v>
      </c>
      <c r="Y10" s="8">
        <f t="shared" si="11"/>
        <v>66.31</v>
      </c>
      <c r="Z10" s="14">
        <f>SUM(V10,X10)</f>
        <v>9703</v>
      </c>
      <c r="AA10" s="8">
        <v>0</v>
      </c>
      <c r="AB10" s="6">
        <v>0</v>
      </c>
      <c r="AC10" s="8">
        <v>0</v>
      </c>
      <c r="AD10" s="6">
        <v>0</v>
      </c>
      <c r="AE10" s="8">
        <f t="shared" si="13"/>
        <v>0</v>
      </c>
      <c r="AF10" s="14">
        <f>SUM(AB10,AD10)</f>
        <v>0</v>
      </c>
      <c r="AG10" s="8">
        <v>1.9700000000000002</v>
      </c>
      <c r="AH10" s="6">
        <v>384</v>
      </c>
      <c r="AI10" s="8">
        <v>342.14</v>
      </c>
      <c r="AJ10" s="6">
        <v>51611</v>
      </c>
      <c r="AK10" s="8">
        <f t="shared" ref="AK10:AK26" si="27">SUM(AG10,AI10)</f>
        <v>344.11</v>
      </c>
      <c r="AL10" s="14">
        <f>SUM(AH10,AJ10)</f>
        <v>51995</v>
      </c>
      <c r="AM10" s="16">
        <f t="shared" si="16"/>
        <v>2.39</v>
      </c>
      <c r="AN10" s="14">
        <f t="shared" si="17"/>
        <v>480</v>
      </c>
      <c r="AO10" s="16">
        <f t="shared" si="18"/>
        <v>408.03</v>
      </c>
      <c r="AP10" s="14">
        <f t="shared" si="19"/>
        <v>61218</v>
      </c>
      <c r="AQ10" s="8">
        <f t="shared" si="20"/>
        <v>410.41999999999996</v>
      </c>
      <c r="AR10" s="14">
        <f>SUM(AN10,AP10)</f>
        <v>61698</v>
      </c>
      <c r="AS10" s="16">
        <f t="shared" si="22"/>
        <v>799.84999999999991</v>
      </c>
      <c r="AT10" s="14">
        <f t="shared" si="23"/>
        <v>371597</v>
      </c>
      <c r="AU10" s="16">
        <f t="shared" ref="AU10:AU26" si="28">SUM(AO10,Q10)</f>
        <v>465.15999999999997</v>
      </c>
      <c r="AV10" s="14">
        <f t="shared" si="24"/>
        <v>67108</v>
      </c>
      <c r="AW10" s="16">
        <f t="shared" ref="AW10:AW26" si="29">SUM(AQ10,S10)</f>
        <v>1265.0099999999998</v>
      </c>
      <c r="AX10" s="14">
        <f t="shared" si="25"/>
        <v>438705</v>
      </c>
      <c r="AY10" s="21">
        <v>19.990000000000002</v>
      </c>
      <c r="AZ10" s="19">
        <v>98.85</v>
      </c>
      <c r="BA10" s="17">
        <v>0.67999999999999994</v>
      </c>
      <c r="BB10" s="8">
        <v>22.47</v>
      </c>
      <c r="BC10" s="22">
        <v>22720</v>
      </c>
      <c r="BD10" s="17">
        <v>0.33</v>
      </c>
      <c r="BE10" s="17">
        <f t="shared" si="26"/>
        <v>1407.3299999999997</v>
      </c>
    </row>
    <row r="11" spans="1:57" s="9" customFormat="1" ht="18" customHeight="1" x14ac:dyDescent="0.15">
      <c r="A11" s="30"/>
      <c r="B11" s="24" t="s">
        <v>10</v>
      </c>
      <c r="C11" s="8">
        <v>41.39</v>
      </c>
      <c r="D11" s="14">
        <v>19358</v>
      </c>
      <c r="E11" s="8">
        <v>15.84</v>
      </c>
      <c r="F11" s="14">
        <v>2355</v>
      </c>
      <c r="G11" s="8">
        <f t="shared" si="1"/>
        <v>57.230000000000004</v>
      </c>
      <c r="H11" s="14">
        <f t="shared" si="2"/>
        <v>21713</v>
      </c>
      <c r="I11" s="8">
        <v>0</v>
      </c>
      <c r="J11" s="14">
        <v>0</v>
      </c>
      <c r="K11" s="8">
        <v>0</v>
      </c>
      <c r="L11" s="14">
        <v>0</v>
      </c>
      <c r="M11" s="8">
        <f t="shared" si="3"/>
        <v>0</v>
      </c>
      <c r="N11" s="14">
        <f t="shared" si="4"/>
        <v>0</v>
      </c>
      <c r="O11" s="8">
        <f t="shared" si="5"/>
        <v>41.39</v>
      </c>
      <c r="P11" s="14">
        <f t="shared" si="6"/>
        <v>19358</v>
      </c>
      <c r="Q11" s="8">
        <f t="shared" si="7"/>
        <v>15.84</v>
      </c>
      <c r="R11" s="14">
        <f t="shared" si="8"/>
        <v>2355</v>
      </c>
      <c r="S11" s="8">
        <f t="shared" si="9"/>
        <v>57.230000000000004</v>
      </c>
      <c r="T11" s="14">
        <f t="shared" si="10"/>
        <v>21713</v>
      </c>
      <c r="U11" s="8">
        <v>0</v>
      </c>
      <c r="V11" s="6">
        <v>0</v>
      </c>
      <c r="W11" s="8">
        <v>3.94</v>
      </c>
      <c r="X11" s="6">
        <v>745</v>
      </c>
      <c r="Y11" s="8">
        <f t="shared" si="11"/>
        <v>3.94</v>
      </c>
      <c r="Z11" s="14">
        <f t="shared" ref="Z11:Z26" si="30">SUM(V11,X11)</f>
        <v>745</v>
      </c>
      <c r="AA11" s="8">
        <v>0</v>
      </c>
      <c r="AB11" s="6">
        <v>0</v>
      </c>
      <c r="AC11" s="8">
        <v>0</v>
      </c>
      <c r="AD11" s="6">
        <v>0</v>
      </c>
      <c r="AE11" s="8">
        <f t="shared" si="13"/>
        <v>0</v>
      </c>
      <c r="AF11" s="14">
        <f t="shared" ref="AF11:AF26" si="31">SUM(AB11,AD11)</f>
        <v>0</v>
      </c>
      <c r="AG11" s="8">
        <v>0.11</v>
      </c>
      <c r="AH11" s="6">
        <v>34</v>
      </c>
      <c r="AI11" s="8">
        <v>29.87</v>
      </c>
      <c r="AJ11" s="6">
        <v>4414</v>
      </c>
      <c r="AK11" s="8">
        <f t="shared" si="27"/>
        <v>29.98</v>
      </c>
      <c r="AL11" s="14">
        <f t="shared" ref="AL11:AL26" si="32">SUM(AH11,AJ11)</f>
        <v>4448</v>
      </c>
      <c r="AM11" s="16">
        <f t="shared" si="16"/>
        <v>0.11</v>
      </c>
      <c r="AN11" s="14">
        <f t="shared" si="17"/>
        <v>34</v>
      </c>
      <c r="AO11" s="16">
        <f t="shared" si="18"/>
        <v>33.81</v>
      </c>
      <c r="AP11" s="14">
        <f t="shared" si="19"/>
        <v>5159</v>
      </c>
      <c r="AQ11" s="8">
        <f>SUM(AM11,AO11)</f>
        <v>33.92</v>
      </c>
      <c r="AR11" s="14">
        <f t="shared" ref="AR11:AR26" si="33">SUM(AN11,AP11)</f>
        <v>5193</v>
      </c>
      <c r="AS11" s="16">
        <f t="shared" si="22"/>
        <v>41.5</v>
      </c>
      <c r="AT11" s="14">
        <f t="shared" si="23"/>
        <v>19392</v>
      </c>
      <c r="AU11" s="16">
        <f t="shared" si="28"/>
        <v>49.650000000000006</v>
      </c>
      <c r="AV11" s="14">
        <f t="shared" si="24"/>
        <v>7514</v>
      </c>
      <c r="AW11" s="16">
        <f t="shared" si="29"/>
        <v>91.15</v>
      </c>
      <c r="AX11" s="14">
        <f t="shared" si="25"/>
        <v>26906</v>
      </c>
      <c r="AY11" s="21">
        <v>0</v>
      </c>
      <c r="AZ11" s="19">
        <v>3.01</v>
      </c>
      <c r="BA11" s="17">
        <v>0</v>
      </c>
      <c r="BB11" s="8">
        <v>0.25</v>
      </c>
      <c r="BC11" s="22">
        <v>244</v>
      </c>
      <c r="BD11" s="17">
        <v>0</v>
      </c>
      <c r="BE11" s="17">
        <f t="shared" si="26"/>
        <v>94.410000000000011</v>
      </c>
    </row>
    <row r="12" spans="1:57" s="9" customFormat="1" ht="18" customHeight="1" x14ac:dyDescent="0.15">
      <c r="A12" s="30"/>
      <c r="B12" s="24" t="s">
        <v>11</v>
      </c>
      <c r="C12" s="8">
        <v>27.26</v>
      </c>
      <c r="D12" s="14">
        <v>14254</v>
      </c>
      <c r="E12" s="8">
        <v>1.81</v>
      </c>
      <c r="F12" s="14">
        <v>275</v>
      </c>
      <c r="G12" s="8">
        <f t="shared" si="1"/>
        <v>29.07</v>
      </c>
      <c r="H12" s="14">
        <f t="shared" si="2"/>
        <v>14529</v>
      </c>
      <c r="I12" s="8">
        <v>0.03</v>
      </c>
      <c r="J12" s="14">
        <v>14</v>
      </c>
      <c r="K12" s="8">
        <v>0</v>
      </c>
      <c r="L12" s="14">
        <v>0</v>
      </c>
      <c r="M12" s="8">
        <f t="shared" si="3"/>
        <v>0.03</v>
      </c>
      <c r="N12" s="14">
        <f t="shared" si="4"/>
        <v>14</v>
      </c>
      <c r="O12" s="8">
        <f t="shared" si="5"/>
        <v>27.290000000000003</v>
      </c>
      <c r="P12" s="14">
        <f t="shared" si="6"/>
        <v>14268</v>
      </c>
      <c r="Q12" s="8">
        <f t="shared" si="7"/>
        <v>1.81</v>
      </c>
      <c r="R12" s="14">
        <f t="shared" si="8"/>
        <v>275</v>
      </c>
      <c r="S12" s="8">
        <f t="shared" si="9"/>
        <v>29.1</v>
      </c>
      <c r="T12" s="14">
        <f t="shared" si="10"/>
        <v>14543</v>
      </c>
      <c r="U12" s="8">
        <v>0</v>
      </c>
      <c r="V12" s="6">
        <v>0</v>
      </c>
      <c r="W12" s="8">
        <v>1.55</v>
      </c>
      <c r="X12" s="6">
        <v>90</v>
      </c>
      <c r="Y12" s="8">
        <f t="shared" si="11"/>
        <v>1.55</v>
      </c>
      <c r="Z12" s="14">
        <f t="shared" si="30"/>
        <v>90</v>
      </c>
      <c r="AA12" s="8">
        <v>0</v>
      </c>
      <c r="AB12" s="6">
        <v>0</v>
      </c>
      <c r="AC12" s="8">
        <v>0</v>
      </c>
      <c r="AD12" s="6">
        <v>0</v>
      </c>
      <c r="AE12" s="8">
        <f t="shared" si="13"/>
        <v>0</v>
      </c>
      <c r="AF12" s="14">
        <f t="shared" si="31"/>
        <v>0</v>
      </c>
      <c r="AG12" s="8">
        <v>0</v>
      </c>
      <c r="AH12" s="6">
        <v>0</v>
      </c>
      <c r="AI12" s="8">
        <v>21.72</v>
      </c>
      <c r="AJ12" s="6">
        <v>3339</v>
      </c>
      <c r="AK12" s="8">
        <f t="shared" si="27"/>
        <v>21.72</v>
      </c>
      <c r="AL12" s="14">
        <f t="shared" si="32"/>
        <v>3339</v>
      </c>
      <c r="AM12" s="16">
        <f t="shared" si="16"/>
        <v>0</v>
      </c>
      <c r="AN12" s="14">
        <f t="shared" si="17"/>
        <v>0</v>
      </c>
      <c r="AO12" s="16">
        <f t="shared" si="18"/>
        <v>23.27</v>
      </c>
      <c r="AP12" s="14">
        <f t="shared" si="19"/>
        <v>3429</v>
      </c>
      <c r="AQ12" s="8">
        <f t="shared" si="20"/>
        <v>23.27</v>
      </c>
      <c r="AR12" s="14">
        <f t="shared" si="33"/>
        <v>3429</v>
      </c>
      <c r="AS12" s="16">
        <f t="shared" si="22"/>
        <v>27.290000000000003</v>
      </c>
      <c r="AT12" s="14">
        <f t="shared" si="23"/>
        <v>14268</v>
      </c>
      <c r="AU12" s="16">
        <f t="shared" si="28"/>
        <v>25.08</v>
      </c>
      <c r="AV12" s="14">
        <f t="shared" si="24"/>
        <v>3704</v>
      </c>
      <c r="AW12" s="16">
        <f t="shared" si="29"/>
        <v>52.370000000000005</v>
      </c>
      <c r="AX12" s="14">
        <f t="shared" si="25"/>
        <v>17972</v>
      </c>
      <c r="AY12" s="21">
        <v>0.09</v>
      </c>
      <c r="AZ12" s="19">
        <v>1.34</v>
      </c>
      <c r="BA12" s="17">
        <v>0</v>
      </c>
      <c r="BB12" s="8">
        <v>3.4699999999999998</v>
      </c>
      <c r="BC12" s="22">
        <v>3736</v>
      </c>
      <c r="BD12" s="17">
        <v>0.23</v>
      </c>
      <c r="BE12" s="17">
        <f t="shared" si="26"/>
        <v>57.500000000000007</v>
      </c>
    </row>
    <row r="13" spans="1:57" s="9" customFormat="1" ht="18" customHeight="1" x14ac:dyDescent="0.15">
      <c r="A13" s="30"/>
      <c r="B13" s="24" t="s">
        <v>12</v>
      </c>
      <c r="C13" s="8">
        <v>89.93</v>
      </c>
      <c r="D13" s="14">
        <v>42282</v>
      </c>
      <c r="E13" s="8">
        <v>9.75</v>
      </c>
      <c r="F13" s="14">
        <v>1267</v>
      </c>
      <c r="G13" s="8">
        <f t="shared" si="1"/>
        <v>99.68</v>
      </c>
      <c r="H13" s="14">
        <f t="shared" si="2"/>
        <v>43549</v>
      </c>
      <c r="I13" s="8">
        <v>0</v>
      </c>
      <c r="J13" s="14">
        <v>0</v>
      </c>
      <c r="K13" s="8">
        <v>0</v>
      </c>
      <c r="L13" s="14">
        <v>0</v>
      </c>
      <c r="M13" s="8">
        <f t="shared" si="3"/>
        <v>0</v>
      </c>
      <c r="N13" s="14">
        <f t="shared" si="4"/>
        <v>0</v>
      </c>
      <c r="O13" s="8">
        <f t="shared" si="5"/>
        <v>89.93</v>
      </c>
      <c r="P13" s="14">
        <f t="shared" si="6"/>
        <v>42282</v>
      </c>
      <c r="Q13" s="8">
        <f t="shared" si="7"/>
        <v>9.75</v>
      </c>
      <c r="R13" s="14">
        <f t="shared" si="8"/>
        <v>1267</v>
      </c>
      <c r="S13" s="8">
        <f t="shared" si="9"/>
        <v>99.68</v>
      </c>
      <c r="T13" s="14">
        <f t="shared" si="10"/>
        <v>43549</v>
      </c>
      <c r="U13" s="8">
        <v>0</v>
      </c>
      <c r="V13" s="6">
        <v>0</v>
      </c>
      <c r="W13" s="8">
        <v>35.79</v>
      </c>
      <c r="X13" s="6">
        <v>5050</v>
      </c>
      <c r="Y13" s="8">
        <f t="shared" si="11"/>
        <v>35.79</v>
      </c>
      <c r="Z13" s="14">
        <f t="shared" si="30"/>
        <v>5050</v>
      </c>
      <c r="AA13" s="8">
        <v>0</v>
      </c>
      <c r="AB13" s="6">
        <v>0</v>
      </c>
      <c r="AC13" s="8">
        <v>0</v>
      </c>
      <c r="AD13" s="6">
        <v>0</v>
      </c>
      <c r="AE13" s="8">
        <f t="shared" si="13"/>
        <v>0</v>
      </c>
      <c r="AF13" s="14">
        <f t="shared" si="31"/>
        <v>0</v>
      </c>
      <c r="AG13" s="8">
        <v>0</v>
      </c>
      <c r="AH13" s="6">
        <v>0</v>
      </c>
      <c r="AI13" s="8">
        <v>9.25</v>
      </c>
      <c r="AJ13" s="6">
        <v>1349</v>
      </c>
      <c r="AK13" s="8">
        <f t="shared" si="27"/>
        <v>9.25</v>
      </c>
      <c r="AL13" s="14">
        <f t="shared" si="32"/>
        <v>1349</v>
      </c>
      <c r="AM13" s="16">
        <f t="shared" si="16"/>
        <v>0</v>
      </c>
      <c r="AN13" s="14">
        <f t="shared" si="17"/>
        <v>0</v>
      </c>
      <c r="AO13" s="16">
        <f t="shared" si="18"/>
        <v>45.04</v>
      </c>
      <c r="AP13" s="14">
        <f t="shared" si="19"/>
        <v>6399</v>
      </c>
      <c r="AQ13" s="8">
        <f t="shared" si="20"/>
        <v>45.04</v>
      </c>
      <c r="AR13" s="14">
        <f t="shared" si="33"/>
        <v>6399</v>
      </c>
      <c r="AS13" s="16">
        <f t="shared" si="22"/>
        <v>89.93</v>
      </c>
      <c r="AT13" s="14">
        <f t="shared" si="23"/>
        <v>42282</v>
      </c>
      <c r="AU13" s="16">
        <f t="shared" si="28"/>
        <v>54.79</v>
      </c>
      <c r="AV13" s="14">
        <f t="shared" si="24"/>
        <v>7666</v>
      </c>
      <c r="AW13" s="16">
        <f t="shared" si="29"/>
        <v>144.72</v>
      </c>
      <c r="AX13" s="14">
        <f t="shared" si="25"/>
        <v>49948</v>
      </c>
      <c r="AY13" s="21">
        <v>1.17</v>
      </c>
      <c r="AZ13" s="19">
        <v>69.040000000000006</v>
      </c>
      <c r="BA13" s="17">
        <v>0.19</v>
      </c>
      <c r="BB13" s="8">
        <v>6.25</v>
      </c>
      <c r="BC13" s="22">
        <v>5839</v>
      </c>
      <c r="BD13" s="17">
        <v>0</v>
      </c>
      <c r="BE13" s="17">
        <f>SUM(AW13,AY13,AZ13:BB13,BD13)</f>
        <v>221.37</v>
      </c>
    </row>
    <row r="14" spans="1:57" s="9" customFormat="1" ht="18" customHeight="1" x14ac:dyDescent="0.15">
      <c r="A14" s="30"/>
      <c r="B14" s="24" t="s">
        <v>13</v>
      </c>
      <c r="C14" s="8">
        <v>695.15</v>
      </c>
      <c r="D14" s="14">
        <v>338421</v>
      </c>
      <c r="E14" s="8">
        <v>163.6</v>
      </c>
      <c r="F14" s="14">
        <v>24228</v>
      </c>
      <c r="G14" s="8">
        <f t="shared" si="1"/>
        <v>858.75</v>
      </c>
      <c r="H14" s="14">
        <f t="shared" si="2"/>
        <v>362649</v>
      </c>
      <c r="I14" s="8">
        <v>0</v>
      </c>
      <c r="J14" s="14">
        <v>0</v>
      </c>
      <c r="K14" s="8">
        <v>0</v>
      </c>
      <c r="L14" s="14">
        <v>0</v>
      </c>
      <c r="M14" s="8">
        <f t="shared" si="3"/>
        <v>0</v>
      </c>
      <c r="N14" s="14">
        <f t="shared" si="4"/>
        <v>0</v>
      </c>
      <c r="O14" s="8">
        <f t="shared" si="5"/>
        <v>695.15</v>
      </c>
      <c r="P14" s="14">
        <f t="shared" si="6"/>
        <v>338421</v>
      </c>
      <c r="Q14" s="8">
        <f t="shared" si="7"/>
        <v>163.6</v>
      </c>
      <c r="R14" s="14">
        <f t="shared" si="8"/>
        <v>24228</v>
      </c>
      <c r="S14" s="8">
        <f t="shared" si="9"/>
        <v>858.75</v>
      </c>
      <c r="T14" s="14">
        <f t="shared" si="10"/>
        <v>362649</v>
      </c>
      <c r="U14" s="8">
        <v>1.93</v>
      </c>
      <c r="V14" s="6">
        <v>558</v>
      </c>
      <c r="W14" s="8">
        <v>236.82</v>
      </c>
      <c r="X14" s="6">
        <v>35569</v>
      </c>
      <c r="Y14" s="8">
        <f t="shared" si="11"/>
        <v>238.75</v>
      </c>
      <c r="Z14" s="14">
        <f t="shared" si="30"/>
        <v>36127</v>
      </c>
      <c r="AA14" s="8">
        <v>0</v>
      </c>
      <c r="AB14" s="6">
        <v>0</v>
      </c>
      <c r="AC14" s="8">
        <v>0</v>
      </c>
      <c r="AD14" s="6">
        <v>0</v>
      </c>
      <c r="AE14" s="8">
        <f t="shared" si="13"/>
        <v>0</v>
      </c>
      <c r="AF14" s="14">
        <f t="shared" si="31"/>
        <v>0</v>
      </c>
      <c r="AG14" s="8">
        <v>7.54</v>
      </c>
      <c r="AH14" s="6">
        <v>1949</v>
      </c>
      <c r="AI14" s="8">
        <v>486.41</v>
      </c>
      <c r="AJ14" s="6">
        <v>73333</v>
      </c>
      <c r="AK14" s="8">
        <f t="shared" si="27"/>
        <v>493.95000000000005</v>
      </c>
      <c r="AL14" s="14">
        <f t="shared" si="32"/>
        <v>75282</v>
      </c>
      <c r="AM14" s="16">
        <f t="shared" si="16"/>
        <v>9.4700000000000006</v>
      </c>
      <c r="AN14" s="14">
        <f t="shared" si="17"/>
        <v>2507</v>
      </c>
      <c r="AO14" s="16">
        <f t="shared" si="18"/>
        <v>723.23</v>
      </c>
      <c r="AP14" s="14">
        <f t="shared" si="19"/>
        <v>108902</v>
      </c>
      <c r="AQ14" s="8">
        <f t="shared" si="20"/>
        <v>732.7</v>
      </c>
      <c r="AR14" s="14">
        <f t="shared" si="33"/>
        <v>111409</v>
      </c>
      <c r="AS14" s="16">
        <f t="shared" si="22"/>
        <v>704.62</v>
      </c>
      <c r="AT14" s="14">
        <f t="shared" si="23"/>
        <v>340928</v>
      </c>
      <c r="AU14" s="16">
        <f t="shared" si="28"/>
        <v>886.83</v>
      </c>
      <c r="AV14" s="14">
        <f t="shared" si="24"/>
        <v>133130</v>
      </c>
      <c r="AW14" s="16">
        <f t="shared" si="29"/>
        <v>1591.45</v>
      </c>
      <c r="AX14" s="14">
        <f t="shared" si="25"/>
        <v>474058</v>
      </c>
      <c r="AY14" s="21">
        <v>14.43</v>
      </c>
      <c r="AZ14" s="19">
        <v>215</v>
      </c>
      <c r="BA14" s="17">
        <v>0.36</v>
      </c>
      <c r="BB14" s="8">
        <v>27.32</v>
      </c>
      <c r="BC14" s="22">
        <v>23100</v>
      </c>
      <c r="BD14" s="21">
        <v>0</v>
      </c>
      <c r="BE14" s="19">
        <f>SUM(AW14,AY14,AZ14:BB14,BD14)</f>
        <v>1848.56</v>
      </c>
    </row>
    <row r="15" spans="1:57" s="9" customFormat="1" ht="18" customHeight="1" x14ac:dyDescent="0.15">
      <c r="A15" s="30"/>
      <c r="B15" s="24" t="s">
        <v>2</v>
      </c>
      <c r="C15" s="8">
        <f>SUM(C8:C14)</f>
        <v>26670.7</v>
      </c>
      <c r="D15" s="14">
        <f>SUM(D8:D14)</f>
        <v>12982899</v>
      </c>
      <c r="E15" s="8">
        <f>SUM(E8:E14)</f>
        <v>1529.8799999999997</v>
      </c>
      <c r="F15" s="14">
        <f>SUM(F8:F14)</f>
        <v>241170</v>
      </c>
      <c r="G15" s="8">
        <f>SUM(C15,E15)</f>
        <v>28200.58</v>
      </c>
      <c r="H15" s="14">
        <f>SUM(D15,F15)</f>
        <v>13224069</v>
      </c>
      <c r="I15" s="8">
        <f>SUM(I8:I14)</f>
        <v>171.48</v>
      </c>
      <c r="J15" s="14">
        <f>SUM(J8:J14)</f>
        <v>42500</v>
      </c>
      <c r="K15" s="8">
        <f>SUM(K8:K14)</f>
        <v>32.08</v>
      </c>
      <c r="L15" s="14">
        <f>SUM(L8:L14)</f>
        <v>1573</v>
      </c>
      <c r="M15" s="8">
        <f>SUM(I15,K15)</f>
        <v>203.56</v>
      </c>
      <c r="N15" s="14">
        <f t="shared" si="4"/>
        <v>44073</v>
      </c>
      <c r="O15" s="8">
        <f t="shared" si="5"/>
        <v>26842.18</v>
      </c>
      <c r="P15" s="14">
        <f t="shared" si="6"/>
        <v>13025399</v>
      </c>
      <c r="Q15" s="8">
        <f t="shared" si="7"/>
        <v>1561.9599999999996</v>
      </c>
      <c r="R15" s="14">
        <f t="shared" si="8"/>
        <v>242743</v>
      </c>
      <c r="S15" s="8">
        <f t="shared" si="9"/>
        <v>28404.14</v>
      </c>
      <c r="T15" s="14">
        <f t="shared" si="10"/>
        <v>13268142</v>
      </c>
      <c r="U15" s="8">
        <f>SUM(U8:U14)</f>
        <v>6.6999999999999993</v>
      </c>
      <c r="V15" s="14">
        <f>SUM(V8:V14)</f>
        <v>1681</v>
      </c>
      <c r="W15" s="8">
        <f>SUM(W8:W14)</f>
        <v>2698.54</v>
      </c>
      <c r="X15" s="14">
        <f>SUM(X8:X14)</f>
        <v>428278</v>
      </c>
      <c r="Y15" s="8">
        <f t="shared" si="11"/>
        <v>2705.24</v>
      </c>
      <c r="Z15" s="14">
        <f t="shared" si="30"/>
        <v>429959</v>
      </c>
      <c r="AA15" s="8">
        <f>SUM(AA8:AA14)</f>
        <v>0</v>
      </c>
      <c r="AB15" s="14">
        <f>SUM(AB8:AB14)</f>
        <v>0</v>
      </c>
      <c r="AC15" s="8">
        <f>SUM(AC8:AC14)</f>
        <v>0.78</v>
      </c>
      <c r="AD15" s="14">
        <f>SUM(AD8:AD14)</f>
        <v>111</v>
      </c>
      <c r="AE15" s="8">
        <f t="shared" si="13"/>
        <v>0.78</v>
      </c>
      <c r="AF15" s="14">
        <f t="shared" si="31"/>
        <v>111</v>
      </c>
      <c r="AG15" s="8">
        <f>SUM(AG8:AG14)</f>
        <v>139.55000000000001</v>
      </c>
      <c r="AH15" s="14">
        <f>SUM(AH8:AH14)</f>
        <v>33791</v>
      </c>
      <c r="AI15" s="8">
        <f>SUM(AI8:AI14)</f>
        <v>13662.49</v>
      </c>
      <c r="AJ15" s="14">
        <f>SUM(AJ8:AJ14)</f>
        <v>2128844</v>
      </c>
      <c r="AK15" s="8">
        <f>SUM(AG15,AI15)</f>
        <v>13802.039999999999</v>
      </c>
      <c r="AL15" s="14">
        <f t="shared" si="32"/>
        <v>2162635</v>
      </c>
      <c r="AM15" s="16">
        <f>SUM(U15,AA15,AG15)</f>
        <v>146.25</v>
      </c>
      <c r="AN15" s="14">
        <f t="shared" si="17"/>
        <v>35472</v>
      </c>
      <c r="AO15" s="16">
        <f t="shared" si="18"/>
        <v>16361.81</v>
      </c>
      <c r="AP15" s="14">
        <f t="shared" si="19"/>
        <v>2557233</v>
      </c>
      <c r="AQ15" s="8">
        <f t="shared" si="20"/>
        <v>16508.059999999998</v>
      </c>
      <c r="AR15" s="14">
        <f t="shared" si="33"/>
        <v>2592705</v>
      </c>
      <c r="AS15" s="16">
        <f t="shared" si="22"/>
        <v>26988.43</v>
      </c>
      <c r="AT15" s="14">
        <f t="shared" si="23"/>
        <v>13060871</v>
      </c>
      <c r="AU15" s="16">
        <f t="shared" si="28"/>
        <v>17923.77</v>
      </c>
      <c r="AV15" s="14">
        <f t="shared" si="24"/>
        <v>2799976</v>
      </c>
      <c r="AW15" s="16">
        <f t="shared" si="29"/>
        <v>44912.2</v>
      </c>
      <c r="AX15" s="14">
        <f t="shared" si="25"/>
        <v>15860847</v>
      </c>
      <c r="AY15" s="8">
        <f t="shared" ref="AY15:BD15" si="34">SUM(AY8:AY14)</f>
        <v>234.26000000000002</v>
      </c>
      <c r="AZ15" s="8">
        <f t="shared" si="34"/>
        <v>1630.8999999999999</v>
      </c>
      <c r="BA15" s="8">
        <f t="shared" si="34"/>
        <v>43.91</v>
      </c>
      <c r="BB15" s="8">
        <f t="shared" si="34"/>
        <v>2912.3599999999997</v>
      </c>
      <c r="BC15" s="22">
        <f t="shared" si="34"/>
        <v>3056006</v>
      </c>
      <c r="BD15" s="21">
        <f t="shared" si="34"/>
        <v>6.83</v>
      </c>
      <c r="BE15" s="19">
        <f t="shared" si="26"/>
        <v>49740.460000000006</v>
      </c>
    </row>
    <row r="16" spans="1:57" s="9" customFormat="1" ht="18" customHeight="1" x14ac:dyDescent="0.15">
      <c r="A16" s="30" t="s">
        <v>17</v>
      </c>
      <c r="B16" s="24" t="s">
        <v>28</v>
      </c>
      <c r="C16" s="8">
        <v>380.61</v>
      </c>
      <c r="D16" s="14">
        <v>174293</v>
      </c>
      <c r="E16" s="8">
        <v>2.0499999999999998</v>
      </c>
      <c r="F16" s="14">
        <v>291</v>
      </c>
      <c r="G16" s="8">
        <f>SUM(C16,E16)</f>
        <v>382.66</v>
      </c>
      <c r="H16" s="14">
        <f t="shared" si="2"/>
        <v>174584</v>
      </c>
      <c r="I16" s="8">
        <v>0</v>
      </c>
      <c r="J16" s="14">
        <v>0</v>
      </c>
      <c r="K16" s="8">
        <v>0</v>
      </c>
      <c r="L16" s="14">
        <v>0</v>
      </c>
      <c r="M16" s="8">
        <f t="shared" si="3"/>
        <v>0</v>
      </c>
      <c r="N16" s="14">
        <f t="shared" si="4"/>
        <v>0</v>
      </c>
      <c r="O16" s="8">
        <f t="shared" si="5"/>
        <v>380.61</v>
      </c>
      <c r="P16" s="14">
        <f t="shared" si="6"/>
        <v>174293</v>
      </c>
      <c r="Q16" s="8">
        <f t="shared" si="7"/>
        <v>2.0499999999999998</v>
      </c>
      <c r="R16" s="14">
        <f t="shared" si="8"/>
        <v>291</v>
      </c>
      <c r="S16" s="8">
        <f t="shared" si="9"/>
        <v>382.66</v>
      </c>
      <c r="T16" s="14">
        <f t="shared" si="10"/>
        <v>174584</v>
      </c>
      <c r="U16" s="8">
        <v>0</v>
      </c>
      <c r="V16" s="14">
        <v>0</v>
      </c>
      <c r="W16" s="8">
        <v>1.75</v>
      </c>
      <c r="X16" s="14">
        <v>289</v>
      </c>
      <c r="Y16" s="8">
        <f t="shared" si="11"/>
        <v>1.75</v>
      </c>
      <c r="Z16" s="14">
        <f t="shared" si="30"/>
        <v>289</v>
      </c>
      <c r="AA16" s="8">
        <v>0</v>
      </c>
      <c r="AB16" s="14">
        <v>0</v>
      </c>
      <c r="AC16" s="8">
        <v>0</v>
      </c>
      <c r="AD16" s="14">
        <v>0</v>
      </c>
      <c r="AE16" s="8">
        <f t="shared" si="13"/>
        <v>0</v>
      </c>
      <c r="AF16" s="14">
        <f t="shared" si="31"/>
        <v>0</v>
      </c>
      <c r="AG16" s="8">
        <v>0.05</v>
      </c>
      <c r="AH16" s="14">
        <v>9</v>
      </c>
      <c r="AI16" s="8">
        <v>29.43</v>
      </c>
      <c r="AJ16" s="14">
        <v>4392</v>
      </c>
      <c r="AK16" s="8">
        <f t="shared" si="27"/>
        <v>29.48</v>
      </c>
      <c r="AL16" s="14">
        <f t="shared" si="32"/>
        <v>4401</v>
      </c>
      <c r="AM16" s="16">
        <f t="shared" si="16"/>
        <v>0.05</v>
      </c>
      <c r="AN16" s="14">
        <f t="shared" si="17"/>
        <v>9</v>
      </c>
      <c r="AO16" s="16">
        <f t="shared" si="18"/>
        <v>31.18</v>
      </c>
      <c r="AP16" s="14">
        <f t="shared" si="19"/>
        <v>4681</v>
      </c>
      <c r="AQ16" s="8">
        <f t="shared" si="20"/>
        <v>31.23</v>
      </c>
      <c r="AR16" s="14">
        <f t="shared" si="33"/>
        <v>4690</v>
      </c>
      <c r="AS16" s="16">
        <f t="shared" si="22"/>
        <v>380.66</v>
      </c>
      <c r="AT16" s="14">
        <f t="shared" si="23"/>
        <v>174302</v>
      </c>
      <c r="AU16" s="16">
        <f t="shared" si="28"/>
        <v>33.229999999999997</v>
      </c>
      <c r="AV16" s="14">
        <f t="shared" si="24"/>
        <v>4972</v>
      </c>
      <c r="AW16" s="16">
        <f t="shared" si="29"/>
        <v>413.89000000000004</v>
      </c>
      <c r="AX16" s="14">
        <f t="shared" si="25"/>
        <v>179274</v>
      </c>
      <c r="AY16" s="8">
        <v>0</v>
      </c>
      <c r="AZ16" s="8">
        <v>1.24</v>
      </c>
      <c r="BA16" s="8">
        <v>20.169999999999998</v>
      </c>
      <c r="BB16" s="8">
        <v>2.2400000000000002</v>
      </c>
      <c r="BC16" s="22">
        <v>2448</v>
      </c>
      <c r="BD16" s="21">
        <v>0</v>
      </c>
      <c r="BE16" s="19">
        <f t="shared" si="26"/>
        <v>437.54000000000008</v>
      </c>
    </row>
    <row r="17" spans="1:57" s="9" customFormat="1" ht="18" customHeight="1" x14ac:dyDescent="0.15">
      <c r="A17" s="30"/>
      <c r="B17" s="24" t="s">
        <v>15</v>
      </c>
      <c r="C17" s="8">
        <v>182.93</v>
      </c>
      <c r="D17" s="14">
        <v>93858</v>
      </c>
      <c r="E17" s="8">
        <v>10.75</v>
      </c>
      <c r="F17" s="14">
        <v>1786</v>
      </c>
      <c r="G17" s="8">
        <f>SUM(C17,E17)</f>
        <v>193.68</v>
      </c>
      <c r="H17" s="14">
        <f t="shared" si="2"/>
        <v>95644</v>
      </c>
      <c r="I17" s="8">
        <v>0</v>
      </c>
      <c r="J17" s="14">
        <v>0</v>
      </c>
      <c r="K17" s="8">
        <v>0</v>
      </c>
      <c r="L17" s="14">
        <v>0</v>
      </c>
      <c r="M17" s="8">
        <f t="shared" si="3"/>
        <v>0</v>
      </c>
      <c r="N17" s="14">
        <f t="shared" si="4"/>
        <v>0</v>
      </c>
      <c r="O17" s="8">
        <f t="shared" si="5"/>
        <v>182.93</v>
      </c>
      <c r="P17" s="14">
        <f t="shared" si="6"/>
        <v>93858</v>
      </c>
      <c r="Q17" s="8">
        <f t="shared" si="7"/>
        <v>10.75</v>
      </c>
      <c r="R17" s="14">
        <f t="shared" si="8"/>
        <v>1786</v>
      </c>
      <c r="S17" s="8">
        <f t="shared" si="9"/>
        <v>193.68</v>
      </c>
      <c r="T17" s="14">
        <f t="shared" si="10"/>
        <v>95644</v>
      </c>
      <c r="U17" s="8">
        <v>0</v>
      </c>
      <c r="V17" s="14">
        <v>0</v>
      </c>
      <c r="W17" s="8">
        <v>0</v>
      </c>
      <c r="X17" s="14">
        <v>0</v>
      </c>
      <c r="Y17" s="8">
        <f t="shared" si="11"/>
        <v>0</v>
      </c>
      <c r="Z17" s="14">
        <f t="shared" si="30"/>
        <v>0</v>
      </c>
      <c r="AA17" s="8">
        <v>0</v>
      </c>
      <c r="AB17" s="14">
        <v>0</v>
      </c>
      <c r="AC17" s="8">
        <v>0</v>
      </c>
      <c r="AD17" s="14">
        <v>0</v>
      </c>
      <c r="AE17" s="8">
        <f t="shared" si="13"/>
        <v>0</v>
      </c>
      <c r="AF17" s="14">
        <f t="shared" si="31"/>
        <v>0</v>
      </c>
      <c r="AG17" s="8">
        <v>0</v>
      </c>
      <c r="AH17" s="14">
        <v>0</v>
      </c>
      <c r="AI17" s="8">
        <v>23.93</v>
      </c>
      <c r="AJ17" s="14">
        <v>3879</v>
      </c>
      <c r="AK17" s="8">
        <f t="shared" si="27"/>
        <v>23.93</v>
      </c>
      <c r="AL17" s="14">
        <f t="shared" si="32"/>
        <v>3879</v>
      </c>
      <c r="AM17" s="16">
        <f t="shared" si="16"/>
        <v>0</v>
      </c>
      <c r="AN17" s="14">
        <f t="shared" si="17"/>
        <v>0</v>
      </c>
      <c r="AO17" s="16">
        <f t="shared" si="18"/>
        <v>23.93</v>
      </c>
      <c r="AP17" s="14">
        <f t="shared" si="19"/>
        <v>3879</v>
      </c>
      <c r="AQ17" s="8">
        <f t="shared" si="20"/>
        <v>23.93</v>
      </c>
      <c r="AR17" s="14">
        <f t="shared" si="33"/>
        <v>3879</v>
      </c>
      <c r="AS17" s="16">
        <f t="shared" si="22"/>
        <v>182.93</v>
      </c>
      <c r="AT17" s="14">
        <f t="shared" si="23"/>
        <v>93858</v>
      </c>
      <c r="AU17" s="16">
        <f t="shared" si="28"/>
        <v>34.68</v>
      </c>
      <c r="AV17" s="14">
        <f t="shared" si="24"/>
        <v>5665</v>
      </c>
      <c r="AW17" s="16">
        <f t="shared" si="29"/>
        <v>217.61</v>
      </c>
      <c r="AX17" s="14">
        <f t="shared" si="25"/>
        <v>99523</v>
      </c>
      <c r="AY17" s="8">
        <v>11.01</v>
      </c>
      <c r="AZ17" s="8">
        <v>1.74</v>
      </c>
      <c r="BA17" s="8">
        <v>18.760000000000002</v>
      </c>
      <c r="BB17" s="8">
        <v>0</v>
      </c>
      <c r="BC17" s="22">
        <v>0</v>
      </c>
      <c r="BD17" s="21">
        <v>0</v>
      </c>
      <c r="BE17" s="19">
        <f t="shared" si="26"/>
        <v>249.12</v>
      </c>
    </row>
    <row r="18" spans="1:57" s="9" customFormat="1" ht="18" customHeight="1" x14ac:dyDescent="0.15">
      <c r="A18" s="30"/>
      <c r="B18" s="24" t="s">
        <v>16</v>
      </c>
      <c r="C18" s="8">
        <v>31.36</v>
      </c>
      <c r="D18" s="14">
        <v>15752</v>
      </c>
      <c r="E18" s="8">
        <v>0</v>
      </c>
      <c r="F18" s="14">
        <v>0</v>
      </c>
      <c r="G18" s="8">
        <f t="shared" si="1"/>
        <v>31.36</v>
      </c>
      <c r="H18" s="14">
        <f t="shared" si="2"/>
        <v>15752</v>
      </c>
      <c r="I18" s="8">
        <v>0</v>
      </c>
      <c r="J18" s="14">
        <v>0</v>
      </c>
      <c r="K18" s="8">
        <v>0</v>
      </c>
      <c r="L18" s="14">
        <v>0</v>
      </c>
      <c r="M18" s="8">
        <f t="shared" si="3"/>
        <v>0</v>
      </c>
      <c r="N18" s="14">
        <f t="shared" si="4"/>
        <v>0</v>
      </c>
      <c r="O18" s="8">
        <f t="shared" si="5"/>
        <v>31.36</v>
      </c>
      <c r="P18" s="14">
        <f t="shared" si="6"/>
        <v>15752</v>
      </c>
      <c r="Q18" s="8">
        <f t="shared" si="7"/>
        <v>0</v>
      </c>
      <c r="R18" s="14">
        <f t="shared" si="8"/>
        <v>0</v>
      </c>
      <c r="S18" s="8">
        <f t="shared" si="9"/>
        <v>31.36</v>
      </c>
      <c r="T18" s="14">
        <f t="shared" si="10"/>
        <v>15752</v>
      </c>
      <c r="U18" s="8">
        <v>0</v>
      </c>
      <c r="V18" s="14">
        <v>0</v>
      </c>
      <c r="W18" s="8">
        <v>0.21</v>
      </c>
      <c r="X18" s="14">
        <v>32</v>
      </c>
      <c r="Y18" s="8">
        <f t="shared" si="11"/>
        <v>0.21</v>
      </c>
      <c r="Z18" s="14">
        <f t="shared" si="30"/>
        <v>32</v>
      </c>
      <c r="AA18" s="8">
        <v>0</v>
      </c>
      <c r="AB18" s="14">
        <v>0</v>
      </c>
      <c r="AC18" s="8">
        <v>0</v>
      </c>
      <c r="AD18" s="14">
        <v>0</v>
      </c>
      <c r="AE18" s="8">
        <f t="shared" si="13"/>
        <v>0</v>
      </c>
      <c r="AF18" s="14">
        <f t="shared" si="31"/>
        <v>0</v>
      </c>
      <c r="AG18" s="8">
        <v>0</v>
      </c>
      <c r="AH18" s="14">
        <v>0</v>
      </c>
      <c r="AI18" s="8">
        <v>1.57</v>
      </c>
      <c r="AJ18" s="14">
        <v>254</v>
      </c>
      <c r="AK18" s="8">
        <f t="shared" si="27"/>
        <v>1.57</v>
      </c>
      <c r="AL18" s="14">
        <f t="shared" si="32"/>
        <v>254</v>
      </c>
      <c r="AM18" s="16">
        <f t="shared" si="16"/>
        <v>0</v>
      </c>
      <c r="AN18" s="14">
        <f t="shared" si="17"/>
        <v>0</v>
      </c>
      <c r="AO18" s="16">
        <f t="shared" si="18"/>
        <v>1.78</v>
      </c>
      <c r="AP18" s="14">
        <f t="shared" si="19"/>
        <v>286</v>
      </c>
      <c r="AQ18" s="8">
        <f t="shared" si="20"/>
        <v>1.78</v>
      </c>
      <c r="AR18" s="14">
        <f t="shared" si="33"/>
        <v>286</v>
      </c>
      <c r="AS18" s="16">
        <f t="shared" si="22"/>
        <v>31.36</v>
      </c>
      <c r="AT18" s="14">
        <f t="shared" si="23"/>
        <v>15752</v>
      </c>
      <c r="AU18" s="16">
        <f t="shared" si="28"/>
        <v>1.78</v>
      </c>
      <c r="AV18" s="14">
        <f t="shared" si="24"/>
        <v>286</v>
      </c>
      <c r="AW18" s="16">
        <f t="shared" si="29"/>
        <v>33.14</v>
      </c>
      <c r="AX18" s="14">
        <f t="shared" si="25"/>
        <v>16038</v>
      </c>
      <c r="AY18" s="8">
        <v>0</v>
      </c>
      <c r="AZ18" s="8">
        <v>0</v>
      </c>
      <c r="BA18" s="8">
        <v>0</v>
      </c>
      <c r="BB18" s="8">
        <v>0</v>
      </c>
      <c r="BC18" s="22">
        <v>0</v>
      </c>
      <c r="BD18" s="21">
        <v>0</v>
      </c>
      <c r="BE18" s="19">
        <f t="shared" si="26"/>
        <v>33.14</v>
      </c>
    </row>
    <row r="19" spans="1:57" s="9" customFormat="1" ht="18" customHeight="1" x14ac:dyDescent="0.15">
      <c r="A19" s="30"/>
      <c r="B19" s="24" t="s">
        <v>2</v>
      </c>
      <c r="C19" s="8">
        <f>SUM(C16:C18)</f>
        <v>594.9</v>
      </c>
      <c r="D19" s="14">
        <f>SUM(D16:D18)</f>
        <v>283903</v>
      </c>
      <c r="E19" s="8">
        <f>SUM(E16:E18)</f>
        <v>12.8</v>
      </c>
      <c r="F19" s="14">
        <f>SUM(F16:F18)</f>
        <v>2077</v>
      </c>
      <c r="G19" s="8">
        <f>SUM(C19,E19)</f>
        <v>607.69999999999993</v>
      </c>
      <c r="H19" s="14">
        <f>SUM(D19,F19)</f>
        <v>285980</v>
      </c>
      <c r="I19" s="8">
        <f>SUM(I16:I18)</f>
        <v>0</v>
      </c>
      <c r="J19" s="14">
        <f>SUM(J16:J18)</f>
        <v>0</v>
      </c>
      <c r="K19" s="8">
        <f>SUM(K16:K18)</f>
        <v>0</v>
      </c>
      <c r="L19" s="14">
        <f>SUM(L16:L18)</f>
        <v>0</v>
      </c>
      <c r="M19" s="8">
        <f t="shared" si="3"/>
        <v>0</v>
      </c>
      <c r="N19" s="14">
        <f t="shared" si="4"/>
        <v>0</v>
      </c>
      <c r="O19" s="8">
        <f t="shared" si="5"/>
        <v>594.9</v>
      </c>
      <c r="P19" s="14">
        <f t="shared" si="6"/>
        <v>283903</v>
      </c>
      <c r="Q19" s="8">
        <f t="shared" si="7"/>
        <v>12.8</v>
      </c>
      <c r="R19" s="14">
        <f t="shared" si="8"/>
        <v>2077</v>
      </c>
      <c r="S19" s="8">
        <f t="shared" si="9"/>
        <v>607.69999999999993</v>
      </c>
      <c r="T19" s="14">
        <f t="shared" si="10"/>
        <v>285980</v>
      </c>
      <c r="U19" s="8">
        <f>SUM(U16:U18)</f>
        <v>0</v>
      </c>
      <c r="V19" s="14">
        <f>SUM(V16:V18)</f>
        <v>0</v>
      </c>
      <c r="W19" s="8">
        <f>SUM(W16:W18)</f>
        <v>1.96</v>
      </c>
      <c r="X19" s="14">
        <f>SUM(X16:X18)</f>
        <v>321</v>
      </c>
      <c r="Y19" s="8">
        <f t="shared" si="11"/>
        <v>1.96</v>
      </c>
      <c r="Z19" s="14">
        <f t="shared" si="30"/>
        <v>321</v>
      </c>
      <c r="AA19" s="8">
        <f>SUM(AA16:AA18)</f>
        <v>0</v>
      </c>
      <c r="AB19" s="14">
        <f>SUM(AB16:AB18)</f>
        <v>0</v>
      </c>
      <c r="AC19" s="8">
        <f>SUM(AC16:AC18)</f>
        <v>0</v>
      </c>
      <c r="AD19" s="14">
        <f>SUM(AD16:AD18)</f>
        <v>0</v>
      </c>
      <c r="AE19" s="8">
        <f t="shared" si="13"/>
        <v>0</v>
      </c>
      <c r="AF19" s="14">
        <f t="shared" si="31"/>
        <v>0</v>
      </c>
      <c r="AG19" s="8">
        <f>SUM(AG16:AG18)</f>
        <v>0.05</v>
      </c>
      <c r="AH19" s="14">
        <f>SUM(AH16:AH18)</f>
        <v>9</v>
      </c>
      <c r="AI19" s="8">
        <f>SUM(AI16:AI18)</f>
        <v>54.93</v>
      </c>
      <c r="AJ19" s="14">
        <f>SUM(AJ16:AJ18)</f>
        <v>8525</v>
      </c>
      <c r="AK19" s="8">
        <f t="shared" si="27"/>
        <v>54.98</v>
      </c>
      <c r="AL19" s="14">
        <f t="shared" si="32"/>
        <v>8534</v>
      </c>
      <c r="AM19" s="16">
        <f t="shared" si="16"/>
        <v>0.05</v>
      </c>
      <c r="AN19" s="14">
        <f t="shared" si="17"/>
        <v>9</v>
      </c>
      <c r="AO19" s="16">
        <f t="shared" si="18"/>
        <v>56.89</v>
      </c>
      <c r="AP19" s="14">
        <f t="shared" si="19"/>
        <v>8846</v>
      </c>
      <c r="AQ19" s="8">
        <f t="shared" si="20"/>
        <v>56.94</v>
      </c>
      <c r="AR19" s="14">
        <f t="shared" si="33"/>
        <v>8855</v>
      </c>
      <c r="AS19" s="16">
        <f>SUM(AM19,O19)</f>
        <v>594.94999999999993</v>
      </c>
      <c r="AT19" s="14">
        <f t="shared" si="23"/>
        <v>283912</v>
      </c>
      <c r="AU19" s="16">
        <f t="shared" si="28"/>
        <v>69.69</v>
      </c>
      <c r="AV19" s="14">
        <f>SUM(AP19,R19)</f>
        <v>10923</v>
      </c>
      <c r="AW19" s="16">
        <f t="shared" si="29"/>
        <v>664.63999999999987</v>
      </c>
      <c r="AX19" s="14">
        <f>SUM(AR19,T19)</f>
        <v>294835</v>
      </c>
      <c r="AY19" s="8">
        <f t="shared" ref="AY19:BD19" si="35">SUM(AY16:AY18)</f>
        <v>11.01</v>
      </c>
      <c r="AZ19" s="8">
        <f t="shared" si="35"/>
        <v>2.98</v>
      </c>
      <c r="BA19" s="8">
        <f t="shared" si="35"/>
        <v>38.93</v>
      </c>
      <c r="BB19" s="8">
        <f t="shared" si="35"/>
        <v>2.2400000000000002</v>
      </c>
      <c r="BC19" s="22">
        <f t="shared" si="35"/>
        <v>2448</v>
      </c>
      <c r="BD19" s="21">
        <f t="shared" si="35"/>
        <v>0</v>
      </c>
      <c r="BE19" s="19">
        <f t="shared" si="26"/>
        <v>719.79999999999984</v>
      </c>
    </row>
    <row r="20" spans="1:57" s="9" customFormat="1" ht="18" customHeight="1" x14ac:dyDescent="0.15">
      <c r="A20" s="29" t="s">
        <v>20</v>
      </c>
      <c r="B20" s="24" t="s">
        <v>18</v>
      </c>
      <c r="C20" s="8">
        <v>1484.08</v>
      </c>
      <c r="D20" s="14">
        <v>720431</v>
      </c>
      <c r="E20" s="8">
        <v>57.93</v>
      </c>
      <c r="F20" s="14">
        <v>5790</v>
      </c>
      <c r="G20" s="8">
        <f t="shared" si="1"/>
        <v>1542.01</v>
      </c>
      <c r="H20" s="14">
        <f t="shared" si="2"/>
        <v>726221</v>
      </c>
      <c r="I20" s="8">
        <v>0.57999999999999996</v>
      </c>
      <c r="J20" s="14">
        <v>205</v>
      </c>
      <c r="K20" s="8">
        <v>0.09</v>
      </c>
      <c r="L20" s="14">
        <v>5</v>
      </c>
      <c r="M20" s="8">
        <f t="shared" si="3"/>
        <v>0.66999999999999993</v>
      </c>
      <c r="N20" s="14">
        <f t="shared" si="4"/>
        <v>210</v>
      </c>
      <c r="O20" s="8">
        <f t="shared" si="5"/>
        <v>1484.6599999999999</v>
      </c>
      <c r="P20" s="14">
        <f t="shared" si="6"/>
        <v>720636</v>
      </c>
      <c r="Q20" s="8">
        <f t="shared" si="7"/>
        <v>58.02</v>
      </c>
      <c r="R20" s="14">
        <f t="shared" si="8"/>
        <v>5795</v>
      </c>
      <c r="S20" s="8">
        <f t="shared" si="9"/>
        <v>1542.6799999999998</v>
      </c>
      <c r="T20" s="14">
        <f t="shared" si="10"/>
        <v>726431</v>
      </c>
      <c r="U20" s="8">
        <v>0</v>
      </c>
      <c r="V20" s="14">
        <v>0</v>
      </c>
      <c r="W20" s="8">
        <v>51.65</v>
      </c>
      <c r="X20" s="14">
        <v>7993</v>
      </c>
      <c r="Y20" s="8">
        <f t="shared" si="11"/>
        <v>51.65</v>
      </c>
      <c r="Z20" s="14">
        <f t="shared" si="30"/>
        <v>7993</v>
      </c>
      <c r="AA20" s="8">
        <v>0</v>
      </c>
      <c r="AB20" s="14">
        <v>0</v>
      </c>
      <c r="AC20" s="8">
        <v>0</v>
      </c>
      <c r="AD20" s="14">
        <v>0</v>
      </c>
      <c r="AE20" s="8">
        <f t="shared" si="13"/>
        <v>0</v>
      </c>
      <c r="AF20" s="14">
        <f t="shared" si="31"/>
        <v>0</v>
      </c>
      <c r="AG20" s="8">
        <v>2.0499999999999998</v>
      </c>
      <c r="AH20" s="14">
        <v>446</v>
      </c>
      <c r="AI20" s="8">
        <v>356.5</v>
      </c>
      <c r="AJ20" s="14">
        <v>56066</v>
      </c>
      <c r="AK20" s="8">
        <f t="shared" si="27"/>
        <v>358.55</v>
      </c>
      <c r="AL20" s="14">
        <f t="shared" si="32"/>
        <v>56512</v>
      </c>
      <c r="AM20" s="16">
        <f t="shared" si="16"/>
        <v>2.0499999999999998</v>
      </c>
      <c r="AN20" s="14">
        <f t="shared" si="17"/>
        <v>446</v>
      </c>
      <c r="AO20" s="16">
        <f t="shared" si="18"/>
        <v>408.15</v>
      </c>
      <c r="AP20" s="14">
        <f t="shared" si="19"/>
        <v>64059</v>
      </c>
      <c r="AQ20" s="8">
        <f t="shared" si="20"/>
        <v>410.2</v>
      </c>
      <c r="AR20" s="14">
        <f t="shared" si="33"/>
        <v>64505</v>
      </c>
      <c r="AS20" s="16">
        <f t="shared" si="22"/>
        <v>1486.7099999999998</v>
      </c>
      <c r="AT20" s="14">
        <f t="shared" si="23"/>
        <v>721082</v>
      </c>
      <c r="AU20" s="16">
        <f t="shared" si="28"/>
        <v>466.16999999999996</v>
      </c>
      <c r="AV20" s="14">
        <f>SUM(AP20,R20)</f>
        <v>69854</v>
      </c>
      <c r="AW20" s="16">
        <f t="shared" si="29"/>
        <v>1952.8799999999999</v>
      </c>
      <c r="AX20" s="14">
        <f t="shared" si="25"/>
        <v>790936</v>
      </c>
      <c r="AY20" s="8">
        <v>36.61</v>
      </c>
      <c r="AZ20" s="8">
        <v>174.89</v>
      </c>
      <c r="BA20" s="8">
        <v>3.34</v>
      </c>
      <c r="BB20" s="8">
        <v>9.09</v>
      </c>
      <c r="BC20" s="22">
        <v>8812</v>
      </c>
      <c r="BD20" s="21">
        <v>0.12</v>
      </c>
      <c r="BE20" s="19">
        <f t="shared" si="26"/>
        <v>2176.9299999999998</v>
      </c>
    </row>
    <row r="21" spans="1:57" s="9" customFormat="1" ht="18" customHeight="1" x14ac:dyDescent="0.15">
      <c r="A21" s="30"/>
      <c r="B21" s="24" t="s">
        <v>19</v>
      </c>
      <c r="C21" s="8">
        <v>71.510000000000005</v>
      </c>
      <c r="D21" s="14">
        <v>40919</v>
      </c>
      <c r="E21" s="8">
        <v>0</v>
      </c>
      <c r="F21" s="14">
        <v>0</v>
      </c>
      <c r="G21" s="8">
        <f t="shared" si="1"/>
        <v>71.510000000000005</v>
      </c>
      <c r="H21" s="14">
        <f t="shared" si="2"/>
        <v>40919</v>
      </c>
      <c r="I21" s="8">
        <v>1.2</v>
      </c>
      <c r="J21" s="14">
        <v>376</v>
      </c>
      <c r="K21" s="8">
        <v>0.33</v>
      </c>
      <c r="L21" s="14">
        <v>19</v>
      </c>
      <c r="M21" s="8">
        <f t="shared" si="3"/>
        <v>1.53</v>
      </c>
      <c r="N21" s="14">
        <f t="shared" si="4"/>
        <v>395</v>
      </c>
      <c r="O21" s="8">
        <f t="shared" si="5"/>
        <v>72.710000000000008</v>
      </c>
      <c r="P21" s="14">
        <f t="shared" si="6"/>
        <v>41295</v>
      </c>
      <c r="Q21" s="8">
        <f t="shared" si="7"/>
        <v>0.33</v>
      </c>
      <c r="R21" s="14">
        <f t="shared" si="8"/>
        <v>19</v>
      </c>
      <c r="S21" s="8">
        <f t="shared" si="9"/>
        <v>73.040000000000006</v>
      </c>
      <c r="T21" s="14">
        <f t="shared" si="10"/>
        <v>41314</v>
      </c>
      <c r="U21" s="8">
        <v>0.26</v>
      </c>
      <c r="V21" s="14">
        <v>77</v>
      </c>
      <c r="W21" s="8">
        <v>0.39</v>
      </c>
      <c r="X21" s="14">
        <v>74</v>
      </c>
      <c r="Y21" s="8">
        <f t="shared" si="11"/>
        <v>0.65</v>
      </c>
      <c r="Z21" s="14">
        <f t="shared" si="30"/>
        <v>151</v>
      </c>
      <c r="AA21" s="8">
        <v>0</v>
      </c>
      <c r="AB21" s="14">
        <v>0</v>
      </c>
      <c r="AC21" s="8">
        <v>0</v>
      </c>
      <c r="AD21" s="14">
        <v>0</v>
      </c>
      <c r="AE21" s="8">
        <f t="shared" si="13"/>
        <v>0</v>
      </c>
      <c r="AF21" s="14">
        <f t="shared" si="31"/>
        <v>0</v>
      </c>
      <c r="AG21" s="8">
        <v>0</v>
      </c>
      <c r="AH21" s="14">
        <v>0</v>
      </c>
      <c r="AI21" s="8">
        <v>7.96</v>
      </c>
      <c r="AJ21" s="14">
        <v>1525</v>
      </c>
      <c r="AK21" s="8">
        <f t="shared" si="27"/>
        <v>7.96</v>
      </c>
      <c r="AL21" s="14">
        <f t="shared" si="32"/>
        <v>1525</v>
      </c>
      <c r="AM21" s="16">
        <f t="shared" si="16"/>
        <v>0.26</v>
      </c>
      <c r="AN21" s="14">
        <f t="shared" si="17"/>
        <v>77</v>
      </c>
      <c r="AO21" s="16">
        <f t="shared" si="18"/>
        <v>8.35</v>
      </c>
      <c r="AP21" s="14">
        <f t="shared" si="19"/>
        <v>1599</v>
      </c>
      <c r="AQ21" s="8">
        <f t="shared" si="20"/>
        <v>8.61</v>
      </c>
      <c r="AR21" s="14">
        <f t="shared" si="33"/>
        <v>1676</v>
      </c>
      <c r="AS21" s="16">
        <f t="shared" si="22"/>
        <v>72.970000000000013</v>
      </c>
      <c r="AT21" s="14">
        <f t="shared" si="23"/>
        <v>41372</v>
      </c>
      <c r="AU21" s="16">
        <f t="shared" si="28"/>
        <v>8.68</v>
      </c>
      <c r="AV21" s="14">
        <f t="shared" si="24"/>
        <v>1618</v>
      </c>
      <c r="AW21" s="16">
        <f t="shared" si="29"/>
        <v>81.650000000000006</v>
      </c>
      <c r="AX21" s="14">
        <f t="shared" si="25"/>
        <v>42990</v>
      </c>
      <c r="AY21" s="8">
        <v>0</v>
      </c>
      <c r="AZ21" s="8">
        <v>0.28000000000000003</v>
      </c>
      <c r="BA21" s="8">
        <v>0</v>
      </c>
      <c r="BB21" s="8">
        <v>0.42000000000000004</v>
      </c>
      <c r="BC21" s="22">
        <v>504</v>
      </c>
      <c r="BD21" s="21">
        <v>0</v>
      </c>
      <c r="BE21" s="19">
        <f t="shared" si="26"/>
        <v>82.350000000000009</v>
      </c>
    </row>
    <row r="22" spans="1:57" s="9" customFormat="1" ht="18" customHeight="1" x14ac:dyDescent="0.15">
      <c r="A22" s="30"/>
      <c r="B22" s="24" t="s">
        <v>2</v>
      </c>
      <c r="C22" s="8">
        <f>SUM(C20:C21)</f>
        <v>1555.59</v>
      </c>
      <c r="D22" s="14">
        <f>SUM(D20:D21)</f>
        <v>761350</v>
      </c>
      <c r="E22" s="8">
        <f>SUM(E20:E21)</f>
        <v>57.93</v>
      </c>
      <c r="F22" s="14">
        <f>SUM(F20:F21)</f>
        <v>5790</v>
      </c>
      <c r="G22" s="8">
        <f t="shared" si="1"/>
        <v>1613.52</v>
      </c>
      <c r="H22" s="14">
        <f t="shared" si="2"/>
        <v>767140</v>
      </c>
      <c r="I22" s="8">
        <f>SUM(I20:I21)</f>
        <v>1.7799999999999998</v>
      </c>
      <c r="J22" s="14">
        <f>SUM(J20:J21)</f>
        <v>581</v>
      </c>
      <c r="K22" s="8">
        <f>SUM(K20:K21)</f>
        <v>0.42000000000000004</v>
      </c>
      <c r="L22" s="14">
        <f>SUM(L20:L21)</f>
        <v>24</v>
      </c>
      <c r="M22" s="8">
        <f t="shared" si="3"/>
        <v>2.1999999999999997</v>
      </c>
      <c r="N22" s="14">
        <f t="shared" si="4"/>
        <v>605</v>
      </c>
      <c r="O22" s="8">
        <f t="shared" si="5"/>
        <v>1557.37</v>
      </c>
      <c r="P22" s="14">
        <f t="shared" si="6"/>
        <v>761931</v>
      </c>
      <c r="Q22" s="8">
        <f t="shared" si="7"/>
        <v>58.35</v>
      </c>
      <c r="R22" s="14">
        <f t="shared" si="8"/>
        <v>5814</v>
      </c>
      <c r="S22" s="8">
        <f t="shared" si="9"/>
        <v>1615.7199999999998</v>
      </c>
      <c r="T22" s="14">
        <f t="shared" si="10"/>
        <v>767745</v>
      </c>
      <c r="U22" s="8">
        <f>SUM(U20:U21)</f>
        <v>0.26</v>
      </c>
      <c r="V22" s="14">
        <f>SUM(V20:V21)</f>
        <v>77</v>
      </c>
      <c r="W22" s="8">
        <f>SUM(W20:W21)</f>
        <v>52.04</v>
      </c>
      <c r="X22" s="14">
        <f>SUM(X20:X21)</f>
        <v>8067</v>
      </c>
      <c r="Y22" s="8">
        <f t="shared" si="11"/>
        <v>52.3</v>
      </c>
      <c r="Z22" s="14">
        <f t="shared" si="30"/>
        <v>8144</v>
      </c>
      <c r="AA22" s="8">
        <f>SUM(AA20:AA21)</f>
        <v>0</v>
      </c>
      <c r="AB22" s="14">
        <f>SUM(AB20:AB21)</f>
        <v>0</v>
      </c>
      <c r="AC22" s="8">
        <f>SUM(AC20:AC21)</f>
        <v>0</v>
      </c>
      <c r="AD22" s="14">
        <f>SUM(AD20:AD21)</f>
        <v>0</v>
      </c>
      <c r="AE22" s="8">
        <f t="shared" si="13"/>
        <v>0</v>
      </c>
      <c r="AF22" s="14">
        <f t="shared" si="31"/>
        <v>0</v>
      </c>
      <c r="AG22" s="8">
        <f>SUM(AG20:AG21)</f>
        <v>2.0499999999999998</v>
      </c>
      <c r="AH22" s="14">
        <f>SUM(AH20:AH21)</f>
        <v>446</v>
      </c>
      <c r="AI22" s="8">
        <f>SUM(AI20:AI21)</f>
        <v>364.46</v>
      </c>
      <c r="AJ22" s="14">
        <f>SUM(AJ20:AJ21)</f>
        <v>57591</v>
      </c>
      <c r="AK22" s="8">
        <f t="shared" si="27"/>
        <v>366.51</v>
      </c>
      <c r="AL22" s="14">
        <f t="shared" si="32"/>
        <v>58037</v>
      </c>
      <c r="AM22" s="16">
        <f t="shared" si="16"/>
        <v>2.3099999999999996</v>
      </c>
      <c r="AN22" s="14">
        <f t="shared" si="17"/>
        <v>523</v>
      </c>
      <c r="AO22" s="16">
        <f t="shared" si="18"/>
        <v>416.5</v>
      </c>
      <c r="AP22" s="14">
        <f t="shared" si="19"/>
        <v>65658</v>
      </c>
      <c r="AQ22" s="8">
        <f t="shared" si="20"/>
        <v>418.81</v>
      </c>
      <c r="AR22" s="14">
        <f t="shared" si="33"/>
        <v>66181</v>
      </c>
      <c r="AS22" s="16">
        <f t="shared" si="22"/>
        <v>1559.6799999999998</v>
      </c>
      <c r="AT22" s="14">
        <f t="shared" si="23"/>
        <v>762454</v>
      </c>
      <c r="AU22" s="16">
        <f t="shared" si="28"/>
        <v>474.85</v>
      </c>
      <c r="AV22" s="14">
        <f t="shared" si="24"/>
        <v>71472</v>
      </c>
      <c r="AW22" s="16">
        <f t="shared" si="29"/>
        <v>2034.5299999999997</v>
      </c>
      <c r="AX22" s="14">
        <f t="shared" si="25"/>
        <v>833926</v>
      </c>
      <c r="AY22" s="8">
        <f t="shared" ref="AY22:BD22" si="36">SUM(AY20:AY21)</f>
        <v>36.61</v>
      </c>
      <c r="AZ22" s="8">
        <f t="shared" si="36"/>
        <v>175.17</v>
      </c>
      <c r="BA22" s="8">
        <f t="shared" si="36"/>
        <v>3.34</v>
      </c>
      <c r="BB22" s="8">
        <f>SUM(BB20:BB21)</f>
        <v>9.51</v>
      </c>
      <c r="BC22" s="22">
        <f>SUM(BC20:BC21)</f>
        <v>9316</v>
      </c>
      <c r="BD22" s="21">
        <f t="shared" si="36"/>
        <v>0.12</v>
      </c>
      <c r="BE22" s="19">
        <f t="shared" si="26"/>
        <v>2259.2800000000002</v>
      </c>
    </row>
    <row r="23" spans="1:57" s="9" customFormat="1" ht="18" customHeight="1" x14ac:dyDescent="0.15">
      <c r="A23" s="41" t="s">
        <v>24</v>
      </c>
      <c r="B23" s="42"/>
      <c r="C23" s="8">
        <v>0.94</v>
      </c>
      <c r="D23" s="14">
        <v>442</v>
      </c>
      <c r="E23" s="8">
        <v>0</v>
      </c>
      <c r="F23" s="14">
        <v>0</v>
      </c>
      <c r="G23" s="8">
        <f>SUM(C23,E23)</f>
        <v>0.94</v>
      </c>
      <c r="H23" s="14">
        <f t="shared" si="2"/>
        <v>442</v>
      </c>
      <c r="I23" s="8">
        <v>0</v>
      </c>
      <c r="J23" s="14">
        <v>0</v>
      </c>
      <c r="K23" s="8">
        <v>0</v>
      </c>
      <c r="L23" s="14">
        <v>0</v>
      </c>
      <c r="M23" s="8">
        <f t="shared" si="3"/>
        <v>0</v>
      </c>
      <c r="N23" s="14">
        <f t="shared" si="4"/>
        <v>0</v>
      </c>
      <c r="O23" s="8">
        <f t="shared" si="5"/>
        <v>0.94</v>
      </c>
      <c r="P23" s="14">
        <f t="shared" si="6"/>
        <v>442</v>
      </c>
      <c r="Q23" s="8">
        <f t="shared" si="7"/>
        <v>0</v>
      </c>
      <c r="R23" s="14">
        <f t="shared" si="8"/>
        <v>0</v>
      </c>
      <c r="S23" s="8">
        <f t="shared" si="9"/>
        <v>0.94</v>
      </c>
      <c r="T23" s="14">
        <f t="shared" si="10"/>
        <v>442</v>
      </c>
      <c r="U23" s="8">
        <v>0</v>
      </c>
      <c r="V23" s="6">
        <v>0</v>
      </c>
      <c r="W23" s="8">
        <v>0</v>
      </c>
      <c r="X23" s="6">
        <v>0</v>
      </c>
      <c r="Y23" s="8">
        <f t="shared" si="11"/>
        <v>0</v>
      </c>
      <c r="Z23" s="14">
        <f t="shared" si="30"/>
        <v>0</v>
      </c>
      <c r="AA23" s="8">
        <v>0</v>
      </c>
      <c r="AB23" s="6">
        <v>0</v>
      </c>
      <c r="AC23" s="8">
        <v>0</v>
      </c>
      <c r="AD23" s="6">
        <v>0</v>
      </c>
      <c r="AE23" s="8">
        <f t="shared" si="13"/>
        <v>0</v>
      </c>
      <c r="AF23" s="14">
        <f t="shared" si="31"/>
        <v>0</v>
      </c>
      <c r="AG23" s="8">
        <v>0</v>
      </c>
      <c r="AH23" s="6">
        <v>0</v>
      </c>
      <c r="AI23" s="8">
        <v>0.99</v>
      </c>
      <c r="AJ23" s="6">
        <v>155</v>
      </c>
      <c r="AK23" s="8">
        <f t="shared" si="27"/>
        <v>0.99</v>
      </c>
      <c r="AL23" s="14">
        <f t="shared" si="32"/>
        <v>155</v>
      </c>
      <c r="AM23" s="16">
        <f t="shared" si="16"/>
        <v>0</v>
      </c>
      <c r="AN23" s="14">
        <f t="shared" si="17"/>
        <v>0</v>
      </c>
      <c r="AO23" s="16">
        <f t="shared" si="18"/>
        <v>0.99</v>
      </c>
      <c r="AP23" s="14">
        <f t="shared" si="19"/>
        <v>155</v>
      </c>
      <c r="AQ23" s="8">
        <f t="shared" si="20"/>
        <v>0.99</v>
      </c>
      <c r="AR23" s="14">
        <f t="shared" si="33"/>
        <v>155</v>
      </c>
      <c r="AS23" s="16">
        <f t="shared" si="22"/>
        <v>0.94</v>
      </c>
      <c r="AT23" s="14">
        <f t="shared" si="23"/>
        <v>442</v>
      </c>
      <c r="AU23" s="16">
        <f t="shared" si="28"/>
        <v>0.99</v>
      </c>
      <c r="AV23" s="14">
        <f t="shared" si="24"/>
        <v>155</v>
      </c>
      <c r="AW23" s="16">
        <f t="shared" si="29"/>
        <v>1.93</v>
      </c>
      <c r="AX23" s="14">
        <f t="shared" si="25"/>
        <v>597</v>
      </c>
      <c r="AY23" s="21">
        <v>0</v>
      </c>
      <c r="AZ23" s="19">
        <v>0</v>
      </c>
      <c r="BA23" s="17">
        <v>0</v>
      </c>
      <c r="BB23" s="8">
        <v>0</v>
      </c>
      <c r="BC23" s="22">
        <v>0</v>
      </c>
      <c r="BD23" s="21">
        <v>0</v>
      </c>
      <c r="BE23" s="19">
        <f t="shared" si="26"/>
        <v>1.93</v>
      </c>
    </row>
    <row r="24" spans="1:57" s="9" customFormat="1" ht="18" customHeight="1" x14ac:dyDescent="0.15">
      <c r="A24" s="41" t="s">
        <v>23</v>
      </c>
      <c r="B24" s="42"/>
      <c r="C24" s="8">
        <v>399.21</v>
      </c>
      <c r="D24" s="14">
        <v>132392</v>
      </c>
      <c r="E24" s="8">
        <v>0.79</v>
      </c>
      <c r="F24" s="14">
        <v>104</v>
      </c>
      <c r="G24" s="8">
        <f>SUM(C24,E24)</f>
        <v>400</v>
      </c>
      <c r="H24" s="14">
        <f t="shared" si="2"/>
        <v>132496</v>
      </c>
      <c r="I24" s="8">
        <v>0</v>
      </c>
      <c r="J24" s="14">
        <v>0</v>
      </c>
      <c r="K24" s="8">
        <v>0</v>
      </c>
      <c r="L24" s="14">
        <v>0</v>
      </c>
      <c r="M24" s="8">
        <f t="shared" si="3"/>
        <v>0</v>
      </c>
      <c r="N24" s="14">
        <f t="shared" si="4"/>
        <v>0</v>
      </c>
      <c r="O24" s="8">
        <f t="shared" si="5"/>
        <v>399.21</v>
      </c>
      <c r="P24" s="14">
        <f t="shared" si="6"/>
        <v>132392</v>
      </c>
      <c r="Q24" s="8">
        <f t="shared" si="7"/>
        <v>0.79</v>
      </c>
      <c r="R24" s="14">
        <f t="shared" si="8"/>
        <v>104</v>
      </c>
      <c r="S24" s="8">
        <f t="shared" si="9"/>
        <v>400</v>
      </c>
      <c r="T24" s="14">
        <f t="shared" si="10"/>
        <v>132496</v>
      </c>
      <c r="U24" s="8">
        <v>0</v>
      </c>
      <c r="V24" s="6">
        <v>0</v>
      </c>
      <c r="W24" s="8">
        <v>0.86</v>
      </c>
      <c r="X24" s="6">
        <v>135</v>
      </c>
      <c r="Y24" s="8">
        <f t="shared" si="11"/>
        <v>0.86</v>
      </c>
      <c r="Z24" s="14">
        <f t="shared" si="30"/>
        <v>135</v>
      </c>
      <c r="AA24" s="8">
        <v>0</v>
      </c>
      <c r="AB24" s="6">
        <v>0</v>
      </c>
      <c r="AC24" s="8">
        <v>0</v>
      </c>
      <c r="AD24" s="6">
        <v>0</v>
      </c>
      <c r="AE24" s="8">
        <f t="shared" si="13"/>
        <v>0</v>
      </c>
      <c r="AF24" s="14">
        <f t="shared" si="31"/>
        <v>0</v>
      </c>
      <c r="AG24" s="8">
        <v>0</v>
      </c>
      <c r="AH24" s="6">
        <v>0</v>
      </c>
      <c r="AI24" s="8">
        <v>0.28999999999999998</v>
      </c>
      <c r="AJ24" s="6">
        <v>45</v>
      </c>
      <c r="AK24" s="8">
        <f t="shared" si="27"/>
        <v>0.28999999999999998</v>
      </c>
      <c r="AL24" s="14">
        <f t="shared" si="32"/>
        <v>45</v>
      </c>
      <c r="AM24" s="16">
        <f t="shared" si="16"/>
        <v>0</v>
      </c>
      <c r="AN24" s="14">
        <f t="shared" si="17"/>
        <v>0</v>
      </c>
      <c r="AO24" s="16">
        <f t="shared" si="18"/>
        <v>1.1499999999999999</v>
      </c>
      <c r="AP24" s="14">
        <f t="shared" si="19"/>
        <v>180</v>
      </c>
      <c r="AQ24" s="8">
        <f t="shared" si="20"/>
        <v>1.1499999999999999</v>
      </c>
      <c r="AR24" s="14">
        <f t="shared" si="33"/>
        <v>180</v>
      </c>
      <c r="AS24" s="16">
        <f t="shared" si="22"/>
        <v>399.21</v>
      </c>
      <c r="AT24" s="14">
        <f t="shared" si="23"/>
        <v>132392</v>
      </c>
      <c r="AU24" s="16">
        <f t="shared" si="28"/>
        <v>1.94</v>
      </c>
      <c r="AV24" s="14">
        <f t="shared" si="24"/>
        <v>284</v>
      </c>
      <c r="AW24" s="16">
        <f t="shared" si="29"/>
        <v>401.15</v>
      </c>
      <c r="AX24" s="14">
        <f t="shared" si="25"/>
        <v>132676</v>
      </c>
      <c r="AY24" s="21">
        <v>0</v>
      </c>
      <c r="AZ24" s="19">
        <v>1.02</v>
      </c>
      <c r="BA24" s="17">
        <v>1.1399999999999999</v>
      </c>
      <c r="BB24" s="8">
        <v>0</v>
      </c>
      <c r="BC24" s="22">
        <v>0</v>
      </c>
      <c r="BD24" s="17">
        <v>0</v>
      </c>
      <c r="BE24" s="17">
        <f t="shared" si="26"/>
        <v>403.30999999999995</v>
      </c>
    </row>
    <row r="25" spans="1:57" s="9" customFormat="1" ht="18" customHeight="1" x14ac:dyDescent="0.15">
      <c r="A25" s="41" t="s">
        <v>22</v>
      </c>
      <c r="B25" s="42"/>
      <c r="C25" s="8">
        <v>711.07</v>
      </c>
      <c r="D25" s="14">
        <v>274099</v>
      </c>
      <c r="E25" s="8">
        <v>8.24</v>
      </c>
      <c r="F25" s="14">
        <v>324</v>
      </c>
      <c r="G25" s="8">
        <f t="shared" si="1"/>
        <v>719.31000000000006</v>
      </c>
      <c r="H25" s="14">
        <f t="shared" si="2"/>
        <v>274423</v>
      </c>
      <c r="I25" s="8">
        <v>3.74</v>
      </c>
      <c r="J25" s="14">
        <v>0</v>
      </c>
      <c r="K25" s="8">
        <v>0</v>
      </c>
      <c r="L25" s="14">
        <v>0</v>
      </c>
      <c r="M25" s="8">
        <f t="shared" si="3"/>
        <v>3.74</v>
      </c>
      <c r="N25" s="14">
        <f t="shared" si="4"/>
        <v>0</v>
      </c>
      <c r="O25" s="8">
        <f t="shared" si="5"/>
        <v>714.81000000000006</v>
      </c>
      <c r="P25" s="14">
        <f t="shared" si="6"/>
        <v>274099</v>
      </c>
      <c r="Q25" s="8">
        <f t="shared" si="7"/>
        <v>8.24</v>
      </c>
      <c r="R25" s="14">
        <f t="shared" si="8"/>
        <v>324</v>
      </c>
      <c r="S25" s="8">
        <f t="shared" si="9"/>
        <v>723.05000000000007</v>
      </c>
      <c r="T25" s="14">
        <f t="shared" si="10"/>
        <v>274423</v>
      </c>
      <c r="U25" s="8">
        <v>0</v>
      </c>
      <c r="V25" s="6">
        <v>0</v>
      </c>
      <c r="W25" s="8">
        <v>22.790000000000003</v>
      </c>
      <c r="X25" s="6">
        <v>1167</v>
      </c>
      <c r="Y25" s="8">
        <f t="shared" si="11"/>
        <v>22.790000000000003</v>
      </c>
      <c r="Z25" s="14">
        <f t="shared" si="30"/>
        <v>1167</v>
      </c>
      <c r="AA25" s="8">
        <v>0</v>
      </c>
      <c r="AB25" s="6">
        <v>0</v>
      </c>
      <c r="AC25" s="8">
        <v>0</v>
      </c>
      <c r="AD25" s="6">
        <v>0</v>
      </c>
      <c r="AE25" s="8">
        <f t="shared" si="13"/>
        <v>0</v>
      </c>
      <c r="AF25" s="14">
        <f t="shared" si="31"/>
        <v>0</v>
      </c>
      <c r="AG25" s="8">
        <v>0</v>
      </c>
      <c r="AH25" s="6">
        <v>0</v>
      </c>
      <c r="AI25" s="8">
        <v>73.44</v>
      </c>
      <c r="AJ25" s="6">
        <v>10482</v>
      </c>
      <c r="AK25" s="8">
        <f t="shared" si="27"/>
        <v>73.44</v>
      </c>
      <c r="AL25" s="14">
        <f t="shared" si="32"/>
        <v>10482</v>
      </c>
      <c r="AM25" s="16">
        <f t="shared" si="16"/>
        <v>0</v>
      </c>
      <c r="AN25" s="14">
        <f t="shared" si="17"/>
        <v>0</v>
      </c>
      <c r="AO25" s="16">
        <f t="shared" si="18"/>
        <v>96.23</v>
      </c>
      <c r="AP25" s="14">
        <f t="shared" si="19"/>
        <v>11649</v>
      </c>
      <c r="AQ25" s="8">
        <f t="shared" si="20"/>
        <v>96.23</v>
      </c>
      <c r="AR25" s="14">
        <f t="shared" si="33"/>
        <v>11649</v>
      </c>
      <c r="AS25" s="16">
        <f t="shared" si="22"/>
        <v>714.81000000000006</v>
      </c>
      <c r="AT25" s="14">
        <f t="shared" si="23"/>
        <v>274099</v>
      </c>
      <c r="AU25" s="16">
        <f t="shared" si="28"/>
        <v>104.47</v>
      </c>
      <c r="AV25" s="14">
        <f t="shared" si="24"/>
        <v>11973</v>
      </c>
      <c r="AW25" s="16">
        <f t="shared" si="29"/>
        <v>819.28000000000009</v>
      </c>
      <c r="AX25" s="14">
        <f t="shared" si="25"/>
        <v>286072</v>
      </c>
      <c r="AY25" s="21">
        <v>4.99</v>
      </c>
      <c r="AZ25" s="19">
        <v>1.5599999999999998</v>
      </c>
      <c r="BA25" s="17">
        <v>1.01</v>
      </c>
      <c r="BB25" s="8">
        <v>0</v>
      </c>
      <c r="BC25" s="22">
        <v>0</v>
      </c>
      <c r="BD25" s="17">
        <v>0</v>
      </c>
      <c r="BE25" s="17">
        <f t="shared" si="26"/>
        <v>826.84</v>
      </c>
    </row>
    <row r="26" spans="1:57" s="9" customFormat="1" ht="18" customHeight="1" x14ac:dyDescent="0.15">
      <c r="A26" s="30" t="s">
        <v>21</v>
      </c>
      <c r="B26" s="30"/>
      <c r="C26" s="8">
        <v>173.10999999999999</v>
      </c>
      <c r="D26" s="14">
        <v>60075</v>
      </c>
      <c r="E26" s="8">
        <v>1.9300000000000002</v>
      </c>
      <c r="F26" s="14">
        <v>293</v>
      </c>
      <c r="G26" s="8">
        <f t="shared" si="1"/>
        <v>175.04</v>
      </c>
      <c r="H26" s="14">
        <f t="shared" si="2"/>
        <v>60368</v>
      </c>
      <c r="I26" s="8">
        <v>0.18</v>
      </c>
      <c r="J26" s="14">
        <v>29</v>
      </c>
      <c r="K26" s="8">
        <v>0</v>
      </c>
      <c r="L26" s="14">
        <v>0</v>
      </c>
      <c r="M26" s="8">
        <f t="shared" si="3"/>
        <v>0.18</v>
      </c>
      <c r="N26" s="14">
        <f t="shared" si="4"/>
        <v>29</v>
      </c>
      <c r="O26" s="8">
        <f t="shared" si="5"/>
        <v>173.29</v>
      </c>
      <c r="P26" s="14">
        <f t="shared" si="6"/>
        <v>60104</v>
      </c>
      <c r="Q26" s="8">
        <f>SUM(E26,K26)</f>
        <v>1.9300000000000002</v>
      </c>
      <c r="R26" s="14">
        <f t="shared" si="8"/>
        <v>293</v>
      </c>
      <c r="S26" s="8">
        <f>SUM(O26,Q26)</f>
        <v>175.22</v>
      </c>
      <c r="T26" s="14">
        <f t="shared" si="10"/>
        <v>60397</v>
      </c>
      <c r="U26" s="8">
        <v>0</v>
      </c>
      <c r="V26" s="6">
        <v>0</v>
      </c>
      <c r="W26" s="8">
        <v>10.32</v>
      </c>
      <c r="X26" s="6">
        <v>1513</v>
      </c>
      <c r="Y26" s="8">
        <f t="shared" si="11"/>
        <v>10.32</v>
      </c>
      <c r="Z26" s="14">
        <f t="shared" si="30"/>
        <v>1513</v>
      </c>
      <c r="AA26" s="8">
        <v>0</v>
      </c>
      <c r="AB26" s="6">
        <v>0</v>
      </c>
      <c r="AC26" s="8">
        <v>0.01</v>
      </c>
      <c r="AD26" s="6">
        <v>2</v>
      </c>
      <c r="AE26" s="8">
        <f t="shared" si="13"/>
        <v>0.01</v>
      </c>
      <c r="AF26" s="14">
        <f t="shared" si="31"/>
        <v>2</v>
      </c>
      <c r="AG26" s="8">
        <v>0.56999999999999995</v>
      </c>
      <c r="AH26" s="6">
        <v>68</v>
      </c>
      <c r="AI26" s="8">
        <v>412.6</v>
      </c>
      <c r="AJ26" s="6">
        <v>58806</v>
      </c>
      <c r="AK26" s="8">
        <f t="shared" si="27"/>
        <v>413.17</v>
      </c>
      <c r="AL26" s="14">
        <f t="shared" si="32"/>
        <v>58874</v>
      </c>
      <c r="AM26" s="16">
        <f>SUM(U26,AA26,AG26)</f>
        <v>0.56999999999999995</v>
      </c>
      <c r="AN26" s="14">
        <f>SUM(V26,AB26,AH26)</f>
        <v>68</v>
      </c>
      <c r="AO26" s="16">
        <f>SUM(W26,AC26,AI26)</f>
        <v>422.93</v>
      </c>
      <c r="AP26" s="14">
        <f>SUM(X26,AD26,AJ26)</f>
        <v>60321</v>
      </c>
      <c r="AQ26" s="8">
        <f>SUM(AM26,AO26)</f>
        <v>423.5</v>
      </c>
      <c r="AR26" s="14">
        <f t="shared" si="33"/>
        <v>60389</v>
      </c>
      <c r="AS26" s="16">
        <f t="shared" si="22"/>
        <v>173.85999999999999</v>
      </c>
      <c r="AT26" s="14">
        <f t="shared" si="23"/>
        <v>60172</v>
      </c>
      <c r="AU26" s="16">
        <f t="shared" si="28"/>
        <v>424.86</v>
      </c>
      <c r="AV26" s="14">
        <f t="shared" si="24"/>
        <v>60614</v>
      </c>
      <c r="AW26" s="16">
        <f t="shared" si="29"/>
        <v>598.72</v>
      </c>
      <c r="AX26" s="14">
        <f t="shared" si="25"/>
        <v>120786</v>
      </c>
      <c r="AY26" s="21">
        <v>10.19</v>
      </c>
      <c r="AZ26" s="19">
        <v>16.760000000000002</v>
      </c>
      <c r="BA26" s="17">
        <v>0.14000000000000001</v>
      </c>
      <c r="BB26" s="8">
        <v>30.569999999999997</v>
      </c>
      <c r="BC26" s="22">
        <v>33182</v>
      </c>
      <c r="BD26" s="17">
        <v>0</v>
      </c>
      <c r="BE26" s="17">
        <f t="shared" si="26"/>
        <v>656.38000000000011</v>
      </c>
    </row>
    <row r="27" spans="1:57" s="9" customFormat="1" ht="18" customHeight="1" x14ac:dyDescent="0.15">
      <c r="A27" s="30" t="s">
        <v>5</v>
      </c>
      <c r="B27" s="30"/>
      <c r="C27" s="10">
        <f>SUM(C15,C19,C22,C23:C26)</f>
        <v>30105.52</v>
      </c>
      <c r="D27" s="15">
        <f t="shared" ref="D27:AH27" si="37">SUM(D15,D19,D22,D23:D26)</f>
        <v>14495160</v>
      </c>
      <c r="E27" s="10">
        <f>SUM(E15,E19,E22,E23:E26)</f>
        <v>1611.5699999999997</v>
      </c>
      <c r="F27" s="15">
        <f t="shared" si="37"/>
        <v>249758</v>
      </c>
      <c r="G27" s="10">
        <f>SUM(G15,G19,G22,G23:G26)</f>
        <v>31717.090000000004</v>
      </c>
      <c r="H27" s="15">
        <f t="shared" si="37"/>
        <v>14744918</v>
      </c>
      <c r="I27" s="10">
        <f>SUM(I15,I19,I22,I23:I26)</f>
        <v>177.18</v>
      </c>
      <c r="J27" s="15">
        <f t="shared" si="37"/>
        <v>43110</v>
      </c>
      <c r="K27" s="10">
        <f t="shared" si="37"/>
        <v>32.5</v>
      </c>
      <c r="L27" s="15">
        <f t="shared" si="37"/>
        <v>1597</v>
      </c>
      <c r="M27" s="10">
        <f t="shared" si="37"/>
        <v>209.68</v>
      </c>
      <c r="N27" s="15">
        <f t="shared" si="37"/>
        <v>44707</v>
      </c>
      <c r="O27" s="10">
        <f>SUM(O15,O19,O22,O23:O26)</f>
        <v>30282.7</v>
      </c>
      <c r="P27" s="15">
        <f t="shared" si="37"/>
        <v>14538270</v>
      </c>
      <c r="Q27" s="10">
        <f>SUM(Q15,Q19,Q22,Q23:Q26)</f>
        <v>1644.0699999999995</v>
      </c>
      <c r="R27" s="15">
        <f t="shared" si="37"/>
        <v>251355</v>
      </c>
      <c r="S27" s="10">
        <f t="shared" si="37"/>
        <v>31926.77</v>
      </c>
      <c r="T27" s="15">
        <f t="shared" si="37"/>
        <v>14789625</v>
      </c>
      <c r="U27" s="10">
        <f t="shared" si="37"/>
        <v>6.9599999999999991</v>
      </c>
      <c r="V27" s="15">
        <f t="shared" si="37"/>
        <v>1758</v>
      </c>
      <c r="W27" s="10">
        <f t="shared" si="37"/>
        <v>2786.51</v>
      </c>
      <c r="X27" s="15">
        <f t="shared" si="37"/>
        <v>439481</v>
      </c>
      <c r="Y27" s="10">
        <f t="shared" si="37"/>
        <v>2793.4700000000003</v>
      </c>
      <c r="Z27" s="15">
        <f t="shared" si="37"/>
        <v>441239</v>
      </c>
      <c r="AA27" s="10">
        <f t="shared" si="37"/>
        <v>0</v>
      </c>
      <c r="AB27" s="15">
        <f t="shared" si="37"/>
        <v>0</v>
      </c>
      <c r="AC27" s="10">
        <f t="shared" si="37"/>
        <v>0.79</v>
      </c>
      <c r="AD27" s="15">
        <f t="shared" si="37"/>
        <v>113</v>
      </c>
      <c r="AE27" s="10">
        <f t="shared" si="37"/>
        <v>0.79</v>
      </c>
      <c r="AF27" s="15">
        <f t="shared" si="37"/>
        <v>113</v>
      </c>
      <c r="AG27" s="10">
        <f t="shared" si="37"/>
        <v>142.22000000000003</v>
      </c>
      <c r="AH27" s="15">
        <f t="shared" si="37"/>
        <v>34314</v>
      </c>
      <c r="AI27" s="10">
        <f t="shared" ref="AI27:BE27" si="38">SUM(AI15,AI19,AI22,AI23:AI26)</f>
        <v>14569.2</v>
      </c>
      <c r="AJ27" s="15">
        <f t="shared" si="38"/>
        <v>2264448</v>
      </c>
      <c r="AK27" s="10">
        <f t="shared" si="38"/>
        <v>14711.42</v>
      </c>
      <c r="AL27" s="15">
        <f t="shared" si="38"/>
        <v>2298762</v>
      </c>
      <c r="AM27" s="10">
        <f t="shared" si="38"/>
        <v>149.18</v>
      </c>
      <c r="AN27" s="15">
        <f t="shared" si="38"/>
        <v>36072</v>
      </c>
      <c r="AO27" s="10">
        <f>SUM(AO15,AO19,AO22,AO23:AO26)</f>
        <v>17356.500000000004</v>
      </c>
      <c r="AP27" s="15">
        <f t="shared" si="38"/>
        <v>2704042</v>
      </c>
      <c r="AQ27" s="10">
        <f t="shared" si="38"/>
        <v>17505.68</v>
      </c>
      <c r="AR27" s="15">
        <f t="shared" si="38"/>
        <v>2740114</v>
      </c>
      <c r="AS27" s="10">
        <f t="shared" si="38"/>
        <v>30431.88</v>
      </c>
      <c r="AT27" s="15">
        <f t="shared" si="38"/>
        <v>14574342</v>
      </c>
      <c r="AU27" s="10">
        <f t="shared" si="38"/>
        <v>19000.57</v>
      </c>
      <c r="AV27" s="15">
        <f t="shared" si="38"/>
        <v>2955397</v>
      </c>
      <c r="AW27" s="10">
        <f t="shared" si="38"/>
        <v>49432.45</v>
      </c>
      <c r="AX27" s="15">
        <f>SUM(AX15,AX19,AX22,AX23:AX26)</f>
        <v>17529739</v>
      </c>
      <c r="AY27" s="21">
        <f t="shared" si="38"/>
        <v>297.06</v>
      </c>
      <c r="AZ27" s="20">
        <f t="shared" si="38"/>
        <v>1828.3899999999999</v>
      </c>
      <c r="BA27" s="18">
        <f t="shared" si="38"/>
        <v>88.470000000000013</v>
      </c>
      <c r="BB27" s="10">
        <f>SUM(BB15,BB19,BB22,BB23:BB26)</f>
        <v>2954.68</v>
      </c>
      <c r="BC27" s="23">
        <f t="shared" si="38"/>
        <v>3100952</v>
      </c>
      <c r="BD27" s="18">
        <f>SUM(BD15,BD19,BD22,BD23:BD26)</f>
        <v>6.95</v>
      </c>
      <c r="BE27" s="18">
        <f t="shared" si="38"/>
        <v>54608</v>
      </c>
    </row>
    <row r="28" spans="1:57" x14ac:dyDescent="0.15">
      <c r="D28" s="5"/>
      <c r="F28" s="5"/>
      <c r="H28" s="5"/>
      <c r="J28" s="5"/>
      <c r="L28" s="5"/>
      <c r="N28" s="5"/>
      <c r="P28" s="5"/>
      <c r="R28" s="5"/>
      <c r="T28" s="5"/>
      <c r="V28" s="5"/>
      <c r="X28" s="5"/>
      <c r="Z28" s="5"/>
      <c r="AB28" s="5"/>
      <c r="AD28" s="5"/>
      <c r="AF28" s="5"/>
      <c r="AG28" s="5"/>
      <c r="AH28" s="5"/>
      <c r="AI28" s="5"/>
      <c r="AJ28" s="5"/>
      <c r="AK28" s="5"/>
      <c r="AL28" s="5"/>
      <c r="AN28" s="5"/>
      <c r="AP28" s="5"/>
      <c r="AR28" s="5"/>
    </row>
    <row r="29" spans="1:57" ht="16.899999999999999" customHeight="1" x14ac:dyDescent="0.15"/>
    <row r="30" spans="1:57" ht="16.899999999999999" customHeight="1" x14ac:dyDescent="0.15"/>
    <row r="31" spans="1:57" ht="16.899999999999999" customHeight="1" x14ac:dyDescent="0.15"/>
  </sheetData>
  <mergeCells count="50">
    <mergeCell ref="A27:B27"/>
    <mergeCell ref="C5:H5"/>
    <mergeCell ref="I5:N5"/>
    <mergeCell ref="A4:B7"/>
    <mergeCell ref="A8:A15"/>
    <mergeCell ref="A16:A19"/>
    <mergeCell ref="A20:A22"/>
    <mergeCell ref="A23:B23"/>
    <mergeCell ref="C6:D6"/>
    <mergeCell ref="E6:F6"/>
    <mergeCell ref="G6:H6"/>
    <mergeCell ref="I6:J6"/>
    <mergeCell ref="K6:L6"/>
    <mergeCell ref="M6:N6"/>
    <mergeCell ref="A24:B24"/>
    <mergeCell ref="A25:B25"/>
    <mergeCell ref="A26:B26"/>
    <mergeCell ref="O6:P6"/>
    <mergeCell ref="Q6:R6"/>
    <mergeCell ref="AG5:AL5"/>
    <mergeCell ref="AG6:AH6"/>
    <mergeCell ref="AI6:AJ6"/>
    <mergeCell ref="AK6:AL6"/>
    <mergeCell ref="AE6:AF6"/>
    <mergeCell ref="C4:T4"/>
    <mergeCell ref="S6:T6"/>
    <mergeCell ref="U4:AL4"/>
    <mergeCell ref="O5:T5"/>
    <mergeCell ref="AS4:AX5"/>
    <mergeCell ref="AS6:AT6"/>
    <mergeCell ref="AU6:AV6"/>
    <mergeCell ref="AW6:AX6"/>
    <mergeCell ref="U5:Z5"/>
    <mergeCell ref="AA5:AF5"/>
    <mergeCell ref="AM5:AR5"/>
    <mergeCell ref="U6:V6"/>
    <mergeCell ref="W6:X6"/>
    <mergeCell ref="Y6:Z6"/>
    <mergeCell ref="AA6:AB6"/>
    <mergeCell ref="AC6:AD6"/>
    <mergeCell ref="AM6:AN6"/>
    <mergeCell ref="AO6:AP6"/>
    <mergeCell ref="AQ6:AR6"/>
    <mergeCell ref="BA4:BA7"/>
    <mergeCell ref="BB4:BC6"/>
    <mergeCell ref="BD4:BD7"/>
    <mergeCell ref="BE4:BE7"/>
    <mergeCell ref="AY4:AZ4"/>
    <mergeCell ref="AY5:AY7"/>
    <mergeCell ref="AZ5:AZ7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landscape" r:id="rId1"/>
  <headerFooter alignWithMargins="0">
    <oddHeader>&amp;C&amp;20所有区分別林種別施業方法別面積蓄積表&amp;R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緑川計画区</vt:lpstr>
      <vt:lpstr>緑川計画区!Print_Titles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2023-01-06T01:29:06Z</dcterms:modified>
</cp:coreProperties>
</file>