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天草地域" sheetId="14" r:id="rId1"/>
  </sheets>
  <definedNames>
    <definedName name="_xlnm.Print_Titles" localSheetId="0">天草地域!$A:$E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A46" i="14" l="1"/>
  <c r="BZ19" i="14" l="1"/>
  <c r="BW49" i="14" l="1"/>
  <c r="BZ46" i="14"/>
  <c r="BZ54" i="14" l="1"/>
  <c r="BZ53" i="14"/>
  <c r="BZ51" i="14"/>
  <c r="BZ50" i="14"/>
  <c r="BZ52" i="14" l="1"/>
  <c r="BZ49" i="14"/>
  <c r="BW53" i="14"/>
  <c r="BX53" i="14"/>
  <c r="BX52" i="14"/>
  <c r="BX51" i="14"/>
  <c r="BX50" i="14"/>
  <c r="BX49" i="14"/>
  <c r="BW52" i="14"/>
  <c r="BW51" i="14"/>
  <c r="BW50" i="14"/>
  <c r="BZ33" i="14"/>
  <c r="BZ48" i="14" s="1"/>
  <c r="BZ62" i="14" s="1"/>
  <c r="BX46" i="14"/>
  <c r="BW46" i="14"/>
  <c r="BX33" i="14"/>
  <c r="BW33" i="14"/>
  <c r="BX19" i="14"/>
  <c r="BW19" i="14"/>
  <c r="BT48" i="14"/>
  <c r="BU46" i="14"/>
  <c r="BT46" i="14"/>
  <c r="BS46" i="14"/>
  <c r="BS33" i="14"/>
  <c r="BS48" i="14" s="1"/>
  <c r="BS62" i="14" s="1"/>
  <c r="BU33" i="14"/>
  <c r="BU48" i="14" s="1"/>
  <c r="BT33" i="14"/>
  <c r="BU19" i="14"/>
  <c r="BT19" i="14"/>
  <c r="BS19" i="14"/>
  <c r="BX48" i="14" l="1"/>
  <c r="BX62" i="14" s="1"/>
  <c r="BU62" i="14"/>
  <c r="BW48" i="14"/>
  <c r="BW62" i="14" s="1"/>
  <c r="BT62" i="14"/>
  <c r="BM49" i="14"/>
  <c r="BM59" i="14"/>
  <c r="BL59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BM58" i="14"/>
  <c r="BL58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BM57" i="14"/>
  <c r="BL57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BM54" i="14"/>
  <c r="BL54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BM52" i="14"/>
  <c r="BL52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BM51" i="14"/>
  <c r="BL51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BM50" i="14"/>
  <c r="BL50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59" i="14"/>
  <c r="S59" i="14"/>
  <c r="R59" i="14"/>
  <c r="T58" i="14"/>
  <c r="S58" i="14"/>
  <c r="R58" i="14"/>
  <c r="T57" i="14"/>
  <c r="S57" i="14"/>
  <c r="R57" i="14"/>
  <c r="T56" i="14"/>
  <c r="S56" i="14"/>
  <c r="R56" i="14"/>
  <c r="T54" i="14"/>
  <c r="S54" i="14"/>
  <c r="R54" i="14"/>
  <c r="T52" i="14"/>
  <c r="S52" i="14"/>
  <c r="R52" i="14"/>
  <c r="T51" i="14"/>
  <c r="S51" i="14"/>
  <c r="R51" i="14"/>
  <c r="T50" i="14"/>
  <c r="S50" i="14"/>
  <c r="R50" i="14"/>
  <c r="T49" i="14"/>
  <c r="S49" i="14"/>
  <c r="R49" i="14"/>
  <c r="Q59" i="14"/>
  <c r="P59" i="14"/>
  <c r="O59" i="14"/>
  <c r="Q58" i="14"/>
  <c r="P58" i="14"/>
  <c r="O58" i="14"/>
  <c r="Q57" i="14"/>
  <c r="P57" i="14"/>
  <c r="O57" i="14"/>
  <c r="Q56" i="14"/>
  <c r="P56" i="14"/>
  <c r="O56" i="14"/>
  <c r="Q54" i="14"/>
  <c r="P54" i="14"/>
  <c r="O54" i="14"/>
  <c r="Q52" i="14"/>
  <c r="P52" i="14"/>
  <c r="O52" i="14"/>
  <c r="Q51" i="14"/>
  <c r="P51" i="14"/>
  <c r="O51" i="14"/>
  <c r="Q50" i="14"/>
  <c r="P50" i="14"/>
  <c r="O50" i="14"/>
  <c r="Q49" i="14"/>
  <c r="P49" i="14"/>
  <c r="O49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4" i="14"/>
  <c r="M54" i="14"/>
  <c r="L54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4" i="14"/>
  <c r="J54" i="14"/>
  <c r="I54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H59" i="14"/>
  <c r="H58" i="14"/>
  <c r="H57" i="14"/>
  <c r="H56" i="14"/>
  <c r="H54" i="14"/>
  <c r="H52" i="14"/>
  <c r="H51" i="14"/>
  <c r="H50" i="14"/>
  <c r="H49" i="14"/>
  <c r="G59" i="14"/>
  <c r="G58" i="14"/>
  <c r="G57" i="14"/>
  <c r="G56" i="14"/>
  <c r="G54" i="14"/>
  <c r="G52" i="14"/>
  <c r="G51" i="14"/>
  <c r="G50" i="14"/>
  <c r="G49" i="14"/>
  <c r="F57" i="14"/>
  <c r="F56" i="14"/>
  <c r="F59" i="14"/>
  <c r="F58" i="14"/>
  <c r="F54" i="14"/>
  <c r="F52" i="14"/>
  <c r="F51" i="14"/>
  <c r="F50" i="14"/>
  <c r="F49" i="14"/>
  <c r="BP6" i="14" l="1"/>
  <c r="BO8" i="14"/>
  <c r="BO6" i="14"/>
  <c r="BP59" i="14"/>
  <c r="BP58" i="14"/>
  <c r="BP57" i="14"/>
  <c r="BP56" i="14"/>
  <c r="BP54" i="14"/>
  <c r="BP52" i="14"/>
  <c r="BP51" i="14"/>
  <c r="BP50" i="14"/>
  <c r="BP49" i="14"/>
  <c r="BP44" i="14"/>
  <c r="BP43" i="14"/>
  <c r="BP42" i="14"/>
  <c r="BP41" i="14"/>
  <c r="BP39" i="14"/>
  <c r="BP37" i="14"/>
  <c r="BP36" i="14"/>
  <c r="BP35" i="14"/>
  <c r="BP34" i="14"/>
  <c r="BP30" i="14"/>
  <c r="BP29" i="14"/>
  <c r="BP28" i="14"/>
  <c r="BP27" i="14"/>
  <c r="BP25" i="14"/>
  <c r="BP23" i="14"/>
  <c r="BP22" i="14"/>
  <c r="BP21" i="14"/>
  <c r="BP20" i="14"/>
  <c r="BP16" i="14"/>
  <c r="BP15" i="14"/>
  <c r="BP14" i="14"/>
  <c r="BP13" i="14"/>
  <c r="BP11" i="14"/>
  <c r="BP9" i="14"/>
  <c r="BP8" i="14"/>
  <c r="BP7" i="14"/>
  <c r="BO59" i="14"/>
  <c r="BO58" i="14"/>
  <c r="BO57" i="14"/>
  <c r="BO56" i="14"/>
  <c r="BO54" i="14"/>
  <c r="BO52" i="14"/>
  <c r="BO51" i="14"/>
  <c r="BO50" i="14"/>
  <c r="BO49" i="14"/>
  <c r="BO44" i="14"/>
  <c r="BO43" i="14"/>
  <c r="BO42" i="14"/>
  <c r="BO41" i="14"/>
  <c r="BO39" i="14"/>
  <c r="BO37" i="14"/>
  <c r="BO36" i="14"/>
  <c r="BO35" i="14"/>
  <c r="BO34" i="14"/>
  <c r="BO30" i="14"/>
  <c r="BO29" i="14"/>
  <c r="BO28" i="14"/>
  <c r="BO27" i="14"/>
  <c r="BO25" i="14"/>
  <c r="BO23" i="14"/>
  <c r="BO22" i="14"/>
  <c r="BO21" i="14"/>
  <c r="BO20" i="14"/>
  <c r="BO16" i="14"/>
  <c r="BO15" i="14"/>
  <c r="BO14" i="14"/>
  <c r="BO13" i="14"/>
  <c r="BO11" i="14"/>
  <c r="BO9" i="14"/>
  <c r="BO7" i="14"/>
  <c r="BN59" i="14" l="1"/>
  <c r="BN58" i="14"/>
  <c r="BN57" i="14"/>
  <c r="BN56" i="14"/>
  <c r="BN54" i="14"/>
  <c r="BN52" i="14"/>
  <c r="BN51" i="14"/>
  <c r="BN50" i="14"/>
  <c r="BN49" i="14"/>
  <c r="BN44" i="14"/>
  <c r="BN43" i="14"/>
  <c r="BN42" i="14"/>
  <c r="BN41" i="14"/>
  <c r="BN39" i="14"/>
  <c r="BN37" i="14"/>
  <c r="BN36" i="14"/>
  <c r="BN35" i="14"/>
  <c r="BN34" i="14"/>
  <c r="BN30" i="14"/>
  <c r="BN29" i="14"/>
  <c r="BN28" i="14"/>
  <c r="BN27" i="14"/>
  <c r="BN25" i="14"/>
  <c r="BN23" i="14"/>
  <c r="BN22" i="14"/>
  <c r="BN21" i="14"/>
  <c r="BN20" i="14"/>
  <c r="BN16" i="14"/>
  <c r="BN15" i="14"/>
  <c r="BN14" i="14"/>
  <c r="BN13" i="14"/>
  <c r="BN11" i="14"/>
  <c r="BN9" i="14"/>
  <c r="BN8" i="14"/>
  <c r="BN7" i="14"/>
  <c r="BN6" i="14"/>
  <c r="BM45" i="14"/>
  <c r="BM46" i="14" s="1"/>
  <c r="BL45" i="14"/>
  <c r="BL46" i="14" s="1"/>
  <c r="BK45" i="14"/>
  <c r="BK46" i="14" s="1"/>
  <c r="BJ45" i="14"/>
  <c r="BJ46" i="14" s="1"/>
  <c r="BI45" i="14"/>
  <c r="BI46" i="14" s="1"/>
  <c r="BH45" i="14"/>
  <c r="BH46" i="14" s="1"/>
  <c r="BG45" i="14"/>
  <c r="BG46" i="14" s="1"/>
  <c r="BF45" i="14"/>
  <c r="BF46" i="14" s="1"/>
  <c r="BE45" i="14"/>
  <c r="BE46" i="14" s="1"/>
  <c r="BD45" i="14"/>
  <c r="BD46" i="14" s="1"/>
  <c r="BC45" i="14"/>
  <c r="BC46" i="14" s="1"/>
  <c r="BB45" i="14"/>
  <c r="BB46" i="14" s="1"/>
  <c r="BA45" i="14"/>
  <c r="BA46" i="14" s="1"/>
  <c r="AZ45" i="14"/>
  <c r="AZ46" i="14" s="1"/>
  <c r="AY45" i="14"/>
  <c r="AY46" i="14" s="1"/>
  <c r="AX45" i="14"/>
  <c r="AX46" i="14" s="1"/>
  <c r="AW45" i="14"/>
  <c r="AW46" i="14" s="1"/>
  <c r="AV45" i="14"/>
  <c r="AV46" i="14" s="1"/>
  <c r="AU45" i="14"/>
  <c r="AU46" i="14" s="1"/>
  <c r="AT45" i="14"/>
  <c r="AT46" i="14" s="1"/>
  <c r="AS45" i="14"/>
  <c r="AS46" i="14" s="1"/>
  <c r="AR45" i="14"/>
  <c r="AR46" i="14" s="1"/>
  <c r="AQ45" i="14"/>
  <c r="AQ46" i="14" s="1"/>
  <c r="AP45" i="14"/>
  <c r="AP46" i="14" s="1"/>
  <c r="AO45" i="14"/>
  <c r="AO46" i="14" s="1"/>
  <c r="AN45" i="14"/>
  <c r="AN46" i="14" s="1"/>
  <c r="AM45" i="14"/>
  <c r="AM46" i="14" s="1"/>
  <c r="AL45" i="14"/>
  <c r="AL46" i="14" s="1"/>
  <c r="AK45" i="14"/>
  <c r="AK46" i="14" s="1"/>
  <c r="AJ45" i="14"/>
  <c r="AJ46" i="14" s="1"/>
  <c r="AI45" i="14"/>
  <c r="AI46" i="14" s="1"/>
  <c r="AH45" i="14"/>
  <c r="AH46" i="14" s="1"/>
  <c r="AG45" i="14"/>
  <c r="AG46" i="14" s="1"/>
  <c r="AF45" i="14"/>
  <c r="AF46" i="14" s="1"/>
  <c r="AE45" i="14"/>
  <c r="AE46" i="14" s="1"/>
  <c r="AD45" i="14"/>
  <c r="AD46" i="14" s="1"/>
  <c r="AC45" i="14"/>
  <c r="AC46" i="14" s="1"/>
  <c r="AB45" i="14"/>
  <c r="AB46" i="14" s="1"/>
  <c r="AA45" i="14"/>
  <c r="AA46" i="14" s="1"/>
  <c r="Z45" i="14"/>
  <c r="Z46" i="14" s="1"/>
  <c r="Y45" i="14"/>
  <c r="Y46" i="14" s="1"/>
  <c r="X45" i="14"/>
  <c r="X46" i="14" s="1"/>
  <c r="W45" i="14"/>
  <c r="W46" i="14" s="1"/>
  <c r="V45" i="14"/>
  <c r="V46" i="14" s="1"/>
  <c r="U45" i="14"/>
  <c r="U46" i="14" s="1"/>
  <c r="T45" i="14"/>
  <c r="T46" i="14" s="1"/>
  <c r="S45" i="14"/>
  <c r="S46" i="14" s="1"/>
  <c r="R45" i="14"/>
  <c r="R46" i="14" s="1"/>
  <c r="Q45" i="14"/>
  <c r="Q46" i="14" s="1"/>
  <c r="P45" i="14"/>
  <c r="P46" i="14" s="1"/>
  <c r="O45" i="14"/>
  <c r="O46" i="14" s="1"/>
  <c r="N45" i="14"/>
  <c r="N46" i="14" s="1"/>
  <c r="M45" i="14"/>
  <c r="M46" i="14" s="1"/>
  <c r="L45" i="14"/>
  <c r="L46" i="14" s="1"/>
  <c r="K45" i="14"/>
  <c r="K46" i="14" s="1"/>
  <c r="J45" i="14"/>
  <c r="I45" i="14"/>
  <c r="I46" i="14" s="1"/>
  <c r="H45" i="14"/>
  <c r="G45" i="14"/>
  <c r="G46" i="14" s="1"/>
  <c r="F45" i="14"/>
  <c r="F46" i="14" s="1"/>
  <c r="BM38" i="14"/>
  <c r="BM40" i="14" s="1"/>
  <c r="BL38" i="14"/>
  <c r="BL40" i="14" s="1"/>
  <c r="BK38" i="14"/>
  <c r="BK40" i="14" s="1"/>
  <c r="BJ38" i="14"/>
  <c r="BJ40" i="14" s="1"/>
  <c r="BI38" i="14"/>
  <c r="BI40" i="14" s="1"/>
  <c r="BH38" i="14"/>
  <c r="BH40" i="14" s="1"/>
  <c r="BG38" i="14"/>
  <c r="BG40" i="14" s="1"/>
  <c r="BF38" i="14"/>
  <c r="BF40" i="14" s="1"/>
  <c r="BE38" i="14"/>
  <c r="BE40" i="14" s="1"/>
  <c r="BD38" i="14"/>
  <c r="BD40" i="14" s="1"/>
  <c r="BC38" i="14"/>
  <c r="BC40" i="14" s="1"/>
  <c r="BB38" i="14"/>
  <c r="BB40" i="14" s="1"/>
  <c r="BA38" i="14"/>
  <c r="BA40" i="14" s="1"/>
  <c r="AZ38" i="14"/>
  <c r="AZ40" i="14" s="1"/>
  <c r="AY38" i="14"/>
  <c r="AY40" i="14" s="1"/>
  <c r="AX38" i="14"/>
  <c r="AX40" i="14" s="1"/>
  <c r="AW38" i="14"/>
  <c r="AW40" i="14" s="1"/>
  <c r="AV38" i="14"/>
  <c r="AV40" i="14" s="1"/>
  <c r="AU38" i="14"/>
  <c r="AU40" i="14" s="1"/>
  <c r="AT38" i="14"/>
  <c r="AT40" i="14" s="1"/>
  <c r="AS38" i="14"/>
  <c r="AS40" i="14" s="1"/>
  <c r="AR38" i="14"/>
  <c r="AR40" i="14" s="1"/>
  <c r="AQ38" i="14"/>
  <c r="AQ40" i="14" s="1"/>
  <c r="AP38" i="14"/>
  <c r="AP40" i="14" s="1"/>
  <c r="AO38" i="14"/>
  <c r="AO40" i="14" s="1"/>
  <c r="AN38" i="14"/>
  <c r="AN40" i="14" s="1"/>
  <c r="AM38" i="14"/>
  <c r="AM40" i="14" s="1"/>
  <c r="AL38" i="14"/>
  <c r="AL40" i="14" s="1"/>
  <c r="AK38" i="14"/>
  <c r="AK40" i="14" s="1"/>
  <c r="AJ38" i="14"/>
  <c r="AJ40" i="14" s="1"/>
  <c r="AI38" i="14"/>
  <c r="AI40" i="14" s="1"/>
  <c r="AH38" i="14"/>
  <c r="AH40" i="14" s="1"/>
  <c r="AG38" i="14"/>
  <c r="AG40" i="14" s="1"/>
  <c r="AF38" i="14"/>
  <c r="AF40" i="14" s="1"/>
  <c r="AE38" i="14"/>
  <c r="AE40" i="14" s="1"/>
  <c r="AD38" i="14"/>
  <c r="AD40" i="14" s="1"/>
  <c r="AC38" i="14"/>
  <c r="AC40" i="14" s="1"/>
  <c r="AB38" i="14"/>
  <c r="AB40" i="14" s="1"/>
  <c r="AA38" i="14"/>
  <c r="AA40" i="14" s="1"/>
  <c r="Z38" i="14"/>
  <c r="Z40" i="14" s="1"/>
  <c r="Y38" i="14"/>
  <c r="Y40" i="14" s="1"/>
  <c r="X38" i="14"/>
  <c r="X40" i="14" s="1"/>
  <c r="W38" i="14"/>
  <c r="W40" i="14" s="1"/>
  <c r="V38" i="14"/>
  <c r="V40" i="14" s="1"/>
  <c r="U38" i="14"/>
  <c r="U40" i="14" s="1"/>
  <c r="T38" i="14"/>
  <c r="T40" i="14" s="1"/>
  <c r="S38" i="14"/>
  <c r="S40" i="14" s="1"/>
  <c r="R38" i="14"/>
  <c r="R40" i="14" s="1"/>
  <c r="Q38" i="14"/>
  <c r="Q40" i="14" s="1"/>
  <c r="P38" i="14"/>
  <c r="P40" i="14" s="1"/>
  <c r="O38" i="14"/>
  <c r="O40" i="14" s="1"/>
  <c r="N38" i="14"/>
  <c r="N40" i="14" s="1"/>
  <c r="M38" i="14"/>
  <c r="M40" i="14" s="1"/>
  <c r="L38" i="14"/>
  <c r="L40" i="14" s="1"/>
  <c r="K38" i="14"/>
  <c r="K40" i="14" s="1"/>
  <c r="J38" i="14"/>
  <c r="I38" i="14"/>
  <c r="I40" i="14" s="1"/>
  <c r="H38" i="14"/>
  <c r="G38" i="14"/>
  <c r="G40" i="14" s="1"/>
  <c r="F38" i="14"/>
  <c r="F40" i="14" s="1"/>
  <c r="BM31" i="14"/>
  <c r="BM32" i="14" s="1"/>
  <c r="BL31" i="14"/>
  <c r="BL32" i="14" s="1"/>
  <c r="BK31" i="14"/>
  <c r="BK32" i="14" s="1"/>
  <c r="BJ31" i="14"/>
  <c r="BJ32" i="14" s="1"/>
  <c r="BI31" i="14"/>
  <c r="BI32" i="14" s="1"/>
  <c r="BH31" i="14"/>
  <c r="BH32" i="14" s="1"/>
  <c r="BG31" i="14"/>
  <c r="BG32" i="14" s="1"/>
  <c r="BF31" i="14"/>
  <c r="BF32" i="14" s="1"/>
  <c r="BE31" i="14"/>
  <c r="BE32" i="14" s="1"/>
  <c r="BD31" i="14"/>
  <c r="BD32" i="14" s="1"/>
  <c r="BC31" i="14"/>
  <c r="BC32" i="14" s="1"/>
  <c r="BB31" i="14"/>
  <c r="BB32" i="14" s="1"/>
  <c r="BA31" i="14"/>
  <c r="BA32" i="14" s="1"/>
  <c r="AZ31" i="14"/>
  <c r="AZ32" i="14" s="1"/>
  <c r="AY31" i="14"/>
  <c r="AY32" i="14" s="1"/>
  <c r="AX31" i="14"/>
  <c r="AX32" i="14" s="1"/>
  <c r="AW31" i="14"/>
  <c r="AW32" i="14" s="1"/>
  <c r="AV31" i="14"/>
  <c r="AV32" i="14" s="1"/>
  <c r="AU31" i="14"/>
  <c r="AU32" i="14" s="1"/>
  <c r="AT31" i="14"/>
  <c r="AT32" i="14" s="1"/>
  <c r="AS31" i="14"/>
  <c r="AS32" i="14" s="1"/>
  <c r="AR31" i="14"/>
  <c r="AR32" i="14" s="1"/>
  <c r="AQ31" i="14"/>
  <c r="AQ32" i="14" s="1"/>
  <c r="AP31" i="14"/>
  <c r="AP32" i="14" s="1"/>
  <c r="AO31" i="14"/>
  <c r="AO32" i="14" s="1"/>
  <c r="AN31" i="14"/>
  <c r="AN32" i="14" s="1"/>
  <c r="AM31" i="14"/>
  <c r="AM32" i="14" s="1"/>
  <c r="AL31" i="14"/>
  <c r="AL32" i="14" s="1"/>
  <c r="AK31" i="14"/>
  <c r="AK32" i="14" s="1"/>
  <c r="AJ31" i="14"/>
  <c r="AJ32" i="14" s="1"/>
  <c r="AI31" i="14"/>
  <c r="AI32" i="14" s="1"/>
  <c r="AH31" i="14"/>
  <c r="AH32" i="14" s="1"/>
  <c r="AG31" i="14"/>
  <c r="AG32" i="14" s="1"/>
  <c r="AF31" i="14"/>
  <c r="AF32" i="14" s="1"/>
  <c r="AE31" i="14"/>
  <c r="AE32" i="14" s="1"/>
  <c r="AD31" i="14"/>
  <c r="AD32" i="14" s="1"/>
  <c r="AC31" i="14"/>
  <c r="AC32" i="14" s="1"/>
  <c r="AB31" i="14"/>
  <c r="AB32" i="14" s="1"/>
  <c r="AA31" i="14"/>
  <c r="AA32" i="14" s="1"/>
  <c r="Z31" i="14"/>
  <c r="Z32" i="14" s="1"/>
  <c r="Y31" i="14"/>
  <c r="Y32" i="14" s="1"/>
  <c r="X31" i="14"/>
  <c r="X32" i="14" s="1"/>
  <c r="W31" i="14"/>
  <c r="W32" i="14" s="1"/>
  <c r="V31" i="14"/>
  <c r="V32" i="14" s="1"/>
  <c r="U31" i="14"/>
  <c r="U32" i="14" s="1"/>
  <c r="T31" i="14"/>
  <c r="T32" i="14" s="1"/>
  <c r="S31" i="14"/>
  <c r="S32" i="14" s="1"/>
  <c r="R31" i="14"/>
  <c r="R32" i="14" s="1"/>
  <c r="Q31" i="14"/>
  <c r="Q32" i="14" s="1"/>
  <c r="P31" i="14"/>
  <c r="P32" i="14" s="1"/>
  <c r="O31" i="14"/>
  <c r="O32" i="14" s="1"/>
  <c r="N31" i="14"/>
  <c r="N32" i="14" s="1"/>
  <c r="M31" i="14"/>
  <c r="M32" i="14" s="1"/>
  <c r="L31" i="14"/>
  <c r="L32" i="14" s="1"/>
  <c r="K31" i="14"/>
  <c r="K32" i="14" s="1"/>
  <c r="J31" i="14"/>
  <c r="I31" i="14"/>
  <c r="I32" i="14" s="1"/>
  <c r="H31" i="14"/>
  <c r="G31" i="14"/>
  <c r="G32" i="14" s="1"/>
  <c r="F31" i="14"/>
  <c r="F32" i="14" s="1"/>
  <c r="BM24" i="14"/>
  <c r="BM26" i="14" s="1"/>
  <c r="BL24" i="14"/>
  <c r="BL26" i="14" s="1"/>
  <c r="BK24" i="14"/>
  <c r="BK26" i="14" s="1"/>
  <c r="BJ24" i="14"/>
  <c r="BJ26" i="14" s="1"/>
  <c r="BI24" i="14"/>
  <c r="BI26" i="14" s="1"/>
  <c r="BH24" i="14"/>
  <c r="BH26" i="14" s="1"/>
  <c r="BG24" i="14"/>
  <c r="BG26" i="14" s="1"/>
  <c r="BF24" i="14"/>
  <c r="BF26" i="14" s="1"/>
  <c r="BE24" i="14"/>
  <c r="BE26" i="14" s="1"/>
  <c r="BD24" i="14"/>
  <c r="BD26" i="14" s="1"/>
  <c r="BC24" i="14"/>
  <c r="BC26" i="14" s="1"/>
  <c r="BB24" i="14"/>
  <c r="BB26" i="14" s="1"/>
  <c r="BA24" i="14"/>
  <c r="BA26" i="14" s="1"/>
  <c r="AZ24" i="14"/>
  <c r="AZ26" i="14" s="1"/>
  <c r="AY24" i="14"/>
  <c r="AY26" i="14" s="1"/>
  <c r="AX24" i="14"/>
  <c r="AX26" i="14" s="1"/>
  <c r="AW24" i="14"/>
  <c r="AW26" i="14" s="1"/>
  <c r="AV24" i="14"/>
  <c r="AV26" i="14" s="1"/>
  <c r="AU24" i="14"/>
  <c r="AU26" i="14" s="1"/>
  <c r="AT24" i="14"/>
  <c r="AT26" i="14" s="1"/>
  <c r="AS24" i="14"/>
  <c r="AS26" i="14" s="1"/>
  <c r="AR24" i="14"/>
  <c r="AR26" i="14" s="1"/>
  <c r="AQ24" i="14"/>
  <c r="AQ26" i="14" s="1"/>
  <c r="AP24" i="14"/>
  <c r="AP26" i="14" s="1"/>
  <c r="AO24" i="14"/>
  <c r="AO26" i="14" s="1"/>
  <c r="AN24" i="14"/>
  <c r="AN26" i="14" s="1"/>
  <c r="AM24" i="14"/>
  <c r="AM26" i="14" s="1"/>
  <c r="AL24" i="14"/>
  <c r="AL26" i="14" s="1"/>
  <c r="AK24" i="14"/>
  <c r="AK26" i="14" s="1"/>
  <c r="AJ24" i="14"/>
  <c r="AJ26" i="14" s="1"/>
  <c r="AI24" i="14"/>
  <c r="AI26" i="14" s="1"/>
  <c r="AH24" i="14"/>
  <c r="AH26" i="14" s="1"/>
  <c r="AG24" i="14"/>
  <c r="AG26" i="14" s="1"/>
  <c r="AF24" i="14"/>
  <c r="AF26" i="14" s="1"/>
  <c r="AE24" i="14"/>
  <c r="AE26" i="14" s="1"/>
  <c r="AD24" i="14"/>
  <c r="AD26" i="14" s="1"/>
  <c r="AC24" i="14"/>
  <c r="AC26" i="14" s="1"/>
  <c r="AB24" i="14"/>
  <c r="AB26" i="14" s="1"/>
  <c r="AA24" i="14"/>
  <c r="AA26" i="14" s="1"/>
  <c r="Z24" i="14"/>
  <c r="Z26" i="14" s="1"/>
  <c r="Y24" i="14"/>
  <c r="Y26" i="14" s="1"/>
  <c r="X24" i="14"/>
  <c r="X26" i="14" s="1"/>
  <c r="W24" i="14"/>
  <c r="W26" i="14" s="1"/>
  <c r="V24" i="14"/>
  <c r="V26" i="14" s="1"/>
  <c r="U24" i="14"/>
  <c r="U26" i="14" s="1"/>
  <c r="T24" i="14"/>
  <c r="T26" i="14" s="1"/>
  <c r="S24" i="14"/>
  <c r="S26" i="14" s="1"/>
  <c r="R24" i="14"/>
  <c r="R26" i="14" s="1"/>
  <c r="Q24" i="14"/>
  <c r="Q26" i="14" s="1"/>
  <c r="P24" i="14"/>
  <c r="P26" i="14" s="1"/>
  <c r="O24" i="14"/>
  <c r="O26" i="14" s="1"/>
  <c r="N24" i="14"/>
  <c r="N26" i="14" s="1"/>
  <c r="M24" i="14"/>
  <c r="M26" i="14" s="1"/>
  <c r="L24" i="14"/>
  <c r="L26" i="14" s="1"/>
  <c r="K24" i="14"/>
  <c r="K26" i="14" s="1"/>
  <c r="J24" i="14"/>
  <c r="I24" i="14"/>
  <c r="I26" i="14" s="1"/>
  <c r="H24" i="14"/>
  <c r="G24" i="14"/>
  <c r="G26" i="14" s="1"/>
  <c r="F24" i="14"/>
  <c r="F26" i="14" s="1"/>
  <c r="BM17" i="14"/>
  <c r="BL17" i="14"/>
  <c r="BK17" i="14"/>
  <c r="BM10" i="14"/>
  <c r="BL10" i="14"/>
  <c r="BK10" i="14"/>
  <c r="BJ17" i="14"/>
  <c r="BI17" i="14"/>
  <c r="BH17" i="14"/>
  <c r="BJ10" i="14"/>
  <c r="BI10" i="14"/>
  <c r="BH10" i="14"/>
  <c r="BG17" i="14"/>
  <c r="BF17" i="14"/>
  <c r="BE17" i="14"/>
  <c r="BG10" i="14"/>
  <c r="BF10" i="14"/>
  <c r="BE10" i="14"/>
  <c r="BD17" i="14"/>
  <c r="BC17" i="14"/>
  <c r="BB17" i="14"/>
  <c r="BD10" i="14"/>
  <c r="BC10" i="14"/>
  <c r="BB10" i="14"/>
  <c r="BA17" i="14"/>
  <c r="AZ17" i="14"/>
  <c r="AY17" i="14"/>
  <c r="BA10" i="14"/>
  <c r="AZ10" i="14"/>
  <c r="AY10" i="14"/>
  <c r="AX17" i="14"/>
  <c r="AW17" i="14"/>
  <c r="AV17" i="14"/>
  <c r="AX10" i="14"/>
  <c r="AW10" i="14"/>
  <c r="AV10" i="14"/>
  <c r="AU17" i="14"/>
  <c r="AT17" i="14"/>
  <c r="AS17" i="14"/>
  <c r="AU10" i="14"/>
  <c r="AT10" i="14"/>
  <c r="AS10" i="14"/>
  <c r="AR17" i="14"/>
  <c r="AQ17" i="14"/>
  <c r="AP17" i="14"/>
  <c r="AR10" i="14"/>
  <c r="AQ10" i="14"/>
  <c r="AP10" i="14"/>
  <c r="AO17" i="14"/>
  <c r="AN17" i="14"/>
  <c r="AN18" i="14" s="1"/>
  <c r="AM17" i="14"/>
  <c r="AM18" i="14" s="1"/>
  <c r="AO10" i="14"/>
  <c r="AN10" i="14"/>
  <c r="AM10" i="14"/>
  <c r="AL17" i="14"/>
  <c r="AK17" i="14"/>
  <c r="AK60" i="14" s="1"/>
  <c r="AJ17" i="14"/>
  <c r="AL10" i="14"/>
  <c r="AK10" i="14"/>
  <c r="AJ10" i="14"/>
  <c r="AI17" i="14"/>
  <c r="AH17" i="14"/>
  <c r="AG17" i="14"/>
  <c r="AI10" i="14"/>
  <c r="AH10" i="14"/>
  <c r="AG10" i="14"/>
  <c r="AF17" i="14"/>
  <c r="AE17" i="14"/>
  <c r="AD17" i="14"/>
  <c r="AF10" i="14"/>
  <c r="AE10" i="14"/>
  <c r="AD10" i="14"/>
  <c r="AC17" i="14"/>
  <c r="AB17" i="14"/>
  <c r="AA17" i="14"/>
  <c r="AC10" i="14"/>
  <c r="AB10" i="14"/>
  <c r="AA10" i="14"/>
  <c r="Z17" i="14"/>
  <c r="Y17" i="14"/>
  <c r="X17" i="14"/>
  <c r="Z10" i="14"/>
  <c r="Y10" i="14"/>
  <c r="X10" i="14"/>
  <c r="W17" i="14"/>
  <c r="V17" i="14"/>
  <c r="U17" i="14"/>
  <c r="W10" i="14"/>
  <c r="V10" i="14"/>
  <c r="U10" i="14"/>
  <c r="T17" i="14"/>
  <c r="S17" i="14"/>
  <c r="R17" i="14"/>
  <c r="T10" i="14"/>
  <c r="S10" i="14"/>
  <c r="R10" i="14"/>
  <c r="Q17" i="14"/>
  <c r="P17" i="14"/>
  <c r="O17" i="14"/>
  <c r="Q10" i="14"/>
  <c r="P10" i="14"/>
  <c r="O10" i="14"/>
  <c r="N17" i="14"/>
  <c r="M17" i="14"/>
  <c r="L17" i="14"/>
  <c r="N10" i="14"/>
  <c r="M10" i="14"/>
  <c r="L10" i="14"/>
  <c r="K17" i="14"/>
  <c r="J17" i="14"/>
  <c r="I17" i="14"/>
  <c r="K10" i="14"/>
  <c r="J10" i="14"/>
  <c r="I10" i="14"/>
  <c r="F17" i="14"/>
  <c r="H10" i="14"/>
  <c r="H17" i="14"/>
  <c r="G17" i="14"/>
  <c r="G10" i="14"/>
  <c r="AG60" i="14" l="1"/>
  <c r="F60" i="14"/>
  <c r="AA60" i="14"/>
  <c r="AN60" i="14"/>
  <c r="AA18" i="14"/>
  <c r="AA61" i="14" s="1"/>
  <c r="G12" i="14"/>
  <c r="G55" i="14" s="1"/>
  <c r="G53" i="14"/>
  <c r="G18" i="14"/>
  <c r="G60" i="14"/>
  <c r="AN61" i="14"/>
  <c r="BK18" i="14"/>
  <c r="BK60" i="14"/>
  <c r="BK12" i="14"/>
  <c r="BK55" i="14" s="1"/>
  <c r="BK53" i="14"/>
  <c r="BL18" i="14"/>
  <c r="BL60" i="14"/>
  <c r="BM18" i="14"/>
  <c r="BM61" i="14" s="1"/>
  <c r="BM60" i="14"/>
  <c r="BM12" i="14"/>
  <c r="BM55" i="14" s="1"/>
  <c r="BM53" i="14"/>
  <c r="BL12" i="14"/>
  <c r="BL55" i="14" s="1"/>
  <c r="BL53" i="14"/>
  <c r="BI12" i="14"/>
  <c r="BI55" i="14" s="1"/>
  <c r="BI53" i="14"/>
  <c r="BH12" i="14"/>
  <c r="BH55" i="14" s="1"/>
  <c r="BH53" i="14"/>
  <c r="BJ12" i="14"/>
  <c r="BJ55" i="14" s="1"/>
  <c r="BJ53" i="14"/>
  <c r="BH18" i="14"/>
  <c r="BH61" i="14" s="1"/>
  <c r="BH60" i="14"/>
  <c r="BJ18" i="14"/>
  <c r="BJ61" i="14" s="1"/>
  <c r="BJ60" i="14"/>
  <c r="BI18" i="14"/>
  <c r="BI61" i="14" s="1"/>
  <c r="BI60" i="14"/>
  <c r="AR12" i="14"/>
  <c r="AR55" i="14" s="1"/>
  <c r="AR53" i="14"/>
  <c r="BG18" i="14"/>
  <c r="BG61" i="14" s="1"/>
  <c r="BG60" i="14"/>
  <c r="AQ18" i="14"/>
  <c r="AQ61" i="14" s="1"/>
  <c r="AQ60" i="14"/>
  <c r="AV12" i="14"/>
  <c r="AV55" i="14" s="1"/>
  <c r="AV53" i="14"/>
  <c r="BA12" i="14"/>
  <c r="BA55" i="14" s="1"/>
  <c r="BA53" i="14"/>
  <c r="BC18" i="14"/>
  <c r="BC61" i="14" s="1"/>
  <c r="BC60" i="14"/>
  <c r="BD12" i="14"/>
  <c r="BD55" i="14" s="1"/>
  <c r="BD53" i="14"/>
  <c r="AZ12" i="14"/>
  <c r="AZ55" i="14" s="1"/>
  <c r="AZ53" i="14"/>
  <c r="AY18" i="14"/>
  <c r="AY61" i="14" s="1"/>
  <c r="AY60" i="14"/>
  <c r="AS12" i="14"/>
  <c r="AS55" i="14" s="1"/>
  <c r="AS53" i="14"/>
  <c r="AX12" i="14"/>
  <c r="AX55" i="14" s="1"/>
  <c r="AX53" i="14"/>
  <c r="AZ18" i="14"/>
  <c r="AZ61" i="14" s="1"/>
  <c r="AZ60" i="14"/>
  <c r="BE12" i="14"/>
  <c r="BE55" i="14" s="1"/>
  <c r="BE53" i="14"/>
  <c r="AY12" i="14"/>
  <c r="AY55" i="14" s="1"/>
  <c r="AY53" i="14"/>
  <c r="AU18" i="14"/>
  <c r="AU61" i="14" s="1"/>
  <c r="AU60" i="14"/>
  <c r="AW12" i="14"/>
  <c r="AW55" i="14" s="1"/>
  <c r="AW53" i="14"/>
  <c r="AV18" i="14"/>
  <c r="AV61" i="14" s="1"/>
  <c r="AV60" i="14"/>
  <c r="AT18" i="14"/>
  <c r="AT61" i="14" s="1"/>
  <c r="AT60" i="14"/>
  <c r="AP18" i="14"/>
  <c r="AP61" i="14" s="1"/>
  <c r="AP60" i="14"/>
  <c r="BA18" i="14"/>
  <c r="BA60" i="14"/>
  <c r="BF18" i="14"/>
  <c r="BF61" i="14" s="1"/>
  <c r="BF60" i="14"/>
  <c r="BB18" i="14"/>
  <c r="BB61" i="14" s="1"/>
  <c r="BB60" i="14"/>
  <c r="AR18" i="14"/>
  <c r="AR61" i="14" s="1"/>
  <c r="AR60" i="14"/>
  <c r="BD18" i="14"/>
  <c r="BD60" i="14"/>
  <c r="AT12" i="14"/>
  <c r="AT55" i="14" s="1"/>
  <c r="AT53" i="14"/>
  <c r="BF12" i="14"/>
  <c r="BF55" i="14" s="1"/>
  <c r="BF53" i="14"/>
  <c r="AP12" i="14"/>
  <c r="AP55" i="14" s="1"/>
  <c r="AP53" i="14"/>
  <c r="AU12" i="14"/>
  <c r="AU55" i="14" s="1"/>
  <c r="AU53" i="14"/>
  <c r="AW18" i="14"/>
  <c r="AW61" i="14" s="1"/>
  <c r="AW60" i="14"/>
  <c r="BB12" i="14"/>
  <c r="BB55" i="14" s="1"/>
  <c r="BB53" i="14"/>
  <c r="BG12" i="14"/>
  <c r="BG55" i="14" s="1"/>
  <c r="BG53" i="14"/>
  <c r="AQ12" i="14"/>
  <c r="AQ55" i="14" s="1"/>
  <c r="AQ53" i="14"/>
  <c r="AS18" i="14"/>
  <c r="AS61" i="14" s="1"/>
  <c r="AS60" i="14"/>
  <c r="AX18" i="14"/>
  <c r="AX61" i="14" s="1"/>
  <c r="AX60" i="14"/>
  <c r="BC12" i="14"/>
  <c r="BC55" i="14" s="1"/>
  <c r="BC53" i="14"/>
  <c r="BE18" i="14"/>
  <c r="BE61" i="14" s="1"/>
  <c r="BE60" i="14"/>
  <c r="AA12" i="14"/>
  <c r="AA55" i="14" s="1"/>
  <c r="AA53" i="14"/>
  <c r="AL18" i="14"/>
  <c r="AL61" i="14" s="1"/>
  <c r="AL60" i="14"/>
  <c r="AD18" i="14"/>
  <c r="AD61" i="14" s="1"/>
  <c r="AD60" i="14"/>
  <c r="Z18" i="14"/>
  <c r="Z61" i="14" s="1"/>
  <c r="Z60" i="14"/>
  <c r="AD12" i="14"/>
  <c r="AD55" i="14" s="1"/>
  <c r="AD53" i="14"/>
  <c r="AI12" i="14"/>
  <c r="AI55" i="14" s="1"/>
  <c r="AI53" i="14"/>
  <c r="AJ18" i="14"/>
  <c r="AJ61" i="14" s="1"/>
  <c r="AJ60" i="14"/>
  <c r="AM61" i="14"/>
  <c r="X12" i="14"/>
  <c r="X55" i="14" s="1"/>
  <c r="X53" i="14"/>
  <c r="AB12" i="14"/>
  <c r="AB55" i="14" s="1"/>
  <c r="AB53" i="14"/>
  <c r="AK18" i="14"/>
  <c r="AK61" i="14" s="1"/>
  <c r="Y12" i="14"/>
  <c r="Y55" i="14" s="1"/>
  <c r="Y53" i="14"/>
  <c r="AE18" i="14"/>
  <c r="AE60" i="14"/>
  <c r="AG18" i="14"/>
  <c r="AG61" i="14" s="1"/>
  <c r="AM12" i="14"/>
  <c r="AM55" i="14" s="1"/>
  <c r="AM53" i="14"/>
  <c r="AH18" i="14"/>
  <c r="AH61" i="14" s="1"/>
  <c r="AH60" i="14"/>
  <c r="AC12" i="14"/>
  <c r="AC55" i="14" s="1"/>
  <c r="AC53" i="14"/>
  <c r="Z12" i="14"/>
  <c r="Z55" i="14" s="1"/>
  <c r="Z53" i="14"/>
  <c r="AB18" i="14"/>
  <c r="AB61" i="14" s="1"/>
  <c r="AB60" i="14"/>
  <c r="AF18" i="14"/>
  <c r="AF61" i="14" s="1"/>
  <c r="AF60" i="14"/>
  <c r="AJ12" i="14"/>
  <c r="AJ55" i="14" s="1"/>
  <c r="AJ53" i="14"/>
  <c r="AN12" i="14"/>
  <c r="AN55" i="14" s="1"/>
  <c r="AN53" i="14"/>
  <c r="AO18" i="14"/>
  <c r="AO61" i="14" s="1"/>
  <c r="AO60" i="14"/>
  <c r="X18" i="14"/>
  <c r="X61" i="14" s="1"/>
  <c r="X60" i="14"/>
  <c r="AC18" i="14"/>
  <c r="AC61" i="14" s="1"/>
  <c r="AC60" i="14"/>
  <c r="AG12" i="14"/>
  <c r="AG55" i="14" s="1"/>
  <c r="AG53" i="14"/>
  <c r="AK12" i="14"/>
  <c r="AK55" i="14" s="1"/>
  <c r="AK53" i="14"/>
  <c r="AO12" i="14"/>
  <c r="AO55" i="14" s="1"/>
  <c r="AO53" i="14"/>
  <c r="AE12" i="14"/>
  <c r="AE55" i="14" s="1"/>
  <c r="AE53" i="14"/>
  <c r="AF12" i="14"/>
  <c r="AF55" i="14" s="1"/>
  <c r="AF53" i="14"/>
  <c r="AI18" i="14"/>
  <c r="AI60" i="14"/>
  <c r="Y18" i="14"/>
  <c r="Y61" i="14" s="1"/>
  <c r="Y60" i="14"/>
  <c r="AH12" i="14"/>
  <c r="AH55" i="14" s="1"/>
  <c r="AH53" i="14"/>
  <c r="AL12" i="14"/>
  <c r="AL55" i="14" s="1"/>
  <c r="AL53" i="14"/>
  <c r="AM60" i="14"/>
  <c r="O12" i="14"/>
  <c r="O55" i="14" s="1"/>
  <c r="O53" i="14"/>
  <c r="U18" i="14"/>
  <c r="U61" i="14" s="1"/>
  <c r="U60" i="14"/>
  <c r="V18" i="14"/>
  <c r="V61" i="14" s="1"/>
  <c r="V60" i="14"/>
  <c r="P12" i="14"/>
  <c r="P55" i="14" s="1"/>
  <c r="P53" i="14"/>
  <c r="R18" i="14"/>
  <c r="R61" i="14" s="1"/>
  <c r="R60" i="14"/>
  <c r="W18" i="14"/>
  <c r="W61" i="14" s="1"/>
  <c r="W60" i="14"/>
  <c r="Q12" i="14"/>
  <c r="Q55" i="14" s="1"/>
  <c r="Q53" i="14"/>
  <c r="S18" i="14"/>
  <c r="S61" i="14" s="1"/>
  <c r="S60" i="14"/>
  <c r="O18" i="14"/>
  <c r="O61" i="14" s="1"/>
  <c r="O60" i="14"/>
  <c r="T18" i="14"/>
  <c r="T61" i="14" s="1"/>
  <c r="T60" i="14"/>
  <c r="T12" i="14"/>
  <c r="T55" i="14" s="1"/>
  <c r="T53" i="14"/>
  <c r="P18" i="14"/>
  <c r="P61" i="14" s="1"/>
  <c r="P60" i="14"/>
  <c r="U12" i="14"/>
  <c r="U55" i="14" s="1"/>
  <c r="U53" i="14"/>
  <c r="Q18" i="14"/>
  <c r="Q61" i="14" s="1"/>
  <c r="Q60" i="14"/>
  <c r="V12" i="14"/>
  <c r="V55" i="14" s="1"/>
  <c r="V53" i="14"/>
  <c r="S12" i="14"/>
  <c r="S55" i="14" s="1"/>
  <c r="S53" i="14"/>
  <c r="R12" i="14"/>
  <c r="R55" i="14" s="1"/>
  <c r="R53" i="14"/>
  <c r="W12" i="14"/>
  <c r="W55" i="14" s="1"/>
  <c r="W53" i="14"/>
  <c r="L18" i="14"/>
  <c r="L61" i="14" s="1"/>
  <c r="L60" i="14"/>
  <c r="N18" i="14"/>
  <c r="N61" i="14" s="1"/>
  <c r="N60" i="14"/>
  <c r="L12" i="14"/>
  <c r="L55" i="14" s="1"/>
  <c r="L53" i="14"/>
  <c r="M18" i="14"/>
  <c r="M61" i="14" s="1"/>
  <c r="M60" i="14"/>
  <c r="M12" i="14"/>
  <c r="M55" i="14" s="1"/>
  <c r="M53" i="14"/>
  <c r="N12" i="14"/>
  <c r="N55" i="14" s="1"/>
  <c r="N53" i="14"/>
  <c r="I18" i="14"/>
  <c r="I61" i="14" s="1"/>
  <c r="I60" i="14"/>
  <c r="J26" i="14"/>
  <c r="BO26" i="14" s="1"/>
  <c r="BO24" i="14"/>
  <c r="J40" i="14"/>
  <c r="BO40" i="14" s="1"/>
  <c r="BO38" i="14"/>
  <c r="K18" i="14"/>
  <c r="K61" i="14" s="1"/>
  <c r="K60" i="14"/>
  <c r="J32" i="14"/>
  <c r="BO32" i="14" s="1"/>
  <c r="BO31" i="14"/>
  <c r="J46" i="14"/>
  <c r="BO46" i="14" s="1"/>
  <c r="BO45" i="14"/>
  <c r="I12" i="14"/>
  <c r="I55" i="14" s="1"/>
  <c r="I53" i="14"/>
  <c r="J18" i="14"/>
  <c r="J60" i="14"/>
  <c r="BO17" i="14"/>
  <c r="J12" i="14"/>
  <c r="J53" i="14"/>
  <c r="BO10" i="14"/>
  <c r="K12" i="14"/>
  <c r="K55" i="14" s="1"/>
  <c r="K53" i="14"/>
  <c r="H26" i="14"/>
  <c r="BP26" i="14" s="1"/>
  <c r="BP24" i="14"/>
  <c r="H40" i="14"/>
  <c r="BP40" i="14" s="1"/>
  <c r="BP38" i="14"/>
  <c r="H46" i="14"/>
  <c r="BP46" i="14" s="1"/>
  <c r="BP45" i="14"/>
  <c r="H18" i="14"/>
  <c r="H60" i="14"/>
  <c r="BP17" i="14"/>
  <c r="H32" i="14"/>
  <c r="BP32" i="14" s="1"/>
  <c r="BP31" i="14"/>
  <c r="H12" i="14"/>
  <c r="H53" i="14"/>
  <c r="BP10" i="14"/>
  <c r="BN17" i="14"/>
  <c r="BN46" i="14"/>
  <c r="N47" i="14"/>
  <c r="V47" i="14"/>
  <c r="K33" i="14"/>
  <c r="S33" i="14"/>
  <c r="AA33" i="14"/>
  <c r="AI33" i="14"/>
  <c r="AQ33" i="14"/>
  <c r="AY33" i="14"/>
  <c r="BG33" i="14"/>
  <c r="O47" i="14"/>
  <c r="W47" i="14"/>
  <c r="P47" i="14"/>
  <c r="X47" i="14"/>
  <c r="I47" i="14"/>
  <c r="Q47" i="14"/>
  <c r="Y47" i="14"/>
  <c r="BN40" i="14"/>
  <c r="R47" i="14"/>
  <c r="Z47" i="14"/>
  <c r="K47" i="14"/>
  <c r="S47" i="14"/>
  <c r="AA47" i="14"/>
  <c r="L47" i="14"/>
  <c r="T47" i="14"/>
  <c r="AB47" i="14"/>
  <c r="M47" i="14"/>
  <c r="U47" i="14"/>
  <c r="AC47" i="14"/>
  <c r="BI47" i="14"/>
  <c r="Z33" i="14"/>
  <c r="AP33" i="14"/>
  <c r="BN32" i="14"/>
  <c r="BN26" i="14"/>
  <c r="P33" i="14"/>
  <c r="X33" i="14"/>
  <c r="AF33" i="14"/>
  <c r="AN33" i="14"/>
  <c r="AV33" i="14"/>
  <c r="BD33" i="14"/>
  <c r="BL33" i="14"/>
  <c r="I33" i="14"/>
  <c r="Q33" i="14"/>
  <c r="Y33" i="14"/>
  <c r="AG33" i="14"/>
  <c r="AO33" i="14"/>
  <c r="AW33" i="14"/>
  <c r="F18" i="14"/>
  <c r="F61" i="14" s="1"/>
  <c r="AF47" i="14"/>
  <c r="AN47" i="14"/>
  <c r="AV47" i="14"/>
  <c r="BD47" i="14"/>
  <c r="BL47" i="14"/>
  <c r="BN31" i="14"/>
  <c r="AG47" i="14"/>
  <c r="AO47" i="14"/>
  <c r="AW47" i="14"/>
  <c r="BE47" i="14"/>
  <c r="BM47" i="14"/>
  <c r="BN24" i="14"/>
  <c r="AI47" i="14"/>
  <c r="R33" i="14"/>
  <c r="AH33" i="14"/>
  <c r="AX33" i="14"/>
  <c r="BE33" i="14"/>
  <c r="BM33" i="14"/>
  <c r="BN45" i="14"/>
  <c r="BF33" i="14"/>
  <c r="BN38" i="14"/>
  <c r="AH47" i="14"/>
  <c r="AP47" i="14"/>
  <c r="AX47" i="14"/>
  <c r="BF47" i="14"/>
  <c r="AQ47" i="14"/>
  <c r="AY47" i="14"/>
  <c r="BG47" i="14"/>
  <c r="AJ47" i="14"/>
  <c r="AZ47" i="14"/>
  <c r="AK47" i="14"/>
  <c r="BA47" i="14"/>
  <c r="F47" i="14"/>
  <c r="AD47" i="14"/>
  <c r="AL47" i="14"/>
  <c r="AT47" i="14"/>
  <c r="BB47" i="14"/>
  <c r="BJ47" i="14"/>
  <c r="AR47" i="14"/>
  <c r="BH47" i="14"/>
  <c r="AS47" i="14"/>
  <c r="G47" i="14"/>
  <c r="AE47" i="14"/>
  <c r="AM47" i="14"/>
  <c r="AU47" i="14"/>
  <c r="BC47" i="14"/>
  <c r="BK47" i="14"/>
  <c r="T33" i="14"/>
  <c r="AJ33" i="14"/>
  <c r="AZ33" i="14"/>
  <c r="U33" i="14"/>
  <c r="AK33" i="14"/>
  <c r="BA33" i="14"/>
  <c r="BI33" i="14"/>
  <c r="F33" i="14"/>
  <c r="N33" i="14"/>
  <c r="N48" i="14" s="1"/>
  <c r="V33" i="14"/>
  <c r="AD33" i="14"/>
  <c r="AL33" i="14"/>
  <c r="AT33" i="14"/>
  <c r="BB33" i="14"/>
  <c r="BJ33" i="14"/>
  <c r="L33" i="14"/>
  <c r="AB33" i="14"/>
  <c r="AR33" i="14"/>
  <c r="BH33" i="14"/>
  <c r="M33" i="14"/>
  <c r="AC33" i="14"/>
  <c r="AS33" i="14"/>
  <c r="G33" i="14"/>
  <c r="O33" i="14"/>
  <c r="W33" i="14"/>
  <c r="AE33" i="14"/>
  <c r="AM33" i="14"/>
  <c r="AU33" i="14"/>
  <c r="BC33" i="14"/>
  <c r="BK33" i="14"/>
  <c r="AW19" i="14"/>
  <c r="S19" i="14"/>
  <c r="AR19" i="14" l="1"/>
  <c r="BG19" i="14"/>
  <c r="V48" i="14"/>
  <c r="AL48" i="14"/>
  <c r="AQ48" i="14"/>
  <c r="AB19" i="14"/>
  <c r="BH19" i="14"/>
  <c r="BC19" i="14"/>
  <c r="AX19" i="14"/>
  <c r="J19" i="14"/>
  <c r="BF19" i="14"/>
  <c r="AS19" i="14"/>
  <c r="BI19" i="14"/>
  <c r="AQ19" i="14"/>
  <c r="V19" i="14"/>
  <c r="AC19" i="14"/>
  <c r="AT48" i="14"/>
  <c r="AD48" i="14"/>
  <c r="BM48" i="14"/>
  <c r="BB48" i="14"/>
  <c r="BJ48" i="14"/>
  <c r="AZ48" i="14"/>
  <c r="Z48" i="14"/>
  <c r="BB19" i="14"/>
  <c r="Y19" i="14"/>
  <c r="AZ19" i="14"/>
  <c r="AT19" i="14"/>
  <c r="AH19" i="14"/>
  <c r="BE19" i="14"/>
  <c r="H19" i="14"/>
  <c r="AY19" i="14"/>
  <c r="AJ19" i="14"/>
  <c r="X19" i="14"/>
  <c r="T19" i="14"/>
  <c r="AU19" i="14"/>
  <c r="AK19" i="14"/>
  <c r="O19" i="14"/>
  <c r="AF19" i="14"/>
  <c r="AV19" i="14"/>
  <c r="R19" i="14"/>
  <c r="AI48" i="14"/>
  <c r="BK19" i="14"/>
  <c r="AA19" i="14"/>
  <c r="BJ19" i="14"/>
  <c r="I48" i="14"/>
  <c r="BK61" i="14"/>
  <c r="BN61" i="14" s="1"/>
  <c r="AN19" i="14"/>
  <c r="Z19" i="14"/>
  <c r="N19" i="14"/>
  <c r="N62" i="14" s="1"/>
  <c r="M48" i="14"/>
  <c r="U48" i="14"/>
  <c r="AY48" i="14"/>
  <c r="AG19" i="14"/>
  <c r="J47" i="14"/>
  <c r="BO47" i="14" s="1"/>
  <c r="AO48" i="14"/>
  <c r="O48" i="14"/>
  <c r="P19" i="14"/>
  <c r="W19" i="14"/>
  <c r="Q19" i="14"/>
  <c r="U19" i="14"/>
  <c r="BC48" i="14"/>
  <c r="G19" i="14"/>
  <c r="G61" i="14"/>
  <c r="BL19" i="14"/>
  <c r="AF48" i="14"/>
  <c r="BM19" i="14"/>
  <c r="BL61" i="14"/>
  <c r="BH48" i="14"/>
  <c r="AP19" i="14"/>
  <c r="BE48" i="14"/>
  <c r="BI48" i="14"/>
  <c r="BD19" i="14"/>
  <c r="BD61" i="14"/>
  <c r="BA48" i="14"/>
  <c r="BF48" i="14"/>
  <c r="BA19" i="14"/>
  <c r="BA61" i="14"/>
  <c r="BG48" i="14"/>
  <c r="AV48" i="14"/>
  <c r="Y48" i="14"/>
  <c r="AC48" i="14"/>
  <c r="AK48" i="14"/>
  <c r="AD19" i="14"/>
  <c r="BN60" i="14"/>
  <c r="AE19" i="14"/>
  <c r="AE61" i="14"/>
  <c r="AM19" i="14"/>
  <c r="AL19" i="14"/>
  <c r="AB48" i="14"/>
  <c r="AO19" i="14"/>
  <c r="AI19" i="14"/>
  <c r="AI61" i="14"/>
  <c r="W48" i="14"/>
  <c r="BP53" i="14"/>
  <c r="BO53" i="14"/>
  <c r="M19" i="14"/>
  <c r="BO60" i="14"/>
  <c r="L19" i="14"/>
  <c r="J61" i="14"/>
  <c r="BO18" i="14"/>
  <c r="BN18" i="14"/>
  <c r="BP60" i="14"/>
  <c r="K19" i="14"/>
  <c r="J33" i="14"/>
  <c r="BO33" i="14" s="1"/>
  <c r="I19" i="14"/>
  <c r="J55" i="14"/>
  <c r="BO55" i="14" s="1"/>
  <c r="BO12" i="14"/>
  <c r="H47" i="14"/>
  <c r="BP47" i="14" s="1"/>
  <c r="H61" i="14"/>
  <c r="BP18" i="14"/>
  <c r="H33" i="14"/>
  <c r="BP33" i="14" s="1"/>
  <c r="H55" i="14"/>
  <c r="BP55" i="14" s="1"/>
  <c r="BP12" i="14"/>
  <c r="AR48" i="14"/>
  <c r="AR62" i="14" s="1"/>
  <c r="T48" i="14"/>
  <c r="Q48" i="14"/>
  <c r="R48" i="14"/>
  <c r="BK48" i="14"/>
  <c r="AS48" i="14"/>
  <c r="AW48" i="14"/>
  <c r="AW62" i="14" s="1"/>
  <c r="AN48" i="14"/>
  <c r="AA48" i="14"/>
  <c r="X48" i="14"/>
  <c r="S48" i="14"/>
  <c r="S62" i="14" s="1"/>
  <c r="P48" i="14"/>
  <c r="K48" i="14"/>
  <c r="L48" i="14"/>
  <c r="BD48" i="14"/>
  <c r="AG48" i="14"/>
  <c r="AU48" i="14"/>
  <c r="AE48" i="14"/>
  <c r="AJ48" i="14"/>
  <c r="BN47" i="14"/>
  <c r="AM48" i="14"/>
  <c r="AX48" i="14"/>
  <c r="AP48" i="14"/>
  <c r="BN33" i="14"/>
  <c r="CA33" i="14" s="1"/>
  <c r="F48" i="14"/>
  <c r="AH48" i="14"/>
  <c r="G48" i="14"/>
  <c r="BL48" i="14"/>
  <c r="AQ62" i="14" l="1"/>
  <c r="V62" i="14"/>
  <c r="AL62" i="14"/>
  <c r="BH62" i="14"/>
  <c r="BG62" i="14"/>
  <c r="BC62" i="14"/>
  <c r="AB62" i="14"/>
  <c r="AT62" i="14"/>
  <c r="AD62" i="14"/>
  <c r="Z62" i="14"/>
  <c r="AX62" i="14"/>
  <c r="AS62" i="14"/>
  <c r="BF62" i="14"/>
  <c r="BI62" i="14"/>
  <c r="AC62" i="14"/>
  <c r="AY62" i="14"/>
  <c r="Y62" i="14"/>
  <c r="X62" i="14"/>
  <c r="BM62" i="14"/>
  <c r="BJ62" i="14"/>
  <c r="BB62" i="14"/>
  <c r="AZ62" i="14"/>
  <c r="I62" i="14"/>
  <c r="AI62" i="14"/>
  <c r="L62" i="14"/>
  <c r="AO62" i="14"/>
  <c r="AN62" i="14"/>
  <c r="AH62" i="14"/>
  <c r="AF62" i="14"/>
  <c r="Q62" i="14"/>
  <c r="M62" i="14"/>
  <c r="BE62" i="14"/>
  <c r="O62" i="14"/>
  <c r="T62" i="14"/>
  <c r="AK62" i="14"/>
  <c r="AJ62" i="14"/>
  <c r="AU62" i="14"/>
  <c r="R62" i="14"/>
  <c r="AV62" i="14"/>
  <c r="AA62" i="14"/>
  <c r="G62" i="14"/>
  <c r="W62" i="14"/>
  <c r="BK62" i="14"/>
  <c r="AE62" i="14"/>
  <c r="AP62" i="14"/>
  <c r="P62" i="14"/>
  <c r="AG62" i="14"/>
  <c r="K62" i="14"/>
  <c r="AM62" i="14"/>
  <c r="BA62" i="14"/>
  <c r="BD62" i="14"/>
  <c r="BL62" i="14"/>
  <c r="U62" i="14"/>
  <c r="BP61" i="14"/>
  <c r="BO61" i="14"/>
  <c r="BP19" i="14"/>
  <c r="BO19" i="14"/>
  <c r="J48" i="14"/>
  <c r="H48" i="14"/>
  <c r="BN48" i="14"/>
  <c r="CA48" i="14" s="1"/>
  <c r="BP48" i="14" l="1"/>
  <c r="BP62" i="14" s="1"/>
  <c r="H62" i="14"/>
  <c r="BO48" i="14"/>
  <c r="BO62" i="14" s="1"/>
  <c r="J62" i="14"/>
  <c r="F10" i="14"/>
  <c r="F53" i="14" s="1"/>
  <c r="BN53" i="14" s="1"/>
  <c r="F12" i="14" l="1"/>
  <c r="F55" i="14" s="1"/>
  <c r="BN55" i="14" s="1"/>
  <c r="BN10" i="14"/>
  <c r="F19" i="14" l="1"/>
  <c r="F62" i="14" s="1"/>
  <c r="BN12" i="14"/>
  <c r="BN19" i="14" l="1"/>
  <c r="BN62" i="14" l="1"/>
  <c r="CA62" i="14" s="1"/>
  <c r="CA19" i="14"/>
</calcChain>
</file>

<file path=xl/sharedStrings.xml><?xml version="1.0" encoding="utf-8"?>
<sst xmlns="http://schemas.openxmlformats.org/spreadsheetml/2006/main" count="242" uniqueCount="79">
  <si>
    <t>成長量</t>
  </si>
  <si>
    <t>面 積</t>
  </si>
  <si>
    <t>蓄 積</t>
  </si>
  <si>
    <t>1 齢 級</t>
  </si>
  <si>
    <t>2 齢 級</t>
  </si>
  <si>
    <t>3 齢 級</t>
  </si>
  <si>
    <t>4 齢 級</t>
  </si>
  <si>
    <t>5 齢 級</t>
  </si>
  <si>
    <t>6 齢 級</t>
  </si>
  <si>
    <t>7 齢 級</t>
  </si>
  <si>
    <t>8 齢 級</t>
  </si>
  <si>
    <t>9 齢 級</t>
  </si>
  <si>
    <t>10 齢 級</t>
  </si>
  <si>
    <t>11 齢 級</t>
  </si>
  <si>
    <t>12 齢 級</t>
  </si>
  <si>
    <t>13 齢 級</t>
  </si>
  <si>
    <t>14 齢 級</t>
  </si>
  <si>
    <t>15 齢 級</t>
  </si>
  <si>
    <t>16 齢 級</t>
  </si>
  <si>
    <t>17 齢 級</t>
  </si>
  <si>
    <t>18 齢 級</t>
  </si>
  <si>
    <t>19 齢 級</t>
  </si>
  <si>
    <t>20 齢 級</t>
  </si>
  <si>
    <t>普制別</t>
    <rPh sb="0" eb="1">
      <t>フ</t>
    </rPh>
    <rPh sb="1" eb="2">
      <t>セイ</t>
    </rPh>
    <rPh sb="2" eb="3">
      <t>ベツ</t>
    </rPh>
    <phoneticPr fontId="4"/>
  </si>
  <si>
    <t>伐採種</t>
    <rPh sb="0" eb="2">
      <t>バッサイ</t>
    </rPh>
    <rPh sb="2" eb="3">
      <t>シュ</t>
    </rPh>
    <phoneticPr fontId="4"/>
  </si>
  <si>
    <t>人天別</t>
    <rPh sb="0" eb="1">
      <t>ヒト</t>
    </rPh>
    <rPh sb="1" eb="2">
      <t>テン</t>
    </rPh>
    <rPh sb="2" eb="3">
      <t>ベツ</t>
    </rPh>
    <phoneticPr fontId="4"/>
  </si>
  <si>
    <t>針広別</t>
    <rPh sb="0" eb="1">
      <t>ハリ</t>
    </rPh>
    <rPh sb="1" eb="2">
      <t>ヒロ</t>
    </rPh>
    <rPh sb="2" eb="3">
      <t>ベツ</t>
    </rPh>
    <phoneticPr fontId="4"/>
  </si>
  <si>
    <t>樹種</t>
    <rPh sb="0" eb="2">
      <t>ジュシュ</t>
    </rPh>
    <phoneticPr fontId="4"/>
  </si>
  <si>
    <t>スギ</t>
    <phoneticPr fontId="4"/>
  </si>
  <si>
    <t>ヒノキ</t>
    <phoneticPr fontId="4"/>
  </si>
  <si>
    <t>マツ</t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</si>
  <si>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</si>
  <si>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</si>
  <si>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針葉樹</t>
    <rPh sb="0" eb="3">
      <t>シンヨウジュ</t>
    </rPh>
    <phoneticPr fontId="4"/>
  </si>
  <si>
    <t>広葉樹</t>
    <rPh sb="0" eb="3">
      <t>コウヨウジュ</t>
    </rPh>
    <phoneticPr fontId="4"/>
  </si>
  <si>
    <t>人　工　林</t>
    <rPh sb="0" eb="1">
      <t>ヒト</t>
    </rPh>
    <rPh sb="2" eb="3">
      <t>コウ</t>
    </rPh>
    <rPh sb="4" eb="5">
      <t>ハヤシ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</si>
  <si>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</si>
  <si>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広　計</t>
    <rPh sb="0" eb="1">
      <t>ハリ</t>
    </rPh>
    <rPh sb="2" eb="3">
      <t>ヒロシ</t>
    </rPh>
    <rPh sb="4" eb="5">
      <t>ケイ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</si>
  <si>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</si>
  <si>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クヌギ</t>
    <phoneticPr fontId="4"/>
  </si>
  <si>
    <t>皆　　　　　　伐</t>
    <rPh sb="0" eb="1">
      <t>ミナ</t>
    </rPh>
    <rPh sb="7" eb="8">
      <t>バツ</t>
    </rPh>
    <phoneticPr fontId="4"/>
  </si>
  <si>
    <t>天　然　林</t>
    <rPh sb="0" eb="1">
      <t>テン</t>
    </rPh>
    <rPh sb="2" eb="3">
      <t>ゼン</t>
    </rPh>
    <rPh sb="4" eb="5">
      <t>ハヤシ</t>
    </rPh>
    <phoneticPr fontId="4"/>
  </si>
  <si>
    <t>普通林計</t>
    <rPh sb="0" eb="2">
      <t>フツウ</t>
    </rPh>
    <rPh sb="2" eb="3">
      <t>リン</t>
    </rPh>
    <rPh sb="3" eb="4">
      <t>ケイ</t>
    </rPh>
    <phoneticPr fontId="4"/>
  </si>
  <si>
    <t>普　　　通　　　林</t>
    <rPh sb="0" eb="1">
      <t>フ</t>
    </rPh>
    <rPh sb="4" eb="5">
      <t>ツウ</t>
    </rPh>
    <rPh sb="8" eb="9">
      <t>リン</t>
    </rPh>
    <phoneticPr fontId="4"/>
  </si>
  <si>
    <t>人工林・天然林合計
（立木地）</t>
    <rPh sb="0" eb="3">
      <t>ジンコウリン</t>
    </rPh>
    <rPh sb="4" eb="7">
      <t>テンネンリン</t>
    </rPh>
    <rPh sb="7" eb="9">
      <t>ゴウケイ</t>
    </rPh>
    <rPh sb="11" eb="13">
      <t>リュウボク</t>
    </rPh>
    <rPh sb="13" eb="14">
      <t>チ</t>
    </rPh>
    <phoneticPr fontId="4"/>
  </si>
  <si>
    <t>制限林皆伐計</t>
    <rPh sb="0" eb="2">
      <t>セイゲン</t>
    </rPh>
    <rPh sb="2" eb="3">
      <t>リン</t>
    </rPh>
    <rPh sb="3" eb="5">
      <t>カイバツ</t>
    </rPh>
    <rPh sb="5" eb="6">
      <t>ケイ</t>
    </rPh>
    <phoneticPr fontId="4"/>
  </si>
  <si>
    <t>非　　　皆　　　伐</t>
    <rPh sb="0" eb="1">
      <t>ヒ</t>
    </rPh>
    <rPh sb="4" eb="5">
      <t>ミナ</t>
    </rPh>
    <rPh sb="8" eb="9">
      <t>バツ</t>
    </rPh>
    <phoneticPr fontId="4"/>
  </si>
  <si>
    <t>制　　　　　　　　　　限　　　　　　　　　　林</t>
    <rPh sb="0" eb="1">
      <t>セイ</t>
    </rPh>
    <rPh sb="11" eb="12">
      <t>キリ</t>
    </rPh>
    <rPh sb="22" eb="23">
      <t>リン</t>
    </rPh>
    <phoneticPr fontId="4"/>
  </si>
  <si>
    <t>合　　計</t>
    <rPh sb="0" eb="1">
      <t>ア</t>
    </rPh>
    <rPh sb="3" eb="4">
      <t>ケイ</t>
    </rPh>
    <phoneticPr fontId="4"/>
  </si>
  <si>
    <t>制限林計</t>
    <rPh sb="0" eb="2">
      <t>セイゲン</t>
    </rPh>
    <rPh sb="2" eb="3">
      <t>ハヤシ</t>
    </rPh>
    <rPh sb="3" eb="4">
      <t>ケイ</t>
    </rPh>
    <phoneticPr fontId="4"/>
  </si>
  <si>
    <t>総 計</t>
    <rPh sb="0" eb="1">
      <t>ソウ</t>
    </rPh>
    <rPh sb="2" eb="3">
      <t>ケイ</t>
    </rPh>
    <phoneticPr fontId="4"/>
  </si>
  <si>
    <t>蓄 積</t>
    <phoneticPr fontId="4"/>
  </si>
  <si>
    <t>計</t>
    <rPh sb="0" eb="1">
      <t>ケイ</t>
    </rPh>
    <phoneticPr fontId="4"/>
  </si>
  <si>
    <t>総合計</t>
    <rPh sb="0" eb="1">
      <t>ソウ</t>
    </rPh>
    <rPh sb="1" eb="3">
      <t>ゴウケイ</t>
    </rPh>
    <phoneticPr fontId="4"/>
  </si>
  <si>
    <t>無立木地</t>
    <rPh sb="0" eb="1">
      <t>ム</t>
    </rPh>
    <rPh sb="1" eb="3">
      <t>リュウボク</t>
    </rPh>
    <rPh sb="3" eb="4">
      <t>チ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</si>
  <si>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</si>
  <si>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</si>
  <si>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</si>
  <si>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制限林
計</t>
    <rPh sb="0" eb="2">
      <t>セイゲン</t>
    </rPh>
    <rPh sb="2" eb="3">
      <t>ハヤシ</t>
    </rPh>
    <rPh sb="4" eb="5">
      <t>ケイ</t>
    </rPh>
    <phoneticPr fontId="4"/>
  </si>
  <si>
    <t>竹　　　　　林</t>
    <rPh sb="0" eb="1">
      <t>タケ</t>
    </rPh>
    <rPh sb="6" eb="7">
      <t>ハヤシ</t>
    </rPh>
    <phoneticPr fontId="4"/>
  </si>
  <si>
    <t>種類</t>
    <rPh sb="0" eb="2">
      <t>シュルイ</t>
    </rPh>
    <phoneticPr fontId="4"/>
  </si>
  <si>
    <t>モウソクチク</t>
    <phoneticPr fontId="4"/>
  </si>
  <si>
    <t>マ　ダ　ケ</t>
    <phoneticPr fontId="4"/>
  </si>
  <si>
    <t>ハ　チ　ク</t>
    <phoneticPr fontId="4"/>
  </si>
  <si>
    <t>コサンチク</t>
    <phoneticPr fontId="4"/>
  </si>
  <si>
    <t>その他竹林</t>
    <rPh sb="2" eb="3">
      <t>タ</t>
    </rPh>
    <rPh sb="3" eb="5">
      <t>チクリン</t>
    </rPh>
    <phoneticPr fontId="4"/>
  </si>
  <si>
    <t>特　殊　林</t>
    <rPh sb="0" eb="1">
      <t>トク</t>
    </rPh>
    <rPh sb="2" eb="3">
      <t>コト</t>
    </rPh>
    <rPh sb="4" eb="5">
      <t>リン</t>
    </rPh>
    <phoneticPr fontId="4"/>
  </si>
  <si>
    <t>モリシマ</t>
    <phoneticPr fontId="4"/>
  </si>
  <si>
    <t>ク　　リ</t>
    <phoneticPr fontId="4"/>
  </si>
  <si>
    <t>シバキ</t>
    <phoneticPr fontId="4"/>
  </si>
  <si>
    <t>シュロ</t>
    <phoneticPr fontId="4"/>
  </si>
  <si>
    <t>その他特殊林</t>
    <rPh sb="2" eb="3">
      <t>タ</t>
    </rPh>
    <rPh sb="3" eb="5">
      <t>トクシュ</t>
    </rPh>
    <rPh sb="5" eb="6">
      <t>ハヤシ</t>
    </rPh>
    <phoneticPr fontId="4"/>
  </si>
  <si>
    <t>ハ　　ゼ</t>
    <phoneticPr fontId="4"/>
  </si>
  <si>
    <t>民有林
面積計</t>
    <rPh sb="0" eb="3">
      <t>ミンユウリン</t>
    </rPh>
    <rPh sb="6" eb="7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</si>
  <si>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</si>
  <si>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</si>
  <si>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</si>
  <si>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天草</t>
  </si>
  <si>
    <t>天草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</si>
</sst>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;[Red]#,##0.00"/>
    <numFmt numFmtId="177" formatCode="0;[Red]0"/>
    <numFmt numFmtId="178" formatCode="0.00;[Red]0.00"/>
    <numFmt numFmtId="179" formatCode="0_);[Red]\(0\)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7" fillId="0" borderId="0" xfId="3" applyFont="1"/>
    <xf numFmtId="0" fontId="7" fillId="0" borderId="2" xfId="3" applyFont="1" applyBorder="1" applyAlignment="1">
      <alignment horizontal="center" vertical="center"/>
    </xf>
    <xf numFmtId="0" fontId="8" fillId="0" borderId="0" xfId="3" applyFont="1"/>
    <xf numFmtId="176" fontId="7" fillId="0" borderId="2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177" fontId="7" fillId="0" borderId="2" xfId="3" applyNumberFormat="1" applyFont="1" applyBorder="1" applyAlignment="1">
      <alignment horizontal="right" vertical="center"/>
    </xf>
    <xf numFmtId="0" fontId="7" fillId="0" borderId="14" xfId="3" applyFont="1" applyBorder="1" applyAlignment="1">
      <alignment horizontal="center" vertical="center"/>
    </xf>
    <xf numFmtId="177" fontId="7" fillId="0" borderId="14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vertical="center" textRotation="255"/>
    </xf>
    <xf numFmtId="0" fontId="7" fillId="0" borderId="15" xfId="3" applyFont="1" applyBorder="1" applyAlignment="1">
      <alignment horizontal="center" vertical="center"/>
    </xf>
    <xf numFmtId="177" fontId="7" fillId="0" borderId="1" xfId="3" applyNumberFormat="1" applyFont="1" applyBorder="1"/>
    <xf numFmtId="176" fontId="7" fillId="0" borderId="9" xfId="3" applyNumberFormat="1" applyFont="1" applyBorder="1" applyAlignment="1">
      <alignment horizontal="center" vertical="center"/>
    </xf>
    <xf numFmtId="176" fontId="7" fillId="0" borderId="11" xfId="3" applyNumberFormat="1" applyFont="1" applyBorder="1" applyAlignment="1">
      <alignment horizontal="center" vertical="center"/>
    </xf>
    <xf numFmtId="176" fontId="7" fillId="0" borderId="13" xfId="3" applyNumberFormat="1" applyFont="1" applyBorder="1" applyAlignment="1">
      <alignment horizontal="center" vertical="center"/>
    </xf>
    <xf numFmtId="176" fontId="7" fillId="0" borderId="6" xfId="3" applyNumberFormat="1" applyFont="1" applyBorder="1" applyAlignment="1">
      <alignment horizontal="center" vertical="center"/>
    </xf>
    <xf numFmtId="176" fontId="7" fillId="0" borderId="7" xfId="3" applyNumberFormat="1" applyFont="1" applyBorder="1" applyAlignment="1">
      <alignment horizontal="center" vertical="center"/>
    </xf>
    <xf numFmtId="176" fontId="7" fillId="0" borderId="8" xfId="3" applyNumberFormat="1" applyFont="1" applyBorder="1" applyAlignment="1">
      <alignment horizontal="center" vertical="center"/>
    </xf>
    <xf numFmtId="178" fontId="7" fillId="0" borderId="6" xfId="3" applyNumberFormat="1" applyFont="1" applyBorder="1"/>
    <xf numFmtId="178" fontId="7" fillId="0" borderId="10" xfId="3" applyNumberFormat="1" applyFont="1" applyBorder="1"/>
    <xf numFmtId="178" fontId="7" fillId="0" borderId="7" xfId="3" applyNumberFormat="1" applyFont="1" applyBorder="1"/>
    <xf numFmtId="178" fontId="7" fillId="0" borderId="12" xfId="3" applyNumberFormat="1" applyFont="1" applyBorder="1"/>
    <xf numFmtId="178" fontId="7" fillId="0" borderId="1" xfId="3" applyNumberFormat="1" applyFont="1" applyBorder="1"/>
    <xf numFmtId="178" fontId="7" fillId="0" borderId="8" xfId="3" applyNumberFormat="1" applyFont="1" applyBorder="1"/>
    <xf numFmtId="178" fontId="7" fillId="0" borderId="2" xfId="3" applyNumberFormat="1" applyFont="1" applyBorder="1"/>
    <xf numFmtId="178" fontId="7" fillId="0" borderId="6" xfId="3" applyNumberFormat="1" applyFont="1" applyBorder="1" applyAlignment="1">
      <alignment horizontal="right" vertical="center"/>
    </xf>
    <xf numFmtId="178" fontId="7" fillId="0" borderId="7" xfId="3" applyNumberFormat="1" applyFont="1" applyBorder="1" applyAlignment="1">
      <alignment horizontal="right" vertical="center"/>
    </xf>
    <xf numFmtId="178" fontId="7" fillId="0" borderId="8" xfId="3" applyNumberFormat="1" applyFont="1" applyBorder="1" applyAlignment="1">
      <alignment horizontal="right" vertical="center"/>
    </xf>
    <xf numFmtId="178" fontId="7" fillId="0" borderId="16" xfId="3" applyNumberFormat="1" applyFont="1" applyBorder="1" applyAlignment="1">
      <alignment horizontal="right" vertical="center"/>
    </xf>
    <xf numFmtId="178" fontId="7" fillId="0" borderId="17" xfId="3" applyNumberFormat="1" applyFont="1" applyBorder="1" applyAlignment="1">
      <alignment horizontal="right" vertical="center"/>
    </xf>
    <xf numFmtId="178" fontId="7" fillId="0" borderId="18" xfId="3" applyNumberFormat="1" applyFont="1" applyBorder="1"/>
    <xf numFmtId="0" fontId="7" fillId="0" borderId="0" xfId="3" applyFont="1" applyAlignment="1">
      <alignment horizontal="right"/>
    </xf>
    <xf numFmtId="177" fontId="7" fillId="0" borderId="15" xfId="3" applyNumberFormat="1" applyFont="1" applyBorder="1"/>
    <xf numFmtId="178" fontId="7" fillId="0" borderId="9" xfId="3" applyNumberFormat="1" applyFont="1" applyBorder="1" applyAlignment="1">
      <alignment horizontal="right" vertical="center"/>
    </xf>
    <xf numFmtId="178" fontId="7" fillId="0" borderId="11" xfId="3" applyNumberFormat="1" applyFont="1" applyBorder="1" applyAlignment="1">
      <alignment horizontal="right" vertical="center"/>
    </xf>
    <xf numFmtId="178" fontId="7" fillId="0" borderId="13" xfId="3" applyNumberFormat="1" applyFont="1" applyBorder="1" applyAlignment="1">
      <alignment horizontal="right" vertical="center"/>
    </xf>
    <xf numFmtId="178" fontId="7" fillId="0" borderId="15" xfId="3" applyNumberFormat="1" applyFont="1" applyBorder="1"/>
    <xf numFmtId="178" fontId="7" fillId="0" borderId="13" xfId="3" applyNumberFormat="1" applyFont="1" applyBorder="1"/>
    <xf numFmtId="179" fontId="7" fillId="0" borderId="19" xfId="3" applyNumberFormat="1" applyFont="1" applyBorder="1" applyAlignment="1">
      <alignment horizontal="center" vertical="center"/>
    </xf>
    <xf numFmtId="179" fontId="7" fillId="0" borderId="20" xfId="3" applyNumberFormat="1" applyFont="1" applyBorder="1" applyAlignment="1">
      <alignment horizontal="right" vertical="center"/>
    </xf>
    <xf numFmtId="179" fontId="7" fillId="0" borderId="21" xfId="3" applyNumberFormat="1" applyFont="1" applyBorder="1" applyAlignment="1">
      <alignment horizontal="right" vertical="center"/>
    </xf>
    <xf numFmtId="179" fontId="7" fillId="0" borderId="22" xfId="3" applyNumberFormat="1" applyFont="1" applyBorder="1" applyAlignment="1">
      <alignment horizontal="right" vertical="center"/>
    </xf>
    <xf numFmtId="179" fontId="7" fillId="0" borderId="19" xfId="3" applyNumberFormat="1" applyFont="1" applyBorder="1"/>
    <xf numFmtId="179" fontId="7" fillId="0" borderId="22" xfId="3" applyNumberFormat="1" applyFont="1" applyBorder="1"/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textRotation="255"/>
    </xf>
    <xf numFmtId="0" fontId="7" fillId="0" borderId="5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 wrapText="1"/>
    </xf>
  </cellXfs>
  <cellStyles count="6"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2"/>
  <sheetViews>
    <sheetView showZeros="0" tabSelected="1" zoomScaleNormal="100" workbookViewId="0">
      <pane xSplit="5" ySplit="5" topLeftCell="BI30" activePane="bottomRight" state="frozen"/>
      <selection pane="topRight" activeCell="E1" sqref="E1"/>
      <selection pane="bottomLeft" activeCell="A5" sqref="A5"/>
      <selection pane="bottomRight" activeCell="CA47" sqref="CA47"/>
    </sheetView>
  </sheetViews>
  <sheetFormatPr defaultColWidth="9" defaultRowHeight="12" x14ac:dyDescent="0.15"/>
  <cols>
    <col min="1" max="2" width="4.125" style="1" customWidth="1"/>
    <col min="3" max="4" width="3.5" style="1" customWidth="1"/>
    <col min="5" max="5" width="8.25" style="6" customWidth="1"/>
    <col min="6" max="68" width="9.625" style="1" customWidth="1"/>
    <col min="69" max="70" width="3.875" style="1" customWidth="1"/>
    <col min="71" max="73" width="9" style="1"/>
    <col min="74" max="74" width="11.5" style="6" bestFit="1" customWidth="1"/>
    <col min="75" max="76" width="9.625" style="1" customWidth="1"/>
    <col min="77" max="77" width="13" style="6" bestFit="1" customWidth="1"/>
    <col min="78" max="78" width="9.625" style="1" customWidth="1"/>
    <col min="79" max="79" width="11" style="1" customWidth="1"/>
    <col min="80" max="16384" width="9" style="1"/>
  </cols>
  <sheetData>
    <row r="1" spans="1:79" ht="13.5" x14ac:dyDescent="0.15">
      <c r="C1" s="3"/>
      <c r="D1" s="3"/>
      <c r="E1" s="7"/>
      <c r="F1" s="3"/>
    </row>
    <row r="2" spans="1:79" x14ac:dyDescent="0.15">
      <c r="A2" s="48" t="s">
        <v>74</v>
      </c>
      <c r="B2" s="48"/>
      <c r="C2" s="48" t="s">
        <v>75</v>
      </c>
      <c r="D2" s="48"/>
      <c r="E2" s="47" t="s">
        <v>76</v>
      </c>
    </row>
    <row r="3" spans="1:79" ht="14.25" customHeight="1" x14ac:dyDescent="0.15">
      <c r="A3" s="48" t="s">
        <v>78</v>
      </c>
      <c r="B3" s="48"/>
      <c r="C3" s="48" t="s">
        <v>77</v>
      </c>
      <c r="D3" s="48"/>
      <c r="E3" s="47"/>
      <c r="BV3" s="1"/>
      <c r="CA3" s="34"/>
    </row>
    <row r="4" spans="1:79" ht="37.9" customHeight="1" x14ac:dyDescent="0.15">
      <c r="A4" s="51" t="s">
        <v>23</v>
      </c>
      <c r="B4" s="51" t="s">
        <v>24</v>
      </c>
      <c r="C4" s="51" t="s">
        <v>25</v>
      </c>
      <c r="D4" s="51" t="s">
        <v>26</v>
      </c>
      <c r="E4" s="50" t="s">
        <v>27</v>
      </c>
      <c r="F4" s="53" t="s">
        <v>3</v>
      </c>
      <c r="G4" s="53"/>
      <c r="H4" s="54"/>
      <c r="I4" s="52" t="s">
        <v>4</v>
      </c>
      <c r="J4" s="53"/>
      <c r="K4" s="54"/>
      <c r="L4" s="52" t="s">
        <v>5</v>
      </c>
      <c r="M4" s="53"/>
      <c r="N4" s="54"/>
      <c r="O4" s="52" t="s">
        <v>6</v>
      </c>
      <c r="P4" s="53"/>
      <c r="Q4" s="54"/>
      <c r="R4" s="52" t="s">
        <v>7</v>
      </c>
      <c r="S4" s="53"/>
      <c r="T4" s="54"/>
      <c r="U4" s="52" t="s">
        <v>8</v>
      </c>
      <c r="V4" s="53"/>
      <c r="W4" s="54"/>
      <c r="X4" s="52" t="s">
        <v>9</v>
      </c>
      <c r="Y4" s="53"/>
      <c r="Z4" s="54"/>
      <c r="AA4" s="52" t="s">
        <v>10</v>
      </c>
      <c r="AB4" s="53"/>
      <c r="AC4" s="54"/>
      <c r="AD4" s="52" t="s">
        <v>11</v>
      </c>
      <c r="AE4" s="53"/>
      <c r="AF4" s="54"/>
      <c r="AG4" s="52" t="s">
        <v>12</v>
      </c>
      <c r="AH4" s="53"/>
      <c r="AI4" s="54"/>
      <c r="AJ4" s="52" t="s">
        <v>13</v>
      </c>
      <c r="AK4" s="53"/>
      <c r="AL4" s="54"/>
      <c r="AM4" s="52" t="s">
        <v>14</v>
      </c>
      <c r="AN4" s="53"/>
      <c r="AO4" s="54"/>
      <c r="AP4" s="52" t="s">
        <v>15</v>
      </c>
      <c r="AQ4" s="53"/>
      <c r="AR4" s="54"/>
      <c r="AS4" s="52" t="s">
        <v>16</v>
      </c>
      <c r="AT4" s="53"/>
      <c r="AU4" s="54"/>
      <c r="AV4" s="52" t="s">
        <v>17</v>
      </c>
      <c r="AW4" s="53"/>
      <c r="AX4" s="54"/>
      <c r="AY4" s="52" t="s">
        <v>18</v>
      </c>
      <c r="AZ4" s="53"/>
      <c r="BA4" s="54"/>
      <c r="BB4" s="52" t="s">
        <v>19</v>
      </c>
      <c r="BC4" s="53"/>
      <c r="BD4" s="54"/>
      <c r="BE4" s="52" t="s">
        <v>20</v>
      </c>
      <c r="BF4" s="53"/>
      <c r="BG4" s="54"/>
      <c r="BH4" s="52" t="s">
        <v>21</v>
      </c>
      <c r="BI4" s="53"/>
      <c r="BJ4" s="54"/>
      <c r="BK4" s="52" t="s">
        <v>22</v>
      </c>
      <c r="BL4" s="53"/>
      <c r="BM4" s="54"/>
      <c r="BN4" s="55" t="s">
        <v>44</v>
      </c>
      <c r="BO4" s="53"/>
      <c r="BP4" s="53"/>
      <c r="BQ4" s="51" t="s">
        <v>23</v>
      </c>
      <c r="BR4" s="51" t="s">
        <v>24</v>
      </c>
      <c r="BS4" s="50" t="s">
        <v>54</v>
      </c>
      <c r="BT4" s="50"/>
      <c r="BU4" s="56" t="s">
        <v>57</v>
      </c>
      <c r="BV4" s="49" t="s">
        <v>59</v>
      </c>
      <c r="BW4" s="50"/>
      <c r="BX4" s="50"/>
      <c r="BY4" s="49" t="s">
        <v>66</v>
      </c>
      <c r="BZ4" s="50"/>
      <c r="CA4" s="56" t="s">
        <v>73</v>
      </c>
    </row>
    <row r="5" spans="1:79" x14ac:dyDescent="0.15">
      <c r="A5" s="51"/>
      <c r="B5" s="51"/>
      <c r="C5" s="51"/>
      <c r="D5" s="51"/>
      <c r="E5" s="50"/>
      <c r="F5" s="2" t="s">
        <v>1</v>
      </c>
      <c r="G5" s="2" t="s">
        <v>2</v>
      </c>
      <c r="H5" s="2" t="s">
        <v>0</v>
      </c>
      <c r="I5" s="2" t="s">
        <v>1</v>
      </c>
      <c r="J5" s="2" t="s">
        <v>51</v>
      </c>
      <c r="K5" s="2" t="s">
        <v>0</v>
      </c>
      <c r="L5" s="2" t="s">
        <v>1</v>
      </c>
      <c r="M5" s="2" t="s">
        <v>2</v>
      </c>
      <c r="N5" s="2" t="s">
        <v>0</v>
      </c>
      <c r="O5" s="2" t="s">
        <v>1</v>
      </c>
      <c r="P5" s="2" t="s">
        <v>2</v>
      </c>
      <c r="Q5" s="2" t="s">
        <v>0</v>
      </c>
      <c r="R5" s="2" t="s">
        <v>1</v>
      </c>
      <c r="S5" s="2" t="s">
        <v>2</v>
      </c>
      <c r="T5" s="2" t="s">
        <v>0</v>
      </c>
      <c r="U5" s="2" t="s">
        <v>1</v>
      </c>
      <c r="V5" s="2" t="s">
        <v>2</v>
      </c>
      <c r="W5" s="2" t="s">
        <v>0</v>
      </c>
      <c r="X5" s="2" t="s">
        <v>1</v>
      </c>
      <c r="Y5" s="2" t="s">
        <v>2</v>
      </c>
      <c r="Z5" s="2" t="s">
        <v>0</v>
      </c>
      <c r="AA5" s="2" t="s">
        <v>1</v>
      </c>
      <c r="AB5" s="2" t="s">
        <v>2</v>
      </c>
      <c r="AC5" s="2" t="s">
        <v>0</v>
      </c>
      <c r="AD5" s="2" t="s">
        <v>1</v>
      </c>
      <c r="AE5" s="2" t="s">
        <v>2</v>
      </c>
      <c r="AF5" s="2" t="s">
        <v>0</v>
      </c>
      <c r="AG5" s="2" t="s">
        <v>1</v>
      </c>
      <c r="AH5" s="2" t="s">
        <v>2</v>
      </c>
      <c r="AI5" s="2" t="s">
        <v>0</v>
      </c>
      <c r="AJ5" s="2" t="s">
        <v>1</v>
      </c>
      <c r="AK5" s="2" t="s">
        <v>2</v>
      </c>
      <c r="AL5" s="2" t="s">
        <v>0</v>
      </c>
      <c r="AM5" s="2" t="s">
        <v>1</v>
      </c>
      <c r="AN5" s="2" t="s">
        <v>2</v>
      </c>
      <c r="AO5" s="2" t="s">
        <v>0</v>
      </c>
      <c r="AP5" s="2" t="s">
        <v>1</v>
      </c>
      <c r="AQ5" s="2" t="s">
        <v>2</v>
      </c>
      <c r="AR5" s="2" t="s">
        <v>0</v>
      </c>
      <c r="AS5" s="2" t="s">
        <v>1</v>
      </c>
      <c r="AT5" s="2" t="s">
        <v>2</v>
      </c>
      <c r="AU5" s="2" t="s">
        <v>0</v>
      </c>
      <c r="AV5" s="2" t="s">
        <v>1</v>
      </c>
      <c r="AW5" s="2" t="s">
        <v>2</v>
      </c>
      <c r="AX5" s="2" t="s">
        <v>0</v>
      </c>
      <c r="AY5" s="2" t="s">
        <v>1</v>
      </c>
      <c r="AZ5" s="2" t="s">
        <v>2</v>
      </c>
      <c r="BA5" s="2" t="s">
        <v>0</v>
      </c>
      <c r="BB5" s="2" t="s">
        <v>1</v>
      </c>
      <c r="BC5" s="2" t="s">
        <v>2</v>
      </c>
      <c r="BD5" s="2" t="s">
        <v>0</v>
      </c>
      <c r="BE5" s="2" t="s">
        <v>1</v>
      </c>
      <c r="BF5" s="2" t="s">
        <v>2</v>
      </c>
      <c r="BG5" s="2" t="s">
        <v>0</v>
      </c>
      <c r="BH5" s="2" t="s">
        <v>1</v>
      </c>
      <c r="BI5" s="2" t="s">
        <v>2</v>
      </c>
      <c r="BJ5" s="2" t="s">
        <v>0</v>
      </c>
      <c r="BK5" s="2" t="s">
        <v>1</v>
      </c>
      <c r="BL5" s="2" t="s">
        <v>2</v>
      </c>
      <c r="BM5" s="2" t="s">
        <v>0</v>
      </c>
      <c r="BN5" s="2" t="s">
        <v>1</v>
      </c>
      <c r="BO5" s="2" t="s">
        <v>2</v>
      </c>
      <c r="BP5" s="10" t="s">
        <v>0</v>
      </c>
      <c r="BQ5" s="51"/>
      <c r="BR5" s="51"/>
      <c r="BS5" s="8" t="s">
        <v>55</v>
      </c>
      <c r="BT5" s="8" t="s">
        <v>56</v>
      </c>
      <c r="BU5" s="58"/>
      <c r="BV5" s="8" t="s">
        <v>60</v>
      </c>
      <c r="BW5" s="13" t="s">
        <v>1</v>
      </c>
      <c r="BX5" s="41" t="s">
        <v>2</v>
      </c>
      <c r="BY5" s="8" t="s">
        <v>60</v>
      </c>
      <c r="BZ5" s="8" t="s">
        <v>1</v>
      </c>
      <c r="CA5" s="57"/>
    </row>
    <row r="6" spans="1:79" ht="18" customHeight="1" x14ac:dyDescent="0.15">
      <c r="A6" s="51" t="s">
        <v>43</v>
      </c>
      <c r="B6" s="51" t="s">
        <v>40</v>
      </c>
      <c r="C6" s="51" t="s">
        <v>35</v>
      </c>
      <c r="D6" s="51" t="s">
        <v>33</v>
      </c>
      <c r="E6" s="5" t="s">
        <v>28</v>
      </c>
      <c r="F6" s="4">
        <v>0</v>
      </c>
      <c r="G6" s="9">
        <v>0</v>
      </c>
      <c r="H6" s="9">
        <v>0</v>
      </c>
      <c r="I6" s="4">
        <v>4.95</v>
      </c>
      <c r="J6" s="9">
        <v>0</v>
      </c>
      <c r="K6" s="9">
        <v>0</v>
      </c>
      <c r="L6" s="4">
        <v>1.04</v>
      </c>
      <c r="M6" s="9">
        <v>35</v>
      </c>
      <c r="N6" s="9">
        <v>7</v>
      </c>
      <c r="O6" s="4">
        <v>7.66</v>
      </c>
      <c r="P6" s="9">
        <v>579</v>
      </c>
      <c r="Q6" s="9">
        <v>63</v>
      </c>
      <c r="R6" s="4">
        <v>16.2</v>
      </c>
      <c r="S6" s="9">
        <v>1891</v>
      </c>
      <c r="T6" s="9">
        <v>153</v>
      </c>
      <c r="U6" s="4">
        <v>30.76</v>
      </c>
      <c r="V6" s="9">
        <v>5247</v>
      </c>
      <c r="W6" s="9">
        <v>324</v>
      </c>
      <c r="X6" s="4">
        <v>100.76</v>
      </c>
      <c r="Y6" s="9">
        <v>21196</v>
      </c>
      <c r="Z6" s="9">
        <v>1162</v>
      </c>
      <c r="AA6" s="4">
        <v>133.94999999999999</v>
      </c>
      <c r="AB6" s="9">
        <v>36917</v>
      </c>
      <c r="AC6" s="9">
        <v>1210</v>
      </c>
      <c r="AD6" s="4">
        <v>291.27999999999997</v>
      </c>
      <c r="AE6" s="9">
        <v>91670</v>
      </c>
      <c r="AF6" s="9">
        <v>2244</v>
      </c>
      <c r="AG6" s="4">
        <v>412.55</v>
      </c>
      <c r="AH6" s="9">
        <v>147354</v>
      </c>
      <c r="AI6" s="9">
        <v>2326</v>
      </c>
      <c r="AJ6" s="4">
        <v>577.12</v>
      </c>
      <c r="AK6" s="9">
        <v>219885</v>
      </c>
      <c r="AL6" s="9">
        <v>2409</v>
      </c>
      <c r="AM6" s="4">
        <v>801.18999999999994</v>
      </c>
      <c r="AN6" s="9">
        <v>324414</v>
      </c>
      <c r="AO6" s="9">
        <v>2615</v>
      </c>
      <c r="AP6" s="4">
        <v>1014.22</v>
      </c>
      <c r="AQ6" s="9">
        <v>429999</v>
      </c>
      <c r="AR6" s="9">
        <v>3342</v>
      </c>
      <c r="AS6" s="4">
        <v>704.3</v>
      </c>
      <c r="AT6" s="9">
        <v>312151</v>
      </c>
      <c r="AU6" s="9">
        <v>1679</v>
      </c>
      <c r="AV6" s="4">
        <v>356.51</v>
      </c>
      <c r="AW6" s="9">
        <v>162647</v>
      </c>
      <c r="AX6" s="9">
        <v>722</v>
      </c>
      <c r="AY6" s="4">
        <v>227.36999999999998</v>
      </c>
      <c r="AZ6" s="9">
        <v>103846</v>
      </c>
      <c r="BA6" s="9">
        <v>428</v>
      </c>
      <c r="BB6" s="4">
        <v>149.53</v>
      </c>
      <c r="BC6" s="9">
        <v>69129</v>
      </c>
      <c r="BD6" s="9">
        <v>144</v>
      </c>
      <c r="BE6" s="4">
        <v>87.78</v>
      </c>
      <c r="BF6" s="9">
        <v>40633</v>
      </c>
      <c r="BG6" s="9">
        <v>75</v>
      </c>
      <c r="BH6" s="4">
        <v>72.5</v>
      </c>
      <c r="BI6" s="9">
        <v>33674</v>
      </c>
      <c r="BJ6" s="9">
        <v>61</v>
      </c>
      <c r="BK6" s="4">
        <v>140.4</v>
      </c>
      <c r="BL6" s="9">
        <v>65128</v>
      </c>
      <c r="BM6" s="9">
        <v>34</v>
      </c>
      <c r="BN6" s="4">
        <f>SUM(F6,I6,L6,O6,R6,U6,X6,AA6,AD6,AG6,AJ6,AM6,AP6,AS6,AV6,AY6,BB6,BE6,BH6,BK6)</f>
        <v>5130.07</v>
      </c>
      <c r="BO6" s="9">
        <f>SUM(G6,J6,M6,P6,S6,V6,Y6,AB6,AE6,AH6,AK6,AN6,AQ6,AT6,AW6,AZ6,BC6,BF6,BI6,BL6)</f>
        <v>2066395</v>
      </c>
      <c r="BP6" s="11">
        <f>SUM(H6,K6,N6,Q6,T6,W6,Z6,AC6,AF6,AI6,AL6,AO6,AR6,AU6,AX6,BA6,BD6,BG6,BJ6,BM6)</f>
        <v>18998</v>
      </c>
      <c r="BQ6" s="51" t="s">
        <v>43</v>
      </c>
      <c r="BR6" s="51" t="s">
        <v>40</v>
      </c>
      <c r="BS6" s="21">
        <v>9.76</v>
      </c>
      <c r="BT6" s="22">
        <v>227.85999999999999</v>
      </c>
      <c r="BU6" s="21">
        <v>25.91</v>
      </c>
      <c r="BV6" s="18" t="s">
        <v>61</v>
      </c>
      <c r="BW6" s="36">
        <v>201.21</v>
      </c>
      <c r="BX6" s="42">
        <v>238942</v>
      </c>
      <c r="BY6" s="18" t="s">
        <v>67</v>
      </c>
      <c r="BZ6" s="28">
        <v>75.06</v>
      </c>
      <c r="CA6" s="28"/>
    </row>
    <row r="7" spans="1:79" ht="18" customHeight="1" x14ac:dyDescent="0.15">
      <c r="A7" s="51"/>
      <c r="B7" s="51"/>
      <c r="C7" s="51"/>
      <c r="D7" s="51"/>
      <c r="E7" s="5" t="s">
        <v>29</v>
      </c>
      <c r="F7" s="4">
        <v>0</v>
      </c>
      <c r="G7" s="9">
        <v>0</v>
      </c>
      <c r="H7" s="9">
        <v>0</v>
      </c>
      <c r="I7" s="4">
        <v>1.02</v>
      </c>
      <c r="J7" s="9">
        <v>0</v>
      </c>
      <c r="K7" s="9">
        <v>0</v>
      </c>
      <c r="L7" s="4">
        <v>1.98</v>
      </c>
      <c r="M7" s="9">
        <v>120</v>
      </c>
      <c r="N7" s="9">
        <v>17</v>
      </c>
      <c r="O7" s="4">
        <v>14.12</v>
      </c>
      <c r="P7" s="9">
        <v>1270</v>
      </c>
      <c r="Q7" s="9">
        <v>110</v>
      </c>
      <c r="R7" s="4">
        <v>25.32</v>
      </c>
      <c r="S7" s="9">
        <v>3899</v>
      </c>
      <c r="T7" s="9">
        <v>274</v>
      </c>
      <c r="U7" s="4">
        <v>102.79</v>
      </c>
      <c r="V7" s="9">
        <v>18205</v>
      </c>
      <c r="W7" s="9">
        <v>1027</v>
      </c>
      <c r="X7" s="4">
        <v>379.88</v>
      </c>
      <c r="Y7" s="9">
        <v>84459</v>
      </c>
      <c r="Z7" s="9">
        <v>3875</v>
      </c>
      <c r="AA7" s="4">
        <v>394.1</v>
      </c>
      <c r="AB7" s="9">
        <v>119257</v>
      </c>
      <c r="AC7" s="9">
        <v>3128</v>
      </c>
      <c r="AD7" s="4">
        <v>1261.57</v>
      </c>
      <c r="AE7" s="9">
        <v>421130</v>
      </c>
      <c r="AF7" s="9">
        <v>7566</v>
      </c>
      <c r="AG7" s="4">
        <v>3003.14</v>
      </c>
      <c r="AH7" s="9">
        <v>1123855</v>
      </c>
      <c r="AI7" s="9">
        <v>16011</v>
      </c>
      <c r="AJ7" s="4">
        <v>3089.1000000000004</v>
      </c>
      <c r="AK7" s="9">
        <v>1224280</v>
      </c>
      <c r="AL7" s="9">
        <v>13696</v>
      </c>
      <c r="AM7" s="4">
        <v>2048.7600000000002</v>
      </c>
      <c r="AN7" s="9">
        <v>863581</v>
      </c>
      <c r="AO7" s="9">
        <v>6855</v>
      </c>
      <c r="AP7" s="4">
        <v>1544.58</v>
      </c>
      <c r="AQ7" s="9">
        <v>677658</v>
      </c>
      <c r="AR7" s="9">
        <v>5601</v>
      </c>
      <c r="AS7" s="4">
        <v>641.8900000000001</v>
      </c>
      <c r="AT7" s="9">
        <v>294918</v>
      </c>
      <c r="AU7" s="9">
        <v>1519</v>
      </c>
      <c r="AV7" s="4">
        <v>143.08999999999997</v>
      </c>
      <c r="AW7" s="9">
        <v>67863</v>
      </c>
      <c r="AX7" s="9">
        <v>317</v>
      </c>
      <c r="AY7" s="4">
        <v>78.66</v>
      </c>
      <c r="AZ7" s="9">
        <v>37705</v>
      </c>
      <c r="BA7" s="9">
        <v>102</v>
      </c>
      <c r="BB7" s="4">
        <v>41.88</v>
      </c>
      <c r="BC7" s="9">
        <v>20094</v>
      </c>
      <c r="BD7" s="9">
        <v>50</v>
      </c>
      <c r="BE7" s="4">
        <v>39.39</v>
      </c>
      <c r="BF7" s="9">
        <v>18938</v>
      </c>
      <c r="BG7" s="9">
        <v>55</v>
      </c>
      <c r="BH7" s="4">
        <v>27.46</v>
      </c>
      <c r="BI7" s="9">
        <v>13680</v>
      </c>
      <c r="BJ7" s="9">
        <v>13</v>
      </c>
      <c r="BK7" s="4">
        <v>54.73</v>
      </c>
      <c r="BL7" s="9">
        <v>27254</v>
      </c>
      <c r="BM7" s="9">
        <v>27</v>
      </c>
      <c r="BN7" s="4">
        <f t="shared" ref="BN7:BP61" si="0">SUM(F7,I7,L7,O7,R7,U7,X7,AA7,AD7,AG7,AJ7,AM7,AP7,AS7,AV7,AY7,BB7,BE7,BH7,BK7)</f>
        <v>12893.459999999997</v>
      </c>
      <c r="BO7" s="9">
        <f t="shared" si="0"/>
        <v>5018166</v>
      </c>
      <c r="BP7" s="11">
        <f t="shared" si="0"/>
        <v>60243</v>
      </c>
      <c r="BQ7" s="51"/>
      <c r="BR7" s="51"/>
      <c r="BS7" s="23">
        <v>0</v>
      </c>
      <c r="BT7" s="24">
        <v>0</v>
      </c>
      <c r="BU7" s="23">
        <v>0</v>
      </c>
      <c r="BV7" s="19" t="s">
        <v>62</v>
      </c>
      <c r="BW7" s="37">
        <v>72.510000000000005</v>
      </c>
      <c r="BX7" s="43">
        <v>57594</v>
      </c>
      <c r="BY7" s="19" t="s">
        <v>68</v>
      </c>
      <c r="BZ7" s="29">
        <v>0</v>
      </c>
      <c r="CA7" s="29"/>
    </row>
    <row r="8" spans="1:79" ht="18" customHeight="1" x14ac:dyDescent="0.15">
      <c r="A8" s="51"/>
      <c r="B8" s="51"/>
      <c r="C8" s="51"/>
      <c r="D8" s="51"/>
      <c r="E8" s="5" t="s">
        <v>30</v>
      </c>
      <c r="F8" s="4">
        <v>0</v>
      </c>
      <c r="G8" s="9">
        <v>0</v>
      </c>
      <c r="H8" s="9">
        <v>0</v>
      </c>
      <c r="I8" s="4">
        <v>0</v>
      </c>
      <c r="J8" s="9">
        <v>0</v>
      </c>
      <c r="K8" s="9">
        <v>0</v>
      </c>
      <c r="L8" s="4">
        <v>0.85</v>
      </c>
      <c r="M8" s="9">
        <v>43</v>
      </c>
      <c r="N8" s="9">
        <v>7</v>
      </c>
      <c r="O8" s="4">
        <v>1.79</v>
      </c>
      <c r="P8" s="9">
        <v>121</v>
      </c>
      <c r="Q8" s="9">
        <v>10</v>
      </c>
      <c r="R8" s="4">
        <v>3.88</v>
      </c>
      <c r="S8" s="9">
        <v>404</v>
      </c>
      <c r="T8" s="9">
        <v>19</v>
      </c>
      <c r="U8" s="4">
        <v>0.68</v>
      </c>
      <c r="V8" s="9">
        <v>82</v>
      </c>
      <c r="W8" s="9">
        <v>3</v>
      </c>
      <c r="X8" s="4">
        <v>1.24</v>
      </c>
      <c r="Y8" s="9">
        <v>231</v>
      </c>
      <c r="Z8" s="9">
        <v>6</v>
      </c>
      <c r="AA8" s="4">
        <v>0.75</v>
      </c>
      <c r="AB8" s="9">
        <v>140</v>
      </c>
      <c r="AC8" s="9">
        <v>3</v>
      </c>
      <c r="AD8" s="4">
        <v>0.03</v>
      </c>
      <c r="AE8" s="9">
        <v>5</v>
      </c>
      <c r="AF8" s="9">
        <v>0</v>
      </c>
      <c r="AG8" s="4">
        <v>3.62</v>
      </c>
      <c r="AH8" s="9">
        <v>782</v>
      </c>
      <c r="AI8" s="9">
        <v>6</v>
      </c>
      <c r="AJ8" s="4">
        <v>15.76</v>
      </c>
      <c r="AK8" s="9">
        <v>2875</v>
      </c>
      <c r="AL8" s="9">
        <v>11</v>
      </c>
      <c r="AM8" s="4">
        <v>46.59</v>
      </c>
      <c r="AN8" s="9">
        <v>9011</v>
      </c>
      <c r="AO8" s="9">
        <v>49</v>
      </c>
      <c r="AP8" s="4">
        <v>67.099999999999994</v>
      </c>
      <c r="AQ8" s="9">
        <v>14363</v>
      </c>
      <c r="AR8" s="9">
        <v>54</v>
      </c>
      <c r="AS8" s="4">
        <v>25.98</v>
      </c>
      <c r="AT8" s="9">
        <v>4881</v>
      </c>
      <c r="AU8" s="9">
        <v>11</v>
      </c>
      <c r="AV8" s="4">
        <v>8.02</v>
      </c>
      <c r="AW8" s="9">
        <v>1604</v>
      </c>
      <c r="AX8" s="9">
        <v>6</v>
      </c>
      <c r="AY8" s="4">
        <v>1.1299999999999999</v>
      </c>
      <c r="AZ8" s="9">
        <v>208</v>
      </c>
      <c r="BA8" s="9">
        <v>0</v>
      </c>
      <c r="BB8" s="4">
        <v>0</v>
      </c>
      <c r="BC8" s="9">
        <v>0</v>
      </c>
      <c r="BD8" s="9">
        <v>0</v>
      </c>
      <c r="BE8" s="4">
        <v>0</v>
      </c>
      <c r="BF8" s="9">
        <v>0</v>
      </c>
      <c r="BG8" s="9">
        <v>0</v>
      </c>
      <c r="BH8" s="4">
        <v>0</v>
      </c>
      <c r="BI8" s="9">
        <v>0</v>
      </c>
      <c r="BJ8" s="9">
        <v>0</v>
      </c>
      <c r="BK8" s="4">
        <v>1.1299999999999999</v>
      </c>
      <c r="BL8" s="9">
        <v>105</v>
      </c>
      <c r="BM8" s="9">
        <v>0</v>
      </c>
      <c r="BN8" s="4">
        <f t="shared" si="0"/>
        <v>178.54999999999998</v>
      </c>
      <c r="BO8" s="9">
        <f>SUM(G8,J8,M8,P8,S8,V8,Y8,AB8,AE8,AH8,AK8,AN8,AQ8,AT8,AW8,AZ8,BC8,BF8,BI8,BL8)</f>
        <v>34855</v>
      </c>
      <c r="BP8" s="11">
        <f t="shared" si="0"/>
        <v>185</v>
      </c>
      <c r="BQ8" s="51"/>
      <c r="BR8" s="51"/>
      <c r="BS8" s="23">
        <v>0</v>
      </c>
      <c r="BT8" s="24">
        <v>0</v>
      </c>
      <c r="BU8" s="23">
        <v>0</v>
      </c>
      <c r="BV8" s="19" t="s">
        <v>63</v>
      </c>
      <c r="BW8" s="37">
        <v>8.44</v>
      </c>
      <c r="BX8" s="43">
        <v>5047</v>
      </c>
      <c r="BY8" s="19" t="s">
        <v>69</v>
      </c>
      <c r="BZ8" s="29">
        <v>1.35</v>
      </c>
      <c r="CA8" s="29"/>
    </row>
    <row r="9" spans="1:79" ht="18" customHeight="1" x14ac:dyDescent="0.15">
      <c r="A9" s="51"/>
      <c r="B9" s="51"/>
      <c r="C9" s="51"/>
      <c r="D9" s="51"/>
      <c r="E9" s="5" t="s">
        <v>31</v>
      </c>
      <c r="F9" s="4">
        <v>0</v>
      </c>
      <c r="G9" s="9">
        <v>0</v>
      </c>
      <c r="H9" s="9">
        <v>0</v>
      </c>
      <c r="I9" s="4">
        <v>0</v>
      </c>
      <c r="J9" s="9">
        <v>0</v>
      </c>
      <c r="K9" s="9">
        <v>0</v>
      </c>
      <c r="L9" s="4">
        <v>0</v>
      </c>
      <c r="M9" s="9">
        <v>0</v>
      </c>
      <c r="N9" s="9">
        <v>0</v>
      </c>
      <c r="O9" s="4">
        <v>0.21</v>
      </c>
      <c r="P9" s="9">
        <v>26</v>
      </c>
      <c r="Q9" s="9">
        <v>2</v>
      </c>
      <c r="R9" s="4">
        <v>0</v>
      </c>
      <c r="S9" s="9">
        <v>0</v>
      </c>
      <c r="T9" s="9">
        <v>0</v>
      </c>
      <c r="U9" s="4">
        <v>0.38</v>
      </c>
      <c r="V9" s="9">
        <v>49</v>
      </c>
      <c r="W9" s="9">
        <v>2</v>
      </c>
      <c r="X9" s="4">
        <v>0</v>
      </c>
      <c r="Y9" s="9">
        <v>0</v>
      </c>
      <c r="Z9" s="9">
        <v>0</v>
      </c>
      <c r="AA9" s="4">
        <v>0.12</v>
      </c>
      <c r="AB9" s="9">
        <v>29</v>
      </c>
      <c r="AC9" s="9">
        <v>1</v>
      </c>
      <c r="AD9" s="4">
        <v>0</v>
      </c>
      <c r="AE9" s="9">
        <v>0</v>
      </c>
      <c r="AF9" s="9">
        <v>0</v>
      </c>
      <c r="AG9" s="4">
        <v>0</v>
      </c>
      <c r="AH9" s="9">
        <v>0</v>
      </c>
      <c r="AI9" s="9">
        <v>0</v>
      </c>
      <c r="AJ9" s="4">
        <v>0</v>
      </c>
      <c r="AK9" s="9">
        <v>0</v>
      </c>
      <c r="AL9" s="9">
        <v>0</v>
      </c>
      <c r="AM9" s="4">
        <v>0</v>
      </c>
      <c r="AN9" s="9">
        <v>0</v>
      </c>
      <c r="AO9" s="9">
        <v>0</v>
      </c>
      <c r="AP9" s="4">
        <v>0</v>
      </c>
      <c r="AQ9" s="9">
        <v>0</v>
      </c>
      <c r="AR9" s="9">
        <v>0</v>
      </c>
      <c r="AS9" s="4">
        <v>0</v>
      </c>
      <c r="AT9" s="9">
        <v>0</v>
      </c>
      <c r="AU9" s="9">
        <v>0</v>
      </c>
      <c r="AV9" s="4">
        <v>0</v>
      </c>
      <c r="AW9" s="9">
        <v>0</v>
      </c>
      <c r="AX9" s="9">
        <v>0</v>
      </c>
      <c r="AY9" s="4">
        <v>0</v>
      </c>
      <c r="AZ9" s="9">
        <v>0</v>
      </c>
      <c r="BA9" s="9">
        <v>0</v>
      </c>
      <c r="BB9" s="4">
        <v>0</v>
      </c>
      <c r="BC9" s="9">
        <v>0</v>
      </c>
      <c r="BD9" s="9">
        <v>0</v>
      </c>
      <c r="BE9" s="4">
        <v>0</v>
      </c>
      <c r="BF9" s="9">
        <v>0</v>
      </c>
      <c r="BG9" s="9">
        <v>0</v>
      </c>
      <c r="BH9" s="4">
        <v>0</v>
      </c>
      <c r="BI9" s="9">
        <v>0</v>
      </c>
      <c r="BJ9" s="9">
        <v>0</v>
      </c>
      <c r="BK9" s="4">
        <v>0</v>
      </c>
      <c r="BL9" s="9">
        <v>0</v>
      </c>
      <c r="BM9" s="9">
        <v>0</v>
      </c>
      <c r="BN9" s="4">
        <f t="shared" si="0"/>
        <v>0.71</v>
      </c>
      <c r="BO9" s="9">
        <f t="shared" si="0"/>
        <v>104</v>
      </c>
      <c r="BP9" s="11">
        <f t="shared" si="0"/>
        <v>5</v>
      </c>
      <c r="BQ9" s="51"/>
      <c r="BR9" s="51"/>
      <c r="BS9" s="23">
        <v>0</v>
      </c>
      <c r="BT9" s="24">
        <v>0</v>
      </c>
      <c r="BU9" s="23">
        <v>0</v>
      </c>
      <c r="BV9" s="19" t="s">
        <v>64</v>
      </c>
      <c r="BW9" s="37">
        <v>8.0299999999999994</v>
      </c>
      <c r="BX9" s="43">
        <v>3984</v>
      </c>
      <c r="BY9" s="19" t="s">
        <v>70</v>
      </c>
      <c r="BZ9" s="29">
        <v>0</v>
      </c>
      <c r="CA9" s="29"/>
    </row>
    <row r="10" spans="1:79" ht="18" customHeight="1" x14ac:dyDescent="0.15">
      <c r="A10" s="51"/>
      <c r="B10" s="51"/>
      <c r="C10" s="51"/>
      <c r="D10" s="51"/>
      <c r="E10" s="5" t="s">
        <v>32</v>
      </c>
      <c r="F10" s="4">
        <f t="shared" ref="F10:AK10" si="1">SUM(F6:F9)</f>
        <v>0</v>
      </c>
      <c r="G10" s="9">
        <f t="shared" si="1"/>
        <v>0</v>
      </c>
      <c r="H10" s="9">
        <f t="shared" si="1"/>
        <v>0</v>
      </c>
      <c r="I10" s="4">
        <f t="shared" si="1"/>
        <v>5.9700000000000006</v>
      </c>
      <c r="J10" s="9">
        <f t="shared" si="1"/>
        <v>0</v>
      </c>
      <c r="K10" s="9">
        <f t="shared" si="1"/>
        <v>0</v>
      </c>
      <c r="L10" s="4">
        <f t="shared" si="1"/>
        <v>3.87</v>
      </c>
      <c r="M10" s="9">
        <f t="shared" si="1"/>
        <v>198</v>
      </c>
      <c r="N10" s="9">
        <f t="shared" si="1"/>
        <v>31</v>
      </c>
      <c r="O10" s="4">
        <f t="shared" si="1"/>
        <v>23.78</v>
      </c>
      <c r="P10" s="9">
        <f t="shared" si="1"/>
        <v>1996</v>
      </c>
      <c r="Q10" s="9">
        <f t="shared" si="1"/>
        <v>185</v>
      </c>
      <c r="R10" s="4">
        <f t="shared" si="1"/>
        <v>45.4</v>
      </c>
      <c r="S10" s="9">
        <f t="shared" si="1"/>
        <v>6194</v>
      </c>
      <c r="T10" s="9">
        <f t="shared" si="1"/>
        <v>446</v>
      </c>
      <c r="U10" s="4">
        <f t="shared" si="1"/>
        <v>134.61000000000001</v>
      </c>
      <c r="V10" s="9">
        <f t="shared" si="1"/>
        <v>23583</v>
      </c>
      <c r="W10" s="9">
        <f t="shared" si="1"/>
        <v>1356</v>
      </c>
      <c r="X10" s="4">
        <f t="shared" si="1"/>
        <v>481.88</v>
      </c>
      <c r="Y10" s="9">
        <f t="shared" si="1"/>
        <v>105886</v>
      </c>
      <c r="Z10" s="9">
        <f t="shared" si="1"/>
        <v>5043</v>
      </c>
      <c r="AA10" s="4">
        <f t="shared" si="1"/>
        <v>528.91999999999996</v>
      </c>
      <c r="AB10" s="9">
        <f t="shared" si="1"/>
        <v>156343</v>
      </c>
      <c r="AC10" s="9">
        <f t="shared" si="1"/>
        <v>4342</v>
      </c>
      <c r="AD10" s="4">
        <f t="shared" si="1"/>
        <v>1552.8799999999999</v>
      </c>
      <c r="AE10" s="9">
        <f t="shared" si="1"/>
        <v>512805</v>
      </c>
      <c r="AF10" s="9">
        <f t="shared" si="1"/>
        <v>9810</v>
      </c>
      <c r="AG10" s="4">
        <f t="shared" si="1"/>
        <v>3419.31</v>
      </c>
      <c r="AH10" s="9">
        <f t="shared" si="1"/>
        <v>1271991</v>
      </c>
      <c r="AI10" s="9">
        <f t="shared" si="1"/>
        <v>18343</v>
      </c>
      <c r="AJ10" s="4">
        <f t="shared" si="1"/>
        <v>3681.9800000000005</v>
      </c>
      <c r="AK10" s="9">
        <f t="shared" si="1"/>
        <v>1447040</v>
      </c>
      <c r="AL10" s="9">
        <f t="shared" ref="AL10:BM10" si="2">SUM(AL6:AL9)</f>
        <v>16116</v>
      </c>
      <c r="AM10" s="4">
        <f t="shared" si="2"/>
        <v>2896.5400000000004</v>
      </c>
      <c r="AN10" s="9">
        <f t="shared" si="2"/>
        <v>1197006</v>
      </c>
      <c r="AO10" s="9">
        <f t="shared" si="2"/>
        <v>9519</v>
      </c>
      <c r="AP10" s="4">
        <f t="shared" si="2"/>
        <v>2625.9</v>
      </c>
      <c r="AQ10" s="9">
        <f t="shared" si="2"/>
        <v>1122020</v>
      </c>
      <c r="AR10" s="9">
        <f t="shared" si="2"/>
        <v>8997</v>
      </c>
      <c r="AS10" s="4">
        <f t="shared" si="2"/>
        <v>1372.17</v>
      </c>
      <c r="AT10" s="9">
        <f t="shared" si="2"/>
        <v>611950</v>
      </c>
      <c r="AU10" s="9">
        <f t="shared" si="2"/>
        <v>3209</v>
      </c>
      <c r="AV10" s="4">
        <f t="shared" si="2"/>
        <v>507.61999999999995</v>
      </c>
      <c r="AW10" s="9">
        <f t="shared" si="2"/>
        <v>232114</v>
      </c>
      <c r="AX10" s="9">
        <f t="shared" si="2"/>
        <v>1045</v>
      </c>
      <c r="AY10" s="4">
        <f t="shared" si="2"/>
        <v>307.15999999999997</v>
      </c>
      <c r="AZ10" s="9">
        <f t="shared" si="2"/>
        <v>141759</v>
      </c>
      <c r="BA10" s="9">
        <f t="shared" si="2"/>
        <v>530</v>
      </c>
      <c r="BB10" s="4">
        <f t="shared" si="2"/>
        <v>191.41</v>
      </c>
      <c r="BC10" s="9">
        <f t="shared" si="2"/>
        <v>89223</v>
      </c>
      <c r="BD10" s="9">
        <f t="shared" si="2"/>
        <v>194</v>
      </c>
      <c r="BE10" s="4">
        <f t="shared" si="2"/>
        <v>127.17</v>
      </c>
      <c r="BF10" s="9">
        <f t="shared" si="2"/>
        <v>59571</v>
      </c>
      <c r="BG10" s="9">
        <f t="shared" si="2"/>
        <v>130</v>
      </c>
      <c r="BH10" s="4">
        <f t="shared" si="2"/>
        <v>99.960000000000008</v>
      </c>
      <c r="BI10" s="9">
        <f t="shared" si="2"/>
        <v>47354</v>
      </c>
      <c r="BJ10" s="9">
        <f t="shared" si="2"/>
        <v>74</v>
      </c>
      <c r="BK10" s="4">
        <f t="shared" si="2"/>
        <v>196.26</v>
      </c>
      <c r="BL10" s="9">
        <f t="shared" si="2"/>
        <v>92487</v>
      </c>
      <c r="BM10" s="9">
        <f t="shared" si="2"/>
        <v>61</v>
      </c>
      <c r="BN10" s="4">
        <f t="shared" si="0"/>
        <v>18202.789999999994</v>
      </c>
      <c r="BO10" s="9">
        <f t="shared" si="0"/>
        <v>7119520</v>
      </c>
      <c r="BP10" s="11">
        <f t="shared" si="0"/>
        <v>79431</v>
      </c>
      <c r="BQ10" s="51"/>
      <c r="BR10" s="51"/>
      <c r="BS10" s="23">
        <v>0</v>
      </c>
      <c r="BT10" s="24">
        <v>0</v>
      </c>
      <c r="BU10" s="23">
        <v>0</v>
      </c>
      <c r="BV10" s="19" t="s">
        <v>65</v>
      </c>
      <c r="BW10" s="37">
        <v>5.75</v>
      </c>
      <c r="BX10" s="43">
        <v>1148</v>
      </c>
      <c r="BY10" s="19" t="s">
        <v>72</v>
      </c>
      <c r="BZ10" s="29">
        <v>0</v>
      </c>
      <c r="CA10" s="29"/>
    </row>
    <row r="11" spans="1:79" ht="18" customHeight="1" x14ac:dyDescent="0.15">
      <c r="A11" s="51"/>
      <c r="B11" s="51"/>
      <c r="C11" s="51"/>
      <c r="D11" s="49" t="s">
        <v>36</v>
      </c>
      <c r="E11" s="49"/>
      <c r="F11" s="4">
        <v>0.31</v>
      </c>
      <c r="G11" s="9">
        <v>0</v>
      </c>
      <c r="H11" s="9">
        <v>0</v>
      </c>
      <c r="I11" s="4">
        <v>1.6</v>
      </c>
      <c r="J11" s="9">
        <v>43</v>
      </c>
      <c r="K11" s="9">
        <v>8</v>
      </c>
      <c r="L11" s="4">
        <v>8.42</v>
      </c>
      <c r="M11" s="9">
        <v>530</v>
      </c>
      <c r="N11" s="9">
        <v>34</v>
      </c>
      <c r="O11" s="4">
        <v>39.650000000000006</v>
      </c>
      <c r="P11" s="9">
        <v>3753</v>
      </c>
      <c r="Q11" s="9">
        <v>108</v>
      </c>
      <c r="R11" s="4">
        <v>17.95</v>
      </c>
      <c r="S11" s="9">
        <v>2352</v>
      </c>
      <c r="T11" s="9">
        <v>57</v>
      </c>
      <c r="U11" s="4">
        <v>7.53</v>
      </c>
      <c r="V11" s="9">
        <v>1115</v>
      </c>
      <c r="W11" s="9">
        <v>12</v>
      </c>
      <c r="X11" s="4">
        <v>9.17</v>
      </c>
      <c r="Y11" s="9">
        <v>1376</v>
      </c>
      <c r="Z11" s="9">
        <v>4</v>
      </c>
      <c r="AA11" s="4">
        <v>37.89</v>
      </c>
      <c r="AB11" s="9">
        <v>6408</v>
      </c>
      <c r="AC11" s="9">
        <v>24</v>
      </c>
      <c r="AD11" s="4">
        <v>31.830000000000002</v>
      </c>
      <c r="AE11" s="9">
        <v>5323</v>
      </c>
      <c r="AF11" s="9">
        <v>20</v>
      </c>
      <c r="AG11" s="4">
        <v>5.3599999999999994</v>
      </c>
      <c r="AH11" s="9">
        <v>898</v>
      </c>
      <c r="AI11" s="9">
        <v>5</v>
      </c>
      <c r="AJ11" s="4">
        <v>2.74</v>
      </c>
      <c r="AK11" s="9">
        <v>477</v>
      </c>
      <c r="AL11" s="9">
        <v>1</v>
      </c>
      <c r="AM11" s="4">
        <v>10.620000000000001</v>
      </c>
      <c r="AN11" s="9">
        <v>2007</v>
      </c>
      <c r="AO11" s="9">
        <v>8</v>
      </c>
      <c r="AP11" s="4">
        <v>7.0000000000000007E-2</v>
      </c>
      <c r="AQ11" s="9">
        <v>8</v>
      </c>
      <c r="AR11" s="9">
        <v>0</v>
      </c>
      <c r="AS11" s="4">
        <v>0.15</v>
      </c>
      <c r="AT11" s="9">
        <v>25</v>
      </c>
      <c r="AU11" s="9">
        <v>0</v>
      </c>
      <c r="AV11" s="4">
        <v>0</v>
      </c>
      <c r="AW11" s="9">
        <v>0</v>
      </c>
      <c r="AX11" s="9">
        <v>0</v>
      </c>
      <c r="AY11" s="4">
        <v>0</v>
      </c>
      <c r="AZ11" s="9">
        <v>0</v>
      </c>
      <c r="BA11" s="9">
        <v>0</v>
      </c>
      <c r="BB11" s="4">
        <v>0</v>
      </c>
      <c r="BC11" s="9">
        <v>0</v>
      </c>
      <c r="BD11" s="9">
        <v>0</v>
      </c>
      <c r="BE11" s="4">
        <v>0</v>
      </c>
      <c r="BF11" s="9">
        <v>0</v>
      </c>
      <c r="BG11" s="9">
        <v>0</v>
      </c>
      <c r="BH11" s="4">
        <v>0</v>
      </c>
      <c r="BI11" s="9">
        <v>0</v>
      </c>
      <c r="BJ11" s="9">
        <v>0</v>
      </c>
      <c r="BK11" s="4">
        <v>0</v>
      </c>
      <c r="BL11" s="9">
        <v>0</v>
      </c>
      <c r="BM11" s="9">
        <v>0</v>
      </c>
      <c r="BN11" s="4">
        <f t="shared" si="0"/>
        <v>173.29000000000005</v>
      </c>
      <c r="BO11" s="9">
        <f t="shared" si="0"/>
        <v>24315</v>
      </c>
      <c r="BP11" s="11">
        <f t="shared" si="0"/>
        <v>281</v>
      </c>
      <c r="BQ11" s="51"/>
      <c r="BR11" s="51"/>
      <c r="BS11" s="23">
        <v>0</v>
      </c>
      <c r="BT11" s="24">
        <v>0</v>
      </c>
      <c r="BU11" s="23">
        <v>0</v>
      </c>
      <c r="BV11" s="19"/>
      <c r="BW11" s="37">
        <v>0</v>
      </c>
      <c r="BX11" s="43">
        <v>0</v>
      </c>
      <c r="BY11" s="19" t="s">
        <v>71</v>
      </c>
      <c r="BZ11" s="29">
        <v>14.03</v>
      </c>
      <c r="CA11" s="29"/>
    </row>
    <row r="12" spans="1:79" ht="18" customHeight="1" x14ac:dyDescent="0.15">
      <c r="A12" s="51"/>
      <c r="B12" s="51"/>
      <c r="C12" s="51"/>
      <c r="D12" s="49" t="s">
        <v>37</v>
      </c>
      <c r="E12" s="49"/>
      <c r="F12" s="4">
        <f t="shared" ref="F12:AK12" si="3">SUM(F10:F11)</f>
        <v>0.31</v>
      </c>
      <c r="G12" s="9">
        <f t="shared" si="3"/>
        <v>0</v>
      </c>
      <c r="H12" s="9">
        <f t="shared" si="3"/>
        <v>0</v>
      </c>
      <c r="I12" s="4">
        <f t="shared" si="3"/>
        <v>7.57</v>
      </c>
      <c r="J12" s="9">
        <f t="shared" si="3"/>
        <v>43</v>
      </c>
      <c r="K12" s="9">
        <f t="shared" si="3"/>
        <v>8</v>
      </c>
      <c r="L12" s="4">
        <f t="shared" si="3"/>
        <v>12.29</v>
      </c>
      <c r="M12" s="9">
        <f t="shared" si="3"/>
        <v>728</v>
      </c>
      <c r="N12" s="9">
        <f t="shared" si="3"/>
        <v>65</v>
      </c>
      <c r="O12" s="4">
        <f t="shared" si="3"/>
        <v>63.430000000000007</v>
      </c>
      <c r="P12" s="9">
        <f t="shared" si="3"/>
        <v>5749</v>
      </c>
      <c r="Q12" s="9">
        <f t="shared" si="3"/>
        <v>293</v>
      </c>
      <c r="R12" s="4">
        <f t="shared" si="3"/>
        <v>63.349999999999994</v>
      </c>
      <c r="S12" s="9">
        <f t="shared" si="3"/>
        <v>8546</v>
      </c>
      <c r="T12" s="9">
        <f t="shared" si="3"/>
        <v>503</v>
      </c>
      <c r="U12" s="4">
        <f t="shared" si="3"/>
        <v>142.14000000000001</v>
      </c>
      <c r="V12" s="9">
        <f t="shared" si="3"/>
        <v>24698</v>
      </c>
      <c r="W12" s="9">
        <f t="shared" si="3"/>
        <v>1368</v>
      </c>
      <c r="X12" s="4">
        <f t="shared" si="3"/>
        <v>491.05</v>
      </c>
      <c r="Y12" s="9">
        <f t="shared" si="3"/>
        <v>107262</v>
      </c>
      <c r="Z12" s="9">
        <f t="shared" si="3"/>
        <v>5047</v>
      </c>
      <c r="AA12" s="4">
        <f t="shared" si="3"/>
        <v>566.80999999999995</v>
      </c>
      <c r="AB12" s="9">
        <f t="shared" si="3"/>
        <v>162751</v>
      </c>
      <c r="AC12" s="9">
        <f t="shared" si="3"/>
        <v>4366</v>
      </c>
      <c r="AD12" s="4">
        <f t="shared" si="3"/>
        <v>1584.7099999999998</v>
      </c>
      <c r="AE12" s="9">
        <f t="shared" si="3"/>
        <v>518128</v>
      </c>
      <c r="AF12" s="9">
        <f t="shared" si="3"/>
        <v>9830</v>
      </c>
      <c r="AG12" s="4">
        <f t="shared" si="3"/>
        <v>3424.67</v>
      </c>
      <c r="AH12" s="9">
        <f t="shared" si="3"/>
        <v>1272889</v>
      </c>
      <c r="AI12" s="9">
        <f t="shared" si="3"/>
        <v>18348</v>
      </c>
      <c r="AJ12" s="4">
        <f t="shared" si="3"/>
        <v>3684.7200000000003</v>
      </c>
      <c r="AK12" s="9">
        <f t="shared" si="3"/>
        <v>1447517</v>
      </c>
      <c r="AL12" s="9">
        <f t="shared" ref="AL12:BM12" si="4">SUM(AL10:AL11)</f>
        <v>16117</v>
      </c>
      <c r="AM12" s="4">
        <f t="shared" si="4"/>
        <v>2907.1600000000003</v>
      </c>
      <c r="AN12" s="9">
        <f t="shared" si="4"/>
        <v>1199013</v>
      </c>
      <c r="AO12" s="9">
        <f t="shared" si="4"/>
        <v>9527</v>
      </c>
      <c r="AP12" s="4">
        <f t="shared" si="4"/>
        <v>2625.9700000000003</v>
      </c>
      <c r="AQ12" s="9">
        <f t="shared" si="4"/>
        <v>1122028</v>
      </c>
      <c r="AR12" s="9">
        <f t="shared" si="4"/>
        <v>8997</v>
      </c>
      <c r="AS12" s="4">
        <f t="shared" si="4"/>
        <v>1372.3200000000002</v>
      </c>
      <c r="AT12" s="9">
        <f t="shared" si="4"/>
        <v>611975</v>
      </c>
      <c r="AU12" s="9">
        <f t="shared" si="4"/>
        <v>3209</v>
      </c>
      <c r="AV12" s="4">
        <f t="shared" si="4"/>
        <v>507.61999999999995</v>
      </c>
      <c r="AW12" s="9">
        <f t="shared" si="4"/>
        <v>232114</v>
      </c>
      <c r="AX12" s="9">
        <f t="shared" si="4"/>
        <v>1045</v>
      </c>
      <c r="AY12" s="4">
        <f t="shared" si="4"/>
        <v>307.15999999999997</v>
      </c>
      <c r="AZ12" s="9">
        <f t="shared" si="4"/>
        <v>141759</v>
      </c>
      <c r="BA12" s="9">
        <f t="shared" si="4"/>
        <v>530</v>
      </c>
      <c r="BB12" s="4">
        <f t="shared" si="4"/>
        <v>191.41</v>
      </c>
      <c r="BC12" s="9">
        <f t="shared" si="4"/>
        <v>89223</v>
      </c>
      <c r="BD12" s="9">
        <f t="shared" si="4"/>
        <v>194</v>
      </c>
      <c r="BE12" s="4">
        <f t="shared" si="4"/>
        <v>127.17</v>
      </c>
      <c r="BF12" s="9">
        <f t="shared" si="4"/>
        <v>59571</v>
      </c>
      <c r="BG12" s="9">
        <f t="shared" si="4"/>
        <v>130</v>
      </c>
      <c r="BH12" s="4">
        <f t="shared" si="4"/>
        <v>99.960000000000008</v>
      </c>
      <c r="BI12" s="9">
        <f t="shared" si="4"/>
        <v>47354</v>
      </c>
      <c r="BJ12" s="9">
        <f t="shared" si="4"/>
        <v>74</v>
      </c>
      <c r="BK12" s="4">
        <f t="shared" si="4"/>
        <v>196.26</v>
      </c>
      <c r="BL12" s="9">
        <f t="shared" si="4"/>
        <v>92487</v>
      </c>
      <c r="BM12" s="9">
        <f t="shared" si="4"/>
        <v>61</v>
      </c>
      <c r="BN12" s="4">
        <f t="shared" si="0"/>
        <v>18376.079999999994</v>
      </c>
      <c r="BO12" s="9">
        <f t="shared" si="0"/>
        <v>7143835</v>
      </c>
      <c r="BP12" s="11">
        <f t="shared" si="0"/>
        <v>79712</v>
      </c>
      <c r="BQ12" s="51"/>
      <c r="BR12" s="51"/>
      <c r="BS12" s="23">
        <v>0</v>
      </c>
      <c r="BT12" s="24">
        <v>0</v>
      </c>
      <c r="BU12" s="23">
        <v>0</v>
      </c>
      <c r="BV12" s="19"/>
      <c r="BW12" s="37">
        <v>0</v>
      </c>
      <c r="BX12" s="43">
        <v>0</v>
      </c>
      <c r="BY12" s="19"/>
      <c r="BZ12" s="29">
        <v>0</v>
      </c>
      <c r="CA12" s="29"/>
    </row>
    <row r="13" spans="1:79" ht="18" customHeight="1" x14ac:dyDescent="0.15">
      <c r="A13" s="51"/>
      <c r="B13" s="51"/>
      <c r="C13" s="51" t="s">
        <v>41</v>
      </c>
      <c r="D13" s="49" t="s">
        <v>38</v>
      </c>
      <c r="E13" s="49"/>
      <c r="F13" s="4">
        <v>0</v>
      </c>
      <c r="G13" s="9">
        <v>0</v>
      </c>
      <c r="H13" s="9">
        <v>0</v>
      </c>
      <c r="I13" s="4">
        <v>0</v>
      </c>
      <c r="J13" s="9">
        <v>0</v>
      </c>
      <c r="K13" s="9">
        <v>0</v>
      </c>
      <c r="L13" s="4">
        <v>0</v>
      </c>
      <c r="M13" s="9">
        <v>0</v>
      </c>
      <c r="N13" s="9">
        <v>0</v>
      </c>
      <c r="O13" s="4">
        <v>0</v>
      </c>
      <c r="P13" s="9">
        <v>0</v>
      </c>
      <c r="Q13" s="9">
        <v>0</v>
      </c>
      <c r="R13" s="4">
        <v>0.21</v>
      </c>
      <c r="S13" s="9">
        <v>22</v>
      </c>
      <c r="T13" s="9">
        <v>1</v>
      </c>
      <c r="U13" s="4">
        <v>0</v>
      </c>
      <c r="V13" s="9">
        <v>0</v>
      </c>
      <c r="W13" s="9">
        <v>0</v>
      </c>
      <c r="X13" s="4">
        <v>0.04</v>
      </c>
      <c r="Y13" s="9">
        <v>7</v>
      </c>
      <c r="Z13" s="9">
        <v>0</v>
      </c>
      <c r="AA13" s="4">
        <v>1.6300000000000001</v>
      </c>
      <c r="AB13" s="9">
        <v>326</v>
      </c>
      <c r="AC13" s="9">
        <v>3</v>
      </c>
      <c r="AD13" s="4">
        <v>8.33</v>
      </c>
      <c r="AE13" s="9">
        <v>1467</v>
      </c>
      <c r="AF13" s="9">
        <v>17</v>
      </c>
      <c r="AG13" s="4">
        <v>4.22</v>
      </c>
      <c r="AH13" s="9">
        <v>622</v>
      </c>
      <c r="AI13" s="9">
        <v>1</v>
      </c>
      <c r="AJ13" s="4">
        <v>49.89</v>
      </c>
      <c r="AK13" s="9">
        <v>8572</v>
      </c>
      <c r="AL13" s="9">
        <v>11</v>
      </c>
      <c r="AM13" s="4">
        <v>120.28</v>
      </c>
      <c r="AN13" s="9">
        <v>21891</v>
      </c>
      <c r="AO13" s="9">
        <v>37</v>
      </c>
      <c r="AP13" s="4">
        <v>206.44</v>
      </c>
      <c r="AQ13" s="9">
        <v>38527</v>
      </c>
      <c r="AR13" s="9">
        <v>70</v>
      </c>
      <c r="AS13" s="4">
        <v>188.29</v>
      </c>
      <c r="AT13" s="9">
        <v>36270</v>
      </c>
      <c r="AU13" s="9">
        <v>32</v>
      </c>
      <c r="AV13" s="4">
        <v>37.29</v>
      </c>
      <c r="AW13" s="9">
        <v>7257</v>
      </c>
      <c r="AX13" s="9">
        <v>6</v>
      </c>
      <c r="AY13" s="4">
        <v>6.56</v>
      </c>
      <c r="AZ13" s="9">
        <v>1264</v>
      </c>
      <c r="BA13" s="9">
        <v>0</v>
      </c>
      <c r="BB13" s="4">
        <v>0.27</v>
      </c>
      <c r="BC13" s="9">
        <v>44</v>
      </c>
      <c r="BD13" s="9">
        <v>0</v>
      </c>
      <c r="BE13" s="4">
        <v>0.15</v>
      </c>
      <c r="BF13" s="9">
        <v>14</v>
      </c>
      <c r="BG13" s="9">
        <v>0</v>
      </c>
      <c r="BH13" s="4">
        <v>0.3</v>
      </c>
      <c r="BI13" s="9">
        <v>28</v>
      </c>
      <c r="BJ13" s="9">
        <v>0</v>
      </c>
      <c r="BK13" s="4">
        <v>0</v>
      </c>
      <c r="BL13" s="9">
        <v>0</v>
      </c>
      <c r="BM13" s="9">
        <v>0</v>
      </c>
      <c r="BN13" s="4">
        <f t="shared" si="0"/>
        <v>623.89999999999975</v>
      </c>
      <c r="BO13" s="9">
        <f t="shared" si="0"/>
        <v>116311</v>
      </c>
      <c r="BP13" s="11">
        <f t="shared" si="0"/>
        <v>178</v>
      </c>
      <c r="BQ13" s="51"/>
      <c r="BR13" s="51"/>
      <c r="BS13" s="23">
        <v>0</v>
      </c>
      <c r="BT13" s="24">
        <v>0</v>
      </c>
      <c r="BU13" s="23">
        <v>0</v>
      </c>
      <c r="BV13" s="19"/>
      <c r="BW13" s="37">
        <v>0</v>
      </c>
      <c r="BX13" s="43">
        <v>0</v>
      </c>
      <c r="BY13" s="19"/>
      <c r="BZ13" s="29">
        <v>0</v>
      </c>
      <c r="CA13" s="29"/>
    </row>
    <row r="14" spans="1:79" ht="18" customHeight="1" x14ac:dyDescent="0.15">
      <c r="A14" s="51"/>
      <c r="B14" s="51"/>
      <c r="C14" s="51"/>
      <c r="D14" s="49" t="s">
        <v>34</v>
      </c>
      <c r="E14" s="5" t="s">
        <v>39</v>
      </c>
      <c r="F14" s="4">
        <v>0</v>
      </c>
      <c r="G14" s="9">
        <v>0</v>
      </c>
      <c r="H14" s="9">
        <v>0</v>
      </c>
      <c r="I14" s="4">
        <v>0</v>
      </c>
      <c r="J14" s="9">
        <v>0</v>
      </c>
      <c r="K14" s="9">
        <v>0</v>
      </c>
      <c r="L14" s="4">
        <v>0</v>
      </c>
      <c r="M14" s="9">
        <v>0</v>
      </c>
      <c r="N14" s="9">
        <v>0</v>
      </c>
      <c r="O14" s="4">
        <v>0</v>
      </c>
      <c r="P14" s="9">
        <v>0</v>
      </c>
      <c r="Q14" s="9">
        <v>0</v>
      </c>
      <c r="R14" s="4">
        <v>0</v>
      </c>
      <c r="S14" s="9">
        <v>0</v>
      </c>
      <c r="T14" s="9">
        <v>0</v>
      </c>
      <c r="U14" s="4">
        <v>0</v>
      </c>
      <c r="V14" s="9">
        <v>0</v>
      </c>
      <c r="W14" s="9">
        <v>0</v>
      </c>
      <c r="X14" s="4">
        <v>0.83</v>
      </c>
      <c r="Y14" s="9">
        <v>140</v>
      </c>
      <c r="Z14" s="9">
        <v>0</v>
      </c>
      <c r="AA14" s="4">
        <v>0</v>
      </c>
      <c r="AB14" s="9">
        <v>0</v>
      </c>
      <c r="AC14" s="9">
        <v>0</v>
      </c>
      <c r="AD14" s="4">
        <v>0.16</v>
      </c>
      <c r="AE14" s="9">
        <v>23</v>
      </c>
      <c r="AF14" s="9">
        <v>0</v>
      </c>
      <c r="AG14" s="4">
        <v>0.41</v>
      </c>
      <c r="AH14" s="9">
        <v>60</v>
      </c>
      <c r="AI14" s="9">
        <v>0</v>
      </c>
      <c r="AJ14" s="4">
        <v>1.8199999999999998</v>
      </c>
      <c r="AK14" s="9">
        <v>235</v>
      </c>
      <c r="AL14" s="9">
        <v>0</v>
      </c>
      <c r="AM14" s="4">
        <v>2.9</v>
      </c>
      <c r="AN14" s="9">
        <v>454</v>
      </c>
      <c r="AO14" s="9">
        <v>0</v>
      </c>
      <c r="AP14" s="4">
        <v>2.78</v>
      </c>
      <c r="AQ14" s="9">
        <v>424</v>
      </c>
      <c r="AR14" s="9">
        <v>0</v>
      </c>
      <c r="AS14" s="4">
        <v>2.4500000000000002</v>
      </c>
      <c r="AT14" s="9">
        <v>391</v>
      </c>
      <c r="AU14" s="9">
        <v>0</v>
      </c>
      <c r="AV14" s="4">
        <v>0.03</v>
      </c>
      <c r="AW14" s="9">
        <v>5</v>
      </c>
      <c r="AX14" s="9">
        <v>0</v>
      </c>
      <c r="AY14" s="4">
        <v>0</v>
      </c>
      <c r="AZ14" s="9">
        <v>0</v>
      </c>
      <c r="BA14" s="9">
        <v>0</v>
      </c>
      <c r="BB14" s="4">
        <v>0</v>
      </c>
      <c r="BC14" s="9">
        <v>0</v>
      </c>
      <c r="BD14" s="9">
        <v>0</v>
      </c>
      <c r="BE14" s="4">
        <v>0</v>
      </c>
      <c r="BF14" s="9">
        <v>0</v>
      </c>
      <c r="BG14" s="9">
        <v>0</v>
      </c>
      <c r="BH14" s="4">
        <v>0</v>
      </c>
      <c r="BI14" s="9">
        <v>0</v>
      </c>
      <c r="BJ14" s="9">
        <v>0</v>
      </c>
      <c r="BK14" s="4">
        <v>0</v>
      </c>
      <c r="BL14" s="9">
        <v>0</v>
      </c>
      <c r="BM14" s="9">
        <v>0</v>
      </c>
      <c r="BN14" s="4">
        <f t="shared" si="0"/>
        <v>11.379999999999997</v>
      </c>
      <c r="BO14" s="9">
        <f t="shared" si="0"/>
        <v>1732</v>
      </c>
      <c r="BP14" s="11">
        <f t="shared" si="0"/>
        <v>0</v>
      </c>
      <c r="BQ14" s="51"/>
      <c r="BR14" s="51"/>
      <c r="BS14" s="23">
        <v>0</v>
      </c>
      <c r="BT14" s="24">
        <v>0</v>
      </c>
      <c r="BU14" s="23">
        <v>0</v>
      </c>
      <c r="BV14" s="19"/>
      <c r="BW14" s="37">
        <v>0</v>
      </c>
      <c r="BX14" s="43">
        <v>0</v>
      </c>
      <c r="BY14" s="19"/>
      <c r="BZ14" s="29">
        <v>0</v>
      </c>
      <c r="CA14" s="29"/>
    </row>
    <row r="15" spans="1:79" ht="18" customHeight="1" x14ac:dyDescent="0.15">
      <c r="A15" s="51"/>
      <c r="B15" s="51"/>
      <c r="C15" s="51"/>
      <c r="D15" s="49"/>
      <c r="E15" s="5" t="s">
        <v>34</v>
      </c>
      <c r="F15" s="4">
        <v>0</v>
      </c>
      <c r="G15" s="9">
        <v>0</v>
      </c>
      <c r="H15" s="9">
        <v>0</v>
      </c>
      <c r="I15" s="4">
        <v>17.05</v>
      </c>
      <c r="J15" s="9">
        <v>524</v>
      </c>
      <c r="K15" s="9">
        <v>84</v>
      </c>
      <c r="L15" s="4">
        <v>18.29</v>
      </c>
      <c r="M15" s="9">
        <v>836</v>
      </c>
      <c r="N15" s="9">
        <v>95</v>
      </c>
      <c r="O15" s="4">
        <v>37.28</v>
      </c>
      <c r="P15" s="9">
        <v>2867</v>
      </c>
      <c r="Q15" s="9">
        <v>146</v>
      </c>
      <c r="R15" s="4">
        <v>14.9</v>
      </c>
      <c r="S15" s="9">
        <v>1272</v>
      </c>
      <c r="T15" s="9">
        <v>53</v>
      </c>
      <c r="U15" s="4">
        <v>14.32</v>
      </c>
      <c r="V15" s="9">
        <v>1511</v>
      </c>
      <c r="W15" s="9">
        <v>40</v>
      </c>
      <c r="X15" s="4">
        <v>108.72</v>
      </c>
      <c r="Y15" s="9">
        <v>12535</v>
      </c>
      <c r="Z15" s="9">
        <v>277</v>
      </c>
      <c r="AA15" s="4">
        <v>222.37</v>
      </c>
      <c r="AB15" s="9">
        <v>29941</v>
      </c>
      <c r="AC15" s="9">
        <v>340</v>
      </c>
      <c r="AD15" s="4">
        <v>782.15000000000009</v>
      </c>
      <c r="AE15" s="9">
        <v>110807</v>
      </c>
      <c r="AF15" s="9">
        <v>559</v>
      </c>
      <c r="AG15" s="4">
        <v>932.3</v>
      </c>
      <c r="AH15" s="9">
        <v>129737</v>
      </c>
      <c r="AI15" s="9">
        <v>488</v>
      </c>
      <c r="AJ15" s="4">
        <v>1463.5700000000002</v>
      </c>
      <c r="AK15" s="9">
        <v>206591</v>
      </c>
      <c r="AL15" s="9">
        <v>606</v>
      </c>
      <c r="AM15" s="4">
        <v>3333.7999999999997</v>
      </c>
      <c r="AN15" s="9">
        <v>484691</v>
      </c>
      <c r="AO15" s="9">
        <v>1331</v>
      </c>
      <c r="AP15" s="4">
        <v>5418.23</v>
      </c>
      <c r="AQ15" s="9">
        <v>811389</v>
      </c>
      <c r="AR15" s="9">
        <v>1816</v>
      </c>
      <c r="AS15" s="4">
        <v>5333.43</v>
      </c>
      <c r="AT15" s="9">
        <v>823388</v>
      </c>
      <c r="AU15" s="9">
        <v>2051</v>
      </c>
      <c r="AV15" s="4">
        <v>2707.97</v>
      </c>
      <c r="AW15" s="9">
        <v>421190</v>
      </c>
      <c r="AX15" s="9">
        <v>653</v>
      </c>
      <c r="AY15" s="4">
        <v>1079.73</v>
      </c>
      <c r="AZ15" s="9">
        <v>167984</v>
      </c>
      <c r="BA15" s="9">
        <v>146</v>
      </c>
      <c r="BB15" s="4">
        <v>409.78</v>
      </c>
      <c r="BC15" s="9">
        <v>66002</v>
      </c>
      <c r="BD15" s="9">
        <v>78</v>
      </c>
      <c r="BE15" s="4">
        <v>137.47</v>
      </c>
      <c r="BF15" s="9">
        <v>21765</v>
      </c>
      <c r="BG15" s="9">
        <v>11</v>
      </c>
      <c r="BH15" s="4">
        <v>36.24</v>
      </c>
      <c r="BI15" s="9">
        <v>5792</v>
      </c>
      <c r="BJ15" s="9">
        <v>0</v>
      </c>
      <c r="BK15" s="4">
        <v>41.82</v>
      </c>
      <c r="BL15" s="9">
        <v>7217</v>
      </c>
      <c r="BM15" s="9">
        <v>8</v>
      </c>
      <c r="BN15" s="4">
        <f t="shared" si="0"/>
        <v>22109.420000000002</v>
      </c>
      <c r="BO15" s="9">
        <f t="shared" si="0"/>
        <v>3306039</v>
      </c>
      <c r="BP15" s="11">
        <f t="shared" si="0"/>
        <v>8782</v>
      </c>
      <c r="BQ15" s="51"/>
      <c r="BR15" s="51"/>
      <c r="BS15" s="23">
        <v>0</v>
      </c>
      <c r="BT15" s="24">
        <v>0</v>
      </c>
      <c r="BU15" s="23">
        <v>0</v>
      </c>
      <c r="BV15" s="19"/>
      <c r="BW15" s="37">
        <v>0</v>
      </c>
      <c r="BX15" s="43">
        <v>0</v>
      </c>
      <c r="BY15" s="19"/>
      <c r="BZ15" s="29">
        <v>0</v>
      </c>
      <c r="CA15" s="29"/>
    </row>
    <row r="16" spans="1:79" ht="18" customHeight="1" x14ac:dyDescent="0.15">
      <c r="A16" s="51"/>
      <c r="B16" s="51"/>
      <c r="C16" s="51"/>
      <c r="D16" s="49"/>
      <c r="E16" s="5" t="s">
        <v>31</v>
      </c>
      <c r="F16" s="4">
        <v>0</v>
      </c>
      <c r="G16" s="9">
        <v>0</v>
      </c>
      <c r="H16" s="9">
        <v>0</v>
      </c>
      <c r="I16" s="4">
        <v>0</v>
      </c>
      <c r="J16" s="9">
        <v>0</v>
      </c>
      <c r="K16" s="9">
        <v>0</v>
      </c>
      <c r="L16" s="4">
        <v>0</v>
      </c>
      <c r="M16" s="9">
        <v>0</v>
      </c>
      <c r="N16" s="9">
        <v>0</v>
      </c>
      <c r="O16" s="4">
        <v>0.01</v>
      </c>
      <c r="P16" s="9">
        <v>1</v>
      </c>
      <c r="Q16" s="9">
        <v>0</v>
      </c>
      <c r="R16" s="4">
        <v>0</v>
      </c>
      <c r="S16" s="9">
        <v>0</v>
      </c>
      <c r="T16" s="9">
        <v>0</v>
      </c>
      <c r="U16" s="4">
        <v>0</v>
      </c>
      <c r="V16" s="9">
        <v>0</v>
      </c>
      <c r="W16" s="9">
        <v>0</v>
      </c>
      <c r="X16" s="4">
        <v>0</v>
      </c>
      <c r="Y16" s="9">
        <v>0</v>
      </c>
      <c r="Z16" s="9">
        <v>0</v>
      </c>
      <c r="AA16" s="4">
        <v>0.09</v>
      </c>
      <c r="AB16" s="9">
        <v>12</v>
      </c>
      <c r="AC16" s="9">
        <v>0</v>
      </c>
      <c r="AD16" s="4">
        <v>0</v>
      </c>
      <c r="AE16" s="9">
        <v>0</v>
      </c>
      <c r="AF16" s="9">
        <v>0</v>
      </c>
      <c r="AG16" s="4">
        <v>0</v>
      </c>
      <c r="AH16" s="9">
        <v>0</v>
      </c>
      <c r="AI16" s="9">
        <v>0</v>
      </c>
      <c r="AJ16" s="4">
        <v>0.13</v>
      </c>
      <c r="AK16" s="9">
        <v>20</v>
      </c>
      <c r="AL16" s="9">
        <v>0</v>
      </c>
      <c r="AM16" s="4">
        <v>0.14000000000000001</v>
      </c>
      <c r="AN16" s="9">
        <v>22</v>
      </c>
      <c r="AO16" s="9">
        <v>0</v>
      </c>
      <c r="AP16" s="4">
        <v>0</v>
      </c>
      <c r="AQ16" s="9">
        <v>0</v>
      </c>
      <c r="AR16" s="9">
        <v>0</v>
      </c>
      <c r="AS16" s="4">
        <v>0.25</v>
      </c>
      <c r="AT16" s="9">
        <v>42</v>
      </c>
      <c r="AU16" s="9">
        <v>0</v>
      </c>
      <c r="AV16" s="4">
        <v>0</v>
      </c>
      <c r="AW16" s="9">
        <v>0</v>
      </c>
      <c r="AX16" s="9">
        <v>0</v>
      </c>
      <c r="AY16" s="4">
        <v>0</v>
      </c>
      <c r="AZ16" s="9">
        <v>0</v>
      </c>
      <c r="BA16" s="9">
        <v>0</v>
      </c>
      <c r="BB16" s="4">
        <v>0</v>
      </c>
      <c r="BC16" s="9">
        <v>0</v>
      </c>
      <c r="BD16" s="9">
        <v>0</v>
      </c>
      <c r="BE16" s="4">
        <v>0</v>
      </c>
      <c r="BF16" s="9">
        <v>0</v>
      </c>
      <c r="BG16" s="9">
        <v>0</v>
      </c>
      <c r="BH16" s="4">
        <v>0</v>
      </c>
      <c r="BI16" s="9">
        <v>0</v>
      </c>
      <c r="BJ16" s="9">
        <v>0</v>
      </c>
      <c r="BK16" s="4">
        <v>0</v>
      </c>
      <c r="BL16" s="9">
        <v>0</v>
      </c>
      <c r="BM16" s="9">
        <v>0</v>
      </c>
      <c r="BN16" s="4">
        <f t="shared" si="0"/>
        <v>0.62</v>
      </c>
      <c r="BO16" s="9">
        <f t="shared" si="0"/>
        <v>97</v>
      </c>
      <c r="BP16" s="11">
        <f t="shared" si="0"/>
        <v>0</v>
      </c>
      <c r="BQ16" s="51"/>
      <c r="BR16" s="51"/>
      <c r="BS16" s="23">
        <v>0</v>
      </c>
      <c r="BT16" s="24">
        <v>0</v>
      </c>
      <c r="BU16" s="23">
        <v>0</v>
      </c>
      <c r="BV16" s="19"/>
      <c r="BW16" s="37">
        <v>0</v>
      </c>
      <c r="BX16" s="43">
        <v>0</v>
      </c>
      <c r="BY16" s="19"/>
      <c r="BZ16" s="29">
        <v>0</v>
      </c>
      <c r="CA16" s="29"/>
    </row>
    <row r="17" spans="1:79" ht="18" customHeight="1" x14ac:dyDescent="0.15">
      <c r="A17" s="51"/>
      <c r="B17" s="51"/>
      <c r="C17" s="51"/>
      <c r="D17" s="49"/>
      <c r="E17" s="5" t="s">
        <v>32</v>
      </c>
      <c r="F17" s="4">
        <f t="shared" ref="F17:AK17" si="5">SUM(F14:F16)</f>
        <v>0</v>
      </c>
      <c r="G17" s="9">
        <f t="shared" si="5"/>
        <v>0</v>
      </c>
      <c r="H17" s="9">
        <f t="shared" si="5"/>
        <v>0</v>
      </c>
      <c r="I17" s="4">
        <f t="shared" si="5"/>
        <v>17.05</v>
      </c>
      <c r="J17" s="9">
        <f t="shared" si="5"/>
        <v>524</v>
      </c>
      <c r="K17" s="9">
        <f t="shared" si="5"/>
        <v>84</v>
      </c>
      <c r="L17" s="4">
        <f t="shared" si="5"/>
        <v>18.29</v>
      </c>
      <c r="M17" s="9">
        <f t="shared" si="5"/>
        <v>836</v>
      </c>
      <c r="N17" s="9">
        <f t="shared" si="5"/>
        <v>95</v>
      </c>
      <c r="O17" s="4">
        <f t="shared" si="5"/>
        <v>37.29</v>
      </c>
      <c r="P17" s="9">
        <f t="shared" si="5"/>
        <v>2868</v>
      </c>
      <c r="Q17" s="9">
        <f t="shared" si="5"/>
        <v>146</v>
      </c>
      <c r="R17" s="4">
        <f t="shared" si="5"/>
        <v>14.9</v>
      </c>
      <c r="S17" s="9">
        <f t="shared" si="5"/>
        <v>1272</v>
      </c>
      <c r="T17" s="9">
        <f t="shared" si="5"/>
        <v>53</v>
      </c>
      <c r="U17" s="4">
        <f t="shared" si="5"/>
        <v>14.32</v>
      </c>
      <c r="V17" s="9">
        <f t="shared" si="5"/>
        <v>1511</v>
      </c>
      <c r="W17" s="9">
        <f t="shared" si="5"/>
        <v>40</v>
      </c>
      <c r="X17" s="4">
        <f t="shared" si="5"/>
        <v>109.55</v>
      </c>
      <c r="Y17" s="9">
        <f t="shared" si="5"/>
        <v>12675</v>
      </c>
      <c r="Z17" s="9">
        <f t="shared" si="5"/>
        <v>277</v>
      </c>
      <c r="AA17" s="4">
        <f t="shared" si="5"/>
        <v>222.46</v>
      </c>
      <c r="AB17" s="9">
        <f t="shared" si="5"/>
        <v>29953</v>
      </c>
      <c r="AC17" s="9">
        <f t="shared" si="5"/>
        <v>340</v>
      </c>
      <c r="AD17" s="4">
        <f t="shared" si="5"/>
        <v>782.31000000000006</v>
      </c>
      <c r="AE17" s="9">
        <f t="shared" si="5"/>
        <v>110830</v>
      </c>
      <c r="AF17" s="9">
        <f t="shared" si="5"/>
        <v>559</v>
      </c>
      <c r="AG17" s="4">
        <f t="shared" si="5"/>
        <v>932.70999999999992</v>
      </c>
      <c r="AH17" s="9">
        <f t="shared" si="5"/>
        <v>129797</v>
      </c>
      <c r="AI17" s="9">
        <f t="shared" si="5"/>
        <v>488</v>
      </c>
      <c r="AJ17" s="4">
        <f t="shared" si="5"/>
        <v>1465.5200000000002</v>
      </c>
      <c r="AK17" s="9">
        <f t="shared" si="5"/>
        <v>206846</v>
      </c>
      <c r="AL17" s="9">
        <f t="shared" ref="AL17:BM17" si="6">SUM(AL14:AL16)</f>
        <v>606</v>
      </c>
      <c r="AM17" s="4">
        <f t="shared" si="6"/>
        <v>3336.8399999999997</v>
      </c>
      <c r="AN17" s="9">
        <f t="shared" si="6"/>
        <v>485167</v>
      </c>
      <c r="AO17" s="9">
        <f t="shared" si="6"/>
        <v>1331</v>
      </c>
      <c r="AP17" s="4">
        <f t="shared" si="6"/>
        <v>5421.0099999999993</v>
      </c>
      <c r="AQ17" s="9">
        <f t="shared" si="6"/>
        <v>811813</v>
      </c>
      <c r="AR17" s="9">
        <f t="shared" si="6"/>
        <v>1816</v>
      </c>
      <c r="AS17" s="4">
        <f t="shared" si="6"/>
        <v>5336.13</v>
      </c>
      <c r="AT17" s="9">
        <f t="shared" si="6"/>
        <v>823821</v>
      </c>
      <c r="AU17" s="9">
        <f t="shared" si="6"/>
        <v>2051</v>
      </c>
      <c r="AV17" s="4">
        <f t="shared" si="6"/>
        <v>2708</v>
      </c>
      <c r="AW17" s="9">
        <f t="shared" si="6"/>
        <v>421195</v>
      </c>
      <c r="AX17" s="9">
        <f t="shared" si="6"/>
        <v>653</v>
      </c>
      <c r="AY17" s="4">
        <f t="shared" si="6"/>
        <v>1079.73</v>
      </c>
      <c r="AZ17" s="9">
        <f t="shared" si="6"/>
        <v>167984</v>
      </c>
      <c r="BA17" s="9">
        <f t="shared" si="6"/>
        <v>146</v>
      </c>
      <c r="BB17" s="4">
        <f t="shared" si="6"/>
        <v>409.78</v>
      </c>
      <c r="BC17" s="9">
        <f t="shared" si="6"/>
        <v>66002</v>
      </c>
      <c r="BD17" s="9">
        <f t="shared" si="6"/>
        <v>78</v>
      </c>
      <c r="BE17" s="4">
        <f t="shared" si="6"/>
        <v>137.47</v>
      </c>
      <c r="BF17" s="9">
        <f t="shared" si="6"/>
        <v>21765</v>
      </c>
      <c r="BG17" s="9">
        <f t="shared" si="6"/>
        <v>11</v>
      </c>
      <c r="BH17" s="4">
        <f t="shared" si="6"/>
        <v>36.24</v>
      </c>
      <c r="BI17" s="9">
        <f t="shared" si="6"/>
        <v>5792</v>
      </c>
      <c r="BJ17" s="9">
        <f t="shared" si="6"/>
        <v>0</v>
      </c>
      <c r="BK17" s="4">
        <f t="shared" si="6"/>
        <v>41.82</v>
      </c>
      <c r="BL17" s="9">
        <f t="shared" si="6"/>
        <v>7217</v>
      </c>
      <c r="BM17" s="9">
        <f t="shared" si="6"/>
        <v>8</v>
      </c>
      <c r="BN17" s="4">
        <f t="shared" si="0"/>
        <v>22121.420000000002</v>
      </c>
      <c r="BO17" s="9">
        <f t="shared" si="0"/>
        <v>3307868</v>
      </c>
      <c r="BP17" s="11">
        <f t="shared" si="0"/>
        <v>8782</v>
      </c>
      <c r="BQ17" s="51"/>
      <c r="BR17" s="51"/>
      <c r="BS17" s="23">
        <v>0</v>
      </c>
      <c r="BT17" s="24">
        <v>0</v>
      </c>
      <c r="BU17" s="23">
        <v>0</v>
      </c>
      <c r="BV17" s="19"/>
      <c r="BW17" s="37">
        <v>0</v>
      </c>
      <c r="BX17" s="43">
        <v>0</v>
      </c>
      <c r="BY17" s="19"/>
      <c r="BZ17" s="29">
        <v>0</v>
      </c>
      <c r="CA17" s="29"/>
    </row>
    <row r="18" spans="1:79" ht="18" customHeight="1" x14ac:dyDescent="0.15">
      <c r="A18" s="51"/>
      <c r="B18" s="51"/>
      <c r="C18" s="51"/>
      <c r="D18" s="49" t="s">
        <v>37</v>
      </c>
      <c r="E18" s="49"/>
      <c r="F18" s="4">
        <f t="shared" ref="F18:AK18" si="7">SUM(F13,F17)</f>
        <v>0</v>
      </c>
      <c r="G18" s="9">
        <f t="shared" si="7"/>
        <v>0</v>
      </c>
      <c r="H18" s="9">
        <f t="shared" si="7"/>
        <v>0</v>
      </c>
      <c r="I18" s="4">
        <f t="shared" si="7"/>
        <v>17.05</v>
      </c>
      <c r="J18" s="9">
        <f t="shared" si="7"/>
        <v>524</v>
      </c>
      <c r="K18" s="9">
        <f t="shared" si="7"/>
        <v>84</v>
      </c>
      <c r="L18" s="4">
        <f t="shared" si="7"/>
        <v>18.29</v>
      </c>
      <c r="M18" s="9">
        <f t="shared" si="7"/>
        <v>836</v>
      </c>
      <c r="N18" s="9">
        <f t="shared" si="7"/>
        <v>95</v>
      </c>
      <c r="O18" s="4">
        <f t="shared" si="7"/>
        <v>37.29</v>
      </c>
      <c r="P18" s="9">
        <f t="shared" si="7"/>
        <v>2868</v>
      </c>
      <c r="Q18" s="9">
        <f t="shared" si="7"/>
        <v>146</v>
      </c>
      <c r="R18" s="4">
        <f t="shared" si="7"/>
        <v>15.110000000000001</v>
      </c>
      <c r="S18" s="9">
        <f t="shared" si="7"/>
        <v>1294</v>
      </c>
      <c r="T18" s="9">
        <f t="shared" si="7"/>
        <v>54</v>
      </c>
      <c r="U18" s="4">
        <f t="shared" si="7"/>
        <v>14.32</v>
      </c>
      <c r="V18" s="9">
        <f t="shared" si="7"/>
        <v>1511</v>
      </c>
      <c r="W18" s="9">
        <f t="shared" si="7"/>
        <v>40</v>
      </c>
      <c r="X18" s="4">
        <f t="shared" si="7"/>
        <v>109.59</v>
      </c>
      <c r="Y18" s="9">
        <f t="shared" si="7"/>
        <v>12682</v>
      </c>
      <c r="Z18" s="9">
        <f t="shared" si="7"/>
        <v>277</v>
      </c>
      <c r="AA18" s="4">
        <f t="shared" si="7"/>
        <v>224.09</v>
      </c>
      <c r="AB18" s="9">
        <f t="shared" si="7"/>
        <v>30279</v>
      </c>
      <c r="AC18" s="9">
        <f t="shared" si="7"/>
        <v>343</v>
      </c>
      <c r="AD18" s="4">
        <f t="shared" si="7"/>
        <v>790.6400000000001</v>
      </c>
      <c r="AE18" s="9">
        <f t="shared" si="7"/>
        <v>112297</v>
      </c>
      <c r="AF18" s="9">
        <f t="shared" si="7"/>
        <v>576</v>
      </c>
      <c r="AG18" s="4">
        <f t="shared" si="7"/>
        <v>936.93</v>
      </c>
      <c r="AH18" s="9">
        <f t="shared" si="7"/>
        <v>130419</v>
      </c>
      <c r="AI18" s="9">
        <f t="shared" si="7"/>
        <v>489</v>
      </c>
      <c r="AJ18" s="4">
        <f t="shared" si="7"/>
        <v>1515.4100000000003</v>
      </c>
      <c r="AK18" s="9">
        <f t="shared" si="7"/>
        <v>215418</v>
      </c>
      <c r="AL18" s="9">
        <f t="shared" ref="AL18:BM18" si="8">SUM(AL13,AL17)</f>
        <v>617</v>
      </c>
      <c r="AM18" s="4">
        <f t="shared" si="8"/>
        <v>3457.12</v>
      </c>
      <c r="AN18" s="9">
        <f t="shared" si="8"/>
        <v>507058</v>
      </c>
      <c r="AO18" s="9">
        <f t="shared" si="8"/>
        <v>1368</v>
      </c>
      <c r="AP18" s="4">
        <f t="shared" si="8"/>
        <v>5627.4499999999989</v>
      </c>
      <c r="AQ18" s="9">
        <f t="shared" si="8"/>
        <v>850340</v>
      </c>
      <c r="AR18" s="9">
        <f t="shared" si="8"/>
        <v>1886</v>
      </c>
      <c r="AS18" s="4">
        <f t="shared" si="8"/>
        <v>5524.42</v>
      </c>
      <c r="AT18" s="9">
        <f t="shared" si="8"/>
        <v>860091</v>
      </c>
      <c r="AU18" s="9">
        <f t="shared" si="8"/>
        <v>2083</v>
      </c>
      <c r="AV18" s="4">
        <f t="shared" si="8"/>
        <v>2745.29</v>
      </c>
      <c r="AW18" s="9">
        <f t="shared" si="8"/>
        <v>428452</v>
      </c>
      <c r="AX18" s="9">
        <f t="shared" si="8"/>
        <v>659</v>
      </c>
      <c r="AY18" s="4">
        <f t="shared" si="8"/>
        <v>1086.29</v>
      </c>
      <c r="AZ18" s="9">
        <f t="shared" si="8"/>
        <v>169248</v>
      </c>
      <c r="BA18" s="9">
        <f t="shared" si="8"/>
        <v>146</v>
      </c>
      <c r="BB18" s="4">
        <f t="shared" si="8"/>
        <v>410.04999999999995</v>
      </c>
      <c r="BC18" s="9">
        <f t="shared" si="8"/>
        <v>66046</v>
      </c>
      <c r="BD18" s="9">
        <f t="shared" si="8"/>
        <v>78</v>
      </c>
      <c r="BE18" s="4">
        <f t="shared" si="8"/>
        <v>137.62</v>
      </c>
      <c r="BF18" s="9">
        <f t="shared" si="8"/>
        <v>21779</v>
      </c>
      <c r="BG18" s="9">
        <f t="shared" si="8"/>
        <v>11</v>
      </c>
      <c r="BH18" s="4">
        <f t="shared" si="8"/>
        <v>36.54</v>
      </c>
      <c r="BI18" s="9">
        <f t="shared" si="8"/>
        <v>5820</v>
      </c>
      <c r="BJ18" s="9">
        <f t="shared" si="8"/>
        <v>0</v>
      </c>
      <c r="BK18" s="4">
        <f t="shared" si="8"/>
        <v>41.82</v>
      </c>
      <c r="BL18" s="9">
        <f t="shared" si="8"/>
        <v>7217</v>
      </c>
      <c r="BM18" s="9">
        <f t="shared" si="8"/>
        <v>8</v>
      </c>
      <c r="BN18" s="4">
        <f t="shared" si="0"/>
        <v>22745.32</v>
      </c>
      <c r="BO18" s="9">
        <f t="shared" si="0"/>
        <v>3424179</v>
      </c>
      <c r="BP18" s="11">
        <f t="shared" si="0"/>
        <v>8960</v>
      </c>
      <c r="BQ18" s="51"/>
      <c r="BR18" s="51"/>
      <c r="BS18" s="23">
        <v>0</v>
      </c>
      <c r="BT18" s="24">
        <v>0</v>
      </c>
      <c r="BU18" s="23">
        <v>0</v>
      </c>
      <c r="BV18" s="20"/>
      <c r="BW18" s="38">
        <v>0</v>
      </c>
      <c r="BX18" s="44">
        <v>0</v>
      </c>
      <c r="BY18" s="20"/>
      <c r="BZ18" s="30">
        <v>0</v>
      </c>
      <c r="CA18" s="30"/>
    </row>
    <row r="19" spans="1:79" ht="18" customHeight="1" x14ac:dyDescent="0.15">
      <c r="A19" s="51"/>
      <c r="B19" s="51"/>
      <c r="C19" s="50" t="s">
        <v>42</v>
      </c>
      <c r="D19" s="50"/>
      <c r="E19" s="50"/>
      <c r="F19" s="4">
        <f t="shared" ref="F19:AK19" si="9">SUM(F18,F12)</f>
        <v>0.31</v>
      </c>
      <c r="G19" s="9">
        <f t="shared" si="9"/>
        <v>0</v>
      </c>
      <c r="H19" s="9">
        <f t="shared" si="9"/>
        <v>0</v>
      </c>
      <c r="I19" s="4">
        <f t="shared" si="9"/>
        <v>24.62</v>
      </c>
      <c r="J19" s="9">
        <f t="shared" si="9"/>
        <v>567</v>
      </c>
      <c r="K19" s="9">
        <f t="shared" si="9"/>
        <v>92</v>
      </c>
      <c r="L19" s="4">
        <f t="shared" si="9"/>
        <v>30.58</v>
      </c>
      <c r="M19" s="9">
        <f t="shared" si="9"/>
        <v>1564</v>
      </c>
      <c r="N19" s="9">
        <f t="shared" si="9"/>
        <v>160</v>
      </c>
      <c r="O19" s="4">
        <f t="shared" si="9"/>
        <v>100.72</v>
      </c>
      <c r="P19" s="9">
        <f t="shared" si="9"/>
        <v>8617</v>
      </c>
      <c r="Q19" s="9">
        <f t="shared" si="9"/>
        <v>439</v>
      </c>
      <c r="R19" s="4">
        <f t="shared" si="9"/>
        <v>78.459999999999994</v>
      </c>
      <c r="S19" s="9">
        <f t="shared" si="9"/>
        <v>9840</v>
      </c>
      <c r="T19" s="9">
        <f t="shared" si="9"/>
        <v>557</v>
      </c>
      <c r="U19" s="4">
        <f t="shared" si="9"/>
        <v>156.46</v>
      </c>
      <c r="V19" s="9">
        <f t="shared" si="9"/>
        <v>26209</v>
      </c>
      <c r="W19" s="9">
        <f t="shared" si="9"/>
        <v>1408</v>
      </c>
      <c r="X19" s="4">
        <f t="shared" si="9"/>
        <v>600.64</v>
      </c>
      <c r="Y19" s="9">
        <f t="shared" si="9"/>
        <v>119944</v>
      </c>
      <c r="Z19" s="9">
        <f t="shared" si="9"/>
        <v>5324</v>
      </c>
      <c r="AA19" s="4">
        <f t="shared" si="9"/>
        <v>790.9</v>
      </c>
      <c r="AB19" s="9">
        <f t="shared" si="9"/>
        <v>193030</v>
      </c>
      <c r="AC19" s="9">
        <f t="shared" si="9"/>
        <v>4709</v>
      </c>
      <c r="AD19" s="4">
        <f t="shared" si="9"/>
        <v>2375.35</v>
      </c>
      <c r="AE19" s="9">
        <f t="shared" si="9"/>
        <v>630425</v>
      </c>
      <c r="AF19" s="9">
        <f t="shared" si="9"/>
        <v>10406</v>
      </c>
      <c r="AG19" s="4">
        <f t="shared" si="9"/>
        <v>4361.6000000000004</v>
      </c>
      <c r="AH19" s="9">
        <f t="shared" si="9"/>
        <v>1403308</v>
      </c>
      <c r="AI19" s="9">
        <f t="shared" si="9"/>
        <v>18837</v>
      </c>
      <c r="AJ19" s="4">
        <f t="shared" si="9"/>
        <v>5200.130000000001</v>
      </c>
      <c r="AK19" s="9">
        <f t="shared" si="9"/>
        <v>1662935</v>
      </c>
      <c r="AL19" s="9">
        <f t="shared" ref="AL19:BM19" si="10">SUM(AL18,AL12)</f>
        <v>16734</v>
      </c>
      <c r="AM19" s="4">
        <f t="shared" si="10"/>
        <v>6364.2800000000007</v>
      </c>
      <c r="AN19" s="9">
        <f t="shared" si="10"/>
        <v>1706071</v>
      </c>
      <c r="AO19" s="9">
        <f t="shared" si="10"/>
        <v>10895</v>
      </c>
      <c r="AP19" s="4">
        <f t="shared" si="10"/>
        <v>8253.4199999999983</v>
      </c>
      <c r="AQ19" s="9">
        <f t="shared" si="10"/>
        <v>1972368</v>
      </c>
      <c r="AR19" s="9">
        <f t="shared" si="10"/>
        <v>10883</v>
      </c>
      <c r="AS19" s="4">
        <f t="shared" si="10"/>
        <v>6896.74</v>
      </c>
      <c r="AT19" s="9">
        <f t="shared" si="10"/>
        <v>1472066</v>
      </c>
      <c r="AU19" s="9">
        <f t="shared" si="10"/>
        <v>5292</v>
      </c>
      <c r="AV19" s="4">
        <f t="shared" si="10"/>
        <v>3252.91</v>
      </c>
      <c r="AW19" s="9">
        <f t="shared" si="10"/>
        <v>660566</v>
      </c>
      <c r="AX19" s="9">
        <f t="shared" si="10"/>
        <v>1704</v>
      </c>
      <c r="AY19" s="4">
        <f t="shared" si="10"/>
        <v>1393.4499999999998</v>
      </c>
      <c r="AZ19" s="9">
        <f t="shared" si="10"/>
        <v>311007</v>
      </c>
      <c r="BA19" s="9">
        <f t="shared" si="10"/>
        <v>676</v>
      </c>
      <c r="BB19" s="4">
        <f t="shared" si="10"/>
        <v>601.45999999999992</v>
      </c>
      <c r="BC19" s="9">
        <f t="shared" si="10"/>
        <v>155269</v>
      </c>
      <c r="BD19" s="9">
        <f t="shared" si="10"/>
        <v>272</v>
      </c>
      <c r="BE19" s="4">
        <f t="shared" si="10"/>
        <v>264.79000000000002</v>
      </c>
      <c r="BF19" s="9">
        <f t="shared" si="10"/>
        <v>81350</v>
      </c>
      <c r="BG19" s="9">
        <f t="shared" si="10"/>
        <v>141</v>
      </c>
      <c r="BH19" s="4">
        <f t="shared" si="10"/>
        <v>136.5</v>
      </c>
      <c r="BI19" s="9">
        <f t="shared" si="10"/>
        <v>53174</v>
      </c>
      <c r="BJ19" s="9">
        <f t="shared" si="10"/>
        <v>74</v>
      </c>
      <c r="BK19" s="4">
        <f t="shared" si="10"/>
        <v>238.07999999999998</v>
      </c>
      <c r="BL19" s="9">
        <f t="shared" si="10"/>
        <v>99704</v>
      </c>
      <c r="BM19" s="9">
        <f t="shared" si="10"/>
        <v>69</v>
      </c>
      <c r="BN19" s="4">
        <f t="shared" si="0"/>
        <v>41121.399999999994</v>
      </c>
      <c r="BO19" s="9">
        <f t="shared" si="0"/>
        <v>10568014</v>
      </c>
      <c r="BP19" s="11">
        <f t="shared" si="0"/>
        <v>88672</v>
      </c>
      <c r="BQ19" s="51"/>
      <c r="BR19" s="12" t="s">
        <v>52</v>
      </c>
      <c r="BS19" s="25">
        <f>BS6</f>
        <v>9.76</v>
      </c>
      <c r="BT19" s="25">
        <f>BT6</f>
        <v>227.85999999999999</v>
      </c>
      <c r="BU19" s="25">
        <f>BU6</f>
        <v>25.91</v>
      </c>
      <c r="BV19" s="14"/>
      <c r="BW19" s="39">
        <f>SUM(BW6:BW10)</f>
        <v>295.94</v>
      </c>
      <c r="BX19" s="45">
        <f>SUM(BX6:BX10)</f>
        <v>306715</v>
      </c>
      <c r="BY19" s="14"/>
      <c r="BZ19" s="33">
        <f>SUM(BZ6:BZ11)</f>
        <v>90.44</v>
      </c>
      <c r="CA19" s="25">
        <f>SUM(BZ19,BW19,BS19:BU19,BN19)</f>
        <v>41771.31</v>
      </c>
    </row>
    <row r="20" spans="1:79" ht="18" customHeight="1" x14ac:dyDescent="0.15">
      <c r="A20" s="51" t="s">
        <v>47</v>
      </c>
      <c r="B20" s="51" t="s">
        <v>40</v>
      </c>
      <c r="C20" s="51" t="s">
        <v>35</v>
      </c>
      <c r="D20" s="51" t="s">
        <v>33</v>
      </c>
      <c r="E20" s="5" t="s">
        <v>28</v>
      </c>
      <c r="F20" s="4">
        <v>0.11</v>
      </c>
      <c r="G20" s="9">
        <v>0</v>
      </c>
      <c r="H20" s="9">
        <v>0</v>
      </c>
      <c r="I20" s="4">
        <v>0</v>
      </c>
      <c r="J20" s="9">
        <v>0</v>
      </c>
      <c r="K20" s="9">
        <v>0</v>
      </c>
      <c r="L20" s="4">
        <v>0.15000000000000002</v>
      </c>
      <c r="M20" s="9">
        <v>5</v>
      </c>
      <c r="N20" s="9">
        <v>1</v>
      </c>
      <c r="O20" s="4">
        <v>0.8</v>
      </c>
      <c r="P20" s="9">
        <v>65</v>
      </c>
      <c r="Q20" s="9">
        <v>7</v>
      </c>
      <c r="R20" s="4">
        <v>2.65</v>
      </c>
      <c r="S20" s="9">
        <v>288</v>
      </c>
      <c r="T20" s="9">
        <v>23</v>
      </c>
      <c r="U20" s="4">
        <v>9.43</v>
      </c>
      <c r="V20" s="9">
        <v>1634</v>
      </c>
      <c r="W20" s="9">
        <v>102</v>
      </c>
      <c r="X20" s="4">
        <v>8.02</v>
      </c>
      <c r="Y20" s="9">
        <v>1711</v>
      </c>
      <c r="Z20" s="9">
        <v>93</v>
      </c>
      <c r="AA20" s="4">
        <v>10.25</v>
      </c>
      <c r="AB20" s="9">
        <v>2859</v>
      </c>
      <c r="AC20" s="9">
        <v>94</v>
      </c>
      <c r="AD20" s="4">
        <v>39.410000000000004</v>
      </c>
      <c r="AE20" s="9">
        <v>12635</v>
      </c>
      <c r="AF20" s="9">
        <v>293</v>
      </c>
      <c r="AG20" s="4">
        <v>58.410000000000004</v>
      </c>
      <c r="AH20" s="9">
        <v>20744</v>
      </c>
      <c r="AI20" s="9">
        <v>333</v>
      </c>
      <c r="AJ20" s="4">
        <v>79.3</v>
      </c>
      <c r="AK20" s="9">
        <v>30483</v>
      </c>
      <c r="AL20" s="9">
        <v>320</v>
      </c>
      <c r="AM20" s="4">
        <v>117.78999999999999</v>
      </c>
      <c r="AN20" s="9">
        <v>47605</v>
      </c>
      <c r="AO20" s="9">
        <v>379</v>
      </c>
      <c r="AP20" s="4">
        <v>133.94999999999999</v>
      </c>
      <c r="AQ20" s="9">
        <v>57038</v>
      </c>
      <c r="AR20" s="9">
        <v>422</v>
      </c>
      <c r="AS20" s="4">
        <v>94.85</v>
      </c>
      <c r="AT20" s="9">
        <v>42115</v>
      </c>
      <c r="AU20" s="9">
        <v>219</v>
      </c>
      <c r="AV20" s="4">
        <v>50.15</v>
      </c>
      <c r="AW20" s="9">
        <v>23008</v>
      </c>
      <c r="AX20" s="9">
        <v>101</v>
      </c>
      <c r="AY20" s="4">
        <v>32.08</v>
      </c>
      <c r="AZ20" s="9">
        <v>15190</v>
      </c>
      <c r="BA20" s="9">
        <v>54</v>
      </c>
      <c r="BB20" s="4">
        <v>18.93</v>
      </c>
      <c r="BC20" s="9">
        <v>8888</v>
      </c>
      <c r="BD20" s="9">
        <v>17</v>
      </c>
      <c r="BE20" s="4">
        <v>10.709999999999999</v>
      </c>
      <c r="BF20" s="9">
        <v>5189</v>
      </c>
      <c r="BG20" s="9">
        <v>11</v>
      </c>
      <c r="BH20" s="4">
        <v>5.18</v>
      </c>
      <c r="BI20" s="9">
        <v>2527</v>
      </c>
      <c r="BJ20" s="9">
        <v>1</v>
      </c>
      <c r="BK20" s="4">
        <v>18.12</v>
      </c>
      <c r="BL20" s="9">
        <v>9117</v>
      </c>
      <c r="BM20" s="9">
        <v>2</v>
      </c>
      <c r="BN20" s="4">
        <f t="shared" si="0"/>
        <v>690.29</v>
      </c>
      <c r="BO20" s="9">
        <f t="shared" si="0"/>
        <v>281101</v>
      </c>
      <c r="BP20" s="11">
        <f t="shared" si="0"/>
        <v>2472</v>
      </c>
      <c r="BQ20" s="51" t="s">
        <v>47</v>
      </c>
      <c r="BR20" s="51" t="s">
        <v>40</v>
      </c>
      <c r="BS20" s="21">
        <v>7.53</v>
      </c>
      <c r="BT20" s="22">
        <v>59.6</v>
      </c>
      <c r="BU20" s="21">
        <v>24.82</v>
      </c>
      <c r="BV20" s="18" t="s">
        <v>61</v>
      </c>
      <c r="BW20" s="36">
        <v>43.97</v>
      </c>
      <c r="BX20" s="42">
        <v>52312</v>
      </c>
      <c r="BY20" s="18" t="s">
        <v>67</v>
      </c>
      <c r="BZ20" s="28">
        <v>37.78</v>
      </c>
      <c r="CA20" s="28"/>
    </row>
    <row r="21" spans="1:79" ht="18" customHeight="1" x14ac:dyDescent="0.15">
      <c r="A21" s="51"/>
      <c r="B21" s="51"/>
      <c r="C21" s="51"/>
      <c r="D21" s="51"/>
      <c r="E21" s="5" t="s">
        <v>29</v>
      </c>
      <c r="F21" s="4">
        <v>0.8</v>
      </c>
      <c r="G21" s="9">
        <v>0</v>
      </c>
      <c r="H21" s="9">
        <v>0</v>
      </c>
      <c r="I21" s="4">
        <v>2.68</v>
      </c>
      <c r="J21" s="9">
        <v>0</v>
      </c>
      <c r="K21" s="9">
        <v>0</v>
      </c>
      <c r="L21" s="4">
        <v>0.01</v>
      </c>
      <c r="M21" s="9">
        <v>1</v>
      </c>
      <c r="N21" s="9">
        <v>0</v>
      </c>
      <c r="O21" s="4">
        <v>21</v>
      </c>
      <c r="P21" s="9">
        <v>2394</v>
      </c>
      <c r="Q21" s="9">
        <v>207</v>
      </c>
      <c r="R21" s="4">
        <v>30.759999999999998</v>
      </c>
      <c r="S21" s="9">
        <v>4370</v>
      </c>
      <c r="T21" s="9">
        <v>315</v>
      </c>
      <c r="U21" s="4">
        <v>28.91</v>
      </c>
      <c r="V21" s="9">
        <v>5532</v>
      </c>
      <c r="W21" s="9">
        <v>304</v>
      </c>
      <c r="X21" s="4">
        <v>91.14</v>
      </c>
      <c r="Y21" s="9">
        <v>22059</v>
      </c>
      <c r="Z21" s="9">
        <v>931</v>
      </c>
      <c r="AA21" s="4">
        <v>88.18</v>
      </c>
      <c r="AB21" s="9">
        <v>26320</v>
      </c>
      <c r="AC21" s="9">
        <v>722</v>
      </c>
      <c r="AD21" s="4">
        <v>258.14999999999998</v>
      </c>
      <c r="AE21" s="9">
        <v>87388</v>
      </c>
      <c r="AF21" s="9">
        <v>1591</v>
      </c>
      <c r="AG21" s="4">
        <v>393.23</v>
      </c>
      <c r="AH21" s="9">
        <v>147483</v>
      </c>
      <c r="AI21" s="9">
        <v>2046</v>
      </c>
      <c r="AJ21" s="4">
        <v>592.94000000000005</v>
      </c>
      <c r="AK21" s="9">
        <v>235467</v>
      </c>
      <c r="AL21" s="9">
        <v>2706</v>
      </c>
      <c r="AM21" s="4">
        <v>412.08</v>
      </c>
      <c r="AN21" s="9">
        <v>173402</v>
      </c>
      <c r="AO21" s="9">
        <v>1448</v>
      </c>
      <c r="AP21" s="4">
        <v>229.71</v>
      </c>
      <c r="AQ21" s="9">
        <v>100453</v>
      </c>
      <c r="AR21" s="9">
        <v>831</v>
      </c>
      <c r="AS21" s="4">
        <v>93.14</v>
      </c>
      <c r="AT21" s="9">
        <v>42619</v>
      </c>
      <c r="AU21" s="9">
        <v>221</v>
      </c>
      <c r="AV21" s="4">
        <v>16.37</v>
      </c>
      <c r="AW21" s="9">
        <v>7691</v>
      </c>
      <c r="AX21" s="9">
        <v>37</v>
      </c>
      <c r="AY21" s="4">
        <v>6.1400000000000006</v>
      </c>
      <c r="AZ21" s="9">
        <v>3009</v>
      </c>
      <c r="BA21" s="9">
        <v>8</v>
      </c>
      <c r="BB21" s="4">
        <v>3.35</v>
      </c>
      <c r="BC21" s="9">
        <v>1491</v>
      </c>
      <c r="BD21" s="9">
        <v>4</v>
      </c>
      <c r="BE21" s="4">
        <v>6.68</v>
      </c>
      <c r="BF21" s="9">
        <v>3428</v>
      </c>
      <c r="BG21" s="9">
        <v>12</v>
      </c>
      <c r="BH21" s="4">
        <v>3.96</v>
      </c>
      <c r="BI21" s="9">
        <v>1937</v>
      </c>
      <c r="BJ21" s="9">
        <v>1</v>
      </c>
      <c r="BK21" s="4">
        <v>9.49</v>
      </c>
      <c r="BL21" s="9">
        <v>4982</v>
      </c>
      <c r="BM21" s="9">
        <v>7</v>
      </c>
      <c r="BN21" s="4">
        <f t="shared" si="0"/>
        <v>2288.7199999999993</v>
      </c>
      <c r="BO21" s="9">
        <f t="shared" si="0"/>
        <v>870026</v>
      </c>
      <c r="BP21" s="11">
        <f t="shared" si="0"/>
        <v>11391</v>
      </c>
      <c r="BQ21" s="51"/>
      <c r="BR21" s="51"/>
      <c r="BS21" s="23">
        <v>0</v>
      </c>
      <c r="BT21" s="24">
        <v>0</v>
      </c>
      <c r="BU21" s="23">
        <v>0</v>
      </c>
      <c r="BV21" s="19" t="s">
        <v>62</v>
      </c>
      <c r="BW21" s="37">
        <v>4.58</v>
      </c>
      <c r="BX21" s="43">
        <v>3664</v>
      </c>
      <c r="BY21" s="19" t="s">
        <v>68</v>
      </c>
      <c r="BZ21" s="29">
        <v>0</v>
      </c>
      <c r="CA21" s="29"/>
    </row>
    <row r="22" spans="1:79" ht="18" customHeight="1" x14ac:dyDescent="0.15">
      <c r="A22" s="51"/>
      <c r="B22" s="51"/>
      <c r="C22" s="51"/>
      <c r="D22" s="51"/>
      <c r="E22" s="5" t="s">
        <v>30</v>
      </c>
      <c r="F22" s="4">
        <v>0</v>
      </c>
      <c r="G22" s="9">
        <v>0</v>
      </c>
      <c r="H22" s="9">
        <v>0</v>
      </c>
      <c r="I22" s="4">
        <v>0</v>
      </c>
      <c r="J22" s="9">
        <v>0</v>
      </c>
      <c r="K22" s="9">
        <v>0</v>
      </c>
      <c r="L22" s="4">
        <v>1.24</v>
      </c>
      <c r="M22" s="9">
        <v>68</v>
      </c>
      <c r="N22" s="9">
        <v>6</v>
      </c>
      <c r="O22" s="4">
        <v>8.81</v>
      </c>
      <c r="P22" s="9">
        <v>687</v>
      </c>
      <c r="Q22" s="9">
        <v>47</v>
      </c>
      <c r="R22" s="4">
        <v>6.4</v>
      </c>
      <c r="S22" s="9">
        <v>700</v>
      </c>
      <c r="T22" s="9">
        <v>34</v>
      </c>
      <c r="U22" s="4">
        <v>2.44</v>
      </c>
      <c r="V22" s="9">
        <v>348</v>
      </c>
      <c r="W22" s="9">
        <v>14</v>
      </c>
      <c r="X22" s="4">
        <v>0</v>
      </c>
      <c r="Y22" s="9">
        <v>0</v>
      </c>
      <c r="Z22" s="9">
        <v>0</v>
      </c>
      <c r="AA22" s="4">
        <v>0.06</v>
      </c>
      <c r="AB22" s="9">
        <v>15</v>
      </c>
      <c r="AC22" s="9">
        <v>0</v>
      </c>
      <c r="AD22" s="4">
        <v>0</v>
      </c>
      <c r="AE22" s="9">
        <v>0</v>
      </c>
      <c r="AF22" s="9">
        <v>0</v>
      </c>
      <c r="AG22" s="4">
        <v>2.0699999999999998</v>
      </c>
      <c r="AH22" s="9">
        <v>294</v>
      </c>
      <c r="AI22" s="9">
        <v>2</v>
      </c>
      <c r="AJ22" s="4">
        <v>3.05</v>
      </c>
      <c r="AK22" s="9">
        <v>548</v>
      </c>
      <c r="AL22" s="9">
        <v>2</v>
      </c>
      <c r="AM22" s="4">
        <v>17.98</v>
      </c>
      <c r="AN22" s="9">
        <v>4444</v>
      </c>
      <c r="AO22" s="9">
        <v>28</v>
      </c>
      <c r="AP22" s="4">
        <v>65.55</v>
      </c>
      <c r="AQ22" s="9">
        <v>13511</v>
      </c>
      <c r="AR22" s="9">
        <v>43</v>
      </c>
      <c r="AS22" s="4">
        <v>16.09</v>
      </c>
      <c r="AT22" s="9">
        <v>4015</v>
      </c>
      <c r="AU22" s="9">
        <v>8</v>
      </c>
      <c r="AV22" s="4">
        <v>4.5</v>
      </c>
      <c r="AW22" s="9">
        <v>942</v>
      </c>
      <c r="AX22" s="9">
        <v>2</v>
      </c>
      <c r="AY22" s="4">
        <v>1.93</v>
      </c>
      <c r="AZ22" s="9">
        <v>205</v>
      </c>
      <c r="BA22" s="9">
        <v>0</v>
      </c>
      <c r="BB22" s="4">
        <v>0.15</v>
      </c>
      <c r="BC22" s="9">
        <v>18</v>
      </c>
      <c r="BD22" s="9">
        <v>0</v>
      </c>
      <c r="BE22" s="4">
        <v>0</v>
      </c>
      <c r="BF22" s="9">
        <v>0</v>
      </c>
      <c r="BG22" s="9">
        <v>0</v>
      </c>
      <c r="BH22" s="4">
        <v>0</v>
      </c>
      <c r="BI22" s="9">
        <v>0</v>
      </c>
      <c r="BJ22" s="9">
        <v>0</v>
      </c>
      <c r="BK22" s="4">
        <v>0</v>
      </c>
      <c r="BL22" s="9">
        <v>0</v>
      </c>
      <c r="BM22" s="9">
        <v>0</v>
      </c>
      <c r="BN22" s="4">
        <f t="shared" si="0"/>
        <v>130.27000000000001</v>
      </c>
      <c r="BO22" s="9">
        <f t="shared" si="0"/>
        <v>25795</v>
      </c>
      <c r="BP22" s="11">
        <f t="shared" si="0"/>
        <v>186</v>
      </c>
      <c r="BQ22" s="51"/>
      <c r="BR22" s="51"/>
      <c r="BS22" s="23">
        <v>0</v>
      </c>
      <c r="BT22" s="24">
        <v>0</v>
      </c>
      <c r="BU22" s="23">
        <v>0</v>
      </c>
      <c r="BV22" s="19" t="s">
        <v>63</v>
      </c>
      <c r="BW22" s="37">
        <v>3.69</v>
      </c>
      <c r="BX22" s="43">
        <v>2214</v>
      </c>
      <c r="BY22" s="19" t="s">
        <v>69</v>
      </c>
      <c r="BZ22" s="29">
        <v>0</v>
      </c>
      <c r="CA22" s="29"/>
    </row>
    <row r="23" spans="1:79" ht="18" customHeight="1" x14ac:dyDescent="0.15">
      <c r="A23" s="51"/>
      <c r="B23" s="51"/>
      <c r="C23" s="51"/>
      <c r="D23" s="51"/>
      <c r="E23" s="5" t="s">
        <v>31</v>
      </c>
      <c r="F23" s="4">
        <v>0</v>
      </c>
      <c r="G23" s="9">
        <v>0</v>
      </c>
      <c r="H23" s="9">
        <v>0</v>
      </c>
      <c r="I23" s="4">
        <v>0</v>
      </c>
      <c r="J23" s="9">
        <v>0</v>
      </c>
      <c r="K23" s="9">
        <v>0</v>
      </c>
      <c r="L23" s="4">
        <v>0</v>
      </c>
      <c r="M23" s="9">
        <v>0</v>
      </c>
      <c r="N23" s="9">
        <v>0</v>
      </c>
      <c r="O23" s="4">
        <v>0</v>
      </c>
      <c r="P23" s="9">
        <v>0</v>
      </c>
      <c r="Q23" s="9">
        <v>0</v>
      </c>
      <c r="R23" s="4">
        <v>0</v>
      </c>
      <c r="S23" s="9">
        <v>0</v>
      </c>
      <c r="T23" s="9">
        <v>0</v>
      </c>
      <c r="U23" s="4">
        <v>0</v>
      </c>
      <c r="V23" s="9">
        <v>0</v>
      </c>
      <c r="W23" s="9">
        <v>0</v>
      </c>
      <c r="X23" s="4">
        <v>0</v>
      </c>
      <c r="Y23" s="9">
        <v>0</v>
      </c>
      <c r="Z23" s="9">
        <v>0</v>
      </c>
      <c r="AA23" s="4">
        <v>0</v>
      </c>
      <c r="AB23" s="9">
        <v>0</v>
      </c>
      <c r="AC23" s="9">
        <v>0</v>
      </c>
      <c r="AD23" s="4">
        <v>0</v>
      </c>
      <c r="AE23" s="9">
        <v>0</v>
      </c>
      <c r="AF23" s="9">
        <v>0</v>
      </c>
      <c r="AG23" s="4">
        <v>0</v>
      </c>
      <c r="AH23" s="9">
        <v>0</v>
      </c>
      <c r="AI23" s="9">
        <v>0</v>
      </c>
      <c r="AJ23" s="4">
        <v>0</v>
      </c>
      <c r="AK23" s="9">
        <v>0</v>
      </c>
      <c r="AL23" s="9">
        <v>0</v>
      </c>
      <c r="AM23" s="4">
        <v>0</v>
      </c>
      <c r="AN23" s="9">
        <v>0</v>
      </c>
      <c r="AO23" s="9">
        <v>0</v>
      </c>
      <c r="AP23" s="4">
        <v>0</v>
      </c>
      <c r="AQ23" s="9">
        <v>0</v>
      </c>
      <c r="AR23" s="9">
        <v>0</v>
      </c>
      <c r="AS23" s="4">
        <v>0</v>
      </c>
      <c r="AT23" s="9">
        <v>0</v>
      </c>
      <c r="AU23" s="9">
        <v>0</v>
      </c>
      <c r="AV23" s="4">
        <v>0</v>
      </c>
      <c r="AW23" s="9">
        <v>0</v>
      </c>
      <c r="AX23" s="9">
        <v>0</v>
      </c>
      <c r="AY23" s="4">
        <v>0</v>
      </c>
      <c r="AZ23" s="9">
        <v>0</v>
      </c>
      <c r="BA23" s="9">
        <v>0</v>
      </c>
      <c r="BB23" s="4">
        <v>0</v>
      </c>
      <c r="BC23" s="9">
        <v>0</v>
      </c>
      <c r="BD23" s="9">
        <v>0</v>
      </c>
      <c r="BE23" s="4">
        <v>0</v>
      </c>
      <c r="BF23" s="9">
        <v>0</v>
      </c>
      <c r="BG23" s="9">
        <v>0</v>
      </c>
      <c r="BH23" s="4">
        <v>0</v>
      </c>
      <c r="BI23" s="9">
        <v>0</v>
      </c>
      <c r="BJ23" s="9">
        <v>0</v>
      </c>
      <c r="BK23" s="4">
        <v>0</v>
      </c>
      <c r="BL23" s="9">
        <v>0</v>
      </c>
      <c r="BM23" s="9">
        <v>0</v>
      </c>
      <c r="BN23" s="4">
        <f t="shared" si="0"/>
        <v>0</v>
      </c>
      <c r="BO23" s="9">
        <f t="shared" si="0"/>
        <v>0</v>
      </c>
      <c r="BP23" s="11">
        <f t="shared" si="0"/>
        <v>0</v>
      </c>
      <c r="BQ23" s="51"/>
      <c r="BR23" s="51"/>
      <c r="BS23" s="23">
        <v>0</v>
      </c>
      <c r="BT23" s="24">
        <v>0</v>
      </c>
      <c r="BU23" s="23">
        <v>0</v>
      </c>
      <c r="BV23" s="19" t="s">
        <v>64</v>
      </c>
      <c r="BW23" s="37">
        <v>0.27</v>
      </c>
      <c r="BX23" s="43">
        <v>135</v>
      </c>
      <c r="BY23" s="19" t="s">
        <v>70</v>
      </c>
      <c r="BZ23" s="29">
        <v>0</v>
      </c>
      <c r="CA23" s="29"/>
    </row>
    <row r="24" spans="1:79" ht="18" customHeight="1" x14ac:dyDescent="0.15">
      <c r="A24" s="51"/>
      <c r="B24" s="51"/>
      <c r="C24" s="51"/>
      <c r="D24" s="51"/>
      <c r="E24" s="5" t="s">
        <v>32</v>
      </c>
      <c r="F24" s="4">
        <f t="shared" ref="F24:AK24" si="11">SUM(F20:F23)</f>
        <v>0.91</v>
      </c>
      <c r="G24" s="9">
        <f t="shared" si="11"/>
        <v>0</v>
      </c>
      <c r="H24" s="9">
        <f t="shared" si="11"/>
        <v>0</v>
      </c>
      <c r="I24" s="4">
        <f t="shared" si="11"/>
        <v>2.68</v>
      </c>
      <c r="J24" s="9">
        <f t="shared" si="11"/>
        <v>0</v>
      </c>
      <c r="K24" s="9">
        <f t="shared" si="11"/>
        <v>0</v>
      </c>
      <c r="L24" s="4">
        <f t="shared" si="11"/>
        <v>1.4</v>
      </c>
      <c r="M24" s="9">
        <f t="shared" si="11"/>
        <v>74</v>
      </c>
      <c r="N24" s="9">
        <f t="shared" si="11"/>
        <v>7</v>
      </c>
      <c r="O24" s="4">
        <f t="shared" si="11"/>
        <v>30.61</v>
      </c>
      <c r="P24" s="9">
        <f t="shared" si="11"/>
        <v>3146</v>
      </c>
      <c r="Q24" s="9">
        <f t="shared" si="11"/>
        <v>261</v>
      </c>
      <c r="R24" s="4">
        <f t="shared" si="11"/>
        <v>39.809999999999995</v>
      </c>
      <c r="S24" s="9">
        <f t="shared" si="11"/>
        <v>5358</v>
      </c>
      <c r="T24" s="9">
        <f t="shared" si="11"/>
        <v>372</v>
      </c>
      <c r="U24" s="4">
        <f t="shared" si="11"/>
        <v>40.78</v>
      </c>
      <c r="V24" s="9">
        <f t="shared" si="11"/>
        <v>7514</v>
      </c>
      <c r="W24" s="9">
        <f t="shared" si="11"/>
        <v>420</v>
      </c>
      <c r="X24" s="4">
        <f t="shared" si="11"/>
        <v>99.16</v>
      </c>
      <c r="Y24" s="9">
        <f t="shared" si="11"/>
        <v>23770</v>
      </c>
      <c r="Z24" s="9">
        <f t="shared" si="11"/>
        <v>1024</v>
      </c>
      <c r="AA24" s="4">
        <f t="shared" si="11"/>
        <v>98.490000000000009</v>
      </c>
      <c r="AB24" s="9">
        <f t="shared" si="11"/>
        <v>29194</v>
      </c>
      <c r="AC24" s="9">
        <f t="shared" si="11"/>
        <v>816</v>
      </c>
      <c r="AD24" s="4">
        <f t="shared" si="11"/>
        <v>297.56</v>
      </c>
      <c r="AE24" s="9">
        <f t="shared" si="11"/>
        <v>100023</v>
      </c>
      <c r="AF24" s="9">
        <f t="shared" si="11"/>
        <v>1884</v>
      </c>
      <c r="AG24" s="4">
        <f t="shared" si="11"/>
        <v>453.71000000000004</v>
      </c>
      <c r="AH24" s="9">
        <f t="shared" si="11"/>
        <v>168521</v>
      </c>
      <c r="AI24" s="9">
        <f t="shared" si="11"/>
        <v>2381</v>
      </c>
      <c r="AJ24" s="4">
        <f t="shared" si="11"/>
        <v>675.29</v>
      </c>
      <c r="AK24" s="9">
        <f t="shared" si="11"/>
        <v>266498</v>
      </c>
      <c r="AL24" s="9">
        <f t="shared" ref="AL24:BM24" si="12">SUM(AL20:AL23)</f>
        <v>3028</v>
      </c>
      <c r="AM24" s="4">
        <f t="shared" si="12"/>
        <v>547.85</v>
      </c>
      <c r="AN24" s="9">
        <f t="shared" si="12"/>
        <v>225451</v>
      </c>
      <c r="AO24" s="9">
        <f t="shared" si="12"/>
        <v>1855</v>
      </c>
      <c r="AP24" s="4">
        <f t="shared" si="12"/>
        <v>429.21</v>
      </c>
      <c r="AQ24" s="9">
        <f t="shared" si="12"/>
        <v>171002</v>
      </c>
      <c r="AR24" s="9">
        <f t="shared" si="12"/>
        <v>1296</v>
      </c>
      <c r="AS24" s="4">
        <f t="shared" si="12"/>
        <v>204.08</v>
      </c>
      <c r="AT24" s="9">
        <f t="shared" si="12"/>
        <v>88749</v>
      </c>
      <c r="AU24" s="9">
        <f t="shared" si="12"/>
        <v>448</v>
      </c>
      <c r="AV24" s="4">
        <f t="shared" si="12"/>
        <v>71.02</v>
      </c>
      <c r="AW24" s="9">
        <f t="shared" si="12"/>
        <v>31641</v>
      </c>
      <c r="AX24" s="9">
        <f t="shared" si="12"/>
        <v>140</v>
      </c>
      <c r="AY24" s="4">
        <f t="shared" si="12"/>
        <v>40.15</v>
      </c>
      <c r="AZ24" s="9">
        <f t="shared" si="12"/>
        <v>18404</v>
      </c>
      <c r="BA24" s="9">
        <f t="shared" si="12"/>
        <v>62</v>
      </c>
      <c r="BB24" s="4">
        <f t="shared" si="12"/>
        <v>22.43</v>
      </c>
      <c r="BC24" s="9">
        <f t="shared" si="12"/>
        <v>10397</v>
      </c>
      <c r="BD24" s="9">
        <f t="shared" si="12"/>
        <v>21</v>
      </c>
      <c r="BE24" s="4">
        <f t="shared" si="12"/>
        <v>17.39</v>
      </c>
      <c r="BF24" s="9">
        <f t="shared" si="12"/>
        <v>8617</v>
      </c>
      <c r="BG24" s="9">
        <f t="shared" si="12"/>
        <v>23</v>
      </c>
      <c r="BH24" s="4">
        <f t="shared" si="12"/>
        <v>9.14</v>
      </c>
      <c r="BI24" s="9">
        <f t="shared" si="12"/>
        <v>4464</v>
      </c>
      <c r="BJ24" s="9">
        <f t="shared" si="12"/>
        <v>2</v>
      </c>
      <c r="BK24" s="4">
        <f t="shared" si="12"/>
        <v>27.61</v>
      </c>
      <c r="BL24" s="9">
        <f t="shared" si="12"/>
        <v>14099</v>
      </c>
      <c r="BM24" s="9">
        <f t="shared" si="12"/>
        <v>9</v>
      </c>
      <c r="BN24" s="4">
        <f t="shared" si="0"/>
        <v>3109.2799999999997</v>
      </c>
      <c r="BO24" s="9">
        <f t="shared" si="0"/>
        <v>1176922</v>
      </c>
      <c r="BP24" s="11">
        <f t="shared" si="0"/>
        <v>14049</v>
      </c>
      <c r="BQ24" s="51"/>
      <c r="BR24" s="51"/>
      <c r="BS24" s="23">
        <v>0</v>
      </c>
      <c r="BT24" s="24">
        <v>0</v>
      </c>
      <c r="BU24" s="23">
        <v>0</v>
      </c>
      <c r="BV24" s="19" t="s">
        <v>65</v>
      </c>
      <c r="BW24" s="37">
        <v>0.95</v>
      </c>
      <c r="BX24" s="43">
        <v>190</v>
      </c>
      <c r="BY24" s="19" t="s">
        <v>72</v>
      </c>
      <c r="BZ24" s="29">
        <v>0</v>
      </c>
      <c r="CA24" s="29"/>
    </row>
    <row r="25" spans="1:79" ht="18" customHeight="1" x14ac:dyDescent="0.15">
      <c r="A25" s="51"/>
      <c r="B25" s="51"/>
      <c r="C25" s="51"/>
      <c r="D25" s="49" t="s">
        <v>36</v>
      </c>
      <c r="E25" s="49"/>
      <c r="F25" s="4">
        <v>0</v>
      </c>
      <c r="G25" s="9">
        <v>0</v>
      </c>
      <c r="H25" s="9">
        <v>0</v>
      </c>
      <c r="I25" s="4">
        <v>1.57</v>
      </c>
      <c r="J25" s="9">
        <v>58</v>
      </c>
      <c r="K25" s="9">
        <v>8</v>
      </c>
      <c r="L25" s="4">
        <v>5.0999999999999996</v>
      </c>
      <c r="M25" s="9">
        <v>294</v>
      </c>
      <c r="N25" s="9">
        <v>19</v>
      </c>
      <c r="O25" s="4">
        <v>10.9</v>
      </c>
      <c r="P25" s="9">
        <v>871</v>
      </c>
      <c r="Q25" s="9">
        <v>42</v>
      </c>
      <c r="R25" s="4">
        <v>4.17</v>
      </c>
      <c r="S25" s="9">
        <v>451</v>
      </c>
      <c r="T25" s="9">
        <v>10</v>
      </c>
      <c r="U25" s="4">
        <v>4.41</v>
      </c>
      <c r="V25" s="9">
        <v>613</v>
      </c>
      <c r="W25" s="9">
        <v>7</v>
      </c>
      <c r="X25" s="4">
        <v>13.52</v>
      </c>
      <c r="Y25" s="9">
        <v>2042</v>
      </c>
      <c r="Z25" s="9">
        <v>12</v>
      </c>
      <c r="AA25" s="4">
        <v>20.73</v>
      </c>
      <c r="AB25" s="9">
        <v>3357</v>
      </c>
      <c r="AC25" s="9">
        <v>14</v>
      </c>
      <c r="AD25" s="4">
        <v>6.78</v>
      </c>
      <c r="AE25" s="9">
        <v>1176</v>
      </c>
      <c r="AF25" s="9">
        <v>5</v>
      </c>
      <c r="AG25" s="4">
        <v>0</v>
      </c>
      <c r="AH25" s="9">
        <v>0</v>
      </c>
      <c r="AI25" s="9">
        <v>0</v>
      </c>
      <c r="AJ25" s="4">
        <v>1.23</v>
      </c>
      <c r="AK25" s="9">
        <v>228</v>
      </c>
      <c r="AL25" s="9">
        <v>1</v>
      </c>
      <c r="AM25" s="4">
        <v>0</v>
      </c>
      <c r="AN25" s="9">
        <v>0</v>
      </c>
      <c r="AO25" s="9">
        <v>0</v>
      </c>
      <c r="AP25" s="4">
        <v>0</v>
      </c>
      <c r="AQ25" s="9">
        <v>0</v>
      </c>
      <c r="AR25" s="9">
        <v>0</v>
      </c>
      <c r="AS25" s="4">
        <v>0</v>
      </c>
      <c r="AT25" s="9">
        <v>0</v>
      </c>
      <c r="AU25" s="9">
        <v>0</v>
      </c>
      <c r="AV25" s="4">
        <v>0</v>
      </c>
      <c r="AW25" s="9">
        <v>0</v>
      </c>
      <c r="AX25" s="9">
        <v>0</v>
      </c>
      <c r="AY25" s="4">
        <v>0</v>
      </c>
      <c r="AZ25" s="9">
        <v>0</v>
      </c>
      <c r="BA25" s="9">
        <v>0</v>
      </c>
      <c r="BB25" s="4">
        <v>0</v>
      </c>
      <c r="BC25" s="9">
        <v>0</v>
      </c>
      <c r="BD25" s="9">
        <v>0</v>
      </c>
      <c r="BE25" s="4">
        <v>0</v>
      </c>
      <c r="BF25" s="9">
        <v>0</v>
      </c>
      <c r="BG25" s="9">
        <v>0</v>
      </c>
      <c r="BH25" s="4">
        <v>0</v>
      </c>
      <c r="BI25" s="9">
        <v>0</v>
      </c>
      <c r="BJ25" s="9">
        <v>0</v>
      </c>
      <c r="BK25" s="4">
        <v>0</v>
      </c>
      <c r="BL25" s="9">
        <v>0</v>
      </c>
      <c r="BM25" s="9">
        <v>0</v>
      </c>
      <c r="BN25" s="4">
        <f t="shared" si="0"/>
        <v>68.410000000000011</v>
      </c>
      <c r="BO25" s="9">
        <f t="shared" si="0"/>
        <v>9090</v>
      </c>
      <c r="BP25" s="11">
        <f t="shared" si="0"/>
        <v>118</v>
      </c>
      <c r="BQ25" s="51"/>
      <c r="BR25" s="51"/>
      <c r="BS25" s="23">
        <v>0</v>
      </c>
      <c r="BT25" s="24">
        <v>0</v>
      </c>
      <c r="BU25" s="23">
        <v>0</v>
      </c>
      <c r="BV25" s="19"/>
      <c r="BW25" s="37">
        <v>0</v>
      </c>
      <c r="BX25" s="43">
        <v>0</v>
      </c>
      <c r="BY25" s="19" t="s">
        <v>71</v>
      </c>
      <c r="BZ25" s="29">
        <v>2.44</v>
      </c>
      <c r="CA25" s="29"/>
    </row>
    <row r="26" spans="1:79" ht="18" customHeight="1" x14ac:dyDescent="0.15">
      <c r="A26" s="51"/>
      <c r="B26" s="51"/>
      <c r="C26" s="51"/>
      <c r="D26" s="49" t="s">
        <v>37</v>
      </c>
      <c r="E26" s="49"/>
      <c r="F26" s="4">
        <f t="shared" ref="F26:AK26" si="13">SUM(F24:F25)</f>
        <v>0.91</v>
      </c>
      <c r="G26" s="9">
        <f t="shared" si="13"/>
        <v>0</v>
      </c>
      <c r="H26" s="9">
        <f t="shared" si="13"/>
        <v>0</v>
      </c>
      <c r="I26" s="4">
        <f t="shared" si="13"/>
        <v>4.25</v>
      </c>
      <c r="J26" s="9">
        <f t="shared" si="13"/>
        <v>58</v>
      </c>
      <c r="K26" s="9">
        <f t="shared" si="13"/>
        <v>8</v>
      </c>
      <c r="L26" s="4">
        <f t="shared" si="13"/>
        <v>6.5</v>
      </c>
      <c r="M26" s="9">
        <f t="shared" si="13"/>
        <v>368</v>
      </c>
      <c r="N26" s="9">
        <f t="shared" si="13"/>
        <v>26</v>
      </c>
      <c r="O26" s="4">
        <f t="shared" si="13"/>
        <v>41.51</v>
      </c>
      <c r="P26" s="9">
        <f t="shared" si="13"/>
        <v>4017</v>
      </c>
      <c r="Q26" s="9">
        <f t="shared" si="13"/>
        <v>303</v>
      </c>
      <c r="R26" s="4">
        <f t="shared" si="13"/>
        <v>43.98</v>
      </c>
      <c r="S26" s="9">
        <f t="shared" si="13"/>
        <v>5809</v>
      </c>
      <c r="T26" s="9">
        <f t="shared" si="13"/>
        <v>382</v>
      </c>
      <c r="U26" s="4">
        <f t="shared" si="13"/>
        <v>45.19</v>
      </c>
      <c r="V26" s="9">
        <f t="shared" si="13"/>
        <v>8127</v>
      </c>
      <c r="W26" s="9">
        <f t="shared" si="13"/>
        <v>427</v>
      </c>
      <c r="X26" s="4">
        <f t="shared" si="13"/>
        <v>112.67999999999999</v>
      </c>
      <c r="Y26" s="9">
        <f t="shared" si="13"/>
        <v>25812</v>
      </c>
      <c r="Z26" s="9">
        <f t="shared" si="13"/>
        <v>1036</v>
      </c>
      <c r="AA26" s="4">
        <f t="shared" si="13"/>
        <v>119.22000000000001</v>
      </c>
      <c r="AB26" s="9">
        <f t="shared" si="13"/>
        <v>32551</v>
      </c>
      <c r="AC26" s="9">
        <f t="shared" si="13"/>
        <v>830</v>
      </c>
      <c r="AD26" s="4">
        <f t="shared" si="13"/>
        <v>304.33999999999997</v>
      </c>
      <c r="AE26" s="9">
        <f t="shared" si="13"/>
        <v>101199</v>
      </c>
      <c r="AF26" s="9">
        <f t="shared" si="13"/>
        <v>1889</v>
      </c>
      <c r="AG26" s="4">
        <f t="shared" si="13"/>
        <v>453.71000000000004</v>
      </c>
      <c r="AH26" s="9">
        <f t="shared" si="13"/>
        <v>168521</v>
      </c>
      <c r="AI26" s="9">
        <f t="shared" si="13"/>
        <v>2381</v>
      </c>
      <c r="AJ26" s="4">
        <f t="shared" si="13"/>
        <v>676.52</v>
      </c>
      <c r="AK26" s="9">
        <f t="shared" si="13"/>
        <v>266726</v>
      </c>
      <c r="AL26" s="9">
        <f t="shared" ref="AL26:BM26" si="14">SUM(AL24:AL25)</f>
        <v>3029</v>
      </c>
      <c r="AM26" s="4">
        <f t="shared" si="14"/>
        <v>547.85</v>
      </c>
      <c r="AN26" s="9">
        <f t="shared" si="14"/>
        <v>225451</v>
      </c>
      <c r="AO26" s="9">
        <f t="shared" si="14"/>
        <v>1855</v>
      </c>
      <c r="AP26" s="4">
        <f t="shared" si="14"/>
        <v>429.21</v>
      </c>
      <c r="AQ26" s="9">
        <f t="shared" si="14"/>
        <v>171002</v>
      </c>
      <c r="AR26" s="9">
        <f t="shared" si="14"/>
        <v>1296</v>
      </c>
      <c r="AS26" s="4">
        <f t="shared" si="14"/>
        <v>204.08</v>
      </c>
      <c r="AT26" s="9">
        <f t="shared" si="14"/>
        <v>88749</v>
      </c>
      <c r="AU26" s="9">
        <f t="shared" si="14"/>
        <v>448</v>
      </c>
      <c r="AV26" s="4">
        <f t="shared" si="14"/>
        <v>71.02</v>
      </c>
      <c r="AW26" s="9">
        <f t="shared" si="14"/>
        <v>31641</v>
      </c>
      <c r="AX26" s="9">
        <f t="shared" si="14"/>
        <v>140</v>
      </c>
      <c r="AY26" s="4">
        <f t="shared" si="14"/>
        <v>40.15</v>
      </c>
      <c r="AZ26" s="9">
        <f t="shared" si="14"/>
        <v>18404</v>
      </c>
      <c r="BA26" s="9">
        <f t="shared" si="14"/>
        <v>62</v>
      </c>
      <c r="BB26" s="4">
        <f t="shared" si="14"/>
        <v>22.43</v>
      </c>
      <c r="BC26" s="9">
        <f t="shared" si="14"/>
        <v>10397</v>
      </c>
      <c r="BD26" s="9">
        <f t="shared" si="14"/>
        <v>21</v>
      </c>
      <c r="BE26" s="4">
        <f t="shared" si="14"/>
        <v>17.39</v>
      </c>
      <c r="BF26" s="9">
        <f t="shared" si="14"/>
        <v>8617</v>
      </c>
      <c r="BG26" s="9">
        <f t="shared" si="14"/>
        <v>23</v>
      </c>
      <c r="BH26" s="4">
        <f t="shared" si="14"/>
        <v>9.14</v>
      </c>
      <c r="BI26" s="9">
        <f t="shared" si="14"/>
        <v>4464</v>
      </c>
      <c r="BJ26" s="9">
        <f t="shared" si="14"/>
        <v>2</v>
      </c>
      <c r="BK26" s="4">
        <f t="shared" si="14"/>
        <v>27.61</v>
      </c>
      <c r="BL26" s="9">
        <f t="shared" si="14"/>
        <v>14099</v>
      </c>
      <c r="BM26" s="9">
        <f t="shared" si="14"/>
        <v>9</v>
      </c>
      <c r="BN26" s="4">
        <f t="shared" si="0"/>
        <v>3177.6899999999996</v>
      </c>
      <c r="BO26" s="9">
        <f t="shared" si="0"/>
        <v>1186012</v>
      </c>
      <c r="BP26" s="11">
        <f t="shared" si="0"/>
        <v>14167</v>
      </c>
      <c r="BQ26" s="51"/>
      <c r="BR26" s="51"/>
      <c r="BS26" s="23">
        <v>0</v>
      </c>
      <c r="BT26" s="24">
        <v>0</v>
      </c>
      <c r="BU26" s="23">
        <v>0</v>
      </c>
      <c r="BV26" s="19"/>
      <c r="BW26" s="37">
        <v>0</v>
      </c>
      <c r="BX26" s="43">
        <v>0</v>
      </c>
      <c r="BY26" s="19"/>
      <c r="BZ26" s="29">
        <v>0</v>
      </c>
      <c r="CA26" s="29"/>
    </row>
    <row r="27" spans="1:79" ht="18" customHeight="1" x14ac:dyDescent="0.15">
      <c r="A27" s="51"/>
      <c r="B27" s="51"/>
      <c r="C27" s="51" t="s">
        <v>41</v>
      </c>
      <c r="D27" s="49" t="s">
        <v>38</v>
      </c>
      <c r="E27" s="49"/>
      <c r="F27" s="4">
        <v>0</v>
      </c>
      <c r="G27" s="9">
        <v>0</v>
      </c>
      <c r="H27" s="9">
        <v>0</v>
      </c>
      <c r="I27" s="4">
        <v>0</v>
      </c>
      <c r="J27" s="9">
        <v>0</v>
      </c>
      <c r="K27" s="9">
        <v>0</v>
      </c>
      <c r="L27" s="4">
        <v>0</v>
      </c>
      <c r="M27" s="9">
        <v>0</v>
      </c>
      <c r="N27" s="9">
        <v>0</v>
      </c>
      <c r="O27" s="4">
        <v>0</v>
      </c>
      <c r="P27" s="9">
        <v>0</v>
      </c>
      <c r="Q27" s="9">
        <v>0</v>
      </c>
      <c r="R27" s="4">
        <v>0</v>
      </c>
      <c r="S27" s="9">
        <v>0</v>
      </c>
      <c r="T27" s="9">
        <v>0</v>
      </c>
      <c r="U27" s="4">
        <v>0</v>
      </c>
      <c r="V27" s="9">
        <v>0</v>
      </c>
      <c r="W27" s="9">
        <v>0</v>
      </c>
      <c r="X27" s="4">
        <v>0</v>
      </c>
      <c r="Y27" s="9">
        <v>0</v>
      </c>
      <c r="Z27" s="9">
        <v>0</v>
      </c>
      <c r="AA27" s="4">
        <v>0.56999999999999995</v>
      </c>
      <c r="AB27" s="9">
        <v>102</v>
      </c>
      <c r="AC27" s="9">
        <v>1</v>
      </c>
      <c r="AD27" s="4">
        <v>2.2800000000000002</v>
      </c>
      <c r="AE27" s="9">
        <v>416</v>
      </c>
      <c r="AF27" s="9">
        <v>3</v>
      </c>
      <c r="AG27" s="4">
        <v>1.2799999999999998</v>
      </c>
      <c r="AH27" s="9">
        <v>185</v>
      </c>
      <c r="AI27" s="9">
        <v>1</v>
      </c>
      <c r="AJ27" s="4">
        <v>5.67</v>
      </c>
      <c r="AK27" s="9">
        <v>975</v>
      </c>
      <c r="AL27" s="9">
        <v>1</v>
      </c>
      <c r="AM27" s="4">
        <v>22.47</v>
      </c>
      <c r="AN27" s="9">
        <v>4026</v>
      </c>
      <c r="AO27" s="9">
        <v>9</v>
      </c>
      <c r="AP27" s="4">
        <v>52.45</v>
      </c>
      <c r="AQ27" s="9">
        <v>9623</v>
      </c>
      <c r="AR27" s="9">
        <v>15</v>
      </c>
      <c r="AS27" s="4">
        <v>60.17</v>
      </c>
      <c r="AT27" s="9">
        <v>11427</v>
      </c>
      <c r="AU27" s="9">
        <v>13</v>
      </c>
      <c r="AV27" s="4">
        <v>10.78</v>
      </c>
      <c r="AW27" s="9">
        <v>2095</v>
      </c>
      <c r="AX27" s="9">
        <v>2</v>
      </c>
      <c r="AY27" s="4">
        <v>2.21</v>
      </c>
      <c r="AZ27" s="9">
        <v>420</v>
      </c>
      <c r="BA27" s="9">
        <v>1</v>
      </c>
      <c r="BB27" s="4">
        <v>0.31</v>
      </c>
      <c r="BC27" s="9">
        <v>38</v>
      </c>
      <c r="BD27" s="9">
        <v>0</v>
      </c>
      <c r="BE27" s="4">
        <v>0</v>
      </c>
      <c r="BF27" s="9">
        <v>0</v>
      </c>
      <c r="BG27" s="9">
        <v>0</v>
      </c>
      <c r="BH27" s="4">
        <v>0</v>
      </c>
      <c r="BI27" s="9">
        <v>0</v>
      </c>
      <c r="BJ27" s="9">
        <v>0</v>
      </c>
      <c r="BK27" s="4">
        <v>0</v>
      </c>
      <c r="BL27" s="9">
        <v>0</v>
      </c>
      <c r="BM27" s="9">
        <v>0</v>
      </c>
      <c r="BN27" s="4">
        <f t="shared" si="0"/>
        <v>158.19</v>
      </c>
      <c r="BO27" s="9">
        <f t="shared" si="0"/>
        <v>29307</v>
      </c>
      <c r="BP27" s="11">
        <f t="shared" si="0"/>
        <v>46</v>
      </c>
      <c r="BQ27" s="51"/>
      <c r="BR27" s="51"/>
      <c r="BS27" s="23">
        <v>0</v>
      </c>
      <c r="BT27" s="24">
        <v>0</v>
      </c>
      <c r="BU27" s="23">
        <v>0</v>
      </c>
      <c r="BV27" s="19"/>
      <c r="BW27" s="37">
        <v>0</v>
      </c>
      <c r="BX27" s="43">
        <v>0</v>
      </c>
      <c r="BY27" s="19"/>
      <c r="BZ27" s="29">
        <v>0</v>
      </c>
      <c r="CA27" s="29"/>
    </row>
    <row r="28" spans="1:79" ht="18" customHeight="1" x14ac:dyDescent="0.15">
      <c r="A28" s="51"/>
      <c r="B28" s="51"/>
      <c r="C28" s="51"/>
      <c r="D28" s="49" t="s">
        <v>34</v>
      </c>
      <c r="E28" s="5" t="s">
        <v>39</v>
      </c>
      <c r="F28" s="4">
        <v>0</v>
      </c>
      <c r="G28" s="9">
        <v>0</v>
      </c>
      <c r="H28" s="9">
        <v>0</v>
      </c>
      <c r="I28" s="4">
        <v>0</v>
      </c>
      <c r="J28" s="9">
        <v>0</v>
      </c>
      <c r="K28" s="9">
        <v>0</v>
      </c>
      <c r="L28" s="4">
        <v>0</v>
      </c>
      <c r="M28" s="9">
        <v>0</v>
      </c>
      <c r="N28" s="9">
        <v>0</v>
      </c>
      <c r="O28" s="4">
        <v>0</v>
      </c>
      <c r="P28" s="9">
        <v>0</v>
      </c>
      <c r="Q28" s="9">
        <v>0</v>
      </c>
      <c r="R28" s="4">
        <v>0</v>
      </c>
      <c r="S28" s="9">
        <v>0</v>
      </c>
      <c r="T28" s="9">
        <v>0</v>
      </c>
      <c r="U28" s="4">
        <v>0</v>
      </c>
      <c r="V28" s="9">
        <v>0</v>
      </c>
      <c r="W28" s="9">
        <v>0</v>
      </c>
      <c r="X28" s="4">
        <v>0</v>
      </c>
      <c r="Y28" s="9">
        <v>0</v>
      </c>
      <c r="Z28" s="9">
        <v>0</v>
      </c>
      <c r="AA28" s="4">
        <v>0</v>
      </c>
      <c r="AB28" s="9">
        <v>0</v>
      </c>
      <c r="AC28" s="9">
        <v>0</v>
      </c>
      <c r="AD28" s="4">
        <v>0.31</v>
      </c>
      <c r="AE28" s="9">
        <v>55</v>
      </c>
      <c r="AF28" s="9">
        <v>0</v>
      </c>
      <c r="AG28" s="4">
        <v>0</v>
      </c>
      <c r="AH28" s="9">
        <v>0</v>
      </c>
      <c r="AI28" s="9">
        <v>0</v>
      </c>
      <c r="AJ28" s="4">
        <v>0</v>
      </c>
      <c r="AK28" s="9">
        <v>0</v>
      </c>
      <c r="AL28" s="9">
        <v>0</v>
      </c>
      <c r="AM28" s="4">
        <v>0</v>
      </c>
      <c r="AN28" s="9">
        <v>0</v>
      </c>
      <c r="AO28" s="9">
        <v>0</v>
      </c>
      <c r="AP28" s="4">
        <v>0.09</v>
      </c>
      <c r="AQ28" s="9">
        <v>14</v>
      </c>
      <c r="AR28" s="9">
        <v>0</v>
      </c>
      <c r="AS28" s="4">
        <v>0</v>
      </c>
      <c r="AT28" s="9">
        <v>0</v>
      </c>
      <c r="AU28" s="9">
        <v>0</v>
      </c>
      <c r="AV28" s="4">
        <v>0</v>
      </c>
      <c r="AW28" s="9">
        <v>0</v>
      </c>
      <c r="AX28" s="9">
        <v>0</v>
      </c>
      <c r="AY28" s="4">
        <v>0</v>
      </c>
      <c r="AZ28" s="9">
        <v>0</v>
      </c>
      <c r="BA28" s="9">
        <v>0</v>
      </c>
      <c r="BB28" s="4">
        <v>0</v>
      </c>
      <c r="BC28" s="9">
        <v>0</v>
      </c>
      <c r="BD28" s="9">
        <v>0</v>
      </c>
      <c r="BE28" s="4">
        <v>0</v>
      </c>
      <c r="BF28" s="9">
        <v>0</v>
      </c>
      <c r="BG28" s="9">
        <v>0</v>
      </c>
      <c r="BH28" s="4">
        <v>0</v>
      </c>
      <c r="BI28" s="9">
        <v>0</v>
      </c>
      <c r="BJ28" s="9">
        <v>0</v>
      </c>
      <c r="BK28" s="4">
        <v>0</v>
      </c>
      <c r="BL28" s="9">
        <v>0</v>
      </c>
      <c r="BM28" s="9">
        <v>0</v>
      </c>
      <c r="BN28" s="4">
        <f t="shared" si="0"/>
        <v>0.4</v>
      </c>
      <c r="BO28" s="9">
        <f t="shared" si="0"/>
        <v>69</v>
      </c>
      <c r="BP28" s="11">
        <f t="shared" si="0"/>
        <v>0</v>
      </c>
      <c r="BQ28" s="51"/>
      <c r="BR28" s="51"/>
      <c r="BS28" s="23">
        <v>0</v>
      </c>
      <c r="BT28" s="24">
        <v>0</v>
      </c>
      <c r="BU28" s="23">
        <v>0</v>
      </c>
      <c r="BV28" s="19"/>
      <c r="BW28" s="37">
        <v>0</v>
      </c>
      <c r="BX28" s="43">
        <v>0</v>
      </c>
      <c r="BY28" s="19"/>
      <c r="BZ28" s="29">
        <v>0</v>
      </c>
      <c r="CA28" s="29"/>
    </row>
    <row r="29" spans="1:79" ht="18" customHeight="1" x14ac:dyDescent="0.15">
      <c r="A29" s="51"/>
      <c r="B29" s="51"/>
      <c r="C29" s="51"/>
      <c r="D29" s="49"/>
      <c r="E29" s="5" t="s">
        <v>34</v>
      </c>
      <c r="F29" s="4">
        <v>0</v>
      </c>
      <c r="G29" s="9">
        <v>0</v>
      </c>
      <c r="H29" s="9">
        <v>0</v>
      </c>
      <c r="I29" s="4">
        <v>0</v>
      </c>
      <c r="J29" s="9">
        <v>0</v>
      </c>
      <c r="K29" s="9">
        <v>0</v>
      </c>
      <c r="L29" s="4">
        <v>3.09</v>
      </c>
      <c r="M29" s="9">
        <v>142</v>
      </c>
      <c r="N29" s="9">
        <v>15</v>
      </c>
      <c r="O29" s="4">
        <v>3.16</v>
      </c>
      <c r="P29" s="9">
        <v>301</v>
      </c>
      <c r="Q29" s="9">
        <v>15</v>
      </c>
      <c r="R29" s="4">
        <v>12.14</v>
      </c>
      <c r="S29" s="9">
        <v>1122</v>
      </c>
      <c r="T29" s="9">
        <v>49</v>
      </c>
      <c r="U29" s="4">
        <v>15.51</v>
      </c>
      <c r="V29" s="9">
        <v>1699</v>
      </c>
      <c r="W29" s="9">
        <v>35</v>
      </c>
      <c r="X29" s="4">
        <v>9.27</v>
      </c>
      <c r="Y29" s="9">
        <v>1135</v>
      </c>
      <c r="Z29" s="9">
        <v>23</v>
      </c>
      <c r="AA29" s="4">
        <v>29.790000000000003</v>
      </c>
      <c r="AB29" s="9">
        <v>4238</v>
      </c>
      <c r="AC29" s="9">
        <v>45</v>
      </c>
      <c r="AD29" s="4">
        <v>168.1</v>
      </c>
      <c r="AE29" s="9">
        <v>24579</v>
      </c>
      <c r="AF29" s="9">
        <v>100</v>
      </c>
      <c r="AG29" s="4">
        <v>195.73</v>
      </c>
      <c r="AH29" s="9">
        <v>27030</v>
      </c>
      <c r="AI29" s="9">
        <v>107</v>
      </c>
      <c r="AJ29" s="4">
        <v>272.12</v>
      </c>
      <c r="AK29" s="9">
        <v>40158</v>
      </c>
      <c r="AL29" s="9">
        <v>107</v>
      </c>
      <c r="AM29" s="4">
        <v>638.05000000000007</v>
      </c>
      <c r="AN29" s="9">
        <v>95529</v>
      </c>
      <c r="AO29" s="9">
        <v>252</v>
      </c>
      <c r="AP29" s="4">
        <v>1126.7</v>
      </c>
      <c r="AQ29" s="9">
        <v>175797</v>
      </c>
      <c r="AR29" s="9">
        <v>403</v>
      </c>
      <c r="AS29" s="4">
        <v>1097.5</v>
      </c>
      <c r="AT29" s="9">
        <v>174740</v>
      </c>
      <c r="AU29" s="9">
        <v>367</v>
      </c>
      <c r="AV29" s="4">
        <v>742.89</v>
      </c>
      <c r="AW29" s="9">
        <v>120190</v>
      </c>
      <c r="AX29" s="9">
        <v>164</v>
      </c>
      <c r="AY29" s="4">
        <v>256.62</v>
      </c>
      <c r="AZ29" s="9">
        <v>42310</v>
      </c>
      <c r="BA29" s="9">
        <v>37</v>
      </c>
      <c r="BB29" s="4">
        <v>56.44</v>
      </c>
      <c r="BC29" s="9">
        <v>9766</v>
      </c>
      <c r="BD29" s="9">
        <v>6</v>
      </c>
      <c r="BE29" s="4">
        <v>21.89</v>
      </c>
      <c r="BF29" s="9">
        <v>3829</v>
      </c>
      <c r="BG29" s="9">
        <v>2</v>
      </c>
      <c r="BH29" s="4">
        <v>8.19</v>
      </c>
      <c r="BI29" s="9">
        <v>1270</v>
      </c>
      <c r="BJ29" s="9">
        <v>0</v>
      </c>
      <c r="BK29" s="4">
        <v>2.69</v>
      </c>
      <c r="BL29" s="9">
        <v>480</v>
      </c>
      <c r="BM29" s="9">
        <v>0</v>
      </c>
      <c r="BN29" s="4">
        <f t="shared" si="0"/>
        <v>4659.8799999999992</v>
      </c>
      <c r="BO29" s="9">
        <f t="shared" si="0"/>
        <v>724315</v>
      </c>
      <c r="BP29" s="11">
        <f t="shared" si="0"/>
        <v>1727</v>
      </c>
      <c r="BQ29" s="51"/>
      <c r="BR29" s="51"/>
      <c r="BS29" s="23">
        <v>0</v>
      </c>
      <c r="BT29" s="24">
        <v>0</v>
      </c>
      <c r="BU29" s="23">
        <v>0</v>
      </c>
      <c r="BV29" s="19"/>
      <c r="BW29" s="37">
        <v>0</v>
      </c>
      <c r="BX29" s="43">
        <v>0</v>
      </c>
      <c r="BY29" s="19"/>
      <c r="BZ29" s="29">
        <v>0</v>
      </c>
      <c r="CA29" s="29"/>
    </row>
    <row r="30" spans="1:79" ht="18" customHeight="1" x14ac:dyDescent="0.15">
      <c r="A30" s="51"/>
      <c r="B30" s="51"/>
      <c r="C30" s="51"/>
      <c r="D30" s="49"/>
      <c r="E30" s="5" t="s">
        <v>31</v>
      </c>
      <c r="F30" s="4">
        <v>0</v>
      </c>
      <c r="G30" s="9">
        <v>0</v>
      </c>
      <c r="H30" s="9">
        <v>0</v>
      </c>
      <c r="I30" s="4">
        <v>0</v>
      </c>
      <c r="J30" s="9">
        <v>0</v>
      </c>
      <c r="K30" s="9">
        <v>0</v>
      </c>
      <c r="L30" s="4">
        <v>0</v>
      </c>
      <c r="M30" s="9">
        <v>0</v>
      </c>
      <c r="N30" s="9">
        <v>0</v>
      </c>
      <c r="O30" s="4">
        <v>0</v>
      </c>
      <c r="P30" s="9">
        <v>0</v>
      </c>
      <c r="Q30" s="9">
        <v>0</v>
      </c>
      <c r="R30" s="4">
        <v>0</v>
      </c>
      <c r="S30" s="9">
        <v>0</v>
      </c>
      <c r="T30" s="9">
        <v>0</v>
      </c>
      <c r="U30" s="4">
        <v>0</v>
      </c>
      <c r="V30" s="9">
        <v>0</v>
      </c>
      <c r="W30" s="9">
        <v>0</v>
      </c>
      <c r="X30" s="4">
        <v>0</v>
      </c>
      <c r="Y30" s="9">
        <v>0</v>
      </c>
      <c r="Z30" s="9">
        <v>0</v>
      </c>
      <c r="AA30" s="4">
        <v>0</v>
      </c>
      <c r="AB30" s="9">
        <v>0</v>
      </c>
      <c r="AC30" s="9">
        <v>0</v>
      </c>
      <c r="AD30" s="4">
        <v>0</v>
      </c>
      <c r="AE30" s="9">
        <v>0</v>
      </c>
      <c r="AF30" s="9">
        <v>0</v>
      </c>
      <c r="AG30" s="4">
        <v>0</v>
      </c>
      <c r="AH30" s="9">
        <v>0</v>
      </c>
      <c r="AI30" s="9">
        <v>0</v>
      </c>
      <c r="AJ30" s="4">
        <v>0</v>
      </c>
      <c r="AK30" s="9">
        <v>0</v>
      </c>
      <c r="AL30" s="9">
        <v>0</v>
      </c>
      <c r="AM30" s="4">
        <v>0</v>
      </c>
      <c r="AN30" s="9">
        <v>0</v>
      </c>
      <c r="AO30" s="9">
        <v>0</v>
      </c>
      <c r="AP30" s="4">
        <v>0</v>
      </c>
      <c r="AQ30" s="9">
        <v>0</v>
      </c>
      <c r="AR30" s="9">
        <v>0</v>
      </c>
      <c r="AS30" s="4">
        <v>0</v>
      </c>
      <c r="AT30" s="9">
        <v>0</v>
      </c>
      <c r="AU30" s="9">
        <v>0</v>
      </c>
      <c r="AV30" s="4">
        <v>0</v>
      </c>
      <c r="AW30" s="9">
        <v>0</v>
      </c>
      <c r="AX30" s="9">
        <v>0</v>
      </c>
      <c r="AY30" s="4">
        <v>0</v>
      </c>
      <c r="AZ30" s="9">
        <v>0</v>
      </c>
      <c r="BA30" s="9">
        <v>0</v>
      </c>
      <c r="BB30" s="4">
        <v>0</v>
      </c>
      <c r="BC30" s="9">
        <v>0</v>
      </c>
      <c r="BD30" s="9">
        <v>0</v>
      </c>
      <c r="BE30" s="4">
        <v>0</v>
      </c>
      <c r="BF30" s="9">
        <v>0</v>
      </c>
      <c r="BG30" s="9">
        <v>0</v>
      </c>
      <c r="BH30" s="4">
        <v>0</v>
      </c>
      <c r="BI30" s="9">
        <v>0</v>
      </c>
      <c r="BJ30" s="9">
        <v>0</v>
      </c>
      <c r="BK30" s="4">
        <v>0</v>
      </c>
      <c r="BL30" s="9">
        <v>0</v>
      </c>
      <c r="BM30" s="9">
        <v>0</v>
      </c>
      <c r="BN30" s="4">
        <f t="shared" si="0"/>
        <v>0</v>
      </c>
      <c r="BO30" s="9">
        <f t="shared" si="0"/>
        <v>0</v>
      </c>
      <c r="BP30" s="11">
        <f t="shared" si="0"/>
        <v>0</v>
      </c>
      <c r="BQ30" s="51"/>
      <c r="BR30" s="51"/>
      <c r="BS30" s="23">
        <v>0</v>
      </c>
      <c r="BT30" s="24">
        <v>0</v>
      </c>
      <c r="BU30" s="23">
        <v>0</v>
      </c>
      <c r="BV30" s="19"/>
      <c r="BW30" s="37">
        <v>0</v>
      </c>
      <c r="BX30" s="43">
        <v>0</v>
      </c>
      <c r="BY30" s="19"/>
      <c r="BZ30" s="29">
        <v>0</v>
      </c>
      <c r="CA30" s="29"/>
    </row>
    <row r="31" spans="1:79" ht="18" customHeight="1" x14ac:dyDescent="0.15">
      <c r="A31" s="51"/>
      <c r="B31" s="51"/>
      <c r="C31" s="51"/>
      <c r="D31" s="49"/>
      <c r="E31" s="5" t="s">
        <v>32</v>
      </c>
      <c r="F31" s="4">
        <f t="shared" ref="F31:AK31" si="15">SUM(F28:F30)</f>
        <v>0</v>
      </c>
      <c r="G31" s="9">
        <f t="shared" si="15"/>
        <v>0</v>
      </c>
      <c r="H31" s="9">
        <f t="shared" si="15"/>
        <v>0</v>
      </c>
      <c r="I31" s="4">
        <f t="shared" si="15"/>
        <v>0</v>
      </c>
      <c r="J31" s="9">
        <f t="shared" si="15"/>
        <v>0</v>
      </c>
      <c r="K31" s="9">
        <f t="shared" si="15"/>
        <v>0</v>
      </c>
      <c r="L31" s="4">
        <f t="shared" si="15"/>
        <v>3.09</v>
      </c>
      <c r="M31" s="9">
        <f t="shared" si="15"/>
        <v>142</v>
      </c>
      <c r="N31" s="9">
        <f t="shared" si="15"/>
        <v>15</v>
      </c>
      <c r="O31" s="4">
        <f t="shared" si="15"/>
        <v>3.16</v>
      </c>
      <c r="P31" s="9">
        <f t="shared" si="15"/>
        <v>301</v>
      </c>
      <c r="Q31" s="9">
        <f t="shared" si="15"/>
        <v>15</v>
      </c>
      <c r="R31" s="4">
        <f t="shared" si="15"/>
        <v>12.14</v>
      </c>
      <c r="S31" s="9">
        <f t="shared" si="15"/>
        <v>1122</v>
      </c>
      <c r="T31" s="9">
        <f t="shared" si="15"/>
        <v>49</v>
      </c>
      <c r="U31" s="4">
        <f t="shared" si="15"/>
        <v>15.51</v>
      </c>
      <c r="V31" s="9">
        <f t="shared" si="15"/>
        <v>1699</v>
      </c>
      <c r="W31" s="9">
        <f t="shared" si="15"/>
        <v>35</v>
      </c>
      <c r="X31" s="4">
        <f t="shared" si="15"/>
        <v>9.27</v>
      </c>
      <c r="Y31" s="9">
        <f t="shared" si="15"/>
        <v>1135</v>
      </c>
      <c r="Z31" s="9">
        <f t="shared" si="15"/>
        <v>23</v>
      </c>
      <c r="AA31" s="4">
        <f t="shared" si="15"/>
        <v>29.790000000000003</v>
      </c>
      <c r="AB31" s="9">
        <f t="shared" si="15"/>
        <v>4238</v>
      </c>
      <c r="AC31" s="9">
        <f t="shared" si="15"/>
        <v>45</v>
      </c>
      <c r="AD31" s="4">
        <f t="shared" si="15"/>
        <v>168.41</v>
      </c>
      <c r="AE31" s="9">
        <f t="shared" si="15"/>
        <v>24634</v>
      </c>
      <c r="AF31" s="9">
        <f t="shared" si="15"/>
        <v>100</v>
      </c>
      <c r="AG31" s="4">
        <f t="shared" si="15"/>
        <v>195.73</v>
      </c>
      <c r="AH31" s="9">
        <f t="shared" si="15"/>
        <v>27030</v>
      </c>
      <c r="AI31" s="9">
        <f t="shared" si="15"/>
        <v>107</v>
      </c>
      <c r="AJ31" s="4">
        <f t="shared" si="15"/>
        <v>272.12</v>
      </c>
      <c r="AK31" s="9">
        <f t="shared" si="15"/>
        <v>40158</v>
      </c>
      <c r="AL31" s="9">
        <f t="shared" ref="AL31:BM31" si="16">SUM(AL28:AL30)</f>
        <v>107</v>
      </c>
      <c r="AM31" s="4">
        <f t="shared" si="16"/>
        <v>638.05000000000007</v>
      </c>
      <c r="AN31" s="9">
        <f t="shared" si="16"/>
        <v>95529</v>
      </c>
      <c r="AO31" s="9">
        <f t="shared" si="16"/>
        <v>252</v>
      </c>
      <c r="AP31" s="4">
        <f t="shared" si="16"/>
        <v>1126.79</v>
      </c>
      <c r="AQ31" s="9">
        <f t="shared" si="16"/>
        <v>175811</v>
      </c>
      <c r="AR31" s="9">
        <f t="shared" si="16"/>
        <v>403</v>
      </c>
      <c r="AS31" s="4">
        <f t="shared" si="16"/>
        <v>1097.5</v>
      </c>
      <c r="AT31" s="9">
        <f t="shared" si="16"/>
        <v>174740</v>
      </c>
      <c r="AU31" s="9">
        <f t="shared" si="16"/>
        <v>367</v>
      </c>
      <c r="AV31" s="4">
        <f t="shared" si="16"/>
        <v>742.89</v>
      </c>
      <c r="AW31" s="9">
        <f t="shared" si="16"/>
        <v>120190</v>
      </c>
      <c r="AX31" s="9">
        <f t="shared" si="16"/>
        <v>164</v>
      </c>
      <c r="AY31" s="4">
        <f t="shared" si="16"/>
        <v>256.62</v>
      </c>
      <c r="AZ31" s="9">
        <f t="shared" si="16"/>
        <v>42310</v>
      </c>
      <c r="BA31" s="9">
        <f t="shared" si="16"/>
        <v>37</v>
      </c>
      <c r="BB31" s="4">
        <f t="shared" si="16"/>
        <v>56.44</v>
      </c>
      <c r="BC31" s="9">
        <f t="shared" si="16"/>
        <v>9766</v>
      </c>
      <c r="BD31" s="9">
        <f t="shared" si="16"/>
        <v>6</v>
      </c>
      <c r="BE31" s="4">
        <f t="shared" si="16"/>
        <v>21.89</v>
      </c>
      <c r="BF31" s="9">
        <f t="shared" si="16"/>
        <v>3829</v>
      </c>
      <c r="BG31" s="9">
        <f t="shared" si="16"/>
        <v>2</v>
      </c>
      <c r="BH31" s="4">
        <f t="shared" si="16"/>
        <v>8.19</v>
      </c>
      <c r="BI31" s="9">
        <f t="shared" si="16"/>
        <v>1270</v>
      </c>
      <c r="BJ31" s="9">
        <f t="shared" si="16"/>
        <v>0</v>
      </c>
      <c r="BK31" s="4">
        <f t="shared" si="16"/>
        <v>2.69</v>
      </c>
      <c r="BL31" s="9">
        <f t="shared" si="16"/>
        <v>480</v>
      </c>
      <c r="BM31" s="9">
        <f t="shared" si="16"/>
        <v>0</v>
      </c>
      <c r="BN31" s="4">
        <f t="shared" si="0"/>
        <v>4660.2799999999988</v>
      </c>
      <c r="BO31" s="9">
        <f t="shared" si="0"/>
        <v>724384</v>
      </c>
      <c r="BP31" s="11">
        <f t="shared" si="0"/>
        <v>1727</v>
      </c>
      <c r="BQ31" s="51"/>
      <c r="BR31" s="51"/>
      <c r="BS31" s="23">
        <v>0</v>
      </c>
      <c r="BT31" s="24">
        <v>0</v>
      </c>
      <c r="BU31" s="23">
        <v>0</v>
      </c>
      <c r="BV31" s="19"/>
      <c r="BW31" s="37">
        <v>0</v>
      </c>
      <c r="BX31" s="43">
        <v>0</v>
      </c>
      <c r="BY31" s="19"/>
      <c r="BZ31" s="29">
        <v>0</v>
      </c>
      <c r="CA31" s="29"/>
    </row>
    <row r="32" spans="1:79" ht="18" customHeight="1" x14ac:dyDescent="0.15">
      <c r="A32" s="51"/>
      <c r="B32" s="51"/>
      <c r="C32" s="51"/>
      <c r="D32" s="49" t="s">
        <v>37</v>
      </c>
      <c r="E32" s="49"/>
      <c r="F32" s="4">
        <f t="shared" ref="F32:AK32" si="17">SUM(F27,F31)</f>
        <v>0</v>
      </c>
      <c r="G32" s="9">
        <f t="shared" si="17"/>
        <v>0</v>
      </c>
      <c r="H32" s="9">
        <f t="shared" si="17"/>
        <v>0</v>
      </c>
      <c r="I32" s="4">
        <f t="shared" si="17"/>
        <v>0</v>
      </c>
      <c r="J32" s="9">
        <f t="shared" si="17"/>
        <v>0</v>
      </c>
      <c r="K32" s="9">
        <f t="shared" si="17"/>
        <v>0</v>
      </c>
      <c r="L32" s="4">
        <f t="shared" si="17"/>
        <v>3.09</v>
      </c>
      <c r="M32" s="9">
        <f t="shared" si="17"/>
        <v>142</v>
      </c>
      <c r="N32" s="9">
        <f t="shared" si="17"/>
        <v>15</v>
      </c>
      <c r="O32" s="4">
        <f t="shared" si="17"/>
        <v>3.16</v>
      </c>
      <c r="P32" s="9">
        <f t="shared" si="17"/>
        <v>301</v>
      </c>
      <c r="Q32" s="9">
        <f t="shared" si="17"/>
        <v>15</v>
      </c>
      <c r="R32" s="4">
        <f t="shared" si="17"/>
        <v>12.14</v>
      </c>
      <c r="S32" s="9">
        <f t="shared" si="17"/>
        <v>1122</v>
      </c>
      <c r="T32" s="9">
        <f t="shared" si="17"/>
        <v>49</v>
      </c>
      <c r="U32" s="4">
        <f t="shared" si="17"/>
        <v>15.51</v>
      </c>
      <c r="V32" s="9">
        <f t="shared" si="17"/>
        <v>1699</v>
      </c>
      <c r="W32" s="9">
        <f t="shared" si="17"/>
        <v>35</v>
      </c>
      <c r="X32" s="4">
        <f t="shared" si="17"/>
        <v>9.27</v>
      </c>
      <c r="Y32" s="9">
        <f t="shared" si="17"/>
        <v>1135</v>
      </c>
      <c r="Z32" s="9">
        <f t="shared" si="17"/>
        <v>23</v>
      </c>
      <c r="AA32" s="4">
        <f t="shared" si="17"/>
        <v>30.360000000000003</v>
      </c>
      <c r="AB32" s="9">
        <f t="shared" si="17"/>
        <v>4340</v>
      </c>
      <c r="AC32" s="9">
        <f t="shared" si="17"/>
        <v>46</v>
      </c>
      <c r="AD32" s="4">
        <f t="shared" si="17"/>
        <v>170.69</v>
      </c>
      <c r="AE32" s="9">
        <f t="shared" si="17"/>
        <v>25050</v>
      </c>
      <c r="AF32" s="9">
        <f t="shared" si="17"/>
        <v>103</v>
      </c>
      <c r="AG32" s="4">
        <f t="shared" si="17"/>
        <v>197.01</v>
      </c>
      <c r="AH32" s="9">
        <f t="shared" si="17"/>
        <v>27215</v>
      </c>
      <c r="AI32" s="9">
        <f t="shared" si="17"/>
        <v>108</v>
      </c>
      <c r="AJ32" s="4">
        <f t="shared" si="17"/>
        <v>277.79000000000002</v>
      </c>
      <c r="AK32" s="9">
        <f t="shared" si="17"/>
        <v>41133</v>
      </c>
      <c r="AL32" s="9">
        <f t="shared" ref="AL32:BM32" si="18">SUM(AL27,AL31)</f>
        <v>108</v>
      </c>
      <c r="AM32" s="4">
        <f t="shared" si="18"/>
        <v>660.5200000000001</v>
      </c>
      <c r="AN32" s="9">
        <f t="shared" si="18"/>
        <v>99555</v>
      </c>
      <c r="AO32" s="9">
        <f t="shared" si="18"/>
        <v>261</v>
      </c>
      <c r="AP32" s="4">
        <f t="shared" si="18"/>
        <v>1179.24</v>
      </c>
      <c r="AQ32" s="9">
        <f t="shared" si="18"/>
        <v>185434</v>
      </c>
      <c r="AR32" s="9">
        <f t="shared" si="18"/>
        <v>418</v>
      </c>
      <c r="AS32" s="4">
        <f t="shared" si="18"/>
        <v>1157.67</v>
      </c>
      <c r="AT32" s="9">
        <f t="shared" si="18"/>
        <v>186167</v>
      </c>
      <c r="AU32" s="9">
        <f t="shared" si="18"/>
        <v>380</v>
      </c>
      <c r="AV32" s="4">
        <f t="shared" si="18"/>
        <v>753.67</v>
      </c>
      <c r="AW32" s="9">
        <f t="shared" si="18"/>
        <v>122285</v>
      </c>
      <c r="AX32" s="9">
        <f t="shared" si="18"/>
        <v>166</v>
      </c>
      <c r="AY32" s="4">
        <f t="shared" si="18"/>
        <v>258.83</v>
      </c>
      <c r="AZ32" s="9">
        <f t="shared" si="18"/>
        <v>42730</v>
      </c>
      <c r="BA32" s="9">
        <f t="shared" si="18"/>
        <v>38</v>
      </c>
      <c r="BB32" s="4">
        <f t="shared" si="18"/>
        <v>56.75</v>
      </c>
      <c r="BC32" s="9">
        <f t="shared" si="18"/>
        <v>9804</v>
      </c>
      <c r="BD32" s="9">
        <f t="shared" si="18"/>
        <v>6</v>
      </c>
      <c r="BE32" s="4">
        <f t="shared" si="18"/>
        <v>21.89</v>
      </c>
      <c r="BF32" s="9">
        <f t="shared" si="18"/>
        <v>3829</v>
      </c>
      <c r="BG32" s="9">
        <f t="shared" si="18"/>
        <v>2</v>
      </c>
      <c r="BH32" s="4">
        <f t="shared" si="18"/>
        <v>8.19</v>
      </c>
      <c r="BI32" s="9">
        <f t="shared" si="18"/>
        <v>1270</v>
      </c>
      <c r="BJ32" s="9">
        <f t="shared" si="18"/>
        <v>0</v>
      </c>
      <c r="BK32" s="4">
        <f t="shared" si="18"/>
        <v>2.69</v>
      </c>
      <c r="BL32" s="9">
        <f t="shared" si="18"/>
        <v>480</v>
      </c>
      <c r="BM32" s="9">
        <f t="shared" si="18"/>
        <v>0</v>
      </c>
      <c r="BN32" s="4">
        <f t="shared" si="0"/>
        <v>4818.4699999999993</v>
      </c>
      <c r="BO32" s="9">
        <f t="shared" si="0"/>
        <v>753691</v>
      </c>
      <c r="BP32" s="11">
        <f t="shared" si="0"/>
        <v>1773</v>
      </c>
      <c r="BQ32" s="51"/>
      <c r="BR32" s="51"/>
      <c r="BS32" s="26">
        <v>0</v>
      </c>
      <c r="BT32" s="27">
        <v>0</v>
      </c>
      <c r="BU32" s="23">
        <v>0</v>
      </c>
      <c r="BV32" s="20"/>
      <c r="BW32" s="38">
        <v>0</v>
      </c>
      <c r="BX32" s="44">
        <v>0</v>
      </c>
      <c r="BY32" s="20"/>
      <c r="BZ32" s="30">
        <v>0</v>
      </c>
      <c r="CA32" s="30"/>
    </row>
    <row r="33" spans="1:79" ht="18" customHeight="1" x14ac:dyDescent="0.15">
      <c r="A33" s="51"/>
      <c r="B33" s="51"/>
      <c r="C33" s="50" t="s">
        <v>45</v>
      </c>
      <c r="D33" s="50"/>
      <c r="E33" s="50"/>
      <c r="F33" s="4">
        <f t="shared" ref="F33:AK33" si="19">SUM(F32,F26)</f>
        <v>0.91</v>
      </c>
      <c r="G33" s="9">
        <f t="shared" si="19"/>
        <v>0</v>
      </c>
      <c r="H33" s="9">
        <f t="shared" si="19"/>
        <v>0</v>
      </c>
      <c r="I33" s="4">
        <f t="shared" si="19"/>
        <v>4.25</v>
      </c>
      <c r="J33" s="9">
        <f t="shared" si="19"/>
        <v>58</v>
      </c>
      <c r="K33" s="9">
        <f t="shared" si="19"/>
        <v>8</v>
      </c>
      <c r="L33" s="4">
        <f t="shared" si="19"/>
        <v>9.59</v>
      </c>
      <c r="M33" s="9">
        <f t="shared" si="19"/>
        <v>510</v>
      </c>
      <c r="N33" s="9">
        <f t="shared" si="19"/>
        <v>41</v>
      </c>
      <c r="O33" s="4">
        <f t="shared" si="19"/>
        <v>44.67</v>
      </c>
      <c r="P33" s="9">
        <f t="shared" si="19"/>
        <v>4318</v>
      </c>
      <c r="Q33" s="9">
        <f t="shared" si="19"/>
        <v>318</v>
      </c>
      <c r="R33" s="4">
        <f t="shared" si="19"/>
        <v>56.12</v>
      </c>
      <c r="S33" s="9">
        <f t="shared" si="19"/>
        <v>6931</v>
      </c>
      <c r="T33" s="9">
        <f t="shared" si="19"/>
        <v>431</v>
      </c>
      <c r="U33" s="4">
        <f t="shared" si="19"/>
        <v>60.699999999999996</v>
      </c>
      <c r="V33" s="9">
        <f t="shared" si="19"/>
        <v>9826</v>
      </c>
      <c r="W33" s="9">
        <f t="shared" si="19"/>
        <v>462</v>
      </c>
      <c r="X33" s="4">
        <f t="shared" si="19"/>
        <v>121.94999999999999</v>
      </c>
      <c r="Y33" s="9">
        <f t="shared" si="19"/>
        <v>26947</v>
      </c>
      <c r="Z33" s="9">
        <f t="shared" si="19"/>
        <v>1059</v>
      </c>
      <c r="AA33" s="4">
        <f t="shared" si="19"/>
        <v>149.58000000000001</v>
      </c>
      <c r="AB33" s="9">
        <f t="shared" si="19"/>
        <v>36891</v>
      </c>
      <c r="AC33" s="9">
        <f t="shared" si="19"/>
        <v>876</v>
      </c>
      <c r="AD33" s="4">
        <f t="shared" si="19"/>
        <v>475.03</v>
      </c>
      <c r="AE33" s="9">
        <f t="shared" si="19"/>
        <v>126249</v>
      </c>
      <c r="AF33" s="9">
        <f t="shared" si="19"/>
        <v>1992</v>
      </c>
      <c r="AG33" s="4">
        <f t="shared" si="19"/>
        <v>650.72</v>
      </c>
      <c r="AH33" s="9">
        <f t="shared" si="19"/>
        <v>195736</v>
      </c>
      <c r="AI33" s="9">
        <f t="shared" si="19"/>
        <v>2489</v>
      </c>
      <c r="AJ33" s="4">
        <f t="shared" si="19"/>
        <v>954.31</v>
      </c>
      <c r="AK33" s="9">
        <f t="shared" si="19"/>
        <v>307859</v>
      </c>
      <c r="AL33" s="9">
        <f t="shared" ref="AL33:BM33" si="20">SUM(AL32,AL26)</f>
        <v>3137</v>
      </c>
      <c r="AM33" s="4">
        <f t="shared" si="20"/>
        <v>1208.3700000000001</v>
      </c>
      <c r="AN33" s="9">
        <f t="shared" si="20"/>
        <v>325006</v>
      </c>
      <c r="AO33" s="9">
        <f t="shared" si="20"/>
        <v>2116</v>
      </c>
      <c r="AP33" s="4">
        <f t="shared" si="20"/>
        <v>1608.45</v>
      </c>
      <c r="AQ33" s="9">
        <f t="shared" si="20"/>
        <v>356436</v>
      </c>
      <c r="AR33" s="9">
        <f t="shared" si="20"/>
        <v>1714</v>
      </c>
      <c r="AS33" s="4">
        <f t="shared" si="20"/>
        <v>1361.75</v>
      </c>
      <c r="AT33" s="9">
        <f t="shared" si="20"/>
        <v>274916</v>
      </c>
      <c r="AU33" s="9">
        <f t="shared" si="20"/>
        <v>828</v>
      </c>
      <c r="AV33" s="4">
        <f t="shared" si="20"/>
        <v>824.68999999999994</v>
      </c>
      <c r="AW33" s="9">
        <f t="shared" si="20"/>
        <v>153926</v>
      </c>
      <c r="AX33" s="9">
        <f t="shared" si="20"/>
        <v>306</v>
      </c>
      <c r="AY33" s="4">
        <f t="shared" si="20"/>
        <v>298.97999999999996</v>
      </c>
      <c r="AZ33" s="9">
        <f t="shared" si="20"/>
        <v>61134</v>
      </c>
      <c r="BA33" s="9">
        <f t="shared" si="20"/>
        <v>100</v>
      </c>
      <c r="BB33" s="4">
        <f t="shared" si="20"/>
        <v>79.180000000000007</v>
      </c>
      <c r="BC33" s="9">
        <f t="shared" si="20"/>
        <v>20201</v>
      </c>
      <c r="BD33" s="9">
        <f t="shared" si="20"/>
        <v>27</v>
      </c>
      <c r="BE33" s="4">
        <f t="shared" si="20"/>
        <v>39.28</v>
      </c>
      <c r="BF33" s="9">
        <f t="shared" si="20"/>
        <v>12446</v>
      </c>
      <c r="BG33" s="9">
        <f t="shared" si="20"/>
        <v>25</v>
      </c>
      <c r="BH33" s="4">
        <f t="shared" si="20"/>
        <v>17.329999999999998</v>
      </c>
      <c r="BI33" s="9">
        <f t="shared" si="20"/>
        <v>5734</v>
      </c>
      <c r="BJ33" s="9">
        <f t="shared" si="20"/>
        <v>2</v>
      </c>
      <c r="BK33" s="4">
        <f t="shared" si="20"/>
        <v>30.3</v>
      </c>
      <c r="BL33" s="9">
        <f t="shared" si="20"/>
        <v>14579</v>
      </c>
      <c r="BM33" s="9">
        <f t="shared" si="20"/>
        <v>9</v>
      </c>
      <c r="BN33" s="4">
        <f t="shared" si="0"/>
        <v>7996.1599999999989</v>
      </c>
      <c r="BO33" s="9">
        <f t="shared" si="0"/>
        <v>1939703</v>
      </c>
      <c r="BP33" s="11">
        <f t="shared" si="0"/>
        <v>15940</v>
      </c>
      <c r="BQ33" s="51"/>
      <c r="BR33" s="12" t="s">
        <v>52</v>
      </c>
      <c r="BS33" s="25">
        <f>BS20</f>
        <v>7.53</v>
      </c>
      <c r="BT33" s="25">
        <f>BT20</f>
        <v>59.6</v>
      </c>
      <c r="BU33" s="25">
        <f>BU20</f>
        <v>24.82</v>
      </c>
      <c r="BV33" s="14"/>
      <c r="BW33" s="39">
        <f>SUM(BW20:BW24)</f>
        <v>53.46</v>
      </c>
      <c r="BX33" s="45">
        <f>SUM(BX20:BX24)</f>
        <v>58515</v>
      </c>
      <c r="BY33" s="14"/>
      <c r="BZ33" s="33">
        <f>SUM(BZ20:BZ25)</f>
        <v>40.22</v>
      </c>
      <c r="CA33" s="25">
        <f>SUM(BZ33,BW33,BS33:BU33,BN33)</f>
        <v>8181.7899999999991</v>
      </c>
    </row>
    <row r="34" spans="1:79" ht="18" customHeight="1" x14ac:dyDescent="0.15">
      <c r="A34" s="51"/>
      <c r="B34" s="51" t="s">
        <v>46</v>
      </c>
      <c r="C34" s="51" t="s">
        <v>35</v>
      </c>
      <c r="D34" s="51" t="s">
        <v>33</v>
      </c>
      <c r="E34" s="5" t="s">
        <v>28</v>
      </c>
      <c r="F34" s="4">
        <v>0</v>
      </c>
      <c r="G34" s="9">
        <v>0</v>
      </c>
      <c r="H34" s="9">
        <v>0</v>
      </c>
      <c r="I34" s="4">
        <v>0</v>
      </c>
      <c r="J34" s="9">
        <v>0</v>
      </c>
      <c r="K34" s="9">
        <v>0</v>
      </c>
      <c r="L34" s="4">
        <v>0</v>
      </c>
      <c r="M34" s="9">
        <v>0</v>
      </c>
      <c r="N34" s="9">
        <v>0</v>
      </c>
      <c r="O34" s="4">
        <v>0</v>
      </c>
      <c r="P34" s="9">
        <v>0</v>
      </c>
      <c r="Q34" s="9">
        <v>0</v>
      </c>
      <c r="R34" s="4">
        <v>0</v>
      </c>
      <c r="S34" s="9">
        <v>0</v>
      </c>
      <c r="T34" s="9">
        <v>0</v>
      </c>
      <c r="U34" s="4">
        <v>0.04</v>
      </c>
      <c r="V34" s="9">
        <v>7</v>
      </c>
      <c r="W34" s="9">
        <v>0</v>
      </c>
      <c r="X34" s="4">
        <v>7.05</v>
      </c>
      <c r="Y34" s="9">
        <v>1459</v>
      </c>
      <c r="Z34" s="9">
        <v>85</v>
      </c>
      <c r="AA34" s="4">
        <v>1.53</v>
      </c>
      <c r="AB34" s="9">
        <v>428</v>
      </c>
      <c r="AC34" s="9">
        <v>14</v>
      </c>
      <c r="AD34" s="4">
        <v>16.190000000000001</v>
      </c>
      <c r="AE34" s="9">
        <v>5170</v>
      </c>
      <c r="AF34" s="9">
        <v>124</v>
      </c>
      <c r="AG34" s="4">
        <v>33.54</v>
      </c>
      <c r="AH34" s="9">
        <v>11933</v>
      </c>
      <c r="AI34" s="9">
        <v>190</v>
      </c>
      <c r="AJ34" s="4">
        <v>40.270000000000003</v>
      </c>
      <c r="AK34" s="9">
        <v>15476</v>
      </c>
      <c r="AL34" s="9">
        <v>161</v>
      </c>
      <c r="AM34" s="4">
        <v>61.14</v>
      </c>
      <c r="AN34" s="9">
        <v>24812</v>
      </c>
      <c r="AO34" s="9">
        <v>191</v>
      </c>
      <c r="AP34" s="4">
        <v>69.240000000000009</v>
      </c>
      <c r="AQ34" s="9">
        <v>29528</v>
      </c>
      <c r="AR34" s="9">
        <v>204</v>
      </c>
      <c r="AS34" s="4">
        <v>41.19</v>
      </c>
      <c r="AT34" s="9">
        <v>18372</v>
      </c>
      <c r="AU34" s="9">
        <v>82</v>
      </c>
      <c r="AV34" s="4">
        <v>19.489999999999998</v>
      </c>
      <c r="AW34" s="9">
        <v>8964</v>
      </c>
      <c r="AX34" s="9">
        <v>31</v>
      </c>
      <c r="AY34" s="4">
        <v>12.61</v>
      </c>
      <c r="AZ34" s="9">
        <v>5984</v>
      </c>
      <c r="BA34" s="9">
        <v>17</v>
      </c>
      <c r="BB34" s="4">
        <v>6.79</v>
      </c>
      <c r="BC34" s="9">
        <v>3254</v>
      </c>
      <c r="BD34" s="9">
        <v>4</v>
      </c>
      <c r="BE34" s="4">
        <v>3.42</v>
      </c>
      <c r="BF34" s="9">
        <v>1662</v>
      </c>
      <c r="BG34" s="9">
        <v>0</v>
      </c>
      <c r="BH34" s="4">
        <v>5.28</v>
      </c>
      <c r="BI34" s="9">
        <v>2624</v>
      </c>
      <c r="BJ34" s="9">
        <v>3</v>
      </c>
      <c r="BK34" s="4">
        <v>8.56</v>
      </c>
      <c r="BL34" s="9">
        <v>4224</v>
      </c>
      <c r="BM34" s="9">
        <v>0</v>
      </c>
      <c r="BN34" s="4">
        <f t="shared" si="0"/>
        <v>326.34000000000003</v>
      </c>
      <c r="BO34" s="9">
        <f t="shared" si="0"/>
        <v>133897</v>
      </c>
      <c r="BP34" s="11">
        <f t="shared" si="0"/>
        <v>1106</v>
      </c>
      <c r="BQ34" s="51"/>
      <c r="BR34" s="51" t="s">
        <v>46</v>
      </c>
      <c r="BS34" s="21">
        <v>0.06</v>
      </c>
      <c r="BT34" s="22">
        <v>42.93</v>
      </c>
      <c r="BU34" s="21">
        <v>34.700000000000003</v>
      </c>
      <c r="BV34" s="18" t="s">
        <v>61</v>
      </c>
      <c r="BW34" s="36">
        <v>5.1499999999999995</v>
      </c>
      <c r="BX34" s="42">
        <v>6180</v>
      </c>
      <c r="BY34" s="18" t="s">
        <v>67</v>
      </c>
      <c r="BZ34" s="28">
        <v>24.810000000000002</v>
      </c>
      <c r="CA34" s="28"/>
    </row>
    <row r="35" spans="1:79" ht="18" customHeight="1" x14ac:dyDescent="0.15">
      <c r="A35" s="51"/>
      <c r="B35" s="51"/>
      <c r="C35" s="51"/>
      <c r="D35" s="51"/>
      <c r="E35" s="5" t="s">
        <v>29</v>
      </c>
      <c r="F35" s="4">
        <v>0</v>
      </c>
      <c r="G35" s="9">
        <v>0</v>
      </c>
      <c r="H35" s="9">
        <v>0</v>
      </c>
      <c r="I35" s="4">
        <v>0</v>
      </c>
      <c r="J35" s="9">
        <v>0</v>
      </c>
      <c r="K35" s="9">
        <v>0</v>
      </c>
      <c r="L35" s="4">
        <v>0</v>
      </c>
      <c r="M35" s="9">
        <v>0</v>
      </c>
      <c r="N35" s="9">
        <v>0</v>
      </c>
      <c r="O35" s="4">
        <v>0</v>
      </c>
      <c r="P35" s="9">
        <v>0</v>
      </c>
      <c r="Q35" s="9">
        <v>0</v>
      </c>
      <c r="R35" s="4">
        <v>1.78</v>
      </c>
      <c r="S35" s="9">
        <v>220</v>
      </c>
      <c r="T35" s="9">
        <v>15</v>
      </c>
      <c r="U35" s="4">
        <v>0.44</v>
      </c>
      <c r="V35" s="9">
        <v>102</v>
      </c>
      <c r="W35" s="9">
        <v>6</v>
      </c>
      <c r="X35" s="4">
        <v>9.3000000000000007</v>
      </c>
      <c r="Y35" s="9">
        <v>1801</v>
      </c>
      <c r="Z35" s="9">
        <v>95</v>
      </c>
      <c r="AA35" s="4">
        <v>21.6</v>
      </c>
      <c r="AB35" s="9">
        <v>6678</v>
      </c>
      <c r="AC35" s="9">
        <v>165</v>
      </c>
      <c r="AD35" s="4">
        <v>99.86</v>
      </c>
      <c r="AE35" s="9">
        <v>33534</v>
      </c>
      <c r="AF35" s="9">
        <v>595</v>
      </c>
      <c r="AG35" s="4">
        <v>270.29000000000002</v>
      </c>
      <c r="AH35" s="9">
        <v>101043</v>
      </c>
      <c r="AI35" s="9">
        <v>1427</v>
      </c>
      <c r="AJ35" s="4">
        <v>227.22</v>
      </c>
      <c r="AK35" s="9">
        <v>89697</v>
      </c>
      <c r="AL35" s="9">
        <v>981</v>
      </c>
      <c r="AM35" s="4">
        <v>209.93</v>
      </c>
      <c r="AN35" s="9">
        <v>88931</v>
      </c>
      <c r="AO35" s="9">
        <v>720</v>
      </c>
      <c r="AP35" s="4">
        <v>125.51</v>
      </c>
      <c r="AQ35" s="9">
        <v>55142</v>
      </c>
      <c r="AR35" s="9">
        <v>454</v>
      </c>
      <c r="AS35" s="4">
        <v>53.59</v>
      </c>
      <c r="AT35" s="9">
        <v>24623</v>
      </c>
      <c r="AU35" s="9">
        <v>124</v>
      </c>
      <c r="AV35" s="4">
        <v>24.01</v>
      </c>
      <c r="AW35" s="9">
        <v>11270</v>
      </c>
      <c r="AX35" s="9">
        <v>60</v>
      </c>
      <c r="AY35" s="4">
        <v>15.43</v>
      </c>
      <c r="AZ35" s="9">
        <v>6740</v>
      </c>
      <c r="BA35" s="9">
        <v>28</v>
      </c>
      <c r="BB35" s="4">
        <v>2.89</v>
      </c>
      <c r="BC35" s="9">
        <v>1460</v>
      </c>
      <c r="BD35" s="9">
        <v>4</v>
      </c>
      <c r="BE35" s="4">
        <v>1.1499999999999999</v>
      </c>
      <c r="BF35" s="9">
        <v>594</v>
      </c>
      <c r="BG35" s="9">
        <v>1</v>
      </c>
      <c r="BH35" s="4">
        <v>0.56000000000000005</v>
      </c>
      <c r="BI35" s="9">
        <v>295</v>
      </c>
      <c r="BJ35" s="9">
        <v>0</v>
      </c>
      <c r="BK35" s="4">
        <v>3.49</v>
      </c>
      <c r="BL35" s="9">
        <v>1698</v>
      </c>
      <c r="BM35" s="9">
        <v>2</v>
      </c>
      <c r="BN35" s="4">
        <f t="shared" si="0"/>
        <v>1067.0500000000004</v>
      </c>
      <c r="BO35" s="9">
        <f t="shared" si="0"/>
        <v>423828</v>
      </c>
      <c r="BP35" s="11">
        <f t="shared" si="0"/>
        <v>4677</v>
      </c>
      <c r="BQ35" s="51"/>
      <c r="BR35" s="51"/>
      <c r="BS35" s="23">
        <v>0</v>
      </c>
      <c r="BT35" s="24">
        <v>0</v>
      </c>
      <c r="BU35" s="23">
        <v>0</v>
      </c>
      <c r="BV35" s="19" t="s">
        <v>62</v>
      </c>
      <c r="BW35" s="37">
        <v>7.56</v>
      </c>
      <c r="BX35" s="43">
        <v>6048</v>
      </c>
      <c r="BY35" s="19" t="s">
        <v>68</v>
      </c>
      <c r="BZ35" s="29">
        <v>0</v>
      </c>
      <c r="CA35" s="29"/>
    </row>
    <row r="36" spans="1:79" ht="18" customHeight="1" x14ac:dyDescent="0.15">
      <c r="A36" s="51"/>
      <c r="B36" s="51"/>
      <c r="C36" s="51"/>
      <c r="D36" s="51"/>
      <c r="E36" s="5" t="s">
        <v>30</v>
      </c>
      <c r="F36" s="4">
        <v>0</v>
      </c>
      <c r="G36" s="9">
        <v>0</v>
      </c>
      <c r="H36" s="9">
        <v>0</v>
      </c>
      <c r="I36" s="4">
        <v>0</v>
      </c>
      <c r="J36" s="9">
        <v>0</v>
      </c>
      <c r="K36" s="9">
        <v>0</v>
      </c>
      <c r="L36" s="4">
        <v>0.06</v>
      </c>
      <c r="M36" s="9">
        <v>2</v>
      </c>
      <c r="N36" s="9">
        <v>0</v>
      </c>
      <c r="O36" s="4">
        <v>2.35</v>
      </c>
      <c r="P36" s="9">
        <v>140</v>
      </c>
      <c r="Q36" s="9">
        <v>14</v>
      </c>
      <c r="R36" s="4">
        <v>0</v>
      </c>
      <c r="S36" s="9">
        <v>0</v>
      </c>
      <c r="T36" s="9">
        <v>0</v>
      </c>
      <c r="U36" s="4">
        <v>2.29</v>
      </c>
      <c r="V36" s="9">
        <v>277</v>
      </c>
      <c r="W36" s="9">
        <v>9</v>
      </c>
      <c r="X36" s="4">
        <v>0</v>
      </c>
      <c r="Y36" s="9">
        <v>0</v>
      </c>
      <c r="Z36" s="9">
        <v>0</v>
      </c>
      <c r="AA36" s="4">
        <v>0</v>
      </c>
      <c r="AB36" s="9">
        <v>0</v>
      </c>
      <c r="AC36" s="9">
        <v>0</v>
      </c>
      <c r="AD36" s="4">
        <v>0</v>
      </c>
      <c r="AE36" s="9">
        <v>0</v>
      </c>
      <c r="AF36" s="9">
        <v>0</v>
      </c>
      <c r="AG36" s="4">
        <v>0</v>
      </c>
      <c r="AH36" s="9">
        <v>0</v>
      </c>
      <c r="AI36" s="9">
        <v>0</v>
      </c>
      <c r="AJ36" s="4">
        <v>9.3699999999999992</v>
      </c>
      <c r="AK36" s="9">
        <v>1673</v>
      </c>
      <c r="AL36" s="9">
        <v>6</v>
      </c>
      <c r="AM36" s="4">
        <v>9.15</v>
      </c>
      <c r="AN36" s="9">
        <v>1629</v>
      </c>
      <c r="AO36" s="9">
        <v>6</v>
      </c>
      <c r="AP36" s="4">
        <v>29.03</v>
      </c>
      <c r="AQ36" s="9">
        <v>6488</v>
      </c>
      <c r="AR36" s="9">
        <v>21</v>
      </c>
      <c r="AS36" s="4">
        <v>23.29</v>
      </c>
      <c r="AT36" s="9">
        <v>4866</v>
      </c>
      <c r="AU36" s="9">
        <v>11</v>
      </c>
      <c r="AV36" s="4">
        <v>2.8899999999999997</v>
      </c>
      <c r="AW36" s="9">
        <v>541</v>
      </c>
      <c r="AX36" s="9">
        <v>1</v>
      </c>
      <c r="AY36" s="4">
        <v>0.99</v>
      </c>
      <c r="AZ36" s="9">
        <v>189</v>
      </c>
      <c r="BA36" s="9">
        <v>1</v>
      </c>
      <c r="BB36" s="4">
        <v>0</v>
      </c>
      <c r="BC36" s="9">
        <v>0</v>
      </c>
      <c r="BD36" s="9">
        <v>0</v>
      </c>
      <c r="BE36" s="4">
        <v>0</v>
      </c>
      <c r="BF36" s="9">
        <v>0</v>
      </c>
      <c r="BG36" s="9">
        <v>0</v>
      </c>
      <c r="BH36" s="4">
        <v>0</v>
      </c>
      <c r="BI36" s="9">
        <v>0</v>
      </c>
      <c r="BJ36" s="9">
        <v>0</v>
      </c>
      <c r="BK36" s="4">
        <v>0</v>
      </c>
      <c r="BL36" s="9">
        <v>0</v>
      </c>
      <c r="BM36" s="9">
        <v>0</v>
      </c>
      <c r="BN36" s="4">
        <f t="shared" si="0"/>
        <v>79.419999999999987</v>
      </c>
      <c r="BO36" s="9">
        <f t="shared" si="0"/>
        <v>15805</v>
      </c>
      <c r="BP36" s="11">
        <f t="shared" si="0"/>
        <v>69</v>
      </c>
      <c r="BQ36" s="51"/>
      <c r="BR36" s="51"/>
      <c r="BS36" s="23">
        <v>0</v>
      </c>
      <c r="BT36" s="24">
        <v>0</v>
      </c>
      <c r="BU36" s="23">
        <v>0</v>
      </c>
      <c r="BV36" s="19" t="s">
        <v>63</v>
      </c>
      <c r="BW36" s="37">
        <v>0.44</v>
      </c>
      <c r="BX36" s="43">
        <v>264</v>
      </c>
      <c r="BY36" s="19" t="s">
        <v>69</v>
      </c>
      <c r="BZ36" s="29">
        <v>2.06</v>
      </c>
      <c r="CA36" s="29"/>
    </row>
    <row r="37" spans="1:79" ht="18" customHeight="1" x14ac:dyDescent="0.15">
      <c r="A37" s="51"/>
      <c r="B37" s="51"/>
      <c r="C37" s="51"/>
      <c r="D37" s="51"/>
      <c r="E37" s="5" t="s">
        <v>31</v>
      </c>
      <c r="F37" s="4">
        <v>0</v>
      </c>
      <c r="G37" s="9">
        <v>0</v>
      </c>
      <c r="H37" s="9">
        <v>0</v>
      </c>
      <c r="I37" s="4">
        <v>0</v>
      </c>
      <c r="J37" s="9">
        <v>0</v>
      </c>
      <c r="K37" s="9">
        <v>0</v>
      </c>
      <c r="L37" s="4">
        <v>0</v>
      </c>
      <c r="M37" s="9">
        <v>0</v>
      </c>
      <c r="N37" s="9">
        <v>0</v>
      </c>
      <c r="O37" s="4">
        <v>0</v>
      </c>
      <c r="P37" s="9">
        <v>0</v>
      </c>
      <c r="Q37" s="9">
        <v>0</v>
      </c>
      <c r="R37" s="4">
        <v>0</v>
      </c>
      <c r="S37" s="9">
        <v>0</v>
      </c>
      <c r="T37" s="9">
        <v>0</v>
      </c>
      <c r="U37" s="4">
        <v>0</v>
      </c>
      <c r="V37" s="9">
        <v>0</v>
      </c>
      <c r="W37" s="9">
        <v>0</v>
      </c>
      <c r="X37" s="4">
        <v>0</v>
      </c>
      <c r="Y37" s="9">
        <v>0</v>
      </c>
      <c r="Z37" s="9">
        <v>0</v>
      </c>
      <c r="AA37" s="4">
        <v>0</v>
      </c>
      <c r="AB37" s="9">
        <v>0</v>
      </c>
      <c r="AC37" s="9">
        <v>0</v>
      </c>
      <c r="AD37" s="4">
        <v>0</v>
      </c>
      <c r="AE37" s="9">
        <v>0</v>
      </c>
      <c r="AF37" s="9">
        <v>0</v>
      </c>
      <c r="AG37" s="4">
        <v>0</v>
      </c>
      <c r="AH37" s="9">
        <v>0</v>
      </c>
      <c r="AI37" s="9">
        <v>0</v>
      </c>
      <c r="AJ37" s="4">
        <v>0</v>
      </c>
      <c r="AK37" s="9">
        <v>0</v>
      </c>
      <c r="AL37" s="9">
        <v>0</v>
      </c>
      <c r="AM37" s="4">
        <v>0</v>
      </c>
      <c r="AN37" s="9">
        <v>0</v>
      </c>
      <c r="AO37" s="9">
        <v>0</v>
      </c>
      <c r="AP37" s="4">
        <v>0</v>
      </c>
      <c r="AQ37" s="9">
        <v>0</v>
      </c>
      <c r="AR37" s="9">
        <v>0</v>
      </c>
      <c r="AS37" s="4">
        <v>0</v>
      </c>
      <c r="AT37" s="9">
        <v>0</v>
      </c>
      <c r="AU37" s="9">
        <v>0</v>
      </c>
      <c r="AV37" s="4">
        <v>0</v>
      </c>
      <c r="AW37" s="9">
        <v>0</v>
      </c>
      <c r="AX37" s="9">
        <v>0</v>
      </c>
      <c r="AY37" s="4">
        <v>0</v>
      </c>
      <c r="AZ37" s="9">
        <v>0</v>
      </c>
      <c r="BA37" s="9">
        <v>0</v>
      </c>
      <c r="BB37" s="4">
        <v>0</v>
      </c>
      <c r="BC37" s="9">
        <v>0</v>
      </c>
      <c r="BD37" s="9">
        <v>0</v>
      </c>
      <c r="BE37" s="4">
        <v>0</v>
      </c>
      <c r="BF37" s="9">
        <v>0</v>
      </c>
      <c r="BG37" s="9">
        <v>0</v>
      </c>
      <c r="BH37" s="4">
        <v>0</v>
      </c>
      <c r="BI37" s="9">
        <v>0</v>
      </c>
      <c r="BJ37" s="9">
        <v>0</v>
      </c>
      <c r="BK37" s="4">
        <v>0</v>
      </c>
      <c r="BL37" s="9">
        <v>0</v>
      </c>
      <c r="BM37" s="9">
        <v>0</v>
      </c>
      <c r="BN37" s="4">
        <f t="shared" si="0"/>
        <v>0</v>
      </c>
      <c r="BO37" s="9">
        <f t="shared" si="0"/>
        <v>0</v>
      </c>
      <c r="BP37" s="11">
        <f t="shared" si="0"/>
        <v>0</v>
      </c>
      <c r="BQ37" s="51"/>
      <c r="BR37" s="51"/>
      <c r="BS37" s="23">
        <v>0</v>
      </c>
      <c r="BT37" s="24">
        <v>0</v>
      </c>
      <c r="BU37" s="23">
        <v>0</v>
      </c>
      <c r="BV37" s="19" t="s">
        <v>64</v>
      </c>
      <c r="BW37" s="37">
        <v>1.85</v>
      </c>
      <c r="BX37" s="43">
        <v>925</v>
      </c>
      <c r="BY37" s="19" t="s">
        <v>70</v>
      </c>
      <c r="BZ37" s="29">
        <v>0</v>
      </c>
      <c r="CA37" s="29"/>
    </row>
    <row r="38" spans="1:79" ht="18" customHeight="1" x14ac:dyDescent="0.15">
      <c r="A38" s="51"/>
      <c r="B38" s="51"/>
      <c r="C38" s="51"/>
      <c r="D38" s="51"/>
      <c r="E38" s="5" t="s">
        <v>32</v>
      </c>
      <c r="F38" s="4">
        <f t="shared" ref="F38:AK38" si="21">SUM(F34:F37)</f>
        <v>0</v>
      </c>
      <c r="G38" s="9">
        <f t="shared" si="21"/>
        <v>0</v>
      </c>
      <c r="H38" s="9">
        <f t="shared" si="21"/>
        <v>0</v>
      </c>
      <c r="I38" s="4">
        <f t="shared" si="21"/>
        <v>0</v>
      </c>
      <c r="J38" s="9">
        <f t="shared" si="21"/>
        <v>0</v>
      </c>
      <c r="K38" s="9">
        <f t="shared" si="21"/>
        <v>0</v>
      </c>
      <c r="L38" s="4">
        <f t="shared" si="21"/>
        <v>0.06</v>
      </c>
      <c r="M38" s="9">
        <f t="shared" si="21"/>
        <v>2</v>
      </c>
      <c r="N38" s="9">
        <f t="shared" si="21"/>
        <v>0</v>
      </c>
      <c r="O38" s="4">
        <f t="shared" si="21"/>
        <v>2.35</v>
      </c>
      <c r="P38" s="9">
        <f t="shared" si="21"/>
        <v>140</v>
      </c>
      <c r="Q38" s="9">
        <f t="shared" si="21"/>
        <v>14</v>
      </c>
      <c r="R38" s="4">
        <f t="shared" si="21"/>
        <v>1.78</v>
      </c>
      <c r="S38" s="9">
        <f t="shared" si="21"/>
        <v>220</v>
      </c>
      <c r="T38" s="9">
        <f t="shared" si="21"/>
        <v>15</v>
      </c>
      <c r="U38" s="4">
        <f t="shared" si="21"/>
        <v>2.77</v>
      </c>
      <c r="V38" s="9">
        <f t="shared" si="21"/>
        <v>386</v>
      </c>
      <c r="W38" s="9">
        <f t="shared" si="21"/>
        <v>15</v>
      </c>
      <c r="X38" s="4">
        <f t="shared" si="21"/>
        <v>16.350000000000001</v>
      </c>
      <c r="Y38" s="9">
        <f t="shared" si="21"/>
        <v>3260</v>
      </c>
      <c r="Z38" s="9">
        <f t="shared" si="21"/>
        <v>180</v>
      </c>
      <c r="AA38" s="4">
        <f t="shared" si="21"/>
        <v>23.130000000000003</v>
      </c>
      <c r="AB38" s="9">
        <f t="shared" si="21"/>
        <v>7106</v>
      </c>
      <c r="AC38" s="9">
        <f t="shared" si="21"/>
        <v>179</v>
      </c>
      <c r="AD38" s="4">
        <f t="shared" si="21"/>
        <v>116.05</v>
      </c>
      <c r="AE38" s="9">
        <f t="shared" si="21"/>
        <v>38704</v>
      </c>
      <c r="AF38" s="9">
        <f t="shared" si="21"/>
        <v>719</v>
      </c>
      <c r="AG38" s="4">
        <f t="shared" si="21"/>
        <v>303.83000000000004</v>
      </c>
      <c r="AH38" s="9">
        <f t="shared" si="21"/>
        <v>112976</v>
      </c>
      <c r="AI38" s="9">
        <f t="shared" si="21"/>
        <v>1617</v>
      </c>
      <c r="AJ38" s="4">
        <f t="shared" si="21"/>
        <v>276.86</v>
      </c>
      <c r="AK38" s="9">
        <f t="shared" si="21"/>
        <v>106846</v>
      </c>
      <c r="AL38" s="9">
        <f t="shared" ref="AL38:BM38" si="22">SUM(AL34:AL37)</f>
        <v>1148</v>
      </c>
      <c r="AM38" s="4">
        <f t="shared" si="22"/>
        <v>280.21999999999997</v>
      </c>
      <c r="AN38" s="9">
        <f t="shared" si="22"/>
        <v>115372</v>
      </c>
      <c r="AO38" s="9">
        <f t="shared" si="22"/>
        <v>917</v>
      </c>
      <c r="AP38" s="4">
        <f t="shared" si="22"/>
        <v>223.78</v>
      </c>
      <c r="AQ38" s="9">
        <f t="shared" si="22"/>
        <v>91158</v>
      </c>
      <c r="AR38" s="9">
        <f t="shared" si="22"/>
        <v>679</v>
      </c>
      <c r="AS38" s="4">
        <f t="shared" si="22"/>
        <v>118.07</v>
      </c>
      <c r="AT38" s="9">
        <f t="shared" si="22"/>
        <v>47861</v>
      </c>
      <c r="AU38" s="9">
        <f t="shared" si="22"/>
        <v>217</v>
      </c>
      <c r="AV38" s="4">
        <f t="shared" si="22"/>
        <v>46.39</v>
      </c>
      <c r="AW38" s="9">
        <f t="shared" si="22"/>
        <v>20775</v>
      </c>
      <c r="AX38" s="9">
        <f t="shared" si="22"/>
        <v>92</v>
      </c>
      <c r="AY38" s="4">
        <f t="shared" si="22"/>
        <v>29.029999999999998</v>
      </c>
      <c r="AZ38" s="9">
        <f t="shared" si="22"/>
        <v>12913</v>
      </c>
      <c r="BA38" s="9">
        <f t="shared" si="22"/>
        <v>46</v>
      </c>
      <c r="BB38" s="4">
        <f t="shared" si="22"/>
        <v>9.68</v>
      </c>
      <c r="BC38" s="9">
        <f t="shared" si="22"/>
        <v>4714</v>
      </c>
      <c r="BD38" s="9">
        <f t="shared" si="22"/>
        <v>8</v>
      </c>
      <c r="BE38" s="4">
        <f t="shared" si="22"/>
        <v>4.57</v>
      </c>
      <c r="BF38" s="9">
        <f t="shared" si="22"/>
        <v>2256</v>
      </c>
      <c r="BG38" s="9">
        <f t="shared" si="22"/>
        <v>1</v>
      </c>
      <c r="BH38" s="4">
        <f t="shared" si="22"/>
        <v>5.84</v>
      </c>
      <c r="BI38" s="9">
        <f t="shared" si="22"/>
        <v>2919</v>
      </c>
      <c r="BJ38" s="9">
        <f t="shared" si="22"/>
        <v>3</v>
      </c>
      <c r="BK38" s="4">
        <f t="shared" si="22"/>
        <v>12.05</v>
      </c>
      <c r="BL38" s="9">
        <f t="shared" si="22"/>
        <v>5922</v>
      </c>
      <c r="BM38" s="9">
        <f t="shared" si="22"/>
        <v>2</v>
      </c>
      <c r="BN38" s="4">
        <f t="shared" si="0"/>
        <v>1472.81</v>
      </c>
      <c r="BO38" s="9">
        <f t="shared" si="0"/>
        <v>573530</v>
      </c>
      <c r="BP38" s="11">
        <f t="shared" si="0"/>
        <v>5852</v>
      </c>
      <c r="BQ38" s="51"/>
      <c r="BR38" s="51"/>
      <c r="BS38" s="23">
        <v>0</v>
      </c>
      <c r="BT38" s="24">
        <v>0</v>
      </c>
      <c r="BU38" s="23">
        <v>0</v>
      </c>
      <c r="BV38" s="19" t="s">
        <v>65</v>
      </c>
      <c r="BW38" s="37">
        <v>5.7200000000000006</v>
      </c>
      <c r="BX38" s="43">
        <v>1142</v>
      </c>
      <c r="BY38" s="19" t="s">
        <v>72</v>
      </c>
      <c r="BZ38" s="29">
        <v>0</v>
      </c>
      <c r="CA38" s="29"/>
    </row>
    <row r="39" spans="1:79" ht="18" customHeight="1" x14ac:dyDescent="0.15">
      <c r="A39" s="51"/>
      <c r="B39" s="51"/>
      <c r="C39" s="51"/>
      <c r="D39" s="49" t="s">
        <v>36</v>
      </c>
      <c r="E39" s="49"/>
      <c r="F39" s="4">
        <v>0</v>
      </c>
      <c r="G39" s="9">
        <v>0</v>
      </c>
      <c r="H39" s="9">
        <v>0</v>
      </c>
      <c r="I39" s="4">
        <v>0</v>
      </c>
      <c r="J39" s="9">
        <v>0</v>
      </c>
      <c r="K39" s="9">
        <v>0</v>
      </c>
      <c r="L39" s="4">
        <v>0.03</v>
      </c>
      <c r="M39" s="9">
        <v>2</v>
      </c>
      <c r="N39" s="9">
        <v>0</v>
      </c>
      <c r="O39" s="4">
        <v>7.56</v>
      </c>
      <c r="P39" s="9">
        <v>559</v>
      </c>
      <c r="Q39" s="9">
        <v>27</v>
      </c>
      <c r="R39" s="4">
        <v>2.89</v>
      </c>
      <c r="S39" s="9">
        <v>317</v>
      </c>
      <c r="T39" s="9">
        <v>8</v>
      </c>
      <c r="U39" s="4">
        <v>2.48</v>
      </c>
      <c r="V39" s="9">
        <v>262</v>
      </c>
      <c r="W39" s="9">
        <v>7</v>
      </c>
      <c r="X39" s="4">
        <v>3.41</v>
      </c>
      <c r="Y39" s="9">
        <v>469</v>
      </c>
      <c r="Z39" s="9">
        <v>1</v>
      </c>
      <c r="AA39" s="4">
        <v>11.81</v>
      </c>
      <c r="AB39" s="9">
        <v>1967</v>
      </c>
      <c r="AC39" s="9">
        <v>12</v>
      </c>
      <c r="AD39" s="4">
        <v>29.37</v>
      </c>
      <c r="AE39" s="9">
        <v>4630</v>
      </c>
      <c r="AF39" s="9">
        <v>26</v>
      </c>
      <c r="AG39" s="4">
        <v>2.66</v>
      </c>
      <c r="AH39" s="9">
        <v>479</v>
      </c>
      <c r="AI39" s="9">
        <v>3</v>
      </c>
      <c r="AJ39" s="4">
        <v>0</v>
      </c>
      <c r="AK39" s="9">
        <v>0</v>
      </c>
      <c r="AL39" s="9">
        <v>0</v>
      </c>
      <c r="AM39" s="4">
        <v>0</v>
      </c>
      <c r="AN39" s="9">
        <v>0</v>
      </c>
      <c r="AO39" s="9">
        <v>0</v>
      </c>
      <c r="AP39" s="4">
        <v>0.25</v>
      </c>
      <c r="AQ39" s="9">
        <v>41</v>
      </c>
      <c r="AR39" s="9">
        <v>0</v>
      </c>
      <c r="AS39" s="4">
        <v>0</v>
      </c>
      <c r="AT39" s="9">
        <v>0</v>
      </c>
      <c r="AU39" s="9">
        <v>0</v>
      </c>
      <c r="AV39" s="4">
        <v>0</v>
      </c>
      <c r="AW39" s="9">
        <v>0</v>
      </c>
      <c r="AX39" s="9">
        <v>0</v>
      </c>
      <c r="AY39" s="4">
        <v>0</v>
      </c>
      <c r="AZ39" s="9">
        <v>0</v>
      </c>
      <c r="BA39" s="9">
        <v>0</v>
      </c>
      <c r="BB39" s="4">
        <v>0</v>
      </c>
      <c r="BC39" s="9">
        <v>0</v>
      </c>
      <c r="BD39" s="9">
        <v>0</v>
      </c>
      <c r="BE39" s="4">
        <v>0</v>
      </c>
      <c r="BF39" s="9">
        <v>0</v>
      </c>
      <c r="BG39" s="9">
        <v>0</v>
      </c>
      <c r="BH39" s="4">
        <v>0</v>
      </c>
      <c r="BI39" s="9">
        <v>0</v>
      </c>
      <c r="BJ39" s="9">
        <v>0</v>
      </c>
      <c r="BK39" s="4">
        <v>0</v>
      </c>
      <c r="BL39" s="9">
        <v>0</v>
      </c>
      <c r="BM39" s="9">
        <v>0</v>
      </c>
      <c r="BN39" s="4">
        <f t="shared" si="0"/>
        <v>60.459999999999994</v>
      </c>
      <c r="BO39" s="9">
        <f t="shared" si="0"/>
        <v>8726</v>
      </c>
      <c r="BP39" s="11">
        <f t="shared" si="0"/>
        <v>84</v>
      </c>
      <c r="BQ39" s="51"/>
      <c r="BR39" s="51"/>
      <c r="BS39" s="23">
        <v>0</v>
      </c>
      <c r="BT39" s="24">
        <v>0</v>
      </c>
      <c r="BU39" s="23">
        <v>0</v>
      </c>
      <c r="BV39" s="16"/>
      <c r="BW39" s="37">
        <v>0</v>
      </c>
      <c r="BX39" s="43">
        <v>0</v>
      </c>
      <c r="BY39" s="19" t="s">
        <v>71</v>
      </c>
      <c r="BZ39" s="29">
        <v>0</v>
      </c>
      <c r="CA39" s="29"/>
    </row>
    <row r="40" spans="1:79" ht="18" customHeight="1" x14ac:dyDescent="0.15">
      <c r="A40" s="51"/>
      <c r="B40" s="51"/>
      <c r="C40" s="51"/>
      <c r="D40" s="49" t="s">
        <v>37</v>
      </c>
      <c r="E40" s="49"/>
      <c r="F40" s="4">
        <f t="shared" ref="F40:AK40" si="23">SUM(F38:F39)</f>
        <v>0</v>
      </c>
      <c r="G40" s="9">
        <f t="shared" si="23"/>
        <v>0</v>
      </c>
      <c r="H40" s="9">
        <f t="shared" si="23"/>
        <v>0</v>
      </c>
      <c r="I40" s="4">
        <f t="shared" si="23"/>
        <v>0</v>
      </c>
      <c r="J40" s="9">
        <f t="shared" si="23"/>
        <v>0</v>
      </c>
      <c r="K40" s="9">
        <f t="shared" si="23"/>
        <v>0</v>
      </c>
      <c r="L40" s="4">
        <f t="shared" si="23"/>
        <v>0.09</v>
      </c>
      <c r="M40" s="9">
        <f t="shared" si="23"/>
        <v>4</v>
      </c>
      <c r="N40" s="9">
        <f t="shared" si="23"/>
        <v>0</v>
      </c>
      <c r="O40" s="4">
        <f t="shared" si="23"/>
        <v>9.91</v>
      </c>
      <c r="P40" s="9">
        <f t="shared" si="23"/>
        <v>699</v>
      </c>
      <c r="Q40" s="9">
        <f t="shared" si="23"/>
        <v>41</v>
      </c>
      <c r="R40" s="4">
        <f t="shared" si="23"/>
        <v>4.67</v>
      </c>
      <c r="S40" s="9">
        <f t="shared" si="23"/>
        <v>537</v>
      </c>
      <c r="T40" s="9">
        <f t="shared" si="23"/>
        <v>23</v>
      </c>
      <c r="U40" s="4">
        <f t="shared" si="23"/>
        <v>5.25</v>
      </c>
      <c r="V40" s="9">
        <f t="shared" si="23"/>
        <v>648</v>
      </c>
      <c r="W40" s="9">
        <f t="shared" si="23"/>
        <v>22</v>
      </c>
      <c r="X40" s="4">
        <f t="shared" si="23"/>
        <v>19.760000000000002</v>
      </c>
      <c r="Y40" s="9">
        <f t="shared" si="23"/>
        <v>3729</v>
      </c>
      <c r="Z40" s="9">
        <f t="shared" si="23"/>
        <v>181</v>
      </c>
      <c r="AA40" s="4">
        <f t="shared" si="23"/>
        <v>34.940000000000005</v>
      </c>
      <c r="AB40" s="9">
        <f t="shared" si="23"/>
        <v>9073</v>
      </c>
      <c r="AC40" s="9">
        <f t="shared" si="23"/>
        <v>191</v>
      </c>
      <c r="AD40" s="4">
        <f t="shared" si="23"/>
        <v>145.41999999999999</v>
      </c>
      <c r="AE40" s="9">
        <f t="shared" si="23"/>
        <v>43334</v>
      </c>
      <c r="AF40" s="9">
        <f t="shared" si="23"/>
        <v>745</v>
      </c>
      <c r="AG40" s="4">
        <f t="shared" si="23"/>
        <v>306.49000000000007</v>
      </c>
      <c r="AH40" s="9">
        <f t="shared" si="23"/>
        <v>113455</v>
      </c>
      <c r="AI40" s="9">
        <f t="shared" si="23"/>
        <v>1620</v>
      </c>
      <c r="AJ40" s="4">
        <f t="shared" si="23"/>
        <v>276.86</v>
      </c>
      <c r="AK40" s="9">
        <f t="shared" si="23"/>
        <v>106846</v>
      </c>
      <c r="AL40" s="9">
        <f t="shared" ref="AL40:BM40" si="24">SUM(AL38:AL39)</f>
        <v>1148</v>
      </c>
      <c r="AM40" s="4">
        <f t="shared" si="24"/>
        <v>280.21999999999997</v>
      </c>
      <c r="AN40" s="9">
        <f t="shared" si="24"/>
        <v>115372</v>
      </c>
      <c r="AO40" s="9">
        <f t="shared" si="24"/>
        <v>917</v>
      </c>
      <c r="AP40" s="4">
        <f t="shared" si="24"/>
        <v>224.03</v>
      </c>
      <c r="AQ40" s="9">
        <f t="shared" si="24"/>
        <v>91199</v>
      </c>
      <c r="AR40" s="9">
        <f t="shared" si="24"/>
        <v>679</v>
      </c>
      <c r="AS40" s="4">
        <f t="shared" si="24"/>
        <v>118.07</v>
      </c>
      <c r="AT40" s="9">
        <f t="shared" si="24"/>
        <v>47861</v>
      </c>
      <c r="AU40" s="9">
        <f t="shared" si="24"/>
        <v>217</v>
      </c>
      <c r="AV40" s="4">
        <f t="shared" si="24"/>
        <v>46.39</v>
      </c>
      <c r="AW40" s="9">
        <f t="shared" si="24"/>
        <v>20775</v>
      </c>
      <c r="AX40" s="9">
        <f t="shared" si="24"/>
        <v>92</v>
      </c>
      <c r="AY40" s="4">
        <f t="shared" si="24"/>
        <v>29.029999999999998</v>
      </c>
      <c r="AZ40" s="9">
        <f t="shared" si="24"/>
        <v>12913</v>
      </c>
      <c r="BA40" s="9">
        <f t="shared" si="24"/>
        <v>46</v>
      </c>
      <c r="BB40" s="4">
        <f t="shared" si="24"/>
        <v>9.68</v>
      </c>
      <c r="BC40" s="9">
        <f t="shared" si="24"/>
        <v>4714</v>
      </c>
      <c r="BD40" s="9">
        <f t="shared" si="24"/>
        <v>8</v>
      </c>
      <c r="BE40" s="4">
        <f t="shared" si="24"/>
        <v>4.57</v>
      </c>
      <c r="BF40" s="9">
        <f t="shared" si="24"/>
        <v>2256</v>
      </c>
      <c r="BG40" s="9">
        <f t="shared" si="24"/>
        <v>1</v>
      </c>
      <c r="BH40" s="4">
        <f t="shared" si="24"/>
        <v>5.84</v>
      </c>
      <c r="BI40" s="9">
        <f t="shared" si="24"/>
        <v>2919</v>
      </c>
      <c r="BJ40" s="9">
        <f t="shared" si="24"/>
        <v>3</v>
      </c>
      <c r="BK40" s="4">
        <f t="shared" si="24"/>
        <v>12.05</v>
      </c>
      <c r="BL40" s="9">
        <f t="shared" si="24"/>
        <v>5922</v>
      </c>
      <c r="BM40" s="9">
        <f t="shared" si="24"/>
        <v>2</v>
      </c>
      <c r="BN40" s="4">
        <f t="shared" si="0"/>
        <v>1533.27</v>
      </c>
      <c r="BO40" s="9">
        <f t="shared" si="0"/>
        <v>582256</v>
      </c>
      <c r="BP40" s="11">
        <f t="shared" si="0"/>
        <v>5936</v>
      </c>
      <c r="BQ40" s="51"/>
      <c r="BR40" s="51"/>
      <c r="BS40" s="23">
        <v>0</v>
      </c>
      <c r="BT40" s="24">
        <v>0</v>
      </c>
      <c r="BU40" s="23">
        <v>0</v>
      </c>
      <c r="BV40" s="16"/>
      <c r="BW40" s="37">
        <v>0</v>
      </c>
      <c r="BX40" s="43">
        <v>0</v>
      </c>
      <c r="BY40" s="19"/>
      <c r="BZ40" s="29">
        <v>0</v>
      </c>
      <c r="CA40" s="29"/>
    </row>
    <row r="41" spans="1:79" ht="18" customHeight="1" x14ac:dyDescent="0.15">
      <c r="A41" s="51"/>
      <c r="B41" s="51"/>
      <c r="C41" s="51" t="s">
        <v>41</v>
      </c>
      <c r="D41" s="49" t="s">
        <v>38</v>
      </c>
      <c r="E41" s="49"/>
      <c r="F41" s="4">
        <v>0</v>
      </c>
      <c r="G41" s="9">
        <v>0</v>
      </c>
      <c r="H41" s="9">
        <v>0</v>
      </c>
      <c r="I41" s="4">
        <v>0</v>
      </c>
      <c r="J41" s="9">
        <v>0</v>
      </c>
      <c r="K41" s="9">
        <v>0</v>
      </c>
      <c r="L41" s="4">
        <v>0.03</v>
      </c>
      <c r="M41" s="9">
        <v>1</v>
      </c>
      <c r="N41" s="9">
        <v>0</v>
      </c>
      <c r="O41" s="4">
        <v>0</v>
      </c>
      <c r="P41" s="9">
        <v>0</v>
      </c>
      <c r="Q41" s="9">
        <v>0</v>
      </c>
      <c r="R41" s="4">
        <v>0</v>
      </c>
      <c r="S41" s="9">
        <v>0</v>
      </c>
      <c r="T41" s="9">
        <v>0</v>
      </c>
      <c r="U41" s="4">
        <v>0</v>
      </c>
      <c r="V41" s="9">
        <v>0</v>
      </c>
      <c r="W41" s="9">
        <v>0</v>
      </c>
      <c r="X41" s="4">
        <v>0.11</v>
      </c>
      <c r="Y41" s="9">
        <v>16</v>
      </c>
      <c r="Z41" s="9">
        <v>0</v>
      </c>
      <c r="AA41" s="4">
        <v>0</v>
      </c>
      <c r="AB41" s="9">
        <v>0</v>
      </c>
      <c r="AC41" s="9">
        <v>0</v>
      </c>
      <c r="AD41" s="4">
        <v>0</v>
      </c>
      <c r="AE41" s="9">
        <v>0</v>
      </c>
      <c r="AF41" s="9">
        <v>0</v>
      </c>
      <c r="AG41" s="4">
        <v>0.38</v>
      </c>
      <c r="AH41" s="9">
        <v>45</v>
      </c>
      <c r="AI41" s="9">
        <v>0</v>
      </c>
      <c r="AJ41" s="4">
        <v>16.079999999999998</v>
      </c>
      <c r="AK41" s="9">
        <v>2323</v>
      </c>
      <c r="AL41" s="9">
        <v>7</v>
      </c>
      <c r="AM41" s="4">
        <v>46.49</v>
      </c>
      <c r="AN41" s="9">
        <v>7980</v>
      </c>
      <c r="AO41" s="9">
        <v>11</v>
      </c>
      <c r="AP41" s="4">
        <v>160.88</v>
      </c>
      <c r="AQ41" s="9">
        <v>28725</v>
      </c>
      <c r="AR41" s="9">
        <v>72</v>
      </c>
      <c r="AS41" s="4">
        <v>186.33</v>
      </c>
      <c r="AT41" s="9">
        <v>35873</v>
      </c>
      <c r="AU41" s="9">
        <v>57</v>
      </c>
      <c r="AV41" s="4">
        <v>39.93</v>
      </c>
      <c r="AW41" s="9">
        <v>7975</v>
      </c>
      <c r="AX41" s="9">
        <v>10</v>
      </c>
      <c r="AY41" s="4">
        <v>13.18</v>
      </c>
      <c r="AZ41" s="9">
        <v>2538</v>
      </c>
      <c r="BA41" s="9">
        <v>2</v>
      </c>
      <c r="BB41" s="4">
        <v>0.22</v>
      </c>
      <c r="BC41" s="9">
        <v>45</v>
      </c>
      <c r="BD41" s="9">
        <v>0</v>
      </c>
      <c r="BE41" s="4">
        <v>0.92</v>
      </c>
      <c r="BF41" s="9">
        <v>191</v>
      </c>
      <c r="BG41" s="9">
        <v>0</v>
      </c>
      <c r="BH41" s="4">
        <v>0</v>
      </c>
      <c r="BI41" s="9">
        <v>0</v>
      </c>
      <c r="BJ41" s="9">
        <v>0</v>
      </c>
      <c r="BK41" s="4">
        <v>0</v>
      </c>
      <c r="BL41" s="9">
        <v>0</v>
      </c>
      <c r="BM41" s="9">
        <v>0</v>
      </c>
      <c r="BN41" s="4">
        <f t="shared" si="0"/>
        <v>464.55000000000007</v>
      </c>
      <c r="BO41" s="9">
        <f t="shared" si="0"/>
        <v>85712</v>
      </c>
      <c r="BP41" s="11">
        <f t="shared" si="0"/>
        <v>159</v>
      </c>
      <c r="BQ41" s="51"/>
      <c r="BR41" s="51"/>
      <c r="BS41" s="23">
        <v>0</v>
      </c>
      <c r="BT41" s="24">
        <v>0</v>
      </c>
      <c r="BU41" s="23">
        <v>0</v>
      </c>
      <c r="BV41" s="16"/>
      <c r="BW41" s="37">
        <v>0</v>
      </c>
      <c r="BX41" s="43">
        <v>0</v>
      </c>
      <c r="BY41" s="19"/>
      <c r="BZ41" s="29">
        <v>0</v>
      </c>
      <c r="CA41" s="29"/>
    </row>
    <row r="42" spans="1:79" ht="18" customHeight="1" x14ac:dyDescent="0.15">
      <c r="A42" s="51"/>
      <c r="B42" s="51"/>
      <c r="C42" s="51"/>
      <c r="D42" s="49" t="s">
        <v>34</v>
      </c>
      <c r="E42" s="5" t="s">
        <v>39</v>
      </c>
      <c r="F42" s="4">
        <v>0</v>
      </c>
      <c r="G42" s="9">
        <v>0</v>
      </c>
      <c r="H42" s="9">
        <v>0</v>
      </c>
      <c r="I42" s="4">
        <v>0</v>
      </c>
      <c r="J42" s="9">
        <v>0</v>
      </c>
      <c r="K42" s="9">
        <v>0</v>
      </c>
      <c r="L42" s="4">
        <v>0</v>
      </c>
      <c r="M42" s="9">
        <v>0</v>
      </c>
      <c r="N42" s="9">
        <v>0</v>
      </c>
      <c r="O42" s="4">
        <v>0</v>
      </c>
      <c r="P42" s="9">
        <v>0</v>
      </c>
      <c r="Q42" s="9">
        <v>0</v>
      </c>
      <c r="R42" s="4">
        <v>5.24</v>
      </c>
      <c r="S42" s="9">
        <v>770</v>
      </c>
      <c r="T42" s="9">
        <v>15</v>
      </c>
      <c r="U42" s="4">
        <v>0</v>
      </c>
      <c r="V42" s="9">
        <v>0</v>
      </c>
      <c r="W42" s="9">
        <v>0</v>
      </c>
      <c r="X42" s="4">
        <v>2.79</v>
      </c>
      <c r="Y42" s="9">
        <v>401</v>
      </c>
      <c r="Z42" s="9">
        <v>1</v>
      </c>
      <c r="AA42" s="4">
        <v>0</v>
      </c>
      <c r="AB42" s="9">
        <v>0</v>
      </c>
      <c r="AC42" s="9">
        <v>0</v>
      </c>
      <c r="AD42" s="4">
        <v>0</v>
      </c>
      <c r="AE42" s="9">
        <v>0</v>
      </c>
      <c r="AF42" s="9">
        <v>0</v>
      </c>
      <c r="AG42" s="4">
        <v>0.03</v>
      </c>
      <c r="AH42" s="9">
        <v>5</v>
      </c>
      <c r="AI42" s="9">
        <v>0</v>
      </c>
      <c r="AJ42" s="4">
        <v>0</v>
      </c>
      <c r="AK42" s="9">
        <v>0</v>
      </c>
      <c r="AL42" s="9">
        <v>0</v>
      </c>
      <c r="AM42" s="4">
        <v>1.76</v>
      </c>
      <c r="AN42" s="9">
        <v>279</v>
      </c>
      <c r="AO42" s="9">
        <v>0</v>
      </c>
      <c r="AP42" s="4">
        <v>3.05</v>
      </c>
      <c r="AQ42" s="9">
        <v>465</v>
      </c>
      <c r="AR42" s="9">
        <v>0</v>
      </c>
      <c r="AS42" s="4">
        <v>0.19</v>
      </c>
      <c r="AT42" s="9">
        <v>32</v>
      </c>
      <c r="AU42" s="9">
        <v>0</v>
      </c>
      <c r="AV42" s="4">
        <v>0</v>
      </c>
      <c r="AW42" s="9">
        <v>0</v>
      </c>
      <c r="AX42" s="9">
        <v>0</v>
      </c>
      <c r="AY42" s="4">
        <v>0</v>
      </c>
      <c r="AZ42" s="9">
        <v>0</v>
      </c>
      <c r="BA42" s="9">
        <v>0</v>
      </c>
      <c r="BB42" s="4">
        <v>0</v>
      </c>
      <c r="BC42" s="9">
        <v>0</v>
      </c>
      <c r="BD42" s="9">
        <v>0</v>
      </c>
      <c r="BE42" s="4">
        <v>0</v>
      </c>
      <c r="BF42" s="9">
        <v>0</v>
      </c>
      <c r="BG42" s="9">
        <v>0</v>
      </c>
      <c r="BH42" s="4">
        <v>0</v>
      </c>
      <c r="BI42" s="9">
        <v>0</v>
      </c>
      <c r="BJ42" s="9">
        <v>0</v>
      </c>
      <c r="BK42" s="4">
        <v>0</v>
      </c>
      <c r="BL42" s="9">
        <v>0</v>
      </c>
      <c r="BM42" s="9">
        <v>0</v>
      </c>
      <c r="BN42" s="4">
        <f t="shared" si="0"/>
        <v>13.06</v>
      </c>
      <c r="BO42" s="9">
        <f t="shared" si="0"/>
        <v>1952</v>
      </c>
      <c r="BP42" s="11">
        <f t="shared" si="0"/>
        <v>16</v>
      </c>
      <c r="BQ42" s="51"/>
      <c r="BR42" s="51"/>
      <c r="BS42" s="23">
        <v>0</v>
      </c>
      <c r="BT42" s="24">
        <v>0</v>
      </c>
      <c r="BU42" s="23">
        <v>0</v>
      </c>
      <c r="BV42" s="16"/>
      <c r="BW42" s="37">
        <v>0</v>
      </c>
      <c r="BX42" s="43">
        <v>0</v>
      </c>
      <c r="BY42" s="19"/>
      <c r="BZ42" s="29">
        <v>0</v>
      </c>
      <c r="CA42" s="29"/>
    </row>
    <row r="43" spans="1:79" ht="18" customHeight="1" x14ac:dyDescent="0.15">
      <c r="A43" s="51"/>
      <c r="B43" s="51"/>
      <c r="C43" s="51"/>
      <c r="D43" s="49"/>
      <c r="E43" s="5" t="s">
        <v>34</v>
      </c>
      <c r="F43" s="4">
        <v>0</v>
      </c>
      <c r="G43" s="9">
        <v>0</v>
      </c>
      <c r="H43" s="9">
        <v>0</v>
      </c>
      <c r="I43" s="4">
        <v>0</v>
      </c>
      <c r="J43" s="9">
        <v>0</v>
      </c>
      <c r="K43" s="9">
        <v>0</v>
      </c>
      <c r="L43" s="4">
        <v>0.13</v>
      </c>
      <c r="M43" s="9">
        <v>8</v>
      </c>
      <c r="N43" s="9">
        <v>0</v>
      </c>
      <c r="O43" s="4">
        <v>0.22</v>
      </c>
      <c r="P43" s="9">
        <v>23</v>
      </c>
      <c r="Q43" s="9">
        <v>1</v>
      </c>
      <c r="R43" s="4">
        <v>7.25</v>
      </c>
      <c r="S43" s="9">
        <v>588</v>
      </c>
      <c r="T43" s="9">
        <v>26</v>
      </c>
      <c r="U43" s="4">
        <v>3.4</v>
      </c>
      <c r="V43" s="9">
        <v>365</v>
      </c>
      <c r="W43" s="9">
        <v>6</v>
      </c>
      <c r="X43" s="4">
        <v>6.12</v>
      </c>
      <c r="Y43" s="9">
        <v>740</v>
      </c>
      <c r="Z43" s="9">
        <v>11</v>
      </c>
      <c r="AA43" s="4">
        <v>76.3</v>
      </c>
      <c r="AB43" s="9">
        <v>11805</v>
      </c>
      <c r="AC43" s="9">
        <v>137</v>
      </c>
      <c r="AD43" s="4">
        <v>196.56</v>
      </c>
      <c r="AE43" s="9">
        <v>28245</v>
      </c>
      <c r="AF43" s="9">
        <v>206</v>
      </c>
      <c r="AG43" s="4">
        <v>122.69</v>
      </c>
      <c r="AH43" s="9">
        <v>17806</v>
      </c>
      <c r="AI43" s="9">
        <v>60</v>
      </c>
      <c r="AJ43" s="4">
        <v>235.91</v>
      </c>
      <c r="AK43" s="9">
        <v>34313</v>
      </c>
      <c r="AL43" s="9">
        <v>84</v>
      </c>
      <c r="AM43" s="4">
        <v>519.07000000000005</v>
      </c>
      <c r="AN43" s="9">
        <v>78921</v>
      </c>
      <c r="AO43" s="9">
        <v>237</v>
      </c>
      <c r="AP43" s="4">
        <v>1118.54</v>
      </c>
      <c r="AQ43" s="9">
        <v>174810</v>
      </c>
      <c r="AR43" s="9">
        <v>444</v>
      </c>
      <c r="AS43" s="4">
        <v>1323.07</v>
      </c>
      <c r="AT43" s="9">
        <v>212905</v>
      </c>
      <c r="AU43" s="9">
        <v>556</v>
      </c>
      <c r="AV43" s="4">
        <v>764.09</v>
      </c>
      <c r="AW43" s="9">
        <v>125649</v>
      </c>
      <c r="AX43" s="9">
        <v>213</v>
      </c>
      <c r="AY43" s="4">
        <v>287.22000000000003</v>
      </c>
      <c r="AZ43" s="9">
        <v>48451</v>
      </c>
      <c r="BA43" s="9">
        <v>69</v>
      </c>
      <c r="BB43" s="4">
        <v>80.150000000000006</v>
      </c>
      <c r="BC43" s="9">
        <v>13696</v>
      </c>
      <c r="BD43" s="9">
        <v>21</v>
      </c>
      <c r="BE43" s="4">
        <v>26.93</v>
      </c>
      <c r="BF43" s="9">
        <v>4534</v>
      </c>
      <c r="BG43" s="9">
        <v>4</v>
      </c>
      <c r="BH43" s="4">
        <v>4.8600000000000003</v>
      </c>
      <c r="BI43" s="9">
        <v>870</v>
      </c>
      <c r="BJ43" s="9">
        <v>0</v>
      </c>
      <c r="BK43" s="4">
        <v>4.29</v>
      </c>
      <c r="BL43" s="9">
        <v>760</v>
      </c>
      <c r="BM43" s="9">
        <v>0</v>
      </c>
      <c r="BN43" s="4">
        <f t="shared" si="0"/>
        <v>4776.8</v>
      </c>
      <c r="BO43" s="9">
        <f t="shared" si="0"/>
        <v>754489</v>
      </c>
      <c r="BP43" s="11">
        <f t="shared" si="0"/>
        <v>2075</v>
      </c>
      <c r="BQ43" s="51"/>
      <c r="BR43" s="51"/>
      <c r="BS43" s="23">
        <v>0</v>
      </c>
      <c r="BT43" s="24">
        <v>0</v>
      </c>
      <c r="BU43" s="23">
        <v>0</v>
      </c>
      <c r="BV43" s="16"/>
      <c r="BW43" s="37">
        <v>0</v>
      </c>
      <c r="BX43" s="43">
        <v>0</v>
      </c>
      <c r="BY43" s="19"/>
      <c r="BZ43" s="29">
        <v>0</v>
      </c>
      <c r="CA43" s="29"/>
    </row>
    <row r="44" spans="1:79" ht="18" customHeight="1" x14ac:dyDescent="0.15">
      <c r="A44" s="51"/>
      <c r="B44" s="51"/>
      <c r="C44" s="51"/>
      <c r="D44" s="49"/>
      <c r="E44" s="5" t="s">
        <v>31</v>
      </c>
      <c r="F44" s="4">
        <v>0</v>
      </c>
      <c r="G44" s="9">
        <v>0</v>
      </c>
      <c r="H44" s="9">
        <v>0</v>
      </c>
      <c r="I44" s="4">
        <v>0</v>
      </c>
      <c r="J44" s="9">
        <v>0</v>
      </c>
      <c r="K44" s="9">
        <v>0</v>
      </c>
      <c r="L44" s="4">
        <v>0</v>
      </c>
      <c r="M44" s="9">
        <v>0</v>
      </c>
      <c r="N44" s="9">
        <v>0</v>
      </c>
      <c r="O44" s="4">
        <v>0</v>
      </c>
      <c r="P44" s="9">
        <v>0</v>
      </c>
      <c r="Q44" s="9">
        <v>0</v>
      </c>
      <c r="R44" s="4">
        <v>0</v>
      </c>
      <c r="S44" s="9">
        <v>0</v>
      </c>
      <c r="T44" s="9">
        <v>0</v>
      </c>
      <c r="U44" s="4">
        <v>0</v>
      </c>
      <c r="V44" s="9">
        <v>0</v>
      </c>
      <c r="W44" s="9">
        <v>0</v>
      </c>
      <c r="X44" s="4">
        <v>0</v>
      </c>
      <c r="Y44" s="9">
        <v>0</v>
      </c>
      <c r="Z44" s="9">
        <v>0</v>
      </c>
      <c r="AA44" s="4">
        <v>0</v>
      </c>
      <c r="AB44" s="9">
        <v>0</v>
      </c>
      <c r="AC44" s="9">
        <v>0</v>
      </c>
      <c r="AD44" s="4">
        <v>0</v>
      </c>
      <c r="AE44" s="9">
        <v>0</v>
      </c>
      <c r="AF44" s="9">
        <v>0</v>
      </c>
      <c r="AG44" s="4">
        <v>0</v>
      </c>
      <c r="AH44" s="9">
        <v>0</v>
      </c>
      <c r="AI44" s="9">
        <v>0</v>
      </c>
      <c r="AJ44" s="4">
        <v>0</v>
      </c>
      <c r="AK44" s="9">
        <v>0</v>
      </c>
      <c r="AL44" s="9">
        <v>0</v>
      </c>
      <c r="AM44" s="4">
        <v>0.77</v>
      </c>
      <c r="AN44" s="9">
        <v>122</v>
      </c>
      <c r="AO44" s="9">
        <v>0</v>
      </c>
      <c r="AP44" s="4">
        <v>0</v>
      </c>
      <c r="AQ44" s="9">
        <v>0</v>
      </c>
      <c r="AR44" s="9">
        <v>0</v>
      </c>
      <c r="AS44" s="4">
        <v>0</v>
      </c>
      <c r="AT44" s="9">
        <v>0</v>
      </c>
      <c r="AU44" s="9">
        <v>0</v>
      </c>
      <c r="AV44" s="4">
        <v>0</v>
      </c>
      <c r="AW44" s="9">
        <v>0</v>
      </c>
      <c r="AX44" s="9">
        <v>0</v>
      </c>
      <c r="AY44" s="4">
        <v>0</v>
      </c>
      <c r="AZ44" s="9">
        <v>0</v>
      </c>
      <c r="BA44" s="9">
        <v>0</v>
      </c>
      <c r="BB44" s="4">
        <v>0</v>
      </c>
      <c r="BC44" s="9">
        <v>0</v>
      </c>
      <c r="BD44" s="9">
        <v>0</v>
      </c>
      <c r="BE44" s="4">
        <v>0</v>
      </c>
      <c r="BF44" s="9">
        <v>0</v>
      </c>
      <c r="BG44" s="9">
        <v>0</v>
      </c>
      <c r="BH44" s="4">
        <v>0</v>
      </c>
      <c r="BI44" s="9">
        <v>0</v>
      </c>
      <c r="BJ44" s="9">
        <v>0</v>
      </c>
      <c r="BK44" s="4">
        <v>0</v>
      </c>
      <c r="BL44" s="9">
        <v>0</v>
      </c>
      <c r="BM44" s="9">
        <v>0</v>
      </c>
      <c r="BN44" s="4">
        <f t="shared" si="0"/>
        <v>0.77</v>
      </c>
      <c r="BO44" s="9">
        <f t="shared" si="0"/>
        <v>122</v>
      </c>
      <c r="BP44" s="11">
        <f t="shared" si="0"/>
        <v>0</v>
      </c>
      <c r="BQ44" s="51"/>
      <c r="BR44" s="51"/>
      <c r="BS44" s="23">
        <v>0</v>
      </c>
      <c r="BT44" s="24">
        <v>0</v>
      </c>
      <c r="BU44" s="23">
        <v>0</v>
      </c>
      <c r="BV44" s="16"/>
      <c r="BW44" s="37">
        <v>0</v>
      </c>
      <c r="BX44" s="43">
        <v>0</v>
      </c>
      <c r="BY44" s="19"/>
      <c r="BZ44" s="29">
        <v>0</v>
      </c>
      <c r="CA44" s="29"/>
    </row>
    <row r="45" spans="1:79" ht="18" customHeight="1" x14ac:dyDescent="0.15">
      <c r="A45" s="51"/>
      <c r="B45" s="51"/>
      <c r="C45" s="51"/>
      <c r="D45" s="49"/>
      <c r="E45" s="5" t="s">
        <v>32</v>
      </c>
      <c r="F45" s="4">
        <f t="shared" ref="F45:AK45" si="25">SUM(F42:F44)</f>
        <v>0</v>
      </c>
      <c r="G45" s="9">
        <f t="shared" si="25"/>
        <v>0</v>
      </c>
      <c r="H45" s="9">
        <f t="shared" si="25"/>
        <v>0</v>
      </c>
      <c r="I45" s="4">
        <f t="shared" si="25"/>
        <v>0</v>
      </c>
      <c r="J45" s="9">
        <f t="shared" si="25"/>
        <v>0</v>
      </c>
      <c r="K45" s="9">
        <f t="shared" si="25"/>
        <v>0</v>
      </c>
      <c r="L45" s="4">
        <f t="shared" si="25"/>
        <v>0.13</v>
      </c>
      <c r="M45" s="9">
        <f t="shared" si="25"/>
        <v>8</v>
      </c>
      <c r="N45" s="9">
        <f t="shared" si="25"/>
        <v>0</v>
      </c>
      <c r="O45" s="4">
        <f t="shared" si="25"/>
        <v>0.22</v>
      </c>
      <c r="P45" s="9">
        <f t="shared" si="25"/>
        <v>23</v>
      </c>
      <c r="Q45" s="9">
        <f t="shared" si="25"/>
        <v>1</v>
      </c>
      <c r="R45" s="4">
        <f t="shared" si="25"/>
        <v>12.49</v>
      </c>
      <c r="S45" s="9">
        <f t="shared" si="25"/>
        <v>1358</v>
      </c>
      <c r="T45" s="9">
        <f t="shared" si="25"/>
        <v>41</v>
      </c>
      <c r="U45" s="4">
        <f t="shared" si="25"/>
        <v>3.4</v>
      </c>
      <c r="V45" s="9">
        <f t="shared" si="25"/>
        <v>365</v>
      </c>
      <c r="W45" s="9">
        <f t="shared" si="25"/>
        <v>6</v>
      </c>
      <c r="X45" s="4">
        <f t="shared" si="25"/>
        <v>8.91</v>
      </c>
      <c r="Y45" s="9">
        <f t="shared" si="25"/>
        <v>1141</v>
      </c>
      <c r="Z45" s="9">
        <f t="shared" si="25"/>
        <v>12</v>
      </c>
      <c r="AA45" s="4">
        <f t="shared" si="25"/>
        <v>76.3</v>
      </c>
      <c r="AB45" s="9">
        <f t="shared" si="25"/>
        <v>11805</v>
      </c>
      <c r="AC45" s="9">
        <f t="shared" si="25"/>
        <v>137</v>
      </c>
      <c r="AD45" s="4">
        <f t="shared" si="25"/>
        <v>196.56</v>
      </c>
      <c r="AE45" s="9">
        <f t="shared" si="25"/>
        <v>28245</v>
      </c>
      <c r="AF45" s="9">
        <f t="shared" si="25"/>
        <v>206</v>
      </c>
      <c r="AG45" s="4">
        <f t="shared" si="25"/>
        <v>122.72</v>
      </c>
      <c r="AH45" s="9">
        <f t="shared" si="25"/>
        <v>17811</v>
      </c>
      <c r="AI45" s="9">
        <f t="shared" si="25"/>
        <v>60</v>
      </c>
      <c r="AJ45" s="4">
        <f t="shared" si="25"/>
        <v>235.91</v>
      </c>
      <c r="AK45" s="9">
        <f t="shared" si="25"/>
        <v>34313</v>
      </c>
      <c r="AL45" s="9">
        <f t="shared" ref="AL45:BM45" si="26">SUM(AL42:AL44)</f>
        <v>84</v>
      </c>
      <c r="AM45" s="4">
        <f t="shared" si="26"/>
        <v>521.6</v>
      </c>
      <c r="AN45" s="9">
        <f t="shared" si="26"/>
        <v>79322</v>
      </c>
      <c r="AO45" s="9">
        <f t="shared" si="26"/>
        <v>237</v>
      </c>
      <c r="AP45" s="4">
        <f t="shared" si="26"/>
        <v>1121.5899999999999</v>
      </c>
      <c r="AQ45" s="9">
        <f t="shared" si="26"/>
        <v>175275</v>
      </c>
      <c r="AR45" s="9">
        <f t="shared" si="26"/>
        <v>444</v>
      </c>
      <c r="AS45" s="4">
        <f t="shared" si="26"/>
        <v>1323.26</v>
      </c>
      <c r="AT45" s="9">
        <f t="shared" si="26"/>
        <v>212937</v>
      </c>
      <c r="AU45" s="9">
        <f t="shared" si="26"/>
        <v>556</v>
      </c>
      <c r="AV45" s="4">
        <f t="shared" si="26"/>
        <v>764.09</v>
      </c>
      <c r="AW45" s="9">
        <f t="shared" si="26"/>
        <v>125649</v>
      </c>
      <c r="AX45" s="9">
        <f t="shared" si="26"/>
        <v>213</v>
      </c>
      <c r="AY45" s="4">
        <f t="shared" si="26"/>
        <v>287.22000000000003</v>
      </c>
      <c r="AZ45" s="9">
        <f t="shared" si="26"/>
        <v>48451</v>
      </c>
      <c r="BA45" s="9">
        <f t="shared" si="26"/>
        <v>69</v>
      </c>
      <c r="BB45" s="4">
        <f t="shared" si="26"/>
        <v>80.150000000000006</v>
      </c>
      <c r="BC45" s="9">
        <f t="shared" si="26"/>
        <v>13696</v>
      </c>
      <c r="BD45" s="9">
        <f t="shared" si="26"/>
        <v>21</v>
      </c>
      <c r="BE45" s="4">
        <f t="shared" si="26"/>
        <v>26.93</v>
      </c>
      <c r="BF45" s="9">
        <f t="shared" si="26"/>
        <v>4534</v>
      </c>
      <c r="BG45" s="9">
        <f t="shared" si="26"/>
        <v>4</v>
      </c>
      <c r="BH45" s="4">
        <f t="shared" si="26"/>
        <v>4.8600000000000003</v>
      </c>
      <c r="BI45" s="9">
        <f t="shared" si="26"/>
        <v>870</v>
      </c>
      <c r="BJ45" s="9">
        <f t="shared" si="26"/>
        <v>0</v>
      </c>
      <c r="BK45" s="4">
        <f t="shared" si="26"/>
        <v>4.29</v>
      </c>
      <c r="BL45" s="9">
        <f t="shared" si="26"/>
        <v>760</v>
      </c>
      <c r="BM45" s="9">
        <f t="shared" si="26"/>
        <v>0</v>
      </c>
      <c r="BN45" s="4">
        <f t="shared" si="0"/>
        <v>4790.63</v>
      </c>
      <c r="BO45" s="9">
        <f t="shared" si="0"/>
        <v>756563</v>
      </c>
      <c r="BP45" s="11">
        <f t="shared" si="0"/>
        <v>2091</v>
      </c>
      <c r="BQ45" s="51"/>
      <c r="BR45" s="51"/>
      <c r="BS45" s="23">
        <v>0</v>
      </c>
      <c r="BT45" s="24">
        <v>0</v>
      </c>
      <c r="BU45" s="23">
        <v>0</v>
      </c>
      <c r="BV45" s="16"/>
      <c r="BW45" s="37">
        <v>0</v>
      </c>
      <c r="BX45" s="43">
        <v>0</v>
      </c>
      <c r="BY45" s="19"/>
      <c r="BZ45" s="29">
        <v>0</v>
      </c>
      <c r="CA45" s="29"/>
    </row>
    <row r="46" spans="1:79" ht="18" customHeight="1" x14ac:dyDescent="0.15">
      <c r="A46" s="51"/>
      <c r="B46" s="51"/>
      <c r="C46" s="51"/>
      <c r="D46" s="49" t="s">
        <v>37</v>
      </c>
      <c r="E46" s="49"/>
      <c r="F46" s="4">
        <f t="shared" ref="F46:AK46" si="27">SUM(F41,F45)</f>
        <v>0</v>
      </c>
      <c r="G46" s="9">
        <f t="shared" si="27"/>
        <v>0</v>
      </c>
      <c r="H46" s="9">
        <f t="shared" si="27"/>
        <v>0</v>
      </c>
      <c r="I46" s="4">
        <f t="shared" si="27"/>
        <v>0</v>
      </c>
      <c r="J46" s="9">
        <f t="shared" si="27"/>
        <v>0</v>
      </c>
      <c r="K46" s="9">
        <f t="shared" si="27"/>
        <v>0</v>
      </c>
      <c r="L46" s="4">
        <f t="shared" si="27"/>
        <v>0.16</v>
      </c>
      <c r="M46" s="9">
        <f t="shared" si="27"/>
        <v>9</v>
      </c>
      <c r="N46" s="9">
        <f t="shared" si="27"/>
        <v>0</v>
      </c>
      <c r="O46" s="4">
        <f t="shared" si="27"/>
        <v>0.22</v>
      </c>
      <c r="P46" s="9">
        <f t="shared" si="27"/>
        <v>23</v>
      </c>
      <c r="Q46" s="9">
        <f t="shared" si="27"/>
        <v>1</v>
      </c>
      <c r="R46" s="4">
        <f t="shared" si="27"/>
        <v>12.49</v>
      </c>
      <c r="S46" s="9">
        <f t="shared" si="27"/>
        <v>1358</v>
      </c>
      <c r="T46" s="9">
        <f t="shared" si="27"/>
        <v>41</v>
      </c>
      <c r="U46" s="4">
        <f t="shared" si="27"/>
        <v>3.4</v>
      </c>
      <c r="V46" s="9">
        <f t="shared" si="27"/>
        <v>365</v>
      </c>
      <c r="W46" s="9">
        <f t="shared" si="27"/>
        <v>6</v>
      </c>
      <c r="X46" s="4">
        <f t="shared" si="27"/>
        <v>9.02</v>
      </c>
      <c r="Y46" s="9">
        <f t="shared" si="27"/>
        <v>1157</v>
      </c>
      <c r="Z46" s="9">
        <f t="shared" si="27"/>
        <v>12</v>
      </c>
      <c r="AA46" s="4">
        <f t="shared" si="27"/>
        <v>76.3</v>
      </c>
      <c r="AB46" s="9">
        <f t="shared" si="27"/>
        <v>11805</v>
      </c>
      <c r="AC46" s="9">
        <f t="shared" si="27"/>
        <v>137</v>
      </c>
      <c r="AD46" s="4">
        <f t="shared" si="27"/>
        <v>196.56</v>
      </c>
      <c r="AE46" s="9">
        <f t="shared" si="27"/>
        <v>28245</v>
      </c>
      <c r="AF46" s="9">
        <f t="shared" si="27"/>
        <v>206</v>
      </c>
      <c r="AG46" s="4">
        <f t="shared" si="27"/>
        <v>123.1</v>
      </c>
      <c r="AH46" s="9">
        <f t="shared" si="27"/>
        <v>17856</v>
      </c>
      <c r="AI46" s="9">
        <f t="shared" si="27"/>
        <v>60</v>
      </c>
      <c r="AJ46" s="4">
        <f t="shared" si="27"/>
        <v>251.99</v>
      </c>
      <c r="AK46" s="9">
        <f t="shared" si="27"/>
        <v>36636</v>
      </c>
      <c r="AL46" s="9">
        <f t="shared" ref="AL46:BM46" si="28">SUM(AL41,AL45)</f>
        <v>91</v>
      </c>
      <c r="AM46" s="4">
        <f t="shared" si="28"/>
        <v>568.09</v>
      </c>
      <c r="AN46" s="9">
        <f t="shared" si="28"/>
        <v>87302</v>
      </c>
      <c r="AO46" s="9">
        <f t="shared" si="28"/>
        <v>248</v>
      </c>
      <c r="AP46" s="4">
        <f t="shared" si="28"/>
        <v>1282.4699999999998</v>
      </c>
      <c r="AQ46" s="9">
        <f t="shared" si="28"/>
        <v>204000</v>
      </c>
      <c r="AR46" s="9">
        <f t="shared" si="28"/>
        <v>516</v>
      </c>
      <c r="AS46" s="4">
        <f t="shared" si="28"/>
        <v>1509.59</v>
      </c>
      <c r="AT46" s="9">
        <f t="shared" si="28"/>
        <v>248810</v>
      </c>
      <c r="AU46" s="9">
        <f t="shared" si="28"/>
        <v>613</v>
      </c>
      <c r="AV46" s="4">
        <f t="shared" si="28"/>
        <v>804.02</v>
      </c>
      <c r="AW46" s="9">
        <f t="shared" si="28"/>
        <v>133624</v>
      </c>
      <c r="AX46" s="9">
        <f t="shared" si="28"/>
        <v>223</v>
      </c>
      <c r="AY46" s="4">
        <f t="shared" si="28"/>
        <v>300.40000000000003</v>
      </c>
      <c r="AZ46" s="9">
        <f t="shared" si="28"/>
        <v>50989</v>
      </c>
      <c r="BA46" s="9">
        <f t="shared" si="28"/>
        <v>71</v>
      </c>
      <c r="BB46" s="4">
        <f t="shared" si="28"/>
        <v>80.37</v>
      </c>
      <c r="BC46" s="9">
        <f t="shared" si="28"/>
        <v>13741</v>
      </c>
      <c r="BD46" s="9">
        <f t="shared" si="28"/>
        <v>21</v>
      </c>
      <c r="BE46" s="4">
        <f t="shared" si="28"/>
        <v>27.85</v>
      </c>
      <c r="BF46" s="9">
        <f t="shared" si="28"/>
        <v>4725</v>
      </c>
      <c r="BG46" s="9">
        <f t="shared" si="28"/>
        <v>4</v>
      </c>
      <c r="BH46" s="4">
        <f t="shared" si="28"/>
        <v>4.8600000000000003</v>
      </c>
      <c r="BI46" s="9">
        <f t="shared" si="28"/>
        <v>870</v>
      </c>
      <c r="BJ46" s="9">
        <f t="shared" si="28"/>
        <v>0</v>
      </c>
      <c r="BK46" s="4">
        <f t="shared" si="28"/>
        <v>4.29</v>
      </c>
      <c r="BL46" s="9">
        <f t="shared" si="28"/>
        <v>760</v>
      </c>
      <c r="BM46" s="9">
        <f t="shared" si="28"/>
        <v>0</v>
      </c>
      <c r="BN46" s="4">
        <f t="shared" si="0"/>
        <v>5255.1799999999994</v>
      </c>
      <c r="BO46" s="9">
        <f t="shared" si="0"/>
        <v>842275</v>
      </c>
      <c r="BP46" s="11">
        <f t="shared" si="0"/>
        <v>2250</v>
      </c>
      <c r="BQ46" s="51"/>
      <c r="BR46" s="12" t="s">
        <v>52</v>
      </c>
      <c r="BS46" s="25">
        <f>BS34</f>
        <v>0.06</v>
      </c>
      <c r="BT46" s="25">
        <f t="shared" ref="BT46:BU46" si="29">BT34</f>
        <v>42.93</v>
      </c>
      <c r="BU46" s="25">
        <f t="shared" si="29"/>
        <v>34.700000000000003</v>
      </c>
      <c r="BV46" s="35"/>
      <c r="BW46" s="39">
        <f>SUM(BW34:BW38)</f>
        <v>20.72</v>
      </c>
      <c r="BX46" s="45">
        <f>SUM(BX34:BX38)</f>
        <v>14559</v>
      </c>
      <c r="BY46" s="14"/>
      <c r="BZ46" s="33">
        <f>SUM(BZ34:BZ39)</f>
        <v>26.87</v>
      </c>
      <c r="CA46" s="25">
        <f>SUM(BZ46,BW46,BS46:BU46,BN47)</f>
        <v>6913.73</v>
      </c>
    </row>
    <row r="47" spans="1:79" ht="18" customHeight="1" x14ac:dyDescent="0.15">
      <c r="A47" s="51"/>
      <c r="B47" s="51"/>
      <c r="C47" s="50" t="s">
        <v>45</v>
      </c>
      <c r="D47" s="50"/>
      <c r="E47" s="50"/>
      <c r="F47" s="4">
        <f t="shared" ref="F47:AK47" si="30">SUM(F46,F40)</f>
        <v>0</v>
      </c>
      <c r="G47" s="9">
        <f t="shared" si="30"/>
        <v>0</v>
      </c>
      <c r="H47" s="9">
        <f t="shared" si="30"/>
        <v>0</v>
      </c>
      <c r="I47" s="4">
        <f t="shared" si="30"/>
        <v>0</v>
      </c>
      <c r="J47" s="9">
        <f t="shared" si="30"/>
        <v>0</v>
      </c>
      <c r="K47" s="9">
        <f t="shared" si="30"/>
        <v>0</v>
      </c>
      <c r="L47" s="4">
        <f t="shared" si="30"/>
        <v>0.25</v>
      </c>
      <c r="M47" s="9">
        <f t="shared" si="30"/>
        <v>13</v>
      </c>
      <c r="N47" s="9">
        <f t="shared" si="30"/>
        <v>0</v>
      </c>
      <c r="O47" s="4">
        <f t="shared" si="30"/>
        <v>10.130000000000001</v>
      </c>
      <c r="P47" s="9">
        <f t="shared" si="30"/>
        <v>722</v>
      </c>
      <c r="Q47" s="9">
        <f t="shared" si="30"/>
        <v>42</v>
      </c>
      <c r="R47" s="4">
        <f t="shared" si="30"/>
        <v>17.16</v>
      </c>
      <c r="S47" s="9">
        <f t="shared" si="30"/>
        <v>1895</v>
      </c>
      <c r="T47" s="9">
        <f t="shared" si="30"/>
        <v>64</v>
      </c>
      <c r="U47" s="4">
        <f t="shared" si="30"/>
        <v>8.65</v>
      </c>
      <c r="V47" s="9">
        <f t="shared" si="30"/>
        <v>1013</v>
      </c>
      <c r="W47" s="9">
        <f t="shared" si="30"/>
        <v>28</v>
      </c>
      <c r="X47" s="4">
        <f t="shared" si="30"/>
        <v>28.78</v>
      </c>
      <c r="Y47" s="9">
        <f t="shared" si="30"/>
        <v>4886</v>
      </c>
      <c r="Z47" s="9">
        <f t="shared" si="30"/>
        <v>193</v>
      </c>
      <c r="AA47" s="4">
        <f t="shared" si="30"/>
        <v>111.24000000000001</v>
      </c>
      <c r="AB47" s="9">
        <f t="shared" si="30"/>
        <v>20878</v>
      </c>
      <c r="AC47" s="9">
        <f t="shared" si="30"/>
        <v>328</v>
      </c>
      <c r="AD47" s="4">
        <f t="shared" si="30"/>
        <v>341.98</v>
      </c>
      <c r="AE47" s="9">
        <f t="shared" si="30"/>
        <v>71579</v>
      </c>
      <c r="AF47" s="9">
        <f t="shared" si="30"/>
        <v>951</v>
      </c>
      <c r="AG47" s="4">
        <f t="shared" si="30"/>
        <v>429.59000000000003</v>
      </c>
      <c r="AH47" s="9">
        <f t="shared" si="30"/>
        <v>131311</v>
      </c>
      <c r="AI47" s="9">
        <f t="shared" si="30"/>
        <v>1680</v>
      </c>
      <c r="AJ47" s="4">
        <f t="shared" si="30"/>
        <v>528.85</v>
      </c>
      <c r="AK47" s="9">
        <f t="shared" si="30"/>
        <v>143482</v>
      </c>
      <c r="AL47" s="9">
        <f t="shared" ref="AL47:BM47" si="31">SUM(AL46,AL40)</f>
        <v>1239</v>
      </c>
      <c r="AM47" s="4">
        <f t="shared" si="31"/>
        <v>848.31</v>
      </c>
      <c r="AN47" s="9">
        <f t="shared" si="31"/>
        <v>202674</v>
      </c>
      <c r="AO47" s="9">
        <f t="shared" si="31"/>
        <v>1165</v>
      </c>
      <c r="AP47" s="4">
        <f t="shared" si="31"/>
        <v>1506.4999999999998</v>
      </c>
      <c r="AQ47" s="9">
        <f t="shared" si="31"/>
        <v>295199</v>
      </c>
      <c r="AR47" s="9">
        <f t="shared" si="31"/>
        <v>1195</v>
      </c>
      <c r="AS47" s="4">
        <f t="shared" si="31"/>
        <v>1627.6599999999999</v>
      </c>
      <c r="AT47" s="9">
        <f t="shared" si="31"/>
        <v>296671</v>
      </c>
      <c r="AU47" s="9">
        <f t="shared" si="31"/>
        <v>830</v>
      </c>
      <c r="AV47" s="4">
        <f t="shared" si="31"/>
        <v>850.41</v>
      </c>
      <c r="AW47" s="9">
        <f t="shared" si="31"/>
        <v>154399</v>
      </c>
      <c r="AX47" s="9">
        <f t="shared" si="31"/>
        <v>315</v>
      </c>
      <c r="AY47" s="4">
        <f t="shared" si="31"/>
        <v>329.43</v>
      </c>
      <c r="AZ47" s="9">
        <f t="shared" si="31"/>
        <v>63902</v>
      </c>
      <c r="BA47" s="9">
        <f t="shared" si="31"/>
        <v>117</v>
      </c>
      <c r="BB47" s="4">
        <f t="shared" si="31"/>
        <v>90.050000000000011</v>
      </c>
      <c r="BC47" s="9">
        <f t="shared" si="31"/>
        <v>18455</v>
      </c>
      <c r="BD47" s="9">
        <f t="shared" si="31"/>
        <v>29</v>
      </c>
      <c r="BE47" s="4">
        <f t="shared" si="31"/>
        <v>32.42</v>
      </c>
      <c r="BF47" s="9">
        <f t="shared" si="31"/>
        <v>6981</v>
      </c>
      <c r="BG47" s="9">
        <f t="shared" si="31"/>
        <v>5</v>
      </c>
      <c r="BH47" s="4">
        <f t="shared" si="31"/>
        <v>10.7</v>
      </c>
      <c r="BI47" s="9">
        <f t="shared" si="31"/>
        <v>3789</v>
      </c>
      <c r="BJ47" s="9">
        <f t="shared" si="31"/>
        <v>3</v>
      </c>
      <c r="BK47" s="4">
        <f t="shared" si="31"/>
        <v>16.34</v>
      </c>
      <c r="BL47" s="9">
        <f t="shared" si="31"/>
        <v>6682</v>
      </c>
      <c r="BM47" s="9">
        <f t="shared" si="31"/>
        <v>2</v>
      </c>
      <c r="BN47" s="4">
        <f t="shared" si="0"/>
        <v>6788.45</v>
      </c>
      <c r="BO47" s="9">
        <f t="shared" si="0"/>
        <v>1424531</v>
      </c>
      <c r="BP47" s="11">
        <f t="shared" si="0"/>
        <v>8186</v>
      </c>
      <c r="BQ47" s="49" t="s">
        <v>58</v>
      </c>
      <c r="BR47" s="50"/>
      <c r="BS47" s="21"/>
      <c r="BT47" s="22"/>
      <c r="BU47" s="22"/>
      <c r="BV47" s="15"/>
      <c r="BW47" s="36"/>
      <c r="BX47" s="42"/>
      <c r="BY47" s="18"/>
      <c r="BZ47" s="28"/>
      <c r="CA47" s="28"/>
    </row>
    <row r="48" spans="1:79" ht="18" customHeight="1" x14ac:dyDescent="0.15">
      <c r="A48" s="51"/>
      <c r="B48" s="50" t="s">
        <v>49</v>
      </c>
      <c r="C48" s="50"/>
      <c r="D48" s="50"/>
      <c r="E48" s="50"/>
      <c r="F48" s="4">
        <f t="shared" ref="F48:AK48" si="32">SUM(F33,F47)</f>
        <v>0.91</v>
      </c>
      <c r="G48" s="9">
        <f t="shared" si="32"/>
        <v>0</v>
      </c>
      <c r="H48" s="9">
        <f t="shared" si="32"/>
        <v>0</v>
      </c>
      <c r="I48" s="4">
        <f t="shared" si="32"/>
        <v>4.25</v>
      </c>
      <c r="J48" s="9">
        <f t="shared" si="32"/>
        <v>58</v>
      </c>
      <c r="K48" s="9">
        <f t="shared" si="32"/>
        <v>8</v>
      </c>
      <c r="L48" s="4">
        <f t="shared" si="32"/>
        <v>9.84</v>
      </c>
      <c r="M48" s="9">
        <f t="shared" si="32"/>
        <v>523</v>
      </c>
      <c r="N48" s="9">
        <f t="shared" si="32"/>
        <v>41</v>
      </c>
      <c r="O48" s="4">
        <f t="shared" si="32"/>
        <v>54.800000000000004</v>
      </c>
      <c r="P48" s="9">
        <f t="shared" si="32"/>
        <v>5040</v>
      </c>
      <c r="Q48" s="9">
        <f t="shared" si="32"/>
        <v>360</v>
      </c>
      <c r="R48" s="4">
        <f t="shared" si="32"/>
        <v>73.28</v>
      </c>
      <c r="S48" s="9">
        <f t="shared" si="32"/>
        <v>8826</v>
      </c>
      <c r="T48" s="9">
        <f t="shared" si="32"/>
        <v>495</v>
      </c>
      <c r="U48" s="4">
        <f t="shared" si="32"/>
        <v>69.349999999999994</v>
      </c>
      <c r="V48" s="9">
        <f t="shared" si="32"/>
        <v>10839</v>
      </c>
      <c r="W48" s="9">
        <f t="shared" si="32"/>
        <v>490</v>
      </c>
      <c r="X48" s="4">
        <f t="shared" si="32"/>
        <v>150.72999999999999</v>
      </c>
      <c r="Y48" s="9">
        <f t="shared" si="32"/>
        <v>31833</v>
      </c>
      <c r="Z48" s="9">
        <f t="shared" si="32"/>
        <v>1252</v>
      </c>
      <c r="AA48" s="4">
        <f t="shared" si="32"/>
        <v>260.82000000000005</v>
      </c>
      <c r="AB48" s="9">
        <f t="shared" si="32"/>
        <v>57769</v>
      </c>
      <c r="AC48" s="9">
        <f t="shared" si="32"/>
        <v>1204</v>
      </c>
      <c r="AD48" s="4">
        <f t="shared" si="32"/>
        <v>817.01</v>
      </c>
      <c r="AE48" s="9">
        <f t="shared" si="32"/>
        <v>197828</v>
      </c>
      <c r="AF48" s="9">
        <f t="shared" si="32"/>
        <v>2943</v>
      </c>
      <c r="AG48" s="4">
        <f t="shared" si="32"/>
        <v>1080.31</v>
      </c>
      <c r="AH48" s="9">
        <f t="shared" si="32"/>
        <v>327047</v>
      </c>
      <c r="AI48" s="9">
        <f t="shared" si="32"/>
        <v>4169</v>
      </c>
      <c r="AJ48" s="4">
        <f t="shared" si="32"/>
        <v>1483.1599999999999</v>
      </c>
      <c r="AK48" s="9">
        <f t="shared" si="32"/>
        <v>451341</v>
      </c>
      <c r="AL48" s="9">
        <f t="shared" ref="AL48:BM48" si="33">SUM(AL33,AL47)</f>
        <v>4376</v>
      </c>
      <c r="AM48" s="4">
        <f t="shared" si="33"/>
        <v>2056.6800000000003</v>
      </c>
      <c r="AN48" s="9">
        <f t="shared" si="33"/>
        <v>527680</v>
      </c>
      <c r="AO48" s="9">
        <f t="shared" si="33"/>
        <v>3281</v>
      </c>
      <c r="AP48" s="4">
        <f t="shared" si="33"/>
        <v>3114.95</v>
      </c>
      <c r="AQ48" s="9">
        <f t="shared" si="33"/>
        <v>651635</v>
      </c>
      <c r="AR48" s="9">
        <f t="shared" si="33"/>
        <v>2909</v>
      </c>
      <c r="AS48" s="4">
        <f t="shared" si="33"/>
        <v>2989.41</v>
      </c>
      <c r="AT48" s="9">
        <f t="shared" si="33"/>
        <v>571587</v>
      </c>
      <c r="AU48" s="9">
        <f t="shared" si="33"/>
        <v>1658</v>
      </c>
      <c r="AV48" s="4">
        <f t="shared" si="33"/>
        <v>1675.1</v>
      </c>
      <c r="AW48" s="9">
        <f t="shared" si="33"/>
        <v>308325</v>
      </c>
      <c r="AX48" s="9">
        <f t="shared" si="33"/>
        <v>621</v>
      </c>
      <c r="AY48" s="4">
        <f t="shared" si="33"/>
        <v>628.41</v>
      </c>
      <c r="AZ48" s="9">
        <f t="shared" si="33"/>
        <v>125036</v>
      </c>
      <c r="BA48" s="9">
        <f t="shared" si="33"/>
        <v>217</v>
      </c>
      <c r="BB48" s="4">
        <f t="shared" si="33"/>
        <v>169.23000000000002</v>
      </c>
      <c r="BC48" s="9">
        <f t="shared" si="33"/>
        <v>38656</v>
      </c>
      <c r="BD48" s="9">
        <f t="shared" si="33"/>
        <v>56</v>
      </c>
      <c r="BE48" s="4">
        <f t="shared" si="33"/>
        <v>71.7</v>
      </c>
      <c r="BF48" s="9">
        <f t="shared" si="33"/>
        <v>19427</v>
      </c>
      <c r="BG48" s="9">
        <f t="shared" si="33"/>
        <v>30</v>
      </c>
      <c r="BH48" s="4">
        <f t="shared" si="33"/>
        <v>28.029999999999998</v>
      </c>
      <c r="BI48" s="9">
        <f t="shared" si="33"/>
        <v>9523</v>
      </c>
      <c r="BJ48" s="9">
        <f t="shared" si="33"/>
        <v>5</v>
      </c>
      <c r="BK48" s="4">
        <f t="shared" si="33"/>
        <v>46.64</v>
      </c>
      <c r="BL48" s="9">
        <f t="shared" si="33"/>
        <v>21261</v>
      </c>
      <c r="BM48" s="9">
        <f t="shared" si="33"/>
        <v>11</v>
      </c>
      <c r="BN48" s="4">
        <f t="shared" si="0"/>
        <v>14784.61</v>
      </c>
      <c r="BO48" s="9">
        <f t="shared" si="0"/>
        <v>3364234</v>
      </c>
      <c r="BP48" s="11">
        <f t="shared" si="0"/>
        <v>24126</v>
      </c>
      <c r="BQ48" s="50"/>
      <c r="BR48" s="50"/>
      <c r="BS48" s="26">
        <f>SUM(BS33,BS46)</f>
        <v>7.59</v>
      </c>
      <c r="BT48" s="26">
        <f>SUM(BT33,BT46)</f>
        <v>102.53</v>
      </c>
      <c r="BU48" s="26">
        <f>SUM(BU33,BU46)</f>
        <v>59.52</v>
      </c>
      <c r="BV48" s="17"/>
      <c r="BW48" s="40">
        <f>SUM(BW33,BW46)</f>
        <v>74.180000000000007</v>
      </c>
      <c r="BX48" s="46">
        <f>SUM(BX33,BX46)</f>
        <v>73074</v>
      </c>
      <c r="BY48" s="20"/>
      <c r="BZ48" s="40">
        <f>SUM(BZ33,BZ46)</f>
        <v>67.09</v>
      </c>
      <c r="CA48" s="26">
        <f>SUM(BZ48,BW48,BS48:BU48,BN48)</f>
        <v>15095.52</v>
      </c>
    </row>
    <row r="49" spans="1:79" ht="18" customHeight="1" x14ac:dyDescent="0.15">
      <c r="A49" s="51" t="s">
        <v>50</v>
      </c>
      <c r="B49" s="51"/>
      <c r="C49" s="51" t="s">
        <v>35</v>
      </c>
      <c r="D49" s="51" t="s">
        <v>33</v>
      </c>
      <c r="E49" s="5" t="s">
        <v>28</v>
      </c>
      <c r="F49" s="4">
        <f t="shared" ref="F49:AK49" si="34">SUM(F6,F20,F34)</f>
        <v>0.11</v>
      </c>
      <c r="G49" s="9">
        <f t="shared" si="34"/>
        <v>0</v>
      </c>
      <c r="H49" s="9">
        <f t="shared" si="34"/>
        <v>0</v>
      </c>
      <c r="I49" s="4">
        <f t="shared" si="34"/>
        <v>4.95</v>
      </c>
      <c r="J49" s="9">
        <f t="shared" si="34"/>
        <v>0</v>
      </c>
      <c r="K49" s="9">
        <f t="shared" si="34"/>
        <v>0</v>
      </c>
      <c r="L49" s="4">
        <f t="shared" si="34"/>
        <v>1.19</v>
      </c>
      <c r="M49" s="9">
        <f t="shared" si="34"/>
        <v>40</v>
      </c>
      <c r="N49" s="9">
        <f t="shared" si="34"/>
        <v>8</v>
      </c>
      <c r="O49" s="4">
        <f t="shared" si="34"/>
        <v>8.4600000000000009</v>
      </c>
      <c r="P49" s="9">
        <f t="shared" si="34"/>
        <v>644</v>
      </c>
      <c r="Q49" s="9">
        <f t="shared" si="34"/>
        <v>70</v>
      </c>
      <c r="R49" s="4">
        <f t="shared" si="34"/>
        <v>18.849999999999998</v>
      </c>
      <c r="S49" s="9">
        <f t="shared" si="34"/>
        <v>2179</v>
      </c>
      <c r="T49" s="9">
        <f t="shared" si="34"/>
        <v>176</v>
      </c>
      <c r="U49" s="4">
        <f t="shared" si="34"/>
        <v>40.229999999999997</v>
      </c>
      <c r="V49" s="9">
        <f t="shared" si="34"/>
        <v>6888</v>
      </c>
      <c r="W49" s="9">
        <f t="shared" si="34"/>
        <v>426</v>
      </c>
      <c r="X49" s="4">
        <f t="shared" si="34"/>
        <v>115.83</v>
      </c>
      <c r="Y49" s="9">
        <f t="shared" si="34"/>
        <v>24366</v>
      </c>
      <c r="Z49" s="9">
        <f t="shared" si="34"/>
        <v>1340</v>
      </c>
      <c r="AA49" s="4">
        <f t="shared" si="34"/>
        <v>145.72999999999999</v>
      </c>
      <c r="AB49" s="9">
        <f t="shared" si="34"/>
        <v>40204</v>
      </c>
      <c r="AC49" s="9">
        <f t="shared" si="34"/>
        <v>1318</v>
      </c>
      <c r="AD49" s="4">
        <f t="shared" si="34"/>
        <v>346.88</v>
      </c>
      <c r="AE49" s="9">
        <f t="shared" si="34"/>
        <v>109475</v>
      </c>
      <c r="AF49" s="9">
        <f t="shared" si="34"/>
        <v>2661</v>
      </c>
      <c r="AG49" s="4">
        <f t="shared" si="34"/>
        <v>504.50000000000006</v>
      </c>
      <c r="AH49" s="9">
        <f t="shared" si="34"/>
        <v>180031</v>
      </c>
      <c r="AI49" s="9">
        <f t="shared" si="34"/>
        <v>2849</v>
      </c>
      <c r="AJ49" s="4">
        <f t="shared" si="34"/>
        <v>696.68999999999994</v>
      </c>
      <c r="AK49" s="9">
        <f t="shared" si="34"/>
        <v>265844</v>
      </c>
      <c r="AL49" s="9">
        <f t="shared" ref="AL49:BM49" si="35">SUM(AL6,AL20,AL34)</f>
        <v>2890</v>
      </c>
      <c r="AM49" s="4">
        <f t="shared" si="35"/>
        <v>980.11999999999989</v>
      </c>
      <c r="AN49" s="9">
        <f t="shared" si="35"/>
        <v>396831</v>
      </c>
      <c r="AO49" s="9">
        <f t="shared" si="35"/>
        <v>3185</v>
      </c>
      <c r="AP49" s="4">
        <f t="shared" si="35"/>
        <v>1217.4100000000001</v>
      </c>
      <c r="AQ49" s="9">
        <f t="shared" si="35"/>
        <v>516565</v>
      </c>
      <c r="AR49" s="9">
        <f t="shared" si="35"/>
        <v>3968</v>
      </c>
      <c r="AS49" s="4">
        <f t="shared" si="35"/>
        <v>840.33999999999992</v>
      </c>
      <c r="AT49" s="9">
        <f t="shared" si="35"/>
        <v>372638</v>
      </c>
      <c r="AU49" s="9">
        <f t="shared" si="35"/>
        <v>1980</v>
      </c>
      <c r="AV49" s="4">
        <f t="shared" si="35"/>
        <v>426.15</v>
      </c>
      <c r="AW49" s="9">
        <f t="shared" si="35"/>
        <v>194619</v>
      </c>
      <c r="AX49" s="9">
        <f t="shared" si="35"/>
        <v>854</v>
      </c>
      <c r="AY49" s="4">
        <f t="shared" si="35"/>
        <v>272.06</v>
      </c>
      <c r="AZ49" s="9">
        <f t="shared" si="35"/>
        <v>125020</v>
      </c>
      <c r="BA49" s="9">
        <f t="shared" si="35"/>
        <v>499</v>
      </c>
      <c r="BB49" s="4">
        <f t="shared" si="35"/>
        <v>175.25</v>
      </c>
      <c r="BC49" s="9">
        <f t="shared" si="35"/>
        <v>81271</v>
      </c>
      <c r="BD49" s="9">
        <f t="shared" si="35"/>
        <v>165</v>
      </c>
      <c r="BE49" s="4">
        <f t="shared" si="35"/>
        <v>101.91</v>
      </c>
      <c r="BF49" s="9">
        <f t="shared" si="35"/>
        <v>47484</v>
      </c>
      <c r="BG49" s="9">
        <f t="shared" si="35"/>
        <v>86</v>
      </c>
      <c r="BH49" s="4">
        <f t="shared" si="35"/>
        <v>82.960000000000008</v>
      </c>
      <c r="BI49" s="9">
        <f t="shared" si="35"/>
        <v>38825</v>
      </c>
      <c r="BJ49" s="9">
        <f t="shared" si="35"/>
        <v>65</v>
      </c>
      <c r="BK49" s="4">
        <f t="shared" si="35"/>
        <v>167.08</v>
      </c>
      <c r="BL49" s="9">
        <f t="shared" si="35"/>
        <v>78469</v>
      </c>
      <c r="BM49" s="9">
        <f t="shared" si="35"/>
        <v>36</v>
      </c>
      <c r="BN49" s="4">
        <f t="shared" si="0"/>
        <v>6146.7</v>
      </c>
      <c r="BO49" s="9">
        <f t="shared" si="0"/>
        <v>2481393</v>
      </c>
      <c r="BP49" s="11">
        <f t="shared" si="0"/>
        <v>22576</v>
      </c>
      <c r="BQ49" s="51" t="s">
        <v>50</v>
      </c>
      <c r="BR49" s="51"/>
      <c r="BS49" s="21"/>
      <c r="BT49" s="22"/>
      <c r="BU49" s="22"/>
      <c r="BV49" s="15" t="s">
        <v>61</v>
      </c>
      <c r="BW49" s="36">
        <f>SUM(BW6,BW20,BW34)</f>
        <v>250.33</v>
      </c>
      <c r="BX49" s="42">
        <f>SUM(BX6,BX20,BX34)</f>
        <v>297434</v>
      </c>
      <c r="BY49" s="18" t="s">
        <v>67</v>
      </c>
      <c r="BZ49" s="31">
        <f t="shared" ref="BZ49:BZ52" si="36">SUM(BZ6,BZ20,BZ34)</f>
        <v>137.65</v>
      </c>
      <c r="CA49" s="28"/>
    </row>
    <row r="50" spans="1:79" ht="18" customHeight="1" x14ac:dyDescent="0.15">
      <c r="A50" s="51"/>
      <c r="B50" s="51"/>
      <c r="C50" s="51"/>
      <c r="D50" s="51"/>
      <c r="E50" s="5" t="s">
        <v>29</v>
      </c>
      <c r="F50" s="4">
        <f t="shared" ref="F50:G52" si="37">SUM(F7,F21,F35)</f>
        <v>0.8</v>
      </c>
      <c r="G50" s="9">
        <f t="shared" si="37"/>
        <v>0</v>
      </c>
      <c r="H50" s="9">
        <f t="shared" ref="H50:J50" si="38">SUM(H7,H21,H35)</f>
        <v>0</v>
      </c>
      <c r="I50" s="4">
        <f t="shared" si="38"/>
        <v>3.7</v>
      </c>
      <c r="J50" s="9">
        <f t="shared" si="38"/>
        <v>0</v>
      </c>
      <c r="K50" s="9">
        <f t="shared" ref="K50:Y50" si="39">SUM(K7,K21,K35)</f>
        <v>0</v>
      </c>
      <c r="L50" s="4">
        <f t="shared" si="39"/>
        <v>1.99</v>
      </c>
      <c r="M50" s="9">
        <f t="shared" si="39"/>
        <v>121</v>
      </c>
      <c r="N50" s="9">
        <f t="shared" si="39"/>
        <v>17</v>
      </c>
      <c r="O50" s="4">
        <f t="shared" si="39"/>
        <v>35.119999999999997</v>
      </c>
      <c r="P50" s="9">
        <f t="shared" si="39"/>
        <v>3664</v>
      </c>
      <c r="Q50" s="9">
        <f t="shared" si="39"/>
        <v>317</v>
      </c>
      <c r="R50" s="4">
        <f t="shared" si="39"/>
        <v>57.86</v>
      </c>
      <c r="S50" s="9">
        <f t="shared" si="39"/>
        <v>8489</v>
      </c>
      <c r="T50" s="9">
        <f t="shared" si="39"/>
        <v>604</v>
      </c>
      <c r="U50" s="4">
        <f t="shared" si="39"/>
        <v>132.14000000000001</v>
      </c>
      <c r="V50" s="9">
        <f t="shared" si="39"/>
        <v>23839</v>
      </c>
      <c r="W50" s="9">
        <f t="shared" si="39"/>
        <v>1337</v>
      </c>
      <c r="X50" s="4">
        <f t="shared" si="39"/>
        <v>480.32</v>
      </c>
      <c r="Y50" s="9">
        <f t="shared" si="39"/>
        <v>108319</v>
      </c>
      <c r="Z50" s="9">
        <f t="shared" ref="Z50:BC50" si="40">SUM(Z7,Z21,Z35)</f>
        <v>4901</v>
      </c>
      <c r="AA50" s="4">
        <f t="shared" si="40"/>
        <v>503.88000000000005</v>
      </c>
      <c r="AB50" s="9">
        <f t="shared" si="40"/>
        <v>152255</v>
      </c>
      <c r="AC50" s="9">
        <f t="shared" si="40"/>
        <v>4015</v>
      </c>
      <c r="AD50" s="4">
        <f t="shared" si="40"/>
        <v>1619.5799999999997</v>
      </c>
      <c r="AE50" s="9">
        <f t="shared" si="40"/>
        <v>542052</v>
      </c>
      <c r="AF50" s="9">
        <f t="shared" si="40"/>
        <v>9752</v>
      </c>
      <c r="AG50" s="4">
        <f t="shared" si="40"/>
        <v>3666.66</v>
      </c>
      <c r="AH50" s="9">
        <f t="shared" si="40"/>
        <v>1372381</v>
      </c>
      <c r="AI50" s="9">
        <f t="shared" si="40"/>
        <v>19484</v>
      </c>
      <c r="AJ50" s="4">
        <f t="shared" si="40"/>
        <v>3909.26</v>
      </c>
      <c r="AK50" s="9">
        <f t="shared" si="40"/>
        <v>1549444</v>
      </c>
      <c r="AL50" s="9">
        <f t="shared" si="40"/>
        <v>17383</v>
      </c>
      <c r="AM50" s="4">
        <f t="shared" si="40"/>
        <v>2670.77</v>
      </c>
      <c r="AN50" s="9">
        <f t="shared" si="40"/>
        <v>1125914</v>
      </c>
      <c r="AO50" s="9">
        <f t="shared" si="40"/>
        <v>9023</v>
      </c>
      <c r="AP50" s="4">
        <f t="shared" si="40"/>
        <v>1899.8</v>
      </c>
      <c r="AQ50" s="9">
        <f t="shared" si="40"/>
        <v>833253</v>
      </c>
      <c r="AR50" s="9">
        <f t="shared" si="40"/>
        <v>6886</v>
      </c>
      <c r="AS50" s="4">
        <f t="shared" si="40"/>
        <v>788.62000000000012</v>
      </c>
      <c r="AT50" s="9">
        <f t="shared" si="40"/>
        <v>362160</v>
      </c>
      <c r="AU50" s="9">
        <f t="shared" si="40"/>
        <v>1864</v>
      </c>
      <c r="AV50" s="4">
        <f t="shared" si="40"/>
        <v>183.46999999999997</v>
      </c>
      <c r="AW50" s="9">
        <f t="shared" si="40"/>
        <v>86824</v>
      </c>
      <c r="AX50" s="9">
        <f t="shared" si="40"/>
        <v>414</v>
      </c>
      <c r="AY50" s="4">
        <f t="shared" si="40"/>
        <v>100.22999999999999</v>
      </c>
      <c r="AZ50" s="9">
        <f t="shared" si="40"/>
        <v>47454</v>
      </c>
      <c r="BA50" s="9">
        <f t="shared" si="40"/>
        <v>138</v>
      </c>
      <c r="BB50" s="4">
        <f t="shared" si="40"/>
        <v>48.120000000000005</v>
      </c>
      <c r="BC50" s="9">
        <f t="shared" si="40"/>
        <v>23045</v>
      </c>
      <c r="BD50" s="9">
        <f t="shared" ref="BD50:BM50" si="41">SUM(BD7,BD21,BD35)</f>
        <v>58</v>
      </c>
      <c r="BE50" s="4">
        <f t="shared" si="41"/>
        <v>47.22</v>
      </c>
      <c r="BF50" s="9">
        <f t="shared" si="41"/>
        <v>22960</v>
      </c>
      <c r="BG50" s="9">
        <f t="shared" si="41"/>
        <v>68</v>
      </c>
      <c r="BH50" s="4">
        <f t="shared" si="41"/>
        <v>31.98</v>
      </c>
      <c r="BI50" s="9">
        <f t="shared" si="41"/>
        <v>15912</v>
      </c>
      <c r="BJ50" s="9">
        <f t="shared" si="41"/>
        <v>14</v>
      </c>
      <c r="BK50" s="4">
        <f t="shared" si="41"/>
        <v>67.709999999999994</v>
      </c>
      <c r="BL50" s="9">
        <f t="shared" si="41"/>
        <v>33934</v>
      </c>
      <c r="BM50" s="9">
        <f t="shared" si="41"/>
        <v>36</v>
      </c>
      <c r="BN50" s="4">
        <f t="shared" si="0"/>
        <v>16249.229999999998</v>
      </c>
      <c r="BO50" s="9">
        <f t="shared" si="0"/>
        <v>6312020</v>
      </c>
      <c r="BP50" s="11">
        <f t="shared" si="0"/>
        <v>76311</v>
      </c>
      <c r="BQ50" s="51"/>
      <c r="BR50" s="51"/>
      <c r="BS50" s="23"/>
      <c r="BT50" s="24"/>
      <c r="BU50" s="24"/>
      <c r="BV50" s="16" t="s">
        <v>62</v>
      </c>
      <c r="BW50" s="37">
        <f t="shared" ref="BW50:BX53" si="42">SUM(BW7,BW21,BW35)</f>
        <v>84.65</v>
      </c>
      <c r="BX50" s="43">
        <f t="shared" si="42"/>
        <v>67306</v>
      </c>
      <c r="BY50" s="19" t="s">
        <v>68</v>
      </c>
      <c r="BZ50" s="29">
        <f>SUM(BZ7,BZ21,BZ35)</f>
        <v>0</v>
      </c>
      <c r="CA50" s="29"/>
    </row>
    <row r="51" spans="1:79" ht="18" customHeight="1" x14ac:dyDescent="0.15">
      <c r="A51" s="51"/>
      <c r="B51" s="51"/>
      <c r="C51" s="51"/>
      <c r="D51" s="51"/>
      <c r="E51" s="5" t="s">
        <v>30</v>
      </c>
      <c r="F51" s="4">
        <f t="shared" si="37"/>
        <v>0</v>
      </c>
      <c r="G51" s="9">
        <f t="shared" si="37"/>
        <v>0</v>
      </c>
      <c r="H51" s="9">
        <f t="shared" ref="H51:J51" si="43">SUM(H8,H22,H36)</f>
        <v>0</v>
      </c>
      <c r="I51" s="4">
        <f t="shared" si="43"/>
        <v>0</v>
      </c>
      <c r="J51" s="9">
        <f t="shared" si="43"/>
        <v>0</v>
      </c>
      <c r="K51" s="9">
        <f t="shared" ref="K51:Y51" si="44">SUM(K8,K22,K36)</f>
        <v>0</v>
      </c>
      <c r="L51" s="4">
        <f t="shared" si="44"/>
        <v>2.15</v>
      </c>
      <c r="M51" s="9">
        <f t="shared" si="44"/>
        <v>113</v>
      </c>
      <c r="N51" s="9">
        <f t="shared" si="44"/>
        <v>13</v>
      </c>
      <c r="O51" s="4">
        <f t="shared" si="44"/>
        <v>12.950000000000001</v>
      </c>
      <c r="P51" s="9">
        <f t="shared" si="44"/>
        <v>948</v>
      </c>
      <c r="Q51" s="9">
        <f t="shared" si="44"/>
        <v>71</v>
      </c>
      <c r="R51" s="4">
        <f t="shared" si="44"/>
        <v>10.280000000000001</v>
      </c>
      <c r="S51" s="9">
        <f t="shared" si="44"/>
        <v>1104</v>
      </c>
      <c r="T51" s="9">
        <f t="shared" si="44"/>
        <v>53</v>
      </c>
      <c r="U51" s="4">
        <f t="shared" si="44"/>
        <v>5.41</v>
      </c>
      <c r="V51" s="9">
        <f t="shared" si="44"/>
        <v>707</v>
      </c>
      <c r="W51" s="9">
        <f t="shared" si="44"/>
        <v>26</v>
      </c>
      <c r="X51" s="4">
        <f t="shared" si="44"/>
        <v>1.24</v>
      </c>
      <c r="Y51" s="9">
        <f t="shared" si="44"/>
        <v>231</v>
      </c>
      <c r="Z51" s="9">
        <f t="shared" ref="Z51:BC51" si="45">SUM(Z8,Z22,Z36)</f>
        <v>6</v>
      </c>
      <c r="AA51" s="4">
        <f t="shared" si="45"/>
        <v>0.81</v>
      </c>
      <c r="AB51" s="9">
        <f t="shared" si="45"/>
        <v>155</v>
      </c>
      <c r="AC51" s="9">
        <f t="shared" si="45"/>
        <v>3</v>
      </c>
      <c r="AD51" s="4">
        <f t="shared" si="45"/>
        <v>0.03</v>
      </c>
      <c r="AE51" s="9">
        <f t="shared" si="45"/>
        <v>5</v>
      </c>
      <c r="AF51" s="9">
        <f t="shared" si="45"/>
        <v>0</v>
      </c>
      <c r="AG51" s="4">
        <f t="shared" si="45"/>
        <v>5.6899999999999995</v>
      </c>
      <c r="AH51" s="9">
        <f t="shared" si="45"/>
        <v>1076</v>
      </c>
      <c r="AI51" s="9">
        <f t="shared" si="45"/>
        <v>8</v>
      </c>
      <c r="AJ51" s="4">
        <f t="shared" si="45"/>
        <v>28.18</v>
      </c>
      <c r="AK51" s="9">
        <f t="shared" si="45"/>
        <v>5096</v>
      </c>
      <c r="AL51" s="9">
        <f t="shared" si="45"/>
        <v>19</v>
      </c>
      <c r="AM51" s="4">
        <f t="shared" si="45"/>
        <v>73.720000000000013</v>
      </c>
      <c r="AN51" s="9">
        <f t="shared" si="45"/>
        <v>15084</v>
      </c>
      <c r="AO51" s="9">
        <f t="shared" si="45"/>
        <v>83</v>
      </c>
      <c r="AP51" s="4">
        <f t="shared" si="45"/>
        <v>161.67999999999998</v>
      </c>
      <c r="AQ51" s="9">
        <f t="shared" si="45"/>
        <v>34362</v>
      </c>
      <c r="AR51" s="9">
        <f t="shared" si="45"/>
        <v>118</v>
      </c>
      <c r="AS51" s="4">
        <f t="shared" si="45"/>
        <v>65.36</v>
      </c>
      <c r="AT51" s="9">
        <f t="shared" si="45"/>
        <v>13762</v>
      </c>
      <c r="AU51" s="9">
        <f t="shared" si="45"/>
        <v>30</v>
      </c>
      <c r="AV51" s="4">
        <f t="shared" si="45"/>
        <v>15.41</v>
      </c>
      <c r="AW51" s="9">
        <f t="shared" si="45"/>
        <v>3087</v>
      </c>
      <c r="AX51" s="9">
        <f t="shared" si="45"/>
        <v>9</v>
      </c>
      <c r="AY51" s="4">
        <f t="shared" si="45"/>
        <v>4.05</v>
      </c>
      <c r="AZ51" s="9">
        <f t="shared" si="45"/>
        <v>602</v>
      </c>
      <c r="BA51" s="9">
        <f t="shared" si="45"/>
        <v>1</v>
      </c>
      <c r="BB51" s="4">
        <f t="shared" si="45"/>
        <v>0.15</v>
      </c>
      <c r="BC51" s="9">
        <f t="shared" si="45"/>
        <v>18</v>
      </c>
      <c r="BD51" s="9">
        <f t="shared" ref="BD51:BM51" si="46">SUM(BD8,BD22,BD36)</f>
        <v>0</v>
      </c>
      <c r="BE51" s="4">
        <f t="shared" si="46"/>
        <v>0</v>
      </c>
      <c r="BF51" s="9">
        <f t="shared" si="46"/>
        <v>0</v>
      </c>
      <c r="BG51" s="9">
        <f t="shared" si="46"/>
        <v>0</v>
      </c>
      <c r="BH51" s="4">
        <f t="shared" si="46"/>
        <v>0</v>
      </c>
      <c r="BI51" s="9">
        <f t="shared" si="46"/>
        <v>0</v>
      </c>
      <c r="BJ51" s="9">
        <f t="shared" si="46"/>
        <v>0</v>
      </c>
      <c r="BK51" s="4">
        <f t="shared" si="46"/>
        <v>1.1299999999999999</v>
      </c>
      <c r="BL51" s="9">
        <f t="shared" si="46"/>
        <v>105</v>
      </c>
      <c r="BM51" s="9">
        <f t="shared" si="46"/>
        <v>0</v>
      </c>
      <c r="BN51" s="4">
        <f t="shared" si="0"/>
        <v>388.24</v>
      </c>
      <c r="BO51" s="9">
        <f t="shared" si="0"/>
        <v>76455</v>
      </c>
      <c r="BP51" s="11">
        <f t="shared" si="0"/>
        <v>440</v>
      </c>
      <c r="BQ51" s="51"/>
      <c r="BR51" s="51"/>
      <c r="BS51" s="23"/>
      <c r="BT51" s="24"/>
      <c r="BU51" s="24"/>
      <c r="BV51" s="16" t="s">
        <v>63</v>
      </c>
      <c r="BW51" s="37">
        <f t="shared" si="42"/>
        <v>12.569999999999999</v>
      </c>
      <c r="BX51" s="43">
        <f t="shared" si="42"/>
        <v>7525</v>
      </c>
      <c r="BY51" s="19" t="s">
        <v>69</v>
      </c>
      <c r="BZ51" s="29">
        <f>SUM(BZ8,BZ22,BZ36)</f>
        <v>3.41</v>
      </c>
      <c r="CA51" s="29"/>
    </row>
    <row r="52" spans="1:79" ht="18" customHeight="1" x14ac:dyDescent="0.15">
      <c r="A52" s="51"/>
      <c r="B52" s="51"/>
      <c r="C52" s="51"/>
      <c r="D52" s="51"/>
      <c r="E52" s="5" t="s">
        <v>31</v>
      </c>
      <c r="F52" s="4">
        <f t="shared" si="37"/>
        <v>0</v>
      </c>
      <c r="G52" s="9">
        <f t="shared" si="37"/>
        <v>0</v>
      </c>
      <c r="H52" s="9">
        <f t="shared" ref="H52:J52" si="47">SUM(H9,H23,H37)</f>
        <v>0</v>
      </c>
      <c r="I52" s="4">
        <f t="shared" si="47"/>
        <v>0</v>
      </c>
      <c r="J52" s="9">
        <f t="shared" si="47"/>
        <v>0</v>
      </c>
      <c r="K52" s="9">
        <f t="shared" ref="K52:Y52" si="48">SUM(K9,K23,K37)</f>
        <v>0</v>
      </c>
      <c r="L52" s="4">
        <f t="shared" si="48"/>
        <v>0</v>
      </c>
      <c r="M52" s="9">
        <f t="shared" si="48"/>
        <v>0</v>
      </c>
      <c r="N52" s="9">
        <f t="shared" si="48"/>
        <v>0</v>
      </c>
      <c r="O52" s="4">
        <f t="shared" si="48"/>
        <v>0.21</v>
      </c>
      <c r="P52" s="9">
        <f t="shared" si="48"/>
        <v>26</v>
      </c>
      <c r="Q52" s="9">
        <f t="shared" si="48"/>
        <v>2</v>
      </c>
      <c r="R52" s="4">
        <f t="shared" si="48"/>
        <v>0</v>
      </c>
      <c r="S52" s="9">
        <f t="shared" si="48"/>
        <v>0</v>
      </c>
      <c r="T52" s="9">
        <f t="shared" si="48"/>
        <v>0</v>
      </c>
      <c r="U52" s="4">
        <f t="shared" si="48"/>
        <v>0.38</v>
      </c>
      <c r="V52" s="9">
        <f t="shared" si="48"/>
        <v>49</v>
      </c>
      <c r="W52" s="9">
        <f t="shared" si="48"/>
        <v>2</v>
      </c>
      <c r="X52" s="4">
        <f t="shared" si="48"/>
        <v>0</v>
      </c>
      <c r="Y52" s="9">
        <f t="shared" si="48"/>
        <v>0</v>
      </c>
      <c r="Z52" s="9">
        <f t="shared" ref="Z52:BC52" si="49">SUM(Z9,Z23,Z37)</f>
        <v>0</v>
      </c>
      <c r="AA52" s="4">
        <f t="shared" si="49"/>
        <v>0.12</v>
      </c>
      <c r="AB52" s="9">
        <f t="shared" si="49"/>
        <v>29</v>
      </c>
      <c r="AC52" s="9">
        <f t="shared" si="49"/>
        <v>1</v>
      </c>
      <c r="AD52" s="4">
        <f t="shared" si="49"/>
        <v>0</v>
      </c>
      <c r="AE52" s="9">
        <f t="shared" si="49"/>
        <v>0</v>
      </c>
      <c r="AF52" s="9">
        <f t="shared" si="49"/>
        <v>0</v>
      </c>
      <c r="AG52" s="4">
        <f t="shared" si="49"/>
        <v>0</v>
      </c>
      <c r="AH52" s="9">
        <f t="shared" si="49"/>
        <v>0</v>
      </c>
      <c r="AI52" s="9">
        <f t="shared" si="49"/>
        <v>0</v>
      </c>
      <c r="AJ52" s="4">
        <f t="shared" si="49"/>
        <v>0</v>
      </c>
      <c r="AK52" s="9">
        <f t="shared" si="49"/>
        <v>0</v>
      </c>
      <c r="AL52" s="9">
        <f t="shared" si="49"/>
        <v>0</v>
      </c>
      <c r="AM52" s="4">
        <f t="shared" si="49"/>
        <v>0</v>
      </c>
      <c r="AN52" s="9">
        <f t="shared" si="49"/>
        <v>0</v>
      </c>
      <c r="AO52" s="9">
        <f t="shared" si="49"/>
        <v>0</v>
      </c>
      <c r="AP52" s="4">
        <f t="shared" si="49"/>
        <v>0</v>
      </c>
      <c r="AQ52" s="9">
        <f t="shared" si="49"/>
        <v>0</v>
      </c>
      <c r="AR52" s="9">
        <f t="shared" si="49"/>
        <v>0</v>
      </c>
      <c r="AS52" s="4">
        <f t="shared" si="49"/>
        <v>0</v>
      </c>
      <c r="AT52" s="9">
        <f t="shared" si="49"/>
        <v>0</v>
      </c>
      <c r="AU52" s="9">
        <f t="shared" si="49"/>
        <v>0</v>
      </c>
      <c r="AV52" s="4">
        <f t="shared" si="49"/>
        <v>0</v>
      </c>
      <c r="AW52" s="9">
        <f t="shared" si="49"/>
        <v>0</v>
      </c>
      <c r="AX52" s="9">
        <f t="shared" si="49"/>
        <v>0</v>
      </c>
      <c r="AY52" s="4">
        <f t="shared" si="49"/>
        <v>0</v>
      </c>
      <c r="AZ52" s="9">
        <f t="shared" si="49"/>
        <v>0</v>
      </c>
      <c r="BA52" s="9">
        <f t="shared" si="49"/>
        <v>0</v>
      </c>
      <c r="BB52" s="4">
        <f t="shared" si="49"/>
        <v>0</v>
      </c>
      <c r="BC52" s="9">
        <f t="shared" si="49"/>
        <v>0</v>
      </c>
      <c r="BD52" s="9">
        <f t="shared" ref="BD52:BM52" si="50">SUM(BD9,BD23,BD37)</f>
        <v>0</v>
      </c>
      <c r="BE52" s="4">
        <f t="shared" si="50"/>
        <v>0</v>
      </c>
      <c r="BF52" s="9">
        <f t="shared" si="50"/>
        <v>0</v>
      </c>
      <c r="BG52" s="9">
        <f t="shared" si="50"/>
        <v>0</v>
      </c>
      <c r="BH52" s="4">
        <f t="shared" si="50"/>
        <v>0</v>
      </c>
      <c r="BI52" s="9">
        <f t="shared" si="50"/>
        <v>0</v>
      </c>
      <c r="BJ52" s="9">
        <f t="shared" si="50"/>
        <v>0</v>
      </c>
      <c r="BK52" s="4">
        <f t="shared" si="50"/>
        <v>0</v>
      </c>
      <c r="BL52" s="9">
        <f t="shared" si="50"/>
        <v>0</v>
      </c>
      <c r="BM52" s="9">
        <f t="shared" si="50"/>
        <v>0</v>
      </c>
      <c r="BN52" s="4">
        <f t="shared" si="0"/>
        <v>0.71</v>
      </c>
      <c r="BO52" s="9">
        <f t="shared" si="0"/>
        <v>104</v>
      </c>
      <c r="BP52" s="11">
        <f t="shared" si="0"/>
        <v>5</v>
      </c>
      <c r="BQ52" s="51"/>
      <c r="BR52" s="51"/>
      <c r="BS52" s="23"/>
      <c r="BT52" s="24"/>
      <c r="BU52" s="24"/>
      <c r="BV52" s="16" t="s">
        <v>64</v>
      </c>
      <c r="BW52" s="37">
        <f t="shared" si="42"/>
        <v>10.149999999999999</v>
      </c>
      <c r="BX52" s="43">
        <f t="shared" si="42"/>
        <v>5044</v>
      </c>
      <c r="BY52" s="19" t="s">
        <v>70</v>
      </c>
      <c r="BZ52" s="29">
        <f t="shared" si="36"/>
        <v>0</v>
      </c>
      <c r="CA52" s="29"/>
    </row>
    <row r="53" spans="1:79" ht="18" customHeight="1" x14ac:dyDescent="0.15">
      <c r="A53" s="51"/>
      <c r="B53" s="51"/>
      <c r="C53" s="51"/>
      <c r="D53" s="51"/>
      <c r="E53" s="5" t="s">
        <v>32</v>
      </c>
      <c r="F53" s="4">
        <f t="shared" ref="F53:AK53" si="51">SUM(F10,F24,F38)</f>
        <v>0.91</v>
      </c>
      <c r="G53" s="9">
        <f t="shared" si="51"/>
        <v>0</v>
      </c>
      <c r="H53" s="9">
        <f t="shared" si="51"/>
        <v>0</v>
      </c>
      <c r="I53" s="4">
        <f t="shared" si="51"/>
        <v>8.65</v>
      </c>
      <c r="J53" s="9">
        <f t="shared" si="51"/>
        <v>0</v>
      </c>
      <c r="K53" s="9">
        <f t="shared" si="51"/>
        <v>0</v>
      </c>
      <c r="L53" s="4">
        <f t="shared" si="51"/>
        <v>5.3299999999999992</v>
      </c>
      <c r="M53" s="9">
        <f t="shared" si="51"/>
        <v>274</v>
      </c>
      <c r="N53" s="9">
        <f t="shared" si="51"/>
        <v>38</v>
      </c>
      <c r="O53" s="4">
        <f t="shared" si="51"/>
        <v>56.74</v>
      </c>
      <c r="P53" s="9">
        <f t="shared" si="51"/>
        <v>5282</v>
      </c>
      <c r="Q53" s="9">
        <f t="shared" si="51"/>
        <v>460</v>
      </c>
      <c r="R53" s="4">
        <f t="shared" si="51"/>
        <v>86.99</v>
      </c>
      <c r="S53" s="9">
        <f t="shared" si="51"/>
        <v>11772</v>
      </c>
      <c r="T53" s="9">
        <f t="shared" si="51"/>
        <v>833</v>
      </c>
      <c r="U53" s="4">
        <f t="shared" si="51"/>
        <v>178.16000000000003</v>
      </c>
      <c r="V53" s="9">
        <f t="shared" si="51"/>
        <v>31483</v>
      </c>
      <c r="W53" s="9">
        <f t="shared" si="51"/>
        <v>1791</v>
      </c>
      <c r="X53" s="4">
        <f t="shared" si="51"/>
        <v>597.39</v>
      </c>
      <c r="Y53" s="9">
        <f t="shared" si="51"/>
        <v>132916</v>
      </c>
      <c r="Z53" s="9">
        <f t="shared" si="51"/>
        <v>6247</v>
      </c>
      <c r="AA53" s="4">
        <f t="shared" si="51"/>
        <v>650.54</v>
      </c>
      <c r="AB53" s="9">
        <f t="shared" si="51"/>
        <v>192643</v>
      </c>
      <c r="AC53" s="9">
        <f t="shared" si="51"/>
        <v>5337</v>
      </c>
      <c r="AD53" s="4">
        <f t="shared" si="51"/>
        <v>1966.4899999999998</v>
      </c>
      <c r="AE53" s="9">
        <f t="shared" si="51"/>
        <v>651532</v>
      </c>
      <c r="AF53" s="9">
        <f t="shared" si="51"/>
        <v>12413</v>
      </c>
      <c r="AG53" s="4">
        <f t="shared" si="51"/>
        <v>4176.8500000000004</v>
      </c>
      <c r="AH53" s="9">
        <f t="shared" si="51"/>
        <v>1553488</v>
      </c>
      <c r="AI53" s="9">
        <f t="shared" si="51"/>
        <v>22341</v>
      </c>
      <c r="AJ53" s="4">
        <f t="shared" si="51"/>
        <v>4634.13</v>
      </c>
      <c r="AK53" s="9">
        <f t="shared" si="51"/>
        <v>1820384</v>
      </c>
      <c r="AL53" s="9">
        <f t="shared" ref="AL53:BM53" si="52">SUM(AL10,AL24,AL38)</f>
        <v>20292</v>
      </c>
      <c r="AM53" s="4">
        <f t="shared" si="52"/>
        <v>3724.61</v>
      </c>
      <c r="AN53" s="9">
        <f t="shared" si="52"/>
        <v>1537829</v>
      </c>
      <c r="AO53" s="9">
        <f t="shared" si="52"/>
        <v>12291</v>
      </c>
      <c r="AP53" s="4">
        <f t="shared" si="52"/>
        <v>3278.8900000000003</v>
      </c>
      <c r="AQ53" s="9">
        <f t="shared" si="52"/>
        <v>1384180</v>
      </c>
      <c r="AR53" s="9">
        <f t="shared" si="52"/>
        <v>10972</v>
      </c>
      <c r="AS53" s="4">
        <f t="shared" si="52"/>
        <v>1694.32</v>
      </c>
      <c r="AT53" s="9">
        <f t="shared" si="52"/>
        <v>748560</v>
      </c>
      <c r="AU53" s="9">
        <f t="shared" si="52"/>
        <v>3874</v>
      </c>
      <c r="AV53" s="4">
        <f t="shared" si="52"/>
        <v>625.03</v>
      </c>
      <c r="AW53" s="9">
        <f t="shared" si="52"/>
        <v>284530</v>
      </c>
      <c r="AX53" s="9">
        <f t="shared" si="52"/>
        <v>1277</v>
      </c>
      <c r="AY53" s="4">
        <f t="shared" si="52"/>
        <v>376.33999999999992</v>
      </c>
      <c r="AZ53" s="9">
        <f t="shared" si="52"/>
        <v>173076</v>
      </c>
      <c r="BA53" s="9">
        <f t="shared" si="52"/>
        <v>638</v>
      </c>
      <c r="BB53" s="4">
        <f t="shared" si="52"/>
        <v>223.52</v>
      </c>
      <c r="BC53" s="9">
        <f t="shared" si="52"/>
        <v>104334</v>
      </c>
      <c r="BD53" s="9">
        <f t="shared" si="52"/>
        <v>223</v>
      </c>
      <c r="BE53" s="4">
        <f t="shared" si="52"/>
        <v>149.13</v>
      </c>
      <c r="BF53" s="9">
        <f t="shared" si="52"/>
        <v>70444</v>
      </c>
      <c r="BG53" s="9">
        <f t="shared" si="52"/>
        <v>154</v>
      </c>
      <c r="BH53" s="4">
        <f t="shared" si="52"/>
        <v>114.94000000000001</v>
      </c>
      <c r="BI53" s="9">
        <f t="shared" si="52"/>
        <v>54737</v>
      </c>
      <c r="BJ53" s="9">
        <f t="shared" si="52"/>
        <v>79</v>
      </c>
      <c r="BK53" s="4">
        <f t="shared" si="52"/>
        <v>235.92000000000002</v>
      </c>
      <c r="BL53" s="9">
        <f t="shared" si="52"/>
        <v>112508</v>
      </c>
      <c r="BM53" s="9">
        <f t="shared" si="52"/>
        <v>72</v>
      </c>
      <c r="BN53" s="4">
        <f t="shared" si="0"/>
        <v>22784.879999999997</v>
      </c>
      <c r="BO53" s="9">
        <f t="shared" si="0"/>
        <v>8869972</v>
      </c>
      <c r="BP53" s="11">
        <f t="shared" si="0"/>
        <v>99332</v>
      </c>
      <c r="BQ53" s="51"/>
      <c r="BR53" s="51"/>
      <c r="BS53" s="23"/>
      <c r="BT53" s="24"/>
      <c r="BU53" s="24"/>
      <c r="BV53" s="16" t="s">
        <v>65</v>
      </c>
      <c r="BW53" s="37">
        <f>SUM(BW10,BW24,BW38)</f>
        <v>12.420000000000002</v>
      </c>
      <c r="BX53" s="43">
        <f t="shared" si="42"/>
        <v>2480</v>
      </c>
      <c r="BY53" s="19" t="s">
        <v>72</v>
      </c>
      <c r="BZ53" s="29">
        <f>SUM(BZ10,BZ24,BZ38)</f>
        <v>0</v>
      </c>
      <c r="CA53" s="29"/>
    </row>
    <row r="54" spans="1:79" ht="18" customHeight="1" x14ac:dyDescent="0.15">
      <c r="A54" s="51"/>
      <c r="B54" s="51"/>
      <c r="C54" s="51"/>
      <c r="D54" s="49" t="s">
        <v>36</v>
      </c>
      <c r="E54" s="49"/>
      <c r="F54" s="4">
        <f t="shared" ref="F54:AK54" si="53">SUM(F11,F25,F39)</f>
        <v>0.31</v>
      </c>
      <c r="G54" s="9">
        <f t="shared" si="53"/>
        <v>0</v>
      </c>
      <c r="H54" s="9">
        <f t="shared" si="53"/>
        <v>0</v>
      </c>
      <c r="I54" s="4">
        <f t="shared" si="53"/>
        <v>3.17</v>
      </c>
      <c r="J54" s="9">
        <f t="shared" si="53"/>
        <v>101</v>
      </c>
      <c r="K54" s="9">
        <f t="shared" si="53"/>
        <v>16</v>
      </c>
      <c r="L54" s="4">
        <f t="shared" si="53"/>
        <v>13.549999999999999</v>
      </c>
      <c r="M54" s="9">
        <f t="shared" si="53"/>
        <v>826</v>
      </c>
      <c r="N54" s="9">
        <f t="shared" si="53"/>
        <v>53</v>
      </c>
      <c r="O54" s="4">
        <f t="shared" si="53"/>
        <v>58.110000000000007</v>
      </c>
      <c r="P54" s="9">
        <f t="shared" si="53"/>
        <v>5183</v>
      </c>
      <c r="Q54" s="9">
        <f t="shared" si="53"/>
        <v>177</v>
      </c>
      <c r="R54" s="4">
        <f t="shared" si="53"/>
        <v>25.009999999999998</v>
      </c>
      <c r="S54" s="9">
        <f t="shared" si="53"/>
        <v>3120</v>
      </c>
      <c r="T54" s="9">
        <f t="shared" si="53"/>
        <v>75</v>
      </c>
      <c r="U54" s="4">
        <f t="shared" si="53"/>
        <v>14.420000000000002</v>
      </c>
      <c r="V54" s="9">
        <f t="shared" si="53"/>
        <v>1990</v>
      </c>
      <c r="W54" s="9">
        <f t="shared" si="53"/>
        <v>26</v>
      </c>
      <c r="X54" s="4">
        <f t="shared" si="53"/>
        <v>26.099999999999998</v>
      </c>
      <c r="Y54" s="9">
        <f t="shared" si="53"/>
        <v>3887</v>
      </c>
      <c r="Z54" s="9">
        <f t="shared" si="53"/>
        <v>17</v>
      </c>
      <c r="AA54" s="4">
        <f t="shared" si="53"/>
        <v>70.430000000000007</v>
      </c>
      <c r="AB54" s="9">
        <f t="shared" si="53"/>
        <v>11732</v>
      </c>
      <c r="AC54" s="9">
        <f t="shared" si="53"/>
        <v>50</v>
      </c>
      <c r="AD54" s="4">
        <f t="shared" si="53"/>
        <v>67.98</v>
      </c>
      <c r="AE54" s="9">
        <f t="shared" si="53"/>
        <v>11129</v>
      </c>
      <c r="AF54" s="9">
        <f t="shared" si="53"/>
        <v>51</v>
      </c>
      <c r="AG54" s="4">
        <f t="shared" si="53"/>
        <v>8.02</v>
      </c>
      <c r="AH54" s="9">
        <f t="shared" si="53"/>
        <v>1377</v>
      </c>
      <c r="AI54" s="9">
        <f t="shared" si="53"/>
        <v>8</v>
      </c>
      <c r="AJ54" s="4">
        <f t="shared" si="53"/>
        <v>3.97</v>
      </c>
      <c r="AK54" s="9">
        <f t="shared" si="53"/>
        <v>705</v>
      </c>
      <c r="AL54" s="9">
        <f t="shared" ref="AL54:BM54" si="54">SUM(AL11,AL25,AL39)</f>
        <v>2</v>
      </c>
      <c r="AM54" s="4">
        <f t="shared" si="54"/>
        <v>10.620000000000001</v>
      </c>
      <c r="AN54" s="9">
        <f t="shared" si="54"/>
        <v>2007</v>
      </c>
      <c r="AO54" s="9">
        <f t="shared" si="54"/>
        <v>8</v>
      </c>
      <c r="AP54" s="4">
        <f t="shared" si="54"/>
        <v>0.32</v>
      </c>
      <c r="AQ54" s="9">
        <f t="shared" si="54"/>
        <v>49</v>
      </c>
      <c r="AR54" s="9">
        <f t="shared" si="54"/>
        <v>0</v>
      </c>
      <c r="AS54" s="4">
        <f t="shared" si="54"/>
        <v>0.15</v>
      </c>
      <c r="AT54" s="9">
        <f t="shared" si="54"/>
        <v>25</v>
      </c>
      <c r="AU54" s="9">
        <f t="shared" si="54"/>
        <v>0</v>
      </c>
      <c r="AV54" s="4">
        <f t="shared" si="54"/>
        <v>0</v>
      </c>
      <c r="AW54" s="9">
        <f t="shared" si="54"/>
        <v>0</v>
      </c>
      <c r="AX54" s="9">
        <f t="shared" si="54"/>
        <v>0</v>
      </c>
      <c r="AY54" s="4">
        <f t="shared" si="54"/>
        <v>0</v>
      </c>
      <c r="AZ54" s="9">
        <f t="shared" si="54"/>
        <v>0</v>
      </c>
      <c r="BA54" s="9">
        <f t="shared" si="54"/>
        <v>0</v>
      </c>
      <c r="BB54" s="4">
        <f t="shared" si="54"/>
        <v>0</v>
      </c>
      <c r="BC54" s="9">
        <f t="shared" si="54"/>
        <v>0</v>
      </c>
      <c r="BD54" s="9">
        <f t="shared" si="54"/>
        <v>0</v>
      </c>
      <c r="BE54" s="4">
        <f t="shared" si="54"/>
        <v>0</v>
      </c>
      <c r="BF54" s="9">
        <f t="shared" si="54"/>
        <v>0</v>
      </c>
      <c r="BG54" s="9">
        <f t="shared" si="54"/>
        <v>0</v>
      </c>
      <c r="BH54" s="4">
        <f t="shared" si="54"/>
        <v>0</v>
      </c>
      <c r="BI54" s="9">
        <f t="shared" si="54"/>
        <v>0</v>
      </c>
      <c r="BJ54" s="9">
        <f t="shared" si="54"/>
        <v>0</v>
      </c>
      <c r="BK54" s="4">
        <f t="shared" si="54"/>
        <v>0</v>
      </c>
      <c r="BL54" s="9">
        <f t="shared" si="54"/>
        <v>0</v>
      </c>
      <c r="BM54" s="9">
        <f t="shared" si="54"/>
        <v>0</v>
      </c>
      <c r="BN54" s="4">
        <f t="shared" si="0"/>
        <v>302.16000000000003</v>
      </c>
      <c r="BO54" s="9">
        <f t="shared" si="0"/>
        <v>42131</v>
      </c>
      <c r="BP54" s="11">
        <f t="shared" si="0"/>
        <v>483</v>
      </c>
      <c r="BQ54" s="51"/>
      <c r="BR54" s="51"/>
      <c r="BS54" s="23"/>
      <c r="BT54" s="24"/>
      <c r="BU54" s="24"/>
      <c r="BV54" s="16"/>
      <c r="BW54" s="37"/>
      <c r="BX54" s="43"/>
      <c r="BY54" s="19" t="s">
        <v>71</v>
      </c>
      <c r="BZ54" s="32">
        <f>SUM(BZ11,BZ25,BZ39)</f>
        <v>16.47</v>
      </c>
      <c r="CA54" s="29"/>
    </row>
    <row r="55" spans="1:79" ht="18" customHeight="1" x14ac:dyDescent="0.15">
      <c r="A55" s="51"/>
      <c r="B55" s="51"/>
      <c r="C55" s="51"/>
      <c r="D55" s="49" t="s">
        <v>37</v>
      </c>
      <c r="E55" s="49"/>
      <c r="F55" s="4">
        <f t="shared" ref="F55:AK55" si="55">SUM(F12,F26,F40)</f>
        <v>1.22</v>
      </c>
      <c r="G55" s="9">
        <f t="shared" si="55"/>
        <v>0</v>
      </c>
      <c r="H55" s="9">
        <f t="shared" si="55"/>
        <v>0</v>
      </c>
      <c r="I55" s="4">
        <f t="shared" si="55"/>
        <v>11.82</v>
      </c>
      <c r="J55" s="9">
        <f t="shared" si="55"/>
        <v>101</v>
      </c>
      <c r="K55" s="9">
        <f t="shared" si="55"/>
        <v>16</v>
      </c>
      <c r="L55" s="4">
        <f t="shared" si="55"/>
        <v>18.88</v>
      </c>
      <c r="M55" s="9">
        <f t="shared" si="55"/>
        <v>1100</v>
      </c>
      <c r="N55" s="9">
        <f t="shared" si="55"/>
        <v>91</v>
      </c>
      <c r="O55" s="4">
        <f t="shared" si="55"/>
        <v>114.85</v>
      </c>
      <c r="P55" s="9">
        <f t="shared" si="55"/>
        <v>10465</v>
      </c>
      <c r="Q55" s="9">
        <f t="shared" si="55"/>
        <v>637</v>
      </c>
      <c r="R55" s="4">
        <f t="shared" si="55"/>
        <v>111.99999999999999</v>
      </c>
      <c r="S55" s="9">
        <f t="shared" si="55"/>
        <v>14892</v>
      </c>
      <c r="T55" s="9">
        <f t="shared" si="55"/>
        <v>908</v>
      </c>
      <c r="U55" s="4">
        <f t="shared" si="55"/>
        <v>192.58</v>
      </c>
      <c r="V55" s="9">
        <f t="shared" si="55"/>
        <v>33473</v>
      </c>
      <c r="W55" s="9">
        <f t="shared" si="55"/>
        <v>1817</v>
      </c>
      <c r="X55" s="4">
        <f t="shared" si="55"/>
        <v>623.49</v>
      </c>
      <c r="Y55" s="9">
        <f t="shared" si="55"/>
        <v>136803</v>
      </c>
      <c r="Z55" s="9">
        <f t="shared" si="55"/>
        <v>6264</v>
      </c>
      <c r="AA55" s="4">
        <f t="shared" si="55"/>
        <v>720.97</v>
      </c>
      <c r="AB55" s="9">
        <f t="shared" si="55"/>
        <v>204375</v>
      </c>
      <c r="AC55" s="9">
        <f t="shared" si="55"/>
        <v>5387</v>
      </c>
      <c r="AD55" s="4">
        <f t="shared" si="55"/>
        <v>2034.4699999999998</v>
      </c>
      <c r="AE55" s="9">
        <f t="shared" si="55"/>
        <v>662661</v>
      </c>
      <c r="AF55" s="9">
        <f t="shared" si="55"/>
        <v>12464</v>
      </c>
      <c r="AG55" s="4">
        <f t="shared" si="55"/>
        <v>4184.87</v>
      </c>
      <c r="AH55" s="9">
        <f t="shared" si="55"/>
        <v>1554865</v>
      </c>
      <c r="AI55" s="9">
        <f t="shared" si="55"/>
        <v>22349</v>
      </c>
      <c r="AJ55" s="4">
        <f t="shared" si="55"/>
        <v>4638.0999999999995</v>
      </c>
      <c r="AK55" s="9">
        <f t="shared" si="55"/>
        <v>1821089</v>
      </c>
      <c r="AL55" s="9">
        <f t="shared" ref="AL55:BM55" si="56">SUM(AL12,AL26,AL40)</f>
        <v>20294</v>
      </c>
      <c r="AM55" s="4">
        <f t="shared" si="56"/>
        <v>3735.23</v>
      </c>
      <c r="AN55" s="9">
        <f t="shared" si="56"/>
        <v>1539836</v>
      </c>
      <c r="AO55" s="9">
        <f t="shared" si="56"/>
        <v>12299</v>
      </c>
      <c r="AP55" s="4">
        <f t="shared" si="56"/>
        <v>3279.2100000000005</v>
      </c>
      <c r="AQ55" s="9">
        <f t="shared" si="56"/>
        <v>1384229</v>
      </c>
      <c r="AR55" s="9">
        <f t="shared" si="56"/>
        <v>10972</v>
      </c>
      <c r="AS55" s="4">
        <f t="shared" si="56"/>
        <v>1694.47</v>
      </c>
      <c r="AT55" s="9">
        <f t="shared" si="56"/>
        <v>748585</v>
      </c>
      <c r="AU55" s="9">
        <f t="shared" si="56"/>
        <v>3874</v>
      </c>
      <c r="AV55" s="4">
        <f t="shared" si="56"/>
        <v>625.03</v>
      </c>
      <c r="AW55" s="9">
        <f t="shared" si="56"/>
        <v>284530</v>
      </c>
      <c r="AX55" s="9">
        <f t="shared" si="56"/>
        <v>1277</v>
      </c>
      <c r="AY55" s="4">
        <f t="shared" si="56"/>
        <v>376.33999999999992</v>
      </c>
      <c r="AZ55" s="9">
        <f t="shared" si="56"/>
        <v>173076</v>
      </c>
      <c r="BA55" s="9">
        <f t="shared" si="56"/>
        <v>638</v>
      </c>
      <c r="BB55" s="4">
        <f t="shared" si="56"/>
        <v>223.52</v>
      </c>
      <c r="BC55" s="9">
        <f t="shared" si="56"/>
        <v>104334</v>
      </c>
      <c r="BD55" s="9">
        <f t="shared" si="56"/>
        <v>223</v>
      </c>
      <c r="BE55" s="4">
        <f t="shared" si="56"/>
        <v>149.13</v>
      </c>
      <c r="BF55" s="9">
        <f t="shared" si="56"/>
        <v>70444</v>
      </c>
      <c r="BG55" s="9">
        <f t="shared" si="56"/>
        <v>154</v>
      </c>
      <c r="BH55" s="4">
        <f t="shared" si="56"/>
        <v>114.94000000000001</v>
      </c>
      <c r="BI55" s="9">
        <f t="shared" si="56"/>
        <v>54737</v>
      </c>
      <c r="BJ55" s="9">
        <f t="shared" si="56"/>
        <v>79</v>
      </c>
      <c r="BK55" s="4">
        <f t="shared" si="56"/>
        <v>235.92000000000002</v>
      </c>
      <c r="BL55" s="9">
        <f t="shared" si="56"/>
        <v>112508</v>
      </c>
      <c r="BM55" s="9">
        <f t="shared" si="56"/>
        <v>72</v>
      </c>
      <c r="BN55" s="4">
        <f t="shared" si="0"/>
        <v>23087.039999999997</v>
      </c>
      <c r="BO55" s="9">
        <f t="shared" si="0"/>
        <v>8912103</v>
      </c>
      <c r="BP55" s="11">
        <f t="shared" si="0"/>
        <v>99815</v>
      </c>
      <c r="BQ55" s="51"/>
      <c r="BR55" s="51"/>
      <c r="BS55" s="23"/>
      <c r="BT55" s="24"/>
      <c r="BU55" s="24"/>
      <c r="BV55" s="16"/>
      <c r="BW55" s="37"/>
      <c r="BX55" s="43"/>
      <c r="BY55" s="19"/>
      <c r="BZ55" s="29"/>
      <c r="CA55" s="29"/>
    </row>
    <row r="56" spans="1:79" ht="18" customHeight="1" x14ac:dyDescent="0.15">
      <c r="A56" s="51"/>
      <c r="B56" s="51"/>
      <c r="C56" s="51" t="s">
        <v>41</v>
      </c>
      <c r="D56" s="49" t="s">
        <v>38</v>
      </c>
      <c r="E56" s="49"/>
      <c r="F56" s="4">
        <f t="shared" ref="F56:AK56" si="57">SUM(F13,F27,F41)</f>
        <v>0</v>
      </c>
      <c r="G56" s="9">
        <f t="shared" si="57"/>
        <v>0</v>
      </c>
      <c r="H56" s="9">
        <f t="shared" si="57"/>
        <v>0</v>
      </c>
      <c r="I56" s="4">
        <f t="shared" si="57"/>
        <v>0</v>
      </c>
      <c r="J56" s="9">
        <f t="shared" si="57"/>
        <v>0</v>
      </c>
      <c r="K56" s="9">
        <f t="shared" si="57"/>
        <v>0</v>
      </c>
      <c r="L56" s="4">
        <f t="shared" si="57"/>
        <v>0.03</v>
      </c>
      <c r="M56" s="9">
        <f t="shared" si="57"/>
        <v>1</v>
      </c>
      <c r="N56" s="9">
        <f t="shared" si="57"/>
        <v>0</v>
      </c>
      <c r="O56" s="4">
        <f t="shared" si="57"/>
        <v>0</v>
      </c>
      <c r="P56" s="9">
        <f t="shared" si="57"/>
        <v>0</v>
      </c>
      <c r="Q56" s="9">
        <f t="shared" si="57"/>
        <v>0</v>
      </c>
      <c r="R56" s="4">
        <f t="shared" si="57"/>
        <v>0.21</v>
      </c>
      <c r="S56" s="9">
        <f t="shared" si="57"/>
        <v>22</v>
      </c>
      <c r="T56" s="9">
        <f t="shared" si="57"/>
        <v>1</v>
      </c>
      <c r="U56" s="4">
        <f t="shared" si="57"/>
        <v>0</v>
      </c>
      <c r="V56" s="9">
        <f t="shared" si="57"/>
        <v>0</v>
      </c>
      <c r="W56" s="9">
        <f t="shared" si="57"/>
        <v>0</v>
      </c>
      <c r="X56" s="4">
        <f t="shared" si="57"/>
        <v>0.15</v>
      </c>
      <c r="Y56" s="9">
        <f t="shared" si="57"/>
        <v>23</v>
      </c>
      <c r="Z56" s="9">
        <f t="shared" si="57"/>
        <v>0</v>
      </c>
      <c r="AA56" s="4">
        <f t="shared" si="57"/>
        <v>2.2000000000000002</v>
      </c>
      <c r="AB56" s="9">
        <f t="shared" si="57"/>
        <v>428</v>
      </c>
      <c r="AC56" s="9">
        <f t="shared" si="57"/>
        <v>4</v>
      </c>
      <c r="AD56" s="4">
        <f t="shared" si="57"/>
        <v>10.61</v>
      </c>
      <c r="AE56" s="9">
        <f t="shared" si="57"/>
        <v>1883</v>
      </c>
      <c r="AF56" s="9">
        <f t="shared" si="57"/>
        <v>20</v>
      </c>
      <c r="AG56" s="4">
        <f t="shared" si="57"/>
        <v>5.88</v>
      </c>
      <c r="AH56" s="9">
        <f t="shared" si="57"/>
        <v>852</v>
      </c>
      <c r="AI56" s="9">
        <f t="shared" si="57"/>
        <v>2</v>
      </c>
      <c r="AJ56" s="4">
        <f t="shared" si="57"/>
        <v>71.64</v>
      </c>
      <c r="AK56" s="9">
        <f t="shared" si="57"/>
        <v>11870</v>
      </c>
      <c r="AL56" s="9">
        <f t="shared" ref="AL56:BM56" si="58">SUM(AL13,AL27,AL41)</f>
        <v>19</v>
      </c>
      <c r="AM56" s="4">
        <f t="shared" si="58"/>
        <v>189.24</v>
      </c>
      <c r="AN56" s="9">
        <f t="shared" si="58"/>
        <v>33897</v>
      </c>
      <c r="AO56" s="9">
        <f t="shared" si="58"/>
        <v>57</v>
      </c>
      <c r="AP56" s="4">
        <f t="shared" si="58"/>
        <v>419.77</v>
      </c>
      <c r="AQ56" s="9">
        <f t="shared" si="58"/>
        <v>76875</v>
      </c>
      <c r="AR56" s="9">
        <f t="shared" si="58"/>
        <v>157</v>
      </c>
      <c r="AS56" s="4">
        <f t="shared" si="58"/>
        <v>434.78999999999996</v>
      </c>
      <c r="AT56" s="9">
        <f t="shared" si="58"/>
        <v>83570</v>
      </c>
      <c r="AU56" s="9">
        <f t="shared" si="58"/>
        <v>102</v>
      </c>
      <c r="AV56" s="4">
        <f t="shared" si="58"/>
        <v>88</v>
      </c>
      <c r="AW56" s="9">
        <f t="shared" si="58"/>
        <v>17327</v>
      </c>
      <c r="AX56" s="9">
        <f t="shared" si="58"/>
        <v>18</v>
      </c>
      <c r="AY56" s="4">
        <f t="shared" si="58"/>
        <v>21.95</v>
      </c>
      <c r="AZ56" s="9">
        <f t="shared" si="58"/>
        <v>4222</v>
      </c>
      <c r="BA56" s="9">
        <f t="shared" si="58"/>
        <v>3</v>
      </c>
      <c r="BB56" s="4">
        <f t="shared" si="58"/>
        <v>0.8</v>
      </c>
      <c r="BC56" s="9">
        <f t="shared" si="58"/>
        <v>127</v>
      </c>
      <c r="BD56" s="9">
        <f t="shared" si="58"/>
        <v>0</v>
      </c>
      <c r="BE56" s="4">
        <f t="shared" si="58"/>
        <v>1.07</v>
      </c>
      <c r="BF56" s="9">
        <f t="shared" si="58"/>
        <v>205</v>
      </c>
      <c r="BG56" s="9">
        <f t="shared" si="58"/>
        <v>0</v>
      </c>
      <c r="BH56" s="4">
        <f t="shared" si="58"/>
        <v>0.3</v>
      </c>
      <c r="BI56" s="9">
        <f t="shared" si="58"/>
        <v>28</v>
      </c>
      <c r="BJ56" s="9">
        <f t="shared" si="58"/>
        <v>0</v>
      </c>
      <c r="BK56" s="4">
        <f t="shared" si="58"/>
        <v>0</v>
      </c>
      <c r="BL56" s="9">
        <f t="shared" si="58"/>
        <v>0</v>
      </c>
      <c r="BM56" s="9">
        <f t="shared" si="58"/>
        <v>0</v>
      </c>
      <c r="BN56" s="4">
        <f t="shared" si="0"/>
        <v>1246.6399999999999</v>
      </c>
      <c r="BO56" s="9">
        <f t="shared" si="0"/>
        <v>231330</v>
      </c>
      <c r="BP56" s="11">
        <f t="shared" si="0"/>
        <v>383</v>
      </c>
      <c r="BQ56" s="51"/>
      <c r="BR56" s="51"/>
      <c r="BS56" s="23"/>
      <c r="BT56" s="24"/>
      <c r="BU56" s="24"/>
      <c r="BV56" s="16"/>
      <c r="BW56" s="37"/>
      <c r="BX56" s="43"/>
      <c r="BY56" s="19"/>
      <c r="BZ56" s="29"/>
      <c r="CA56" s="29"/>
    </row>
    <row r="57" spans="1:79" ht="18" customHeight="1" x14ac:dyDescent="0.15">
      <c r="A57" s="51"/>
      <c r="B57" s="51"/>
      <c r="C57" s="51"/>
      <c r="D57" s="49" t="s">
        <v>34</v>
      </c>
      <c r="E57" s="5" t="s">
        <v>39</v>
      </c>
      <c r="F57" s="4">
        <f t="shared" ref="F57:AK57" si="59">SUM(F14,F28,F42)</f>
        <v>0</v>
      </c>
      <c r="G57" s="9">
        <f t="shared" si="59"/>
        <v>0</v>
      </c>
      <c r="H57" s="9">
        <f t="shared" si="59"/>
        <v>0</v>
      </c>
      <c r="I57" s="4">
        <f t="shared" si="59"/>
        <v>0</v>
      </c>
      <c r="J57" s="9">
        <f t="shared" si="59"/>
        <v>0</v>
      </c>
      <c r="K57" s="9">
        <f t="shared" si="59"/>
        <v>0</v>
      </c>
      <c r="L57" s="4">
        <f t="shared" si="59"/>
        <v>0</v>
      </c>
      <c r="M57" s="9">
        <f t="shared" si="59"/>
        <v>0</v>
      </c>
      <c r="N57" s="9">
        <f t="shared" si="59"/>
        <v>0</v>
      </c>
      <c r="O57" s="4">
        <f t="shared" si="59"/>
        <v>0</v>
      </c>
      <c r="P57" s="9">
        <f t="shared" si="59"/>
        <v>0</v>
      </c>
      <c r="Q57" s="9">
        <f t="shared" si="59"/>
        <v>0</v>
      </c>
      <c r="R57" s="4">
        <f t="shared" si="59"/>
        <v>5.24</v>
      </c>
      <c r="S57" s="9">
        <f t="shared" si="59"/>
        <v>770</v>
      </c>
      <c r="T57" s="9">
        <f t="shared" si="59"/>
        <v>15</v>
      </c>
      <c r="U57" s="4">
        <f t="shared" si="59"/>
        <v>0</v>
      </c>
      <c r="V57" s="9">
        <f t="shared" si="59"/>
        <v>0</v>
      </c>
      <c r="W57" s="9">
        <f t="shared" si="59"/>
        <v>0</v>
      </c>
      <c r="X57" s="4">
        <f t="shared" si="59"/>
        <v>3.62</v>
      </c>
      <c r="Y57" s="9">
        <f t="shared" si="59"/>
        <v>541</v>
      </c>
      <c r="Z57" s="9">
        <f t="shared" si="59"/>
        <v>1</v>
      </c>
      <c r="AA57" s="4">
        <f t="shared" si="59"/>
        <v>0</v>
      </c>
      <c r="AB57" s="9">
        <f t="shared" si="59"/>
        <v>0</v>
      </c>
      <c r="AC57" s="9">
        <f t="shared" si="59"/>
        <v>0</v>
      </c>
      <c r="AD57" s="4">
        <f t="shared" si="59"/>
        <v>0.47</v>
      </c>
      <c r="AE57" s="9">
        <f t="shared" si="59"/>
        <v>78</v>
      </c>
      <c r="AF57" s="9">
        <f t="shared" si="59"/>
        <v>0</v>
      </c>
      <c r="AG57" s="4">
        <f t="shared" si="59"/>
        <v>0.43999999999999995</v>
      </c>
      <c r="AH57" s="9">
        <f t="shared" si="59"/>
        <v>65</v>
      </c>
      <c r="AI57" s="9">
        <f t="shared" si="59"/>
        <v>0</v>
      </c>
      <c r="AJ57" s="4">
        <f t="shared" si="59"/>
        <v>1.8199999999999998</v>
      </c>
      <c r="AK57" s="9">
        <f t="shared" si="59"/>
        <v>235</v>
      </c>
      <c r="AL57" s="9">
        <f t="shared" ref="AL57:BM57" si="60">SUM(AL14,AL28,AL42)</f>
        <v>0</v>
      </c>
      <c r="AM57" s="4">
        <f t="shared" si="60"/>
        <v>4.66</v>
      </c>
      <c r="AN57" s="9">
        <f t="shared" si="60"/>
        <v>733</v>
      </c>
      <c r="AO57" s="9">
        <f t="shared" si="60"/>
        <v>0</v>
      </c>
      <c r="AP57" s="4">
        <f t="shared" si="60"/>
        <v>5.92</v>
      </c>
      <c r="AQ57" s="9">
        <f t="shared" si="60"/>
        <v>903</v>
      </c>
      <c r="AR57" s="9">
        <f t="shared" si="60"/>
        <v>0</v>
      </c>
      <c r="AS57" s="4">
        <f t="shared" si="60"/>
        <v>2.64</v>
      </c>
      <c r="AT57" s="9">
        <f t="shared" si="60"/>
        <v>423</v>
      </c>
      <c r="AU57" s="9">
        <f t="shared" si="60"/>
        <v>0</v>
      </c>
      <c r="AV57" s="4">
        <f t="shared" si="60"/>
        <v>0.03</v>
      </c>
      <c r="AW57" s="9">
        <f t="shared" si="60"/>
        <v>5</v>
      </c>
      <c r="AX57" s="9">
        <f t="shared" si="60"/>
        <v>0</v>
      </c>
      <c r="AY57" s="4">
        <f t="shared" si="60"/>
        <v>0</v>
      </c>
      <c r="AZ57" s="9">
        <f t="shared" si="60"/>
        <v>0</v>
      </c>
      <c r="BA57" s="9">
        <f t="shared" si="60"/>
        <v>0</v>
      </c>
      <c r="BB57" s="4">
        <f t="shared" si="60"/>
        <v>0</v>
      </c>
      <c r="BC57" s="9">
        <f t="shared" si="60"/>
        <v>0</v>
      </c>
      <c r="BD57" s="9">
        <f t="shared" si="60"/>
        <v>0</v>
      </c>
      <c r="BE57" s="4">
        <f t="shared" si="60"/>
        <v>0</v>
      </c>
      <c r="BF57" s="9">
        <f t="shared" si="60"/>
        <v>0</v>
      </c>
      <c r="BG57" s="9">
        <f t="shared" si="60"/>
        <v>0</v>
      </c>
      <c r="BH57" s="4">
        <f t="shared" si="60"/>
        <v>0</v>
      </c>
      <c r="BI57" s="9">
        <f t="shared" si="60"/>
        <v>0</v>
      </c>
      <c r="BJ57" s="9">
        <f t="shared" si="60"/>
        <v>0</v>
      </c>
      <c r="BK57" s="4">
        <f t="shared" si="60"/>
        <v>0</v>
      </c>
      <c r="BL57" s="9">
        <f t="shared" si="60"/>
        <v>0</v>
      </c>
      <c r="BM57" s="9">
        <f t="shared" si="60"/>
        <v>0</v>
      </c>
      <c r="BN57" s="4">
        <f t="shared" si="0"/>
        <v>24.840000000000003</v>
      </c>
      <c r="BO57" s="9">
        <f t="shared" si="0"/>
        <v>3753</v>
      </c>
      <c r="BP57" s="11">
        <f t="shared" si="0"/>
        <v>16</v>
      </c>
      <c r="BQ57" s="51"/>
      <c r="BR57" s="51"/>
      <c r="BS57" s="23"/>
      <c r="BT57" s="24"/>
      <c r="BU57" s="24"/>
      <c r="BV57" s="16"/>
      <c r="BW57" s="37"/>
      <c r="BX57" s="43"/>
      <c r="BY57" s="19"/>
      <c r="BZ57" s="29"/>
      <c r="CA57" s="29"/>
    </row>
    <row r="58" spans="1:79" ht="18" customHeight="1" x14ac:dyDescent="0.15">
      <c r="A58" s="51"/>
      <c r="B58" s="51"/>
      <c r="C58" s="51"/>
      <c r="D58" s="49"/>
      <c r="E58" s="5" t="s">
        <v>34</v>
      </c>
      <c r="F58" s="4">
        <f t="shared" ref="F58:G59" si="61">SUM(F15,F29,F43)</f>
        <v>0</v>
      </c>
      <c r="G58" s="9">
        <f t="shared" si="61"/>
        <v>0</v>
      </c>
      <c r="H58" s="9">
        <f t="shared" ref="H58:J58" si="62">SUM(H15,H29,H43)</f>
        <v>0</v>
      </c>
      <c r="I58" s="4">
        <f t="shared" si="62"/>
        <v>17.05</v>
      </c>
      <c r="J58" s="9">
        <f t="shared" si="62"/>
        <v>524</v>
      </c>
      <c r="K58" s="9">
        <f t="shared" ref="K58:Y58" si="63">SUM(K15,K29,K43)</f>
        <v>84</v>
      </c>
      <c r="L58" s="4">
        <f t="shared" si="63"/>
        <v>21.509999999999998</v>
      </c>
      <c r="M58" s="9">
        <f t="shared" si="63"/>
        <v>986</v>
      </c>
      <c r="N58" s="9">
        <f t="shared" si="63"/>
        <v>110</v>
      </c>
      <c r="O58" s="4">
        <f t="shared" si="63"/>
        <v>40.659999999999997</v>
      </c>
      <c r="P58" s="9">
        <f t="shared" si="63"/>
        <v>3191</v>
      </c>
      <c r="Q58" s="9">
        <f t="shared" si="63"/>
        <v>162</v>
      </c>
      <c r="R58" s="4">
        <f t="shared" si="63"/>
        <v>34.29</v>
      </c>
      <c r="S58" s="9">
        <f t="shared" si="63"/>
        <v>2982</v>
      </c>
      <c r="T58" s="9">
        <f t="shared" si="63"/>
        <v>128</v>
      </c>
      <c r="U58" s="4">
        <f t="shared" si="63"/>
        <v>33.229999999999997</v>
      </c>
      <c r="V58" s="9">
        <f t="shared" si="63"/>
        <v>3575</v>
      </c>
      <c r="W58" s="9">
        <f t="shared" si="63"/>
        <v>81</v>
      </c>
      <c r="X58" s="4">
        <f t="shared" si="63"/>
        <v>124.11</v>
      </c>
      <c r="Y58" s="9">
        <f t="shared" si="63"/>
        <v>14410</v>
      </c>
      <c r="Z58" s="9">
        <f t="shared" ref="Z58:BC58" si="64">SUM(Z15,Z29,Z43)</f>
        <v>311</v>
      </c>
      <c r="AA58" s="4">
        <f t="shared" si="64"/>
        <v>328.46</v>
      </c>
      <c r="AB58" s="9">
        <f t="shared" si="64"/>
        <v>45984</v>
      </c>
      <c r="AC58" s="9">
        <f t="shared" si="64"/>
        <v>522</v>
      </c>
      <c r="AD58" s="4">
        <f t="shared" si="64"/>
        <v>1146.8100000000002</v>
      </c>
      <c r="AE58" s="9">
        <f t="shared" si="64"/>
        <v>163631</v>
      </c>
      <c r="AF58" s="9">
        <f t="shared" si="64"/>
        <v>865</v>
      </c>
      <c r="AG58" s="4">
        <f t="shared" si="64"/>
        <v>1250.72</v>
      </c>
      <c r="AH58" s="9">
        <f t="shared" si="64"/>
        <v>174573</v>
      </c>
      <c r="AI58" s="9">
        <f t="shared" si="64"/>
        <v>655</v>
      </c>
      <c r="AJ58" s="4">
        <f t="shared" si="64"/>
        <v>1971.6000000000001</v>
      </c>
      <c r="AK58" s="9">
        <f t="shared" si="64"/>
        <v>281062</v>
      </c>
      <c r="AL58" s="9">
        <f t="shared" si="64"/>
        <v>797</v>
      </c>
      <c r="AM58" s="4">
        <f t="shared" si="64"/>
        <v>4490.92</v>
      </c>
      <c r="AN58" s="9">
        <f t="shared" si="64"/>
        <v>659141</v>
      </c>
      <c r="AO58" s="9">
        <f t="shared" si="64"/>
        <v>1820</v>
      </c>
      <c r="AP58" s="4">
        <f t="shared" si="64"/>
        <v>7663.4699999999993</v>
      </c>
      <c r="AQ58" s="9">
        <f t="shared" si="64"/>
        <v>1161996</v>
      </c>
      <c r="AR58" s="9">
        <f t="shared" si="64"/>
        <v>2663</v>
      </c>
      <c r="AS58" s="4">
        <f t="shared" si="64"/>
        <v>7754</v>
      </c>
      <c r="AT58" s="9">
        <f t="shared" si="64"/>
        <v>1211033</v>
      </c>
      <c r="AU58" s="9">
        <f t="shared" si="64"/>
        <v>2974</v>
      </c>
      <c r="AV58" s="4">
        <f t="shared" si="64"/>
        <v>4214.95</v>
      </c>
      <c r="AW58" s="9">
        <f t="shared" si="64"/>
        <v>667029</v>
      </c>
      <c r="AX58" s="9">
        <f t="shared" si="64"/>
        <v>1030</v>
      </c>
      <c r="AY58" s="4">
        <f t="shared" si="64"/>
        <v>1623.57</v>
      </c>
      <c r="AZ58" s="9">
        <f t="shared" si="64"/>
        <v>258745</v>
      </c>
      <c r="BA58" s="9">
        <f t="shared" si="64"/>
        <v>252</v>
      </c>
      <c r="BB58" s="4">
        <f t="shared" si="64"/>
        <v>546.37</v>
      </c>
      <c r="BC58" s="9">
        <f t="shared" si="64"/>
        <v>89464</v>
      </c>
      <c r="BD58" s="9">
        <f t="shared" ref="BD58:BM58" si="65">SUM(BD15,BD29,BD43)</f>
        <v>105</v>
      </c>
      <c r="BE58" s="4">
        <f t="shared" si="65"/>
        <v>186.29000000000002</v>
      </c>
      <c r="BF58" s="9">
        <f t="shared" si="65"/>
        <v>30128</v>
      </c>
      <c r="BG58" s="9">
        <f t="shared" si="65"/>
        <v>17</v>
      </c>
      <c r="BH58" s="4">
        <f t="shared" si="65"/>
        <v>49.29</v>
      </c>
      <c r="BI58" s="9">
        <f t="shared" si="65"/>
        <v>7932</v>
      </c>
      <c r="BJ58" s="9">
        <f t="shared" si="65"/>
        <v>0</v>
      </c>
      <c r="BK58" s="4">
        <f t="shared" si="65"/>
        <v>48.8</v>
      </c>
      <c r="BL58" s="9">
        <f t="shared" si="65"/>
        <v>8457</v>
      </c>
      <c r="BM58" s="9">
        <f t="shared" si="65"/>
        <v>8</v>
      </c>
      <c r="BN58" s="4">
        <f t="shared" si="0"/>
        <v>31546.100000000002</v>
      </c>
      <c r="BO58" s="9">
        <f t="shared" si="0"/>
        <v>4784843</v>
      </c>
      <c r="BP58" s="11">
        <f t="shared" si="0"/>
        <v>12584</v>
      </c>
      <c r="BQ58" s="51"/>
      <c r="BR58" s="51"/>
      <c r="BS58" s="23"/>
      <c r="BT58" s="24"/>
      <c r="BU58" s="24"/>
      <c r="BV58" s="16"/>
      <c r="BW58" s="37"/>
      <c r="BX58" s="43"/>
      <c r="BY58" s="19"/>
      <c r="BZ58" s="29"/>
      <c r="CA58" s="29"/>
    </row>
    <row r="59" spans="1:79" ht="18" customHeight="1" x14ac:dyDescent="0.15">
      <c r="A59" s="51"/>
      <c r="B59" s="51"/>
      <c r="C59" s="51"/>
      <c r="D59" s="49"/>
      <c r="E59" s="5" t="s">
        <v>31</v>
      </c>
      <c r="F59" s="4">
        <f t="shared" si="61"/>
        <v>0</v>
      </c>
      <c r="G59" s="9">
        <f t="shared" si="61"/>
        <v>0</v>
      </c>
      <c r="H59" s="9">
        <f t="shared" ref="H59:J59" si="66">SUM(H16,H30,H44)</f>
        <v>0</v>
      </c>
      <c r="I59" s="4">
        <f t="shared" si="66"/>
        <v>0</v>
      </c>
      <c r="J59" s="9">
        <f t="shared" si="66"/>
        <v>0</v>
      </c>
      <c r="K59" s="9">
        <f t="shared" ref="K59:Y59" si="67">SUM(K16,K30,K44)</f>
        <v>0</v>
      </c>
      <c r="L59" s="4">
        <f t="shared" si="67"/>
        <v>0</v>
      </c>
      <c r="M59" s="9">
        <f t="shared" si="67"/>
        <v>0</v>
      </c>
      <c r="N59" s="9">
        <f t="shared" si="67"/>
        <v>0</v>
      </c>
      <c r="O59" s="4">
        <f t="shared" si="67"/>
        <v>0.01</v>
      </c>
      <c r="P59" s="9">
        <f t="shared" si="67"/>
        <v>1</v>
      </c>
      <c r="Q59" s="9">
        <f t="shared" si="67"/>
        <v>0</v>
      </c>
      <c r="R59" s="4">
        <f t="shared" si="67"/>
        <v>0</v>
      </c>
      <c r="S59" s="9">
        <f t="shared" si="67"/>
        <v>0</v>
      </c>
      <c r="T59" s="9">
        <f t="shared" si="67"/>
        <v>0</v>
      </c>
      <c r="U59" s="4">
        <f t="shared" si="67"/>
        <v>0</v>
      </c>
      <c r="V59" s="9">
        <f t="shared" si="67"/>
        <v>0</v>
      </c>
      <c r="W59" s="9">
        <f t="shared" si="67"/>
        <v>0</v>
      </c>
      <c r="X59" s="4">
        <f t="shared" si="67"/>
        <v>0</v>
      </c>
      <c r="Y59" s="9">
        <f t="shared" si="67"/>
        <v>0</v>
      </c>
      <c r="Z59" s="9">
        <f t="shared" ref="Z59:BC59" si="68">SUM(Z16,Z30,Z44)</f>
        <v>0</v>
      </c>
      <c r="AA59" s="4">
        <f t="shared" si="68"/>
        <v>0.09</v>
      </c>
      <c r="AB59" s="9">
        <f t="shared" si="68"/>
        <v>12</v>
      </c>
      <c r="AC59" s="9">
        <f t="shared" si="68"/>
        <v>0</v>
      </c>
      <c r="AD59" s="4">
        <f t="shared" si="68"/>
        <v>0</v>
      </c>
      <c r="AE59" s="9">
        <f t="shared" si="68"/>
        <v>0</v>
      </c>
      <c r="AF59" s="9">
        <f t="shared" si="68"/>
        <v>0</v>
      </c>
      <c r="AG59" s="4">
        <f t="shared" si="68"/>
        <v>0</v>
      </c>
      <c r="AH59" s="9">
        <f t="shared" si="68"/>
        <v>0</v>
      </c>
      <c r="AI59" s="9">
        <f t="shared" si="68"/>
        <v>0</v>
      </c>
      <c r="AJ59" s="4">
        <f t="shared" si="68"/>
        <v>0.13</v>
      </c>
      <c r="AK59" s="9">
        <f t="shared" si="68"/>
        <v>20</v>
      </c>
      <c r="AL59" s="9">
        <f t="shared" si="68"/>
        <v>0</v>
      </c>
      <c r="AM59" s="4">
        <f t="shared" si="68"/>
        <v>0.91</v>
      </c>
      <c r="AN59" s="9">
        <f t="shared" si="68"/>
        <v>144</v>
      </c>
      <c r="AO59" s="9">
        <f t="shared" si="68"/>
        <v>0</v>
      </c>
      <c r="AP59" s="4">
        <f t="shared" si="68"/>
        <v>0</v>
      </c>
      <c r="AQ59" s="9">
        <f t="shared" si="68"/>
        <v>0</v>
      </c>
      <c r="AR59" s="9">
        <f t="shared" si="68"/>
        <v>0</v>
      </c>
      <c r="AS59" s="4">
        <f t="shared" si="68"/>
        <v>0.25</v>
      </c>
      <c r="AT59" s="9">
        <f t="shared" si="68"/>
        <v>42</v>
      </c>
      <c r="AU59" s="9">
        <f t="shared" si="68"/>
        <v>0</v>
      </c>
      <c r="AV59" s="4">
        <f t="shared" si="68"/>
        <v>0</v>
      </c>
      <c r="AW59" s="9">
        <f t="shared" si="68"/>
        <v>0</v>
      </c>
      <c r="AX59" s="9">
        <f t="shared" si="68"/>
        <v>0</v>
      </c>
      <c r="AY59" s="4">
        <f t="shared" si="68"/>
        <v>0</v>
      </c>
      <c r="AZ59" s="9">
        <f t="shared" si="68"/>
        <v>0</v>
      </c>
      <c r="BA59" s="9">
        <f t="shared" si="68"/>
        <v>0</v>
      </c>
      <c r="BB59" s="4">
        <f t="shared" si="68"/>
        <v>0</v>
      </c>
      <c r="BC59" s="9">
        <f t="shared" si="68"/>
        <v>0</v>
      </c>
      <c r="BD59" s="9">
        <f t="shared" ref="BD59:BM59" si="69">SUM(BD16,BD30,BD44)</f>
        <v>0</v>
      </c>
      <c r="BE59" s="4">
        <f t="shared" si="69"/>
        <v>0</v>
      </c>
      <c r="BF59" s="9">
        <f t="shared" si="69"/>
        <v>0</v>
      </c>
      <c r="BG59" s="9">
        <f t="shared" si="69"/>
        <v>0</v>
      </c>
      <c r="BH59" s="4">
        <f t="shared" si="69"/>
        <v>0</v>
      </c>
      <c r="BI59" s="9">
        <f t="shared" si="69"/>
        <v>0</v>
      </c>
      <c r="BJ59" s="9">
        <f t="shared" si="69"/>
        <v>0</v>
      </c>
      <c r="BK59" s="4">
        <f t="shared" si="69"/>
        <v>0</v>
      </c>
      <c r="BL59" s="9">
        <f t="shared" si="69"/>
        <v>0</v>
      </c>
      <c r="BM59" s="9">
        <f t="shared" si="69"/>
        <v>0</v>
      </c>
      <c r="BN59" s="4">
        <f t="shared" si="0"/>
        <v>1.3900000000000001</v>
      </c>
      <c r="BO59" s="9">
        <f t="shared" si="0"/>
        <v>219</v>
      </c>
      <c r="BP59" s="11">
        <f t="shared" si="0"/>
        <v>0</v>
      </c>
      <c r="BQ59" s="51"/>
      <c r="BR59" s="51"/>
      <c r="BS59" s="23"/>
      <c r="BT59" s="24"/>
      <c r="BU59" s="24"/>
      <c r="BV59" s="16"/>
      <c r="BW59" s="37"/>
      <c r="BX59" s="43"/>
      <c r="BY59" s="19"/>
      <c r="BZ59" s="29"/>
      <c r="CA59" s="29"/>
    </row>
    <row r="60" spans="1:79" ht="18" customHeight="1" x14ac:dyDescent="0.15">
      <c r="A60" s="51"/>
      <c r="B60" s="51"/>
      <c r="C60" s="51"/>
      <c r="D60" s="49"/>
      <c r="E60" s="5" t="s">
        <v>32</v>
      </c>
      <c r="F60" s="4">
        <f t="shared" ref="F60:AK60" si="70">SUM(F17,F31,F45)</f>
        <v>0</v>
      </c>
      <c r="G60" s="9">
        <f t="shared" si="70"/>
        <v>0</v>
      </c>
      <c r="H60" s="9">
        <f t="shared" si="70"/>
        <v>0</v>
      </c>
      <c r="I60" s="4">
        <f t="shared" si="70"/>
        <v>17.05</v>
      </c>
      <c r="J60" s="9">
        <f t="shared" si="70"/>
        <v>524</v>
      </c>
      <c r="K60" s="9">
        <f t="shared" si="70"/>
        <v>84</v>
      </c>
      <c r="L60" s="4">
        <f t="shared" si="70"/>
        <v>21.509999999999998</v>
      </c>
      <c r="M60" s="9">
        <f t="shared" si="70"/>
        <v>986</v>
      </c>
      <c r="N60" s="9">
        <f t="shared" si="70"/>
        <v>110</v>
      </c>
      <c r="O60" s="4">
        <f t="shared" si="70"/>
        <v>40.67</v>
      </c>
      <c r="P60" s="9">
        <f t="shared" si="70"/>
        <v>3192</v>
      </c>
      <c r="Q60" s="9">
        <f t="shared" si="70"/>
        <v>162</v>
      </c>
      <c r="R60" s="4">
        <f t="shared" si="70"/>
        <v>39.53</v>
      </c>
      <c r="S60" s="9">
        <f t="shared" si="70"/>
        <v>3752</v>
      </c>
      <c r="T60" s="9">
        <f t="shared" si="70"/>
        <v>143</v>
      </c>
      <c r="U60" s="4">
        <f t="shared" si="70"/>
        <v>33.229999999999997</v>
      </c>
      <c r="V60" s="9">
        <f t="shared" si="70"/>
        <v>3575</v>
      </c>
      <c r="W60" s="9">
        <f t="shared" si="70"/>
        <v>81</v>
      </c>
      <c r="X60" s="4">
        <f t="shared" si="70"/>
        <v>127.72999999999999</v>
      </c>
      <c r="Y60" s="9">
        <f t="shared" si="70"/>
        <v>14951</v>
      </c>
      <c r="Z60" s="9">
        <f t="shared" si="70"/>
        <v>312</v>
      </c>
      <c r="AA60" s="4">
        <f t="shared" si="70"/>
        <v>328.55</v>
      </c>
      <c r="AB60" s="9">
        <f t="shared" si="70"/>
        <v>45996</v>
      </c>
      <c r="AC60" s="9">
        <f t="shared" si="70"/>
        <v>522</v>
      </c>
      <c r="AD60" s="4">
        <f t="shared" si="70"/>
        <v>1147.28</v>
      </c>
      <c r="AE60" s="9">
        <f t="shared" si="70"/>
        <v>163709</v>
      </c>
      <c r="AF60" s="9">
        <f t="shared" si="70"/>
        <v>865</v>
      </c>
      <c r="AG60" s="4">
        <f t="shared" si="70"/>
        <v>1251.1599999999999</v>
      </c>
      <c r="AH60" s="9">
        <f t="shared" si="70"/>
        <v>174638</v>
      </c>
      <c r="AI60" s="9">
        <f t="shared" si="70"/>
        <v>655</v>
      </c>
      <c r="AJ60" s="4">
        <f t="shared" si="70"/>
        <v>1973.5500000000004</v>
      </c>
      <c r="AK60" s="9">
        <f t="shared" si="70"/>
        <v>281317</v>
      </c>
      <c r="AL60" s="9">
        <f t="shared" ref="AL60:BM60" si="71">SUM(AL17,AL31,AL45)</f>
        <v>797</v>
      </c>
      <c r="AM60" s="4">
        <f t="shared" si="71"/>
        <v>4496.49</v>
      </c>
      <c r="AN60" s="9">
        <f t="shared" si="71"/>
        <v>660018</v>
      </c>
      <c r="AO60" s="9">
        <f t="shared" si="71"/>
        <v>1820</v>
      </c>
      <c r="AP60" s="4">
        <f t="shared" si="71"/>
        <v>7669.3899999999994</v>
      </c>
      <c r="AQ60" s="9">
        <f t="shared" si="71"/>
        <v>1162899</v>
      </c>
      <c r="AR60" s="9">
        <f t="shared" si="71"/>
        <v>2663</v>
      </c>
      <c r="AS60" s="4">
        <f t="shared" si="71"/>
        <v>7756.89</v>
      </c>
      <c r="AT60" s="9">
        <f t="shared" si="71"/>
        <v>1211498</v>
      </c>
      <c r="AU60" s="9">
        <f t="shared" si="71"/>
        <v>2974</v>
      </c>
      <c r="AV60" s="4">
        <f t="shared" si="71"/>
        <v>4214.9799999999996</v>
      </c>
      <c r="AW60" s="9">
        <f t="shared" si="71"/>
        <v>667034</v>
      </c>
      <c r="AX60" s="9">
        <f t="shared" si="71"/>
        <v>1030</v>
      </c>
      <c r="AY60" s="4">
        <f t="shared" si="71"/>
        <v>1623.57</v>
      </c>
      <c r="AZ60" s="9">
        <f t="shared" si="71"/>
        <v>258745</v>
      </c>
      <c r="BA60" s="9">
        <f t="shared" si="71"/>
        <v>252</v>
      </c>
      <c r="BB60" s="4">
        <f t="shared" si="71"/>
        <v>546.37</v>
      </c>
      <c r="BC60" s="9">
        <f t="shared" si="71"/>
        <v>89464</v>
      </c>
      <c r="BD60" s="9">
        <f t="shared" si="71"/>
        <v>105</v>
      </c>
      <c r="BE60" s="4">
        <f t="shared" si="71"/>
        <v>186.29000000000002</v>
      </c>
      <c r="BF60" s="9">
        <f t="shared" si="71"/>
        <v>30128</v>
      </c>
      <c r="BG60" s="9">
        <f t="shared" si="71"/>
        <v>17</v>
      </c>
      <c r="BH60" s="4">
        <f t="shared" si="71"/>
        <v>49.29</v>
      </c>
      <c r="BI60" s="9">
        <f t="shared" si="71"/>
        <v>7932</v>
      </c>
      <c r="BJ60" s="9">
        <f t="shared" si="71"/>
        <v>0</v>
      </c>
      <c r="BK60" s="4">
        <f t="shared" si="71"/>
        <v>48.8</v>
      </c>
      <c r="BL60" s="9">
        <f t="shared" si="71"/>
        <v>8457</v>
      </c>
      <c r="BM60" s="9">
        <f t="shared" si="71"/>
        <v>8</v>
      </c>
      <c r="BN60" s="4">
        <f t="shared" si="0"/>
        <v>31572.329999999998</v>
      </c>
      <c r="BO60" s="9">
        <f t="shared" si="0"/>
        <v>4788815</v>
      </c>
      <c r="BP60" s="11">
        <f t="shared" si="0"/>
        <v>12600</v>
      </c>
      <c r="BQ60" s="51"/>
      <c r="BR60" s="51"/>
      <c r="BS60" s="26"/>
      <c r="BT60" s="27"/>
      <c r="BU60" s="27"/>
      <c r="BV60" s="17"/>
      <c r="BW60" s="38"/>
      <c r="BX60" s="44"/>
      <c r="BY60" s="20"/>
      <c r="BZ60" s="30"/>
      <c r="CA60" s="30"/>
    </row>
    <row r="61" spans="1:79" ht="18" customHeight="1" x14ac:dyDescent="0.15">
      <c r="A61" s="51"/>
      <c r="B61" s="51"/>
      <c r="C61" s="51"/>
      <c r="D61" s="49" t="s">
        <v>37</v>
      </c>
      <c r="E61" s="49"/>
      <c r="F61" s="4">
        <f t="shared" ref="F61:AK61" si="72">SUM(F18,F32,F46)</f>
        <v>0</v>
      </c>
      <c r="G61" s="9">
        <f t="shared" si="72"/>
        <v>0</v>
      </c>
      <c r="H61" s="9">
        <f t="shared" si="72"/>
        <v>0</v>
      </c>
      <c r="I61" s="4">
        <f t="shared" si="72"/>
        <v>17.05</v>
      </c>
      <c r="J61" s="9">
        <f t="shared" si="72"/>
        <v>524</v>
      </c>
      <c r="K61" s="9">
        <f t="shared" si="72"/>
        <v>84</v>
      </c>
      <c r="L61" s="4">
        <f t="shared" si="72"/>
        <v>21.54</v>
      </c>
      <c r="M61" s="9">
        <f t="shared" si="72"/>
        <v>987</v>
      </c>
      <c r="N61" s="9">
        <f t="shared" si="72"/>
        <v>110</v>
      </c>
      <c r="O61" s="4">
        <f t="shared" si="72"/>
        <v>40.67</v>
      </c>
      <c r="P61" s="9">
        <f t="shared" si="72"/>
        <v>3192</v>
      </c>
      <c r="Q61" s="9">
        <f t="shared" si="72"/>
        <v>162</v>
      </c>
      <c r="R61" s="4">
        <f t="shared" si="72"/>
        <v>39.74</v>
      </c>
      <c r="S61" s="9">
        <f t="shared" si="72"/>
        <v>3774</v>
      </c>
      <c r="T61" s="9">
        <f t="shared" si="72"/>
        <v>144</v>
      </c>
      <c r="U61" s="4">
        <f t="shared" si="72"/>
        <v>33.229999999999997</v>
      </c>
      <c r="V61" s="9">
        <f t="shared" si="72"/>
        <v>3575</v>
      </c>
      <c r="W61" s="9">
        <f t="shared" si="72"/>
        <v>81</v>
      </c>
      <c r="X61" s="4">
        <f t="shared" si="72"/>
        <v>127.88</v>
      </c>
      <c r="Y61" s="9">
        <f t="shared" si="72"/>
        <v>14974</v>
      </c>
      <c r="Z61" s="9">
        <f t="shared" si="72"/>
        <v>312</v>
      </c>
      <c r="AA61" s="4">
        <f t="shared" si="72"/>
        <v>330.75</v>
      </c>
      <c r="AB61" s="9">
        <f t="shared" si="72"/>
        <v>46424</v>
      </c>
      <c r="AC61" s="9">
        <f t="shared" si="72"/>
        <v>526</v>
      </c>
      <c r="AD61" s="4">
        <f t="shared" si="72"/>
        <v>1157.8900000000001</v>
      </c>
      <c r="AE61" s="9">
        <f t="shared" si="72"/>
        <v>165592</v>
      </c>
      <c r="AF61" s="9">
        <f t="shared" si="72"/>
        <v>885</v>
      </c>
      <c r="AG61" s="4">
        <f t="shared" si="72"/>
        <v>1257.04</v>
      </c>
      <c r="AH61" s="9">
        <f t="shared" si="72"/>
        <v>175490</v>
      </c>
      <c r="AI61" s="9">
        <f t="shared" si="72"/>
        <v>657</v>
      </c>
      <c r="AJ61" s="4">
        <f t="shared" si="72"/>
        <v>2045.1900000000003</v>
      </c>
      <c r="AK61" s="9">
        <f t="shared" si="72"/>
        <v>293187</v>
      </c>
      <c r="AL61" s="9">
        <f t="shared" ref="AL61:BM61" si="73">SUM(AL18,AL32,AL46)</f>
        <v>816</v>
      </c>
      <c r="AM61" s="4">
        <f t="shared" si="73"/>
        <v>4685.7300000000005</v>
      </c>
      <c r="AN61" s="9">
        <f t="shared" si="73"/>
        <v>693915</v>
      </c>
      <c r="AO61" s="9">
        <f t="shared" si="73"/>
        <v>1877</v>
      </c>
      <c r="AP61" s="4">
        <f t="shared" si="73"/>
        <v>8089.159999999998</v>
      </c>
      <c r="AQ61" s="9">
        <f t="shared" si="73"/>
        <v>1239774</v>
      </c>
      <c r="AR61" s="9">
        <f t="shared" si="73"/>
        <v>2820</v>
      </c>
      <c r="AS61" s="4">
        <f t="shared" si="73"/>
        <v>8191.68</v>
      </c>
      <c r="AT61" s="9">
        <f t="shared" si="73"/>
        <v>1295068</v>
      </c>
      <c r="AU61" s="9">
        <f t="shared" si="73"/>
        <v>3076</v>
      </c>
      <c r="AV61" s="4">
        <f t="shared" si="73"/>
        <v>4302.9799999999996</v>
      </c>
      <c r="AW61" s="9">
        <f t="shared" si="73"/>
        <v>684361</v>
      </c>
      <c r="AX61" s="9">
        <f t="shared" si="73"/>
        <v>1048</v>
      </c>
      <c r="AY61" s="4">
        <f t="shared" si="73"/>
        <v>1645.52</v>
      </c>
      <c r="AZ61" s="9">
        <f t="shared" si="73"/>
        <v>262967</v>
      </c>
      <c r="BA61" s="9">
        <f t="shared" si="73"/>
        <v>255</v>
      </c>
      <c r="BB61" s="4">
        <f t="shared" si="73"/>
        <v>547.16999999999996</v>
      </c>
      <c r="BC61" s="9">
        <f t="shared" si="73"/>
        <v>89591</v>
      </c>
      <c r="BD61" s="9">
        <f t="shared" si="73"/>
        <v>105</v>
      </c>
      <c r="BE61" s="4">
        <f t="shared" si="73"/>
        <v>187.35999999999999</v>
      </c>
      <c r="BF61" s="9">
        <f t="shared" si="73"/>
        <v>30333</v>
      </c>
      <c r="BG61" s="9">
        <f t="shared" si="73"/>
        <v>17</v>
      </c>
      <c r="BH61" s="4">
        <f t="shared" si="73"/>
        <v>49.589999999999996</v>
      </c>
      <c r="BI61" s="9">
        <f t="shared" si="73"/>
        <v>7960</v>
      </c>
      <c r="BJ61" s="9">
        <f t="shared" si="73"/>
        <v>0</v>
      </c>
      <c r="BK61" s="4">
        <f t="shared" si="73"/>
        <v>48.8</v>
      </c>
      <c r="BL61" s="9">
        <f t="shared" si="73"/>
        <v>8457</v>
      </c>
      <c r="BM61" s="9">
        <f t="shared" si="73"/>
        <v>8</v>
      </c>
      <c r="BN61" s="4">
        <f t="shared" si="0"/>
        <v>32818.97</v>
      </c>
      <c r="BO61" s="9">
        <f t="shared" si="0"/>
        <v>5020145</v>
      </c>
      <c r="BP61" s="11">
        <f t="shared" si="0"/>
        <v>12983</v>
      </c>
      <c r="BQ61" s="50" t="s">
        <v>53</v>
      </c>
      <c r="BR61" s="50"/>
      <c r="BS61" s="23"/>
      <c r="BT61" s="24"/>
      <c r="BU61" s="24"/>
      <c r="BV61" s="16"/>
      <c r="BW61" s="36"/>
      <c r="BX61" s="43"/>
      <c r="BY61" s="19"/>
      <c r="BZ61" s="29"/>
      <c r="CA61" s="28"/>
    </row>
    <row r="62" spans="1:79" ht="18" customHeight="1" x14ac:dyDescent="0.15">
      <c r="A62" s="51"/>
      <c r="B62" s="51"/>
      <c r="C62" s="50" t="s">
        <v>48</v>
      </c>
      <c r="D62" s="50"/>
      <c r="E62" s="50"/>
      <c r="F62" s="4">
        <f t="shared" ref="F62:AK62" si="74">SUM(F19,F48)</f>
        <v>1.22</v>
      </c>
      <c r="G62" s="9">
        <f t="shared" si="74"/>
        <v>0</v>
      </c>
      <c r="H62" s="9">
        <f t="shared" si="74"/>
        <v>0</v>
      </c>
      <c r="I62" s="4">
        <f t="shared" si="74"/>
        <v>28.87</v>
      </c>
      <c r="J62" s="9">
        <f t="shared" si="74"/>
        <v>625</v>
      </c>
      <c r="K62" s="9">
        <f t="shared" si="74"/>
        <v>100</v>
      </c>
      <c r="L62" s="4">
        <f t="shared" si="74"/>
        <v>40.42</v>
      </c>
      <c r="M62" s="9">
        <f t="shared" si="74"/>
        <v>2087</v>
      </c>
      <c r="N62" s="9">
        <f t="shared" si="74"/>
        <v>201</v>
      </c>
      <c r="O62" s="4">
        <f t="shared" si="74"/>
        <v>155.52000000000001</v>
      </c>
      <c r="P62" s="9">
        <f t="shared" si="74"/>
        <v>13657</v>
      </c>
      <c r="Q62" s="9">
        <f t="shared" si="74"/>
        <v>799</v>
      </c>
      <c r="R62" s="4">
        <f t="shared" si="74"/>
        <v>151.74</v>
      </c>
      <c r="S62" s="9">
        <f t="shared" si="74"/>
        <v>18666</v>
      </c>
      <c r="T62" s="9">
        <f t="shared" si="74"/>
        <v>1052</v>
      </c>
      <c r="U62" s="4">
        <f t="shared" si="74"/>
        <v>225.81</v>
      </c>
      <c r="V62" s="9">
        <f t="shared" si="74"/>
        <v>37048</v>
      </c>
      <c r="W62" s="9">
        <f t="shared" si="74"/>
        <v>1898</v>
      </c>
      <c r="X62" s="4">
        <f t="shared" si="74"/>
        <v>751.37</v>
      </c>
      <c r="Y62" s="9">
        <f t="shared" si="74"/>
        <v>151777</v>
      </c>
      <c r="Z62" s="9">
        <f t="shared" si="74"/>
        <v>6576</v>
      </c>
      <c r="AA62" s="4">
        <f t="shared" si="74"/>
        <v>1051.72</v>
      </c>
      <c r="AB62" s="9">
        <f t="shared" si="74"/>
        <v>250799</v>
      </c>
      <c r="AC62" s="9">
        <f t="shared" si="74"/>
        <v>5913</v>
      </c>
      <c r="AD62" s="4">
        <f t="shared" si="74"/>
        <v>3192.3599999999997</v>
      </c>
      <c r="AE62" s="9">
        <f t="shared" si="74"/>
        <v>828253</v>
      </c>
      <c r="AF62" s="9">
        <f t="shared" si="74"/>
        <v>13349</v>
      </c>
      <c r="AG62" s="4">
        <f t="shared" si="74"/>
        <v>5441.91</v>
      </c>
      <c r="AH62" s="9">
        <f t="shared" si="74"/>
        <v>1730355</v>
      </c>
      <c r="AI62" s="9">
        <f t="shared" si="74"/>
        <v>23006</v>
      </c>
      <c r="AJ62" s="4">
        <f t="shared" si="74"/>
        <v>6683.2900000000009</v>
      </c>
      <c r="AK62" s="9">
        <f t="shared" si="74"/>
        <v>2114276</v>
      </c>
      <c r="AL62" s="9">
        <f t="shared" ref="AL62:BP62" si="75">SUM(AL19,AL48)</f>
        <v>21110</v>
      </c>
      <c r="AM62" s="4">
        <f t="shared" si="75"/>
        <v>8420.9600000000009</v>
      </c>
      <c r="AN62" s="9">
        <f t="shared" si="75"/>
        <v>2233751</v>
      </c>
      <c r="AO62" s="9">
        <f t="shared" si="75"/>
        <v>14176</v>
      </c>
      <c r="AP62" s="4">
        <f t="shared" si="75"/>
        <v>11368.369999999999</v>
      </c>
      <c r="AQ62" s="9">
        <f t="shared" si="75"/>
        <v>2624003</v>
      </c>
      <c r="AR62" s="9">
        <f t="shared" si="75"/>
        <v>13792</v>
      </c>
      <c r="AS62" s="4">
        <f t="shared" si="75"/>
        <v>9886.15</v>
      </c>
      <c r="AT62" s="9">
        <f t="shared" si="75"/>
        <v>2043653</v>
      </c>
      <c r="AU62" s="9">
        <f t="shared" si="75"/>
        <v>6950</v>
      </c>
      <c r="AV62" s="4">
        <f t="shared" si="75"/>
        <v>4928.01</v>
      </c>
      <c r="AW62" s="9">
        <f t="shared" si="75"/>
        <v>968891</v>
      </c>
      <c r="AX62" s="9">
        <f t="shared" si="75"/>
        <v>2325</v>
      </c>
      <c r="AY62" s="4">
        <f t="shared" si="75"/>
        <v>2021.8599999999997</v>
      </c>
      <c r="AZ62" s="9">
        <f t="shared" si="75"/>
        <v>436043</v>
      </c>
      <c r="BA62" s="9">
        <f t="shared" si="75"/>
        <v>893</v>
      </c>
      <c r="BB62" s="4">
        <f t="shared" si="75"/>
        <v>770.68999999999994</v>
      </c>
      <c r="BC62" s="9">
        <f t="shared" si="75"/>
        <v>193925</v>
      </c>
      <c r="BD62" s="9">
        <f t="shared" si="75"/>
        <v>328</v>
      </c>
      <c r="BE62" s="4">
        <f t="shared" si="75"/>
        <v>336.49</v>
      </c>
      <c r="BF62" s="9">
        <f t="shared" si="75"/>
        <v>100777</v>
      </c>
      <c r="BG62" s="9">
        <f t="shared" si="75"/>
        <v>171</v>
      </c>
      <c r="BH62" s="4">
        <f t="shared" si="75"/>
        <v>164.53</v>
      </c>
      <c r="BI62" s="9">
        <f t="shared" si="75"/>
        <v>62697</v>
      </c>
      <c r="BJ62" s="9">
        <f t="shared" si="75"/>
        <v>79</v>
      </c>
      <c r="BK62" s="4">
        <f t="shared" si="75"/>
        <v>284.71999999999997</v>
      </c>
      <c r="BL62" s="9">
        <f t="shared" si="75"/>
        <v>120965</v>
      </c>
      <c r="BM62" s="9">
        <f t="shared" si="75"/>
        <v>80</v>
      </c>
      <c r="BN62" s="4">
        <f t="shared" si="75"/>
        <v>55906.009999999995</v>
      </c>
      <c r="BO62" s="9">
        <f t="shared" si="75"/>
        <v>13932248</v>
      </c>
      <c r="BP62" s="9">
        <f t="shared" si="75"/>
        <v>112798</v>
      </c>
      <c r="BQ62" s="50"/>
      <c r="BR62" s="50"/>
      <c r="BS62" s="26">
        <f>SUM(BS48,BS19)</f>
        <v>17.350000000000001</v>
      </c>
      <c r="BT62" s="26">
        <f>SUM(BT48,BT19)</f>
        <v>330.39</v>
      </c>
      <c r="BU62" s="26">
        <f>SUM(BU48,BU19)</f>
        <v>85.43</v>
      </c>
      <c r="BV62" s="17"/>
      <c r="BW62" s="40">
        <f>SUM(BW48,BW19)</f>
        <v>370.12</v>
      </c>
      <c r="BX62" s="46">
        <f t="shared" ref="BX62" si="76">SUM(BX48,BX19)</f>
        <v>379789</v>
      </c>
      <c r="BY62" s="20"/>
      <c r="BZ62" s="26">
        <f>SUM(BZ48,BZ19)</f>
        <v>157.53</v>
      </c>
      <c r="CA62" s="26">
        <f>SUM(BZ62,BW62,BS62:BU62,BN62)</f>
        <v>56866.829999999994</v>
      </c>
    </row>
  </sheetData>
  <mergeCells count="88">
    <mergeCell ref="C49:C55"/>
    <mergeCell ref="D49:D53"/>
    <mergeCell ref="C56:C61"/>
    <mergeCell ref="D56:E56"/>
    <mergeCell ref="D57:D60"/>
    <mergeCell ref="D61:E61"/>
    <mergeCell ref="C62:E62"/>
    <mergeCell ref="A49:B62"/>
    <mergeCell ref="A20:A48"/>
    <mergeCell ref="B48:E48"/>
    <mergeCell ref="C41:C46"/>
    <mergeCell ref="D41:E41"/>
    <mergeCell ref="D42:D45"/>
    <mergeCell ref="D46:E46"/>
    <mergeCell ref="C47:E47"/>
    <mergeCell ref="D28:D31"/>
    <mergeCell ref="D32:E32"/>
    <mergeCell ref="B20:B33"/>
    <mergeCell ref="C33:E33"/>
    <mergeCell ref="D54:E54"/>
    <mergeCell ref="D55:E55"/>
    <mergeCell ref="B34:B47"/>
    <mergeCell ref="C34:C40"/>
    <mergeCell ref="D34:D38"/>
    <mergeCell ref="D27:E27"/>
    <mergeCell ref="D39:E39"/>
    <mergeCell ref="D40:E40"/>
    <mergeCell ref="C20:C26"/>
    <mergeCell ref="C27:C32"/>
    <mergeCell ref="C13:C18"/>
    <mergeCell ref="D18:E18"/>
    <mergeCell ref="C19:E19"/>
    <mergeCell ref="D14:D17"/>
    <mergeCell ref="D13:E13"/>
    <mergeCell ref="D20:D24"/>
    <mergeCell ref="D25:E25"/>
    <mergeCell ref="D26:E26"/>
    <mergeCell ref="B4:B5"/>
    <mergeCell ref="C4:C5"/>
    <mergeCell ref="D4:D5"/>
    <mergeCell ref="E4:E5"/>
    <mergeCell ref="A6:A19"/>
    <mergeCell ref="B6:B19"/>
    <mergeCell ref="C6:C12"/>
    <mergeCell ref="D11:E11"/>
    <mergeCell ref="D12:E12"/>
    <mergeCell ref="D6:D10"/>
    <mergeCell ref="AV4:AX4"/>
    <mergeCell ref="AY4:BA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Q20:BQ46"/>
    <mergeCell ref="BR6:BR18"/>
    <mergeCell ref="BR20:BR32"/>
    <mergeCell ref="BQ61:BR62"/>
    <mergeCell ref="BQ49:BR60"/>
    <mergeCell ref="BQ47:BR48"/>
    <mergeCell ref="BQ6:BQ19"/>
    <mergeCell ref="BY4:BZ4"/>
    <mergeCell ref="CA4:CA5"/>
    <mergeCell ref="BS4:BT4"/>
    <mergeCell ref="BU4:BU5"/>
    <mergeCell ref="BR34:BR45"/>
    <mergeCell ref="BR4:BR5"/>
    <mergeCell ref="A2:B2"/>
    <mergeCell ref="A3:B3"/>
    <mergeCell ref="C2:D2"/>
    <mergeCell ref="C3:D3"/>
    <mergeCell ref="BV4:BX4"/>
    <mergeCell ref="BQ4:BQ5"/>
    <mergeCell ref="BB4:BD4"/>
    <mergeCell ref="BE4:BG4"/>
    <mergeCell ref="BH4:BJ4"/>
    <mergeCell ref="BK4:BM4"/>
    <mergeCell ref="BN4:BP4"/>
    <mergeCell ref="F4:H4"/>
    <mergeCell ref="I4:K4"/>
    <mergeCell ref="L4:N4"/>
    <mergeCell ref="O4:Q4"/>
    <mergeCell ref="A4:A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portrait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天草地域</vt:lpstr>
      <vt:lpstr>天草地域!Print_Titles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2023-01-06T00:37:43Z</dcterms:modified>
</cp:coreProperties>
</file>