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63.182\共有\団体支援課\R04\04 金融班\14  金利改定\農業関係資金(金利)\②-2金利一覧\R4\"/>
    </mc:Choice>
  </mc:AlternateContent>
  <bookViews>
    <workbookView xWindow="0" yWindow="0" windowWidth="17565" windowHeight="7860" tabRatio="424" activeTab="1"/>
  </bookViews>
  <sheets>
    <sheet name="パンフレット" sheetId="6" r:id="rId1"/>
    <sheet name="近代化資金等" sheetId="1" r:id="rId2"/>
  </sheets>
  <externalReferences>
    <externalReference r:id="rId3"/>
  </externalReferences>
  <definedNames>
    <definedName name="_xlnm._FilterDatabase" localSheetId="1" hidden="1">近代化資金等!$A$41:$B$51</definedName>
    <definedName name="_xlnm.Print_Area" localSheetId="0">パンフレット!$A$1:$L$41</definedName>
    <definedName name="_xlnm.Print_Area" localSheetId="1">近代化資金等!$A$1:$H$111</definedName>
  </definedNames>
  <calcPr calcId="162913" calcMode="manual"/>
</workbook>
</file>

<file path=xl/calcChain.xml><?xml version="1.0" encoding="utf-8"?>
<calcChain xmlns="http://schemas.openxmlformats.org/spreadsheetml/2006/main">
  <c r="E25" i="1" l="1"/>
  <c r="E25" i="6"/>
  <c r="E9" i="1" l="1"/>
  <c r="E10" i="1"/>
  <c r="E11" i="1"/>
  <c r="E12" i="1"/>
  <c r="E8" i="1"/>
  <c r="G31" i="6" l="1"/>
  <c r="D11" i="1" l="1"/>
  <c r="D12" i="1"/>
  <c r="C26" i="1" l="1"/>
  <c r="A49" i="1" l="1"/>
  <c r="A47" i="1"/>
  <c r="D78" i="1" l="1"/>
  <c r="E78" i="1"/>
  <c r="F78" i="1"/>
  <c r="G78" i="1"/>
  <c r="A71" i="1" l="1"/>
  <c r="A72" i="1"/>
  <c r="A66" i="1"/>
  <c r="A67" i="1"/>
  <c r="A68" i="1"/>
  <c r="A69" i="1"/>
  <c r="A70" i="1"/>
  <c r="A65" i="1"/>
  <c r="A45" i="1"/>
  <c r="A46" i="1"/>
  <c r="A50" i="1"/>
  <c r="C78" i="1" l="1"/>
  <c r="H101" i="1" l="1"/>
  <c r="G93" i="1"/>
  <c r="H93" i="1" s="1"/>
  <c r="C100" i="1"/>
  <c r="B18" i="1" l="1"/>
  <c r="D18" i="1" s="1"/>
  <c r="B19" i="1"/>
  <c r="D19" i="1" s="1"/>
  <c r="B20" i="1"/>
  <c r="D20" i="1" s="1"/>
  <c r="B21" i="1"/>
  <c r="D21" i="1" s="1"/>
  <c r="B22" i="1"/>
  <c r="D22" i="1" s="1"/>
  <c r="B23" i="1"/>
  <c r="D23" i="1" s="1"/>
  <c r="B68" i="1" l="1"/>
  <c r="K9" i="6"/>
  <c r="C48" i="1"/>
  <c r="B65" i="1"/>
  <c r="I9" i="6"/>
  <c r="B69" i="1"/>
  <c r="C46" i="1"/>
  <c r="B67" i="1"/>
  <c r="C49" i="1"/>
  <c r="B70" i="1"/>
  <c r="C45" i="1"/>
  <c r="B66" i="1"/>
  <c r="C47" i="1"/>
  <c r="E24" i="6"/>
  <c r="A44" i="1"/>
  <c r="D7" i="1"/>
  <c r="E39" i="1" l="1"/>
  <c r="D8" i="1" l="1"/>
  <c r="B85" i="1"/>
  <c r="G92" i="1"/>
  <c r="H92" i="1" s="1"/>
  <c r="D9" i="1" l="1"/>
  <c r="C44" i="1"/>
  <c r="D10" i="1"/>
  <c r="G21" i="6"/>
  <c r="G20" i="6"/>
  <c r="G19" i="6"/>
  <c r="G15" i="6"/>
  <c r="G14" i="6"/>
  <c r="D38" i="6" l="1"/>
  <c r="D36" i="6"/>
  <c r="D37" i="6"/>
  <c r="G32" i="6"/>
  <c r="G30" i="6"/>
  <c r="G29" i="6"/>
  <c r="G25" i="6"/>
  <c r="E18" i="6" l="1"/>
  <c r="G7" i="6" l="1"/>
  <c r="A85" i="1"/>
  <c r="E80" i="1"/>
  <c r="B24" i="1"/>
  <c r="D24" i="1" s="1"/>
  <c r="G12" i="6"/>
  <c r="C50" i="1" l="1"/>
  <c r="B71" i="1"/>
  <c r="G24" i="6" s="1"/>
  <c r="B25" i="1"/>
  <c r="D25" i="1" s="1"/>
  <c r="G11" i="6"/>
  <c r="C85" i="1"/>
  <c r="B26" i="1"/>
  <c r="D26" i="1" s="1"/>
  <c r="G6" i="6"/>
  <c r="G17" i="6" s="1"/>
  <c r="C51" i="1" l="1"/>
  <c r="B72" i="1"/>
  <c r="G18" i="6"/>
  <c r="G26" i="6"/>
  <c r="G28" i="6"/>
</calcChain>
</file>

<file path=xl/sharedStrings.xml><?xml version="1.0" encoding="utf-8"?>
<sst xmlns="http://schemas.openxmlformats.org/spreadsheetml/2006/main" count="216" uniqueCount="169">
  <si>
    <t>特利</t>
  </si>
  <si>
    <t>県</t>
    <rPh sb="0" eb="1">
      <t>ケン</t>
    </rPh>
    <phoneticPr fontId="2"/>
  </si>
  <si>
    <t>利子補給率</t>
    <rPh sb="0" eb="2">
      <t>リシ</t>
    </rPh>
    <rPh sb="2" eb="4">
      <t>ホキュウ</t>
    </rPh>
    <rPh sb="4" eb="5">
      <t>リツ</t>
    </rPh>
    <phoneticPr fontId="2"/>
  </si>
  <si>
    <t>償還期間</t>
    <rPh sb="0" eb="2">
      <t>ショウカン</t>
    </rPh>
    <rPh sb="2" eb="4">
      <t>キカン</t>
    </rPh>
    <phoneticPr fontId="2"/>
  </si>
  <si>
    <t>利子助成率</t>
    <rPh sb="0" eb="2">
      <t>リシ</t>
    </rPh>
    <rPh sb="2" eb="4">
      <t>ジョセイ</t>
    </rPh>
    <rPh sb="4" eb="5">
      <t>リツ</t>
    </rPh>
    <phoneticPr fontId="2"/>
  </si>
  <si>
    <t>4号</t>
    <rPh sb="1" eb="2">
      <t>５ゴウ</t>
    </rPh>
    <phoneticPr fontId="2"/>
  </si>
  <si>
    <t>２　災害資金</t>
    <rPh sb="2" eb="4">
      <t>サイガイ</t>
    </rPh>
    <rPh sb="4" eb="6">
      <t>シキン</t>
    </rPh>
    <phoneticPr fontId="2"/>
  </si>
  <si>
    <t>４　農業経営負担軽減支援資金</t>
    <rPh sb="2" eb="4">
      <t>ノウギョウ</t>
    </rPh>
    <rPh sb="4" eb="6">
      <t>ケイエイ</t>
    </rPh>
    <rPh sb="6" eb="8">
      <t>フタン</t>
    </rPh>
    <rPh sb="8" eb="10">
      <t>ケイゲン</t>
    </rPh>
    <rPh sb="10" eb="12">
      <t>シエン</t>
    </rPh>
    <rPh sb="12" eb="14">
      <t>シキン</t>
    </rPh>
    <phoneticPr fontId="2"/>
  </si>
  <si>
    <t>５　畜産特別資金</t>
    <rPh sb="2" eb="4">
      <t>チクサン</t>
    </rPh>
    <rPh sb="4" eb="6">
      <t>トクベツ</t>
    </rPh>
    <rPh sb="6" eb="8">
      <t>シキン</t>
    </rPh>
    <phoneticPr fontId="2"/>
  </si>
  <si>
    <t>　農業者、林業者、沿岸漁業者</t>
    <rPh sb="1" eb="4">
      <t>ノウギョウシャ</t>
    </rPh>
    <rPh sb="5" eb="7">
      <t>リンギョウ</t>
    </rPh>
    <rPh sb="7" eb="8">
      <t>シャ</t>
    </rPh>
    <rPh sb="9" eb="11">
      <t>エンガン</t>
    </rPh>
    <rPh sb="11" eb="14">
      <t>ギョギョウシャ</t>
    </rPh>
    <phoneticPr fontId="2"/>
  </si>
  <si>
    <t>（６）農林漁業セーフティネット資金</t>
    <rPh sb="3" eb="5">
      <t>ノウリン</t>
    </rPh>
    <rPh sb="5" eb="7">
      <t>ギョギョウ</t>
    </rPh>
    <rPh sb="15" eb="17">
      <t>シキン</t>
    </rPh>
    <phoneticPr fontId="2"/>
  </si>
  <si>
    <t>共同（二分）</t>
    <rPh sb="0" eb="2">
      <t>キョウドウ</t>
    </rPh>
    <rPh sb="3" eb="5">
      <t>ニブン</t>
    </rPh>
    <phoneticPr fontId="2"/>
  </si>
  <si>
    <t>共同（一分）</t>
    <rPh sb="0" eb="2">
      <t>キョウドウ</t>
    </rPh>
    <rPh sb="3" eb="4">
      <t>イチ</t>
    </rPh>
    <rPh sb="4" eb="5">
      <t>ブン</t>
    </rPh>
    <phoneticPr fontId="2"/>
  </si>
  <si>
    <t>特利</t>
    <rPh sb="0" eb="1">
      <t>トク</t>
    </rPh>
    <rPh sb="1" eb="2">
      <t>リ</t>
    </rPh>
    <phoneticPr fontId="2"/>
  </si>
  <si>
    <t>金融機関</t>
    <rPh sb="0" eb="2">
      <t>キンユウ</t>
    </rPh>
    <rPh sb="2" eb="4">
      <t>キカン</t>
    </rPh>
    <phoneticPr fontId="2"/>
  </si>
  <si>
    <t>基準金利</t>
    <rPh sb="0" eb="2">
      <t>キジュン</t>
    </rPh>
    <rPh sb="2" eb="4">
      <t>キンリ</t>
    </rPh>
    <phoneticPr fontId="2"/>
  </si>
  <si>
    <t>認定農業者に融通する場合の特例</t>
    <rPh sb="0" eb="2">
      <t>ニンテイ</t>
    </rPh>
    <rPh sb="2" eb="5">
      <t>ノウギョウシャ</t>
    </rPh>
    <rPh sb="6" eb="8">
      <t>ユウヅウ</t>
    </rPh>
    <rPh sb="10" eb="12">
      <t>バアイ</t>
    </rPh>
    <rPh sb="13" eb="15">
      <t>トクレイ</t>
    </rPh>
    <phoneticPr fontId="2"/>
  </si>
  <si>
    <t>貸付金利
（特例利率）</t>
    <rPh sb="6" eb="8">
      <t>トクレイ</t>
    </rPh>
    <rPh sb="8" eb="10">
      <t>リリツ</t>
    </rPh>
    <phoneticPr fontId="2"/>
  </si>
  <si>
    <t>日本公庫</t>
    <rPh sb="0" eb="2">
      <t>ニホン</t>
    </rPh>
    <rPh sb="2" eb="4">
      <t>コウコ</t>
    </rPh>
    <phoneticPr fontId="2"/>
  </si>
  <si>
    <t>農業近代化資金</t>
    <rPh sb="0" eb="2">
      <t>ノウギョウ</t>
    </rPh>
    <rPh sb="2" eb="5">
      <t>キンダイカ</t>
    </rPh>
    <rPh sb="5" eb="7">
      <t>シキン</t>
    </rPh>
    <phoneticPr fontId="2"/>
  </si>
  <si>
    <t>　　個人</t>
    <rPh sb="2" eb="4">
      <t>コジン</t>
    </rPh>
    <phoneticPr fontId="2"/>
  </si>
  <si>
    <t>　　共同</t>
    <rPh sb="2" eb="4">
      <t>キョウドウ</t>
    </rPh>
    <phoneticPr fontId="2"/>
  </si>
  <si>
    <t>農業改良資金</t>
    <rPh sb="0" eb="2">
      <t>ノウギョウ</t>
    </rPh>
    <rPh sb="2" eb="4">
      <t>カイリョウ</t>
    </rPh>
    <rPh sb="4" eb="6">
      <t>シキン</t>
    </rPh>
    <phoneticPr fontId="2"/>
  </si>
  <si>
    <t>無　　利　　子</t>
    <rPh sb="0" eb="1">
      <t>ム</t>
    </rPh>
    <rPh sb="3" eb="4">
      <t>リ</t>
    </rPh>
    <rPh sb="6" eb="7">
      <t>コ</t>
    </rPh>
    <phoneticPr fontId="2"/>
  </si>
  <si>
    <t>日本政策金融公庫資金</t>
    <rPh sb="0" eb="2">
      <t>ニホン</t>
    </rPh>
    <rPh sb="2" eb="4">
      <t>セイサク</t>
    </rPh>
    <rPh sb="4" eb="6">
      <t>キンユウ</t>
    </rPh>
    <rPh sb="6" eb="8">
      <t>コウコ</t>
    </rPh>
    <rPh sb="8" eb="10">
      <t>シキン</t>
    </rPh>
    <phoneticPr fontId="2"/>
  </si>
  <si>
    <t>農業基盤整備資金</t>
    <rPh sb="0" eb="2">
      <t>ノウギョウ</t>
    </rPh>
    <rPh sb="2" eb="4">
      <t>キバン</t>
    </rPh>
    <rPh sb="4" eb="6">
      <t>セイビ</t>
    </rPh>
    <rPh sb="6" eb="8">
      <t>シキン</t>
    </rPh>
    <phoneticPr fontId="2"/>
  </si>
  <si>
    <t>経営体育成強化資金</t>
    <rPh sb="0" eb="3">
      <t>ケイエイタイ</t>
    </rPh>
    <rPh sb="3" eb="5">
      <t>イクセイ</t>
    </rPh>
    <rPh sb="5" eb="7">
      <t>キョウカ</t>
    </rPh>
    <rPh sb="7" eb="9">
      <t>シキン</t>
    </rPh>
    <phoneticPr fontId="2"/>
  </si>
  <si>
    <t>振興山村過疎地域経営改善資金</t>
    <rPh sb="0" eb="2">
      <t>シンコウ</t>
    </rPh>
    <rPh sb="2" eb="4">
      <t>サンソン</t>
    </rPh>
    <rPh sb="4" eb="6">
      <t>カソ</t>
    </rPh>
    <rPh sb="6" eb="8">
      <t>チイキ</t>
    </rPh>
    <rPh sb="8" eb="10">
      <t>ケイエイ</t>
    </rPh>
    <rPh sb="10" eb="12">
      <t>カイゼン</t>
    </rPh>
    <rPh sb="12" eb="14">
      <t>シキン</t>
    </rPh>
    <phoneticPr fontId="2"/>
  </si>
  <si>
    <t>農林漁業施設資金</t>
    <rPh sb="0" eb="2">
      <t>ノウリン</t>
    </rPh>
    <rPh sb="2" eb="4">
      <t>ギョギョウ</t>
    </rPh>
    <rPh sb="4" eb="6">
      <t>シセツ</t>
    </rPh>
    <rPh sb="6" eb="8">
      <t>シキン</t>
    </rPh>
    <phoneticPr fontId="2"/>
  </si>
  <si>
    <t>農林漁業セーフティネット資金</t>
    <rPh sb="0" eb="2">
      <t>ノウリン</t>
    </rPh>
    <rPh sb="2" eb="4">
      <t>ギョギョウ</t>
    </rPh>
    <rPh sb="12" eb="14">
      <t>シキン</t>
    </rPh>
    <phoneticPr fontId="2"/>
  </si>
  <si>
    <t>特定農産加工資金</t>
    <rPh sb="0" eb="2">
      <t>トクテイ</t>
    </rPh>
    <rPh sb="2" eb="4">
      <t>ノウサン</t>
    </rPh>
    <rPh sb="4" eb="6">
      <t>カコウ</t>
    </rPh>
    <rPh sb="6" eb="8">
      <t>シキン</t>
    </rPh>
    <phoneticPr fontId="2"/>
  </si>
  <si>
    <t>畜産経営環境調和推進資金</t>
    <rPh sb="0" eb="2">
      <t>チクサン</t>
    </rPh>
    <rPh sb="2" eb="4">
      <t>ケイエイ</t>
    </rPh>
    <rPh sb="4" eb="6">
      <t>カンキョウ</t>
    </rPh>
    <rPh sb="6" eb="8">
      <t>チョウワ</t>
    </rPh>
    <rPh sb="8" eb="10">
      <t>スイシン</t>
    </rPh>
    <rPh sb="10" eb="12">
      <t>シキン</t>
    </rPh>
    <phoneticPr fontId="2"/>
  </si>
  <si>
    <t>農業経営負担軽減支援資金</t>
    <rPh sb="0" eb="2">
      <t>ノウギョウ</t>
    </rPh>
    <rPh sb="2" eb="4">
      <t>ケイエイ</t>
    </rPh>
    <rPh sb="4" eb="6">
      <t>フタン</t>
    </rPh>
    <rPh sb="6" eb="8">
      <t>ケイゲン</t>
    </rPh>
    <rPh sb="8" eb="10">
      <t>シエン</t>
    </rPh>
    <rPh sb="10" eb="12">
      <t>シキン</t>
    </rPh>
    <phoneticPr fontId="2"/>
  </si>
  <si>
    <t>大家畜・養豚特別支援資金　</t>
    <rPh sb="0" eb="3">
      <t>ダイカチク</t>
    </rPh>
    <rPh sb="4" eb="6">
      <t>ヨウトン</t>
    </rPh>
    <rPh sb="6" eb="8">
      <t>トクベツ</t>
    </rPh>
    <rPh sb="8" eb="10">
      <t>シエン</t>
    </rPh>
    <rPh sb="10" eb="12">
      <t>シキン</t>
    </rPh>
    <phoneticPr fontId="2"/>
  </si>
  <si>
    <t>（参考）</t>
    <rPh sb="1" eb="3">
      <t>サンコウ</t>
    </rPh>
    <phoneticPr fontId="2"/>
  </si>
  <si>
    <t>区　　          分</t>
    <rPh sb="0" eb="1">
      <t>ク</t>
    </rPh>
    <rPh sb="13" eb="14">
      <t>ブン</t>
    </rPh>
    <phoneticPr fontId="2"/>
  </si>
  <si>
    <t>年利率</t>
    <rPh sb="0" eb="1">
      <t>ネン</t>
    </rPh>
    <rPh sb="1" eb="3">
      <t>リリツ</t>
    </rPh>
    <phoneticPr fontId="2"/>
  </si>
  <si>
    <t>区分</t>
    <rPh sb="0" eb="2">
      <t>クブン</t>
    </rPh>
    <phoneticPr fontId="2"/>
  </si>
  <si>
    <t>個人</t>
    <rPh sb="0" eb="2">
      <t>コジン</t>
    </rPh>
    <phoneticPr fontId="2"/>
  </si>
  <si>
    <t>一般</t>
    <rPh sb="0" eb="2">
      <t>イッパン</t>
    </rPh>
    <phoneticPr fontId="2"/>
  </si>
  <si>
    <t>1～3号、5号、7号</t>
    <rPh sb="3" eb="4">
      <t>４ゴウ</t>
    </rPh>
    <rPh sb="5" eb="7">
      <t>５ゴウ</t>
    </rPh>
    <rPh sb="8" eb="10">
      <t>７ゴウ</t>
    </rPh>
    <phoneticPr fontId="2"/>
  </si>
  <si>
    <t>1～3号、5号～7号</t>
    <rPh sb="3" eb="4">
      <t>４ゴウ</t>
    </rPh>
    <rPh sb="6" eb="7">
      <t>６ゴウ</t>
    </rPh>
    <rPh sb="8" eb="10">
      <t>７ゴウ</t>
    </rPh>
    <phoneticPr fontId="2"/>
  </si>
  <si>
    <t>1～3号、5～7号</t>
    <rPh sb="3" eb="4">
      <t>４ゴウ</t>
    </rPh>
    <rPh sb="7" eb="9">
      <t>７ゴウ</t>
    </rPh>
    <phoneticPr fontId="2"/>
  </si>
  <si>
    <t>（５）農林漁業施設資金</t>
    <rPh sb="3" eb="5">
      <t>ノウリン</t>
    </rPh>
    <rPh sb="5" eb="7">
      <t>ギョギョウ</t>
    </rPh>
    <rPh sb="7" eb="9">
      <t>シセツ</t>
    </rPh>
    <rPh sb="9" eb="11">
      <t>シキン</t>
    </rPh>
    <phoneticPr fontId="2"/>
  </si>
  <si>
    <t>（７）特定農産加工資金</t>
    <rPh sb="3" eb="5">
      <t>トクテイ</t>
    </rPh>
    <rPh sb="5" eb="6">
      <t>ノウ</t>
    </rPh>
    <rPh sb="6" eb="7">
      <t>サン</t>
    </rPh>
    <rPh sb="7" eb="9">
      <t>カコウ</t>
    </rPh>
    <rPh sb="9" eb="11">
      <t>シキン</t>
    </rPh>
    <phoneticPr fontId="2"/>
  </si>
  <si>
    <t>融資額等</t>
    <rPh sb="0" eb="2">
      <t>ユウシ</t>
    </rPh>
    <rPh sb="2" eb="3">
      <t>ガク</t>
    </rPh>
    <rPh sb="3" eb="4">
      <t>トウ</t>
    </rPh>
    <phoneticPr fontId="2"/>
  </si>
  <si>
    <t>中小企業等2.7億円まで</t>
    <rPh sb="0" eb="2">
      <t>チュウショウ</t>
    </rPh>
    <rPh sb="2" eb="4">
      <t>キギョウ</t>
    </rPh>
    <rPh sb="4" eb="5">
      <t>トウ</t>
    </rPh>
    <rPh sb="8" eb="10">
      <t>オクエン</t>
    </rPh>
    <phoneticPr fontId="2"/>
  </si>
  <si>
    <t>（８）畜産経営環境調和推進資金</t>
    <rPh sb="3" eb="5">
      <t>チクサン</t>
    </rPh>
    <rPh sb="5" eb="7">
      <t>ケイエイ</t>
    </rPh>
    <rPh sb="7" eb="9">
      <t>カンキョウ</t>
    </rPh>
    <rPh sb="9" eb="11">
      <t>チョウワ</t>
    </rPh>
    <rPh sb="11" eb="13">
      <t>スイシン</t>
    </rPh>
    <rPh sb="13" eb="15">
      <t>シキン</t>
    </rPh>
    <phoneticPr fontId="2"/>
  </si>
  <si>
    <t>経営改善</t>
    <rPh sb="0" eb="2">
      <t>ケイエイ</t>
    </rPh>
    <rPh sb="2" eb="4">
      <t>カイゼン</t>
    </rPh>
    <phoneticPr fontId="2"/>
  </si>
  <si>
    <t>経営継承</t>
    <rPh sb="0" eb="2">
      <t>ケイエイ</t>
    </rPh>
    <rPh sb="2" eb="4">
      <t>ケイショウ</t>
    </rPh>
    <phoneticPr fontId="2"/>
  </si>
  <si>
    <t>貸付金利
（利子助成前）</t>
    <rPh sb="6" eb="8">
      <t>リシ</t>
    </rPh>
    <rPh sb="8" eb="10">
      <t>ジョセイ</t>
    </rPh>
    <rPh sb="10" eb="11">
      <t>マエ</t>
    </rPh>
    <phoneticPr fontId="2"/>
  </si>
  <si>
    <t>【参考】　主要金利の推移</t>
    <rPh sb="1" eb="3">
      <t>サンコウ</t>
    </rPh>
    <rPh sb="5" eb="7">
      <t>シュヨウ</t>
    </rPh>
    <rPh sb="7" eb="9">
      <t>キンリ</t>
    </rPh>
    <rPh sb="10" eb="12">
      <t>スイイ</t>
    </rPh>
    <phoneticPr fontId="2"/>
  </si>
  <si>
    <t>３　日本政策金融公庫資金</t>
    <rPh sb="2" eb="4">
      <t>ニホン</t>
    </rPh>
    <rPh sb="4" eb="6">
      <t>セイサク</t>
    </rPh>
    <rPh sb="6" eb="8">
      <t>キンユウ</t>
    </rPh>
    <rPh sb="8" eb="10">
      <t>コウコ</t>
    </rPh>
    <rPh sb="10" eb="12">
      <t>シキン</t>
    </rPh>
    <phoneticPr fontId="2"/>
  </si>
  <si>
    <t>15年</t>
    <rPh sb="2" eb="3">
      <t>ネン</t>
    </rPh>
    <phoneticPr fontId="2"/>
  </si>
  <si>
    <t>13年</t>
    <rPh sb="2" eb="3">
      <t>ネン</t>
    </rPh>
    <phoneticPr fontId="2"/>
  </si>
  <si>
    <t>（１）農業基盤整備資金</t>
    <rPh sb="3" eb="5">
      <t>ノウギョウ</t>
    </rPh>
    <rPh sb="5" eb="7">
      <t>キバン</t>
    </rPh>
    <rPh sb="7" eb="9">
      <t>セイビ</t>
    </rPh>
    <rPh sb="9" eb="11">
      <t>シキン</t>
    </rPh>
    <phoneticPr fontId="2"/>
  </si>
  <si>
    <t>貸付金利</t>
    <phoneticPr fontId="2"/>
  </si>
  <si>
    <t>貸付金利</t>
    <phoneticPr fontId="2"/>
  </si>
  <si>
    <t>11年以下</t>
    <rPh sb="2" eb="3">
      <t>ネン</t>
    </rPh>
    <rPh sb="3" eb="5">
      <t>イカ</t>
    </rPh>
    <phoneticPr fontId="2"/>
  </si>
  <si>
    <t>貸付金利</t>
    <phoneticPr fontId="2"/>
  </si>
  <si>
    <t>利子補給率等</t>
    <rPh sb="0" eb="2">
      <t>リシ</t>
    </rPh>
    <rPh sb="2" eb="4">
      <t>ホキュウ</t>
    </rPh>
    <rPh sb="4" eb="5">
      <t>リツ</t>
    </rPh>
    <rPh sb="5" eb="6">
      <t>トウ</t>
    </rPh>
    <phoneticPr fontId="2"/>
  </si>
  <si>
    <t>貸付金利</t>
    <phoneticPr fontId="2"/>
  </si>
  <si>
    <t>中央畜産会</t>
    <rPh sb="0" eb="2">
      <t>チュウオウ</t>
    </rPh>
    <rPh sb="2" eb="4">
      <t>チクサン</t>
    </rPh>
    <rPh sb="4" eb="5">
      <t>カイ</t>
    </rPh>
    <phoneticPr fontId="2"/>
  </si>
  <si>
    <t>自助努力</t>
    <rPh sb="0" eb="2">
      <t>ジジョ</t>
    </rPh>
    <rPh sb="2" eb="4">
      <t>ドリョク</t>
    </rPh>
    <phoneticPr fontId="2"/>
  </si>
  <si>
    <t>県(0.325)</t>
    <rPh sb="0" eb="1">
      <t>ケン</t>
    </rPh>
    <phoneticPr fontId="2"/>
  </si>
  <si>
    <t>市町村(0.1)</t>
    <rPh sb="0" eb="3">
      <t>シチョウソン</t>
    </rPh>
    <phoneticPr fontId="2"/>
  </si>
  <si>
    <t>農協等(0.575)</t>
    <rPh sb="0" eb="2">
      <t>ノウキョウ</t>
    </rPh>
    <rPh sb="2" eb="3">
      <t>トウ</t>
    </rPh>
    <phoneticPr fontId="2"/>
  </si>
  <si>
    <t>計</t>
    <rPh sb="0" eb="1">
      <t>ケイ</t>
    </rPh>
    <phoneticPr fontId="2"/>
  </si>
  <si>
    <t>　(優遇金利)</t>
    <rPh sb="2" eb="4">
      <t>ユウグウ</t>
    </rPh>
    <rPh sb="4" eb="6">
      <t>キンリ</t>
    </rPh>
    <phoneticPr fontId="2"/>
  </si>
  <si>
    <t>[基準金利]</t>
    <rPh sb="1" eb="3">
      <t>キジュン</t>
    </rPh>
    <rPh sb="3" eb="5">
      <t>キンリ</t>
    </rPh>
    <phoneticPr fontId="2"/>
  </si>
  <si>
    <t>％</t>
    <phoneticPr fontId="2"/>
  </si>
  <si>
    <t>％（災害）</t>
    <rPh sb="2" eb="4">
      <t>サイガイ</t>
    </rPh>
    <phoneticPr fontId="2"/>
  </si>
  <si>
    <t>％</t>
    <phoneticPr fontId="2"/>
  </si>
  <si>
    <t>％（非補助）</t>
    <rPh sb="2" eb="3">
      <t>ヒ</t>
    </rPh>
    <rPh sb="3" eb="5">
      <t>ホジョ</t>
    </rPh>
    <phoneticPr fontId="2"/>
  </si>
  <si>
    <r>
      <t xml:space="preserve">スーパーＬ資金
</t>
    </r>
    <r>
      <rPr>
        <sz val="11"/>
        <rFont val="ＭＳ Ｐゴシック"/>
        <family val="3"/>
        <charset val="128"/>
      </rPr>
      <t>（農業経営基盤強化資金）</t>
    </r>
    <rPh sb="5" eb="7">
      <t>シキン</t>
    </rPh>
    <rPh sb="9" eb="11">
      <t>ノウギョウ</t>
    </rPh>
    <rPh sb="11" eb="13">
      <t>ケイエイ</t>
    </rPh>
    <rPh sb="13" eb="15">
      <t>キバン</t>
    </rPh>
    <rPh sb="15" eb="17">
      <t>キョウカ</t>
    </rPh>
    <rPh sb="17" eb="19">
      <t>シキン</t>
    </rPh>
    <phoneticPr fontId="2"/>
  </si>
  <si>
    <t>１　農業近代化資金</t>
    <rPh sb="2" eb="4">
      <t>ノウギョウ</t>
    </rPh>
    <rPh sb="4" eb="7">
      <t>キンダイカ</t>
    </rPh>
    <rPh sb="7" eb="9">
      <t>シキン</t>
    </rPh>
    <phoneticPr fontId="2"/>
  </si>
  <si>
    <t>（２）経営体育成強化資金</t>
    <rPh sb="3" eb="5">
      <t>ケイエイ</t>
    </rPh>
    <rPh sb="5" eb="6">
      <t>タイ</t>
    </rPh>
    <rPh sb="6" eb="8">
      <t>イクセイ</t>
    </rPh>
    <rPh sb="8" eb="10">
      <t>キョウカ</t>
    </rPh>
    <rPh sb="10" eb="12">
      <t>シキン</t>
    </rPh>
    <phoneticPr fontId="2"/>
  </si>
  <si>
    <t>貸付金利</t>
    <phoneticPr fontId="2"/>
  </si>
  <si>
    <t>（３）農業経営基盤強化資金(スーパーL)</t>
    <rPh sb="3" eb="5">
      <t>ノウギョウ</t>
    </rPh>
    <rPh sb="5" eb="7">
      <t>ケイエイ</t>
    </rPh>
    <rPh sb="7" eb="9">
      <t>キバン</t>
    </rPh>
    <rPh sb="9" eb="11">
      <t>キョウカ</t>
    </rPh>
    <rPh sb="11" eb="13">
      <t>シキン</t>
    </rPh>
    <phoneticPr fontId="2"/>
  </si>
  <si>
    <t>　長期プライムレート</t>
    <rPh sb="1" eb="3">
      <t>チョウキ</t>
    </rPh>
    <phoneticPr fontId="2"/>
  </si>
  <si>
    <t>　最優遇金利下限</t>
    <rPh sb="1" eb="2">
      <t>サイ</t>
    </rPh>
    <rPh sb="2" eb="4">
      <t>ユウグウ</t>
    </rPh>
    <rPh sb="4" eb="6">
      <t>キンリ</t>
    </rPh>
    <rPh sb="6" eb="8">
      <t>カゲン</t>
    </rPh>
    <phoneticPr fontId="2"/>
  </si>
  <si>
    <t>　財政融資資金金利</t>
    <rPh sb="1" eb="3">
      <t>ザイセイ</t>
    </rPh>
    <rPh sb="3" eb="5">
      <t>ユウシ</t>
    </rPh>
    <rPh sb="5" eb="7">
      <t>シキン</t>
    </rPh>
    <rPh sb="7" eb="9">
      <t>キンリ</t>
    </rPh>
    <phoneticPr fontId="2"/>
  </si>
  <si>
    <t>％（補助県営）</t>
    <rPh sb="2" eb="4">
      <t>ホジョ</t>
    </rPh>
    <rPh sb="4" eb="6">
      <t>ケンエイ</t>
    </rPh>
    <phoneticPr fontId="2"/>
  </si>
  <si>
    <t>％（補助団体・非補助）</t>
    <rPh sb="2" eb="4">
      <t>ホジョ</t>
    </rPh>
    <rPh sb="4" eb="6">
      <t>ダンタイ</t>
    </rPh>
    <rPh sb="7" eb="8">
      <t>ヒ</t>
    </rPh>
    <rPh sb="8" eb="10">
      <t>ホジョ</t>
    </rPh>
    <phoneticPr fontId="2"/>
  </si>
  <si>
    <t>％（補助・一般）</t>
    <rPh sb="2" eb="4">
      <t>ホジョ</t>
    </rPh>
    <rPh sb="5" eb="7">
      <t>イッパン</t>
    </rPh>
    <phoneticPr fontId="2"/>
  </si>
  <si>
    <t>％（補助・共同利用）</t>
    <rPh sb="2" eb="4">
      <t>ホジョ</t>
    </rPh>
    <rPh sb="5" eb="7">
      <t>キョウドウ</t>
    </rPh>
    <rPh sb="7" eb="9">
      <t>リヨウ</t>
    </rPh>
    <phoneticPr fontId="2"/>
  </si>
  <si>
    <t>％（共同利用他）</t>
    <rPh sb="2" eb="4">
      <t>キョウドウ</t>
    </rPh>
    <rPh sb="4" eb="6">
      <t>リヨウ</t>
    </rPh>
    <rPh sb="6" eb="7">
      <t>ホカ</t>
    </rPh>
    <phoneticPr fontId="2"/>
  </si>
  <si>
    <t>％（災害復旧）</t>
    <rPh sb="2" eb="4">
      <t>サイガイ</t>
    </rPh>
    <rPh sb="4" eb="6">
      <t>フッキュウ</t>
    </rPh>
    <phoneticPr fontId="2"/>
  </si>
  <si>
    <t>基準金利
 (近代化資金の金利)</t>
    <rPh sb="0" eb="2">
      <t>キジュン</t>
    </rPh>
    <rPh sb="2" eb="4">
      <t>キンリ</t>
    </rPh>
    <rPh sb="7" eb="10">
      <t>キンダイカ</t>
    </rPh>
    <rPh sb="10" eb="12">
      <t>シキン</t>
    </rPh>
    <rPh sb="13" eb="15">
      <t>キンリ</t>
    </rPh>
    <phoneticPr fontId="2"/>
  </si>
  <si>
    <t>～</t>
    <phoneticPr fontId="2"/>
  </si>
  <si>
    <t>　　　　　　認定農業者に融通する場合</t>
    <rPh sb="6" eb="8">
      <t>ニンテイ</t>
    </rPh>
    <rPh sb="8" eb="11">
      <t>ノウギョウシャ</t>
    </rPh>
    <rPh sb="12" eb="14">
      <t>ユウズウ</t>
    </rPh>
    <rPh sb="16" eb="18">
      <t>バアイ</t>
    </rPh>
    <phoneticPr fontId="2"/>
  </si>
  <si>
    <t>農林水産長
期金融協会</t>
    <rPh sb="0" eb="2">
      <t>ノウリン</t>
    </rPh>
    <rPh sb="2" eb="4">
      <t>スイサン</t>
    </rPh>
    <rPh sb="4" eb="5">
      <t>チョウ</t>
    </rPh>
    <rPh sb="6" eb="7">
      <t>キ</t>
    </rPh>
    <rPh sb="7" eb="9">
      <t>キンユウ</t>
    </rPh>
    <rPh sb="9" eb="11">
      <t>キョウカイ</t>
    </rPh>
    <phoneticPr fontId="2"/>
  </si>
  <si>
    <t>スーパーＳ資金
（農業経営改善促進資金）</t>
    <rPh sb="5" eb="7">
      <t>シキン</t>
    </rPh>
    <rPh sb="9" eb="11">
      <t>ノウギョウ</t>
    </rPh>
    <rPh sb="11" eb="13">
      <t>ケイエイ</t>
    </rPh>
    <rPh sb="13" eb="15">
      <t>カイゼン</t>
    </rPh>
    <rPh sb="15" eb="17">
      <t>ソクシン</t>
    </rPh>
    <rPh sb="17" eb="19">
      <t>シキン</t>
    </rPh>
    <phoneticPr fontId="2"/>
  </si>
  <si>
    <t>資　　金　　名　　　</t>
    <rPh sb="0" eb="1">
      <t>シ</t>
    </rPh>
    <rPh sb="3" eb="4">
      <t>キン</t>
    </rPh>
    <rPh sb="6" eb="7">
      <t>メイ</t>
    </rPh>
    <phoneticPr fontId="2"/>
  </si>
  <si>
    <t>（共同利用他）</t>
    <rPh sb="1" eb="3">
      <t>キョウドウ</t>
    </rPh>
    <rPh sb="3" eb="5">
      <t>リヨウ</t>
    </rPh>
    <rPh sb="5" eb="6">
      <t>ホカ</t>
    </rPh>
    <phoneticPr fontId="2"/>
  </si>
  <si>
    <t>（災害復旧）</t>
    <rPh sb="1" eb="3">
      <t>サイガイ</t>
    </rPh>
    <rPh sb="3" eb="5">
      <t>フッキュウ</t>
    </rPh>
    <phoneticPr fontId="2"/>
  </si>
  <si>
    <t>％</t>
    <phoneticPr fontId="2"/>
  </si>
  <si>
    <t>（農協等→個人）</t>
    <rPh sb="1" eb="3">
      <t>ノウキョウ</t>
    </rPh>
    <rPh sb="3" eb="4">
      <t>トウ</t>
    </rPh>
    <rPh sb="5" eb="7">
      <t>コジン</t>
    </rPh>
    <phoneticPr fontId="2"/>
  </si>
  <si>
    <t>（補助県営）</t>
    <rPh sb="1" eb="3">
      <t>ホジョ</t>
    </rPh>
    <rPh sb="3" eb="5">
      <t>ケンエイ</t>
    </rPh>
    <phoneticPr fontId="2"/>
  </si>
  <si>
    <t>（災害）</t>
    <rPh sb="1" eb="3">
      <t>サイガイ</t>
    </rPh>
    <phoneticPr fontId="2"/>
  </si>
  <si>
    <t>（補助･一般）</t>
    <rPh sb="1" eb="3">
      <t>ホジョ</t>
    </rPh>
    <rPh sb="4" eb="6">
      <t>イッパン</t>
    </rPh>
    <phoneticPr fontId="2"/>
  </si>
  <si>
    <t>（補助・共同利用）</t>
    <rPh sb="4" eb="6">
      <t>キョウドウ</t>
    </rPh>
    <rPh sb="6" eb="8">
      <t>リヨウ</t>
    </rPh>
    <phoneticPr fontId="2"/>
  </si>
  <si>
    <t>（非補助）</t>
    <rPh sb="1" eb="2">
      <t>ヒ</t>
    </rPh>
    <rPh sb="2" eb="4">
      <t>ホジョ</t>
    </rPh>
    <phoneticPr fontId="2"/>
  </si>
  <si>
    <t>（変動金利制）</t>
    <rPh sb="1" eb="3">
      <t>ヘンドウ</t>
    </rPh>
    <rPh sb="3" eb="5">
      <t>キンリ</t>
    </rPh>
    <rPh sb="5" eb="6">
      <t>セイ</t>
    </rPh>
    <phoneticPr fontId="2"/>
  </si>
  <si>
    <t>貸　付　金　利　</t>
    <rPh sb="0" eb="1">
      <t>カシ</t>
    </rPh>
    <rPh sb="2" eb="3">
      <t>ヅケ</t>
    </rPh>
    <rPh sb="4" eb="5">
      <t>キン</t>
    </rPh>
    <rPh sb="6" eb="7">
      <t>リ</t>
    </rPh>
    <phoneticPr fontId="2"/>
  </si>
  <si>
    <t>(注)　１　農業近代化資金の｢共同(二分)｣は、農協が融資機関で農協、農協連合会及び法人等に貸し付ける場合をいう。
　　　 ２  農業近代化資金の｢共同(一分)｣は、農協連合会、農林中金、銀行等が融資機関で農協、農協連合会及び法人等に貸し付ける場合をいう。</t>
    <phoneticPr fontId="2"/>
  </si>
  <si>
    <r>
      <t>（補助団体営・非補助）</t>
    </r>
    <r>
      <rPr>
        <sz val="12"/>
        <rFont val="ＭＳ Ｐゴシック"/>
        <family val="3"/>
        <charset val="128"/>
      </rPr>
      <t/>
    </r>
    <rPh sb="1" eb="3">
      <t>ホジョ</t>
    </rPh>
    <rPh sb="3" eb="5">
      <t>ダンタイ</t>
    </rPh>
    <rPh sb="5" eb="6">
      <t>エイ</t>
    </rPh>
    <rPh sb="7" eb="8">
      <t>ヒ</t>
    </rPh>
    <rPh sb="8" eb="10">
      <t>ホジョ</t>
    </rPh>
    <phoneticPr fontId="2"/>
  </si>
  <si>
    <t>青年等就農資金</t>
    <rPh sb="0" eb="2">
      <t>セイネン</t>
    </rPh>
    <rPh sb="2" eb="3">
      <t>トウ</t>
    </rPh>
    <rPh sb="3" eb="5">
      <t>シュウノウ</t>
    </rPh>
    <rPh sb="5" eb="7">
      <t>シキン</t>
    </rPh>
    <phoneticPr fontId="2"/>
  </si>
  <si>
    <t>2.7億円超</t>
    <rPh sb="3" eb="5">
      <t>オクエン</t>
    </rPh>
    <rPh sb="5" eb="6">
      <t>チョウ</t>
    </rPh>
    <phoneticPr fontId="2"/>
  </si>
  <si>
    <t>　　・災害の状況により創設。貸付条件は創設の都度決定されます。</t>
    <rPh sb="3" eb="5">
      <t>サイガイ</t>
    </rPh>
    <rPh sb="6" eb="8">
      <t>ジョウキョウ</t>
    </rPh>
    <rPh sb="11" eb="13">
      <t>ソウセツ</t>
    </rPh>
    <rPh sb="14" eb="16">
      <t>カシツケ</t>
    </rPh>
    <rPh sb="16" eb="18">
      <t>ジョウケン</t>
    </rPh>
    <rPh sb="19" eb="21">
      <t>ソウセツ</t>
    </rPh>
    <rPh sb="22" eb="24">
      <t>ツド</t>
    </rPh>
    <rPh sb="24" eb="26">
      <t>ケッテイ</t>
    </rPh>
    <phoneticPr fontId="2"/>
  </si>
  <si>
    <t>※長期プライムレート：最も信用度が高い企業に資金を貸し出す際に適用される一番優遇された金利。</t>
    <rPh sb="1" eb="3">
      <t>チョウキ</t>
    </rPh>
    <rPh sb="11" eb="12">
      <t>モット</t>
    </rPh>
    <rPh sb="13" eb="16">
      <t>シンヨウド</t>
    </rPh>
    <rPh sb="17" eb="18">
      <t>タカ</t>
    </rPh>
    <rPh sb="19" eb="21">
      <t>キギョウ</t>
    </rPh>
    <rPh sb="22" eb="24">
      <t>シキン</t>
    </rPh>
    <rPh sb="25" eb="26">
      <t>カ</t>
    </rPh>
    <rPh sb="27" eb="28">
      <t>ダ</t>
    </rPh>
    <rPh sb="29" eb="30">
      <t>サイ</t>
    </rPh>
    <rPh sb="31" eb="33">
      <t>テキヨウ</t>
    </rPh>
    <rPh sb="36" eb="38">
      <t>イチバン</t>
    </rPh>
    <rPh sb="38" eb="40">
      <t>ユウグウ</t>
    </rPh>
    <rPh sb="43" eb="45">
      <t>キンリ</t>
    </rPh>
    <phoneticPr fontId="2"/>
  </si>
  <si>
    <t>※財政融資資金金利：貸付期間に応じて国債の流通利回りを基準として償還方法等を反映して定められた金利。</t>
    <rPh sb="1" eb="3">
      <t>ザイセイ</t>
    </rPh>
    <rPh sb="3" eb="5">
      <t>ユウシ</t>
    </rPh>
    <rPh sb="5" eb="7">
      <t>シキン</t>
    </rPh>
    <rPh sb="7" eb="9">
      <t>キンリ</t>
    </rPh>
    <rPh sb="10" eb="12">
      <t>カシツケ</t>
    </rPh>
    <rPh sb="12" eb="14">
      <t>キカン</t>
    </rPh>
    <rPh sb="15" eb="16">
      <t>オウ</t>
    </rPh>
    <rPh sb="18" eb="20">
      <t>コクサイ</t>
    </rPh>
    <rPh sb="21" eb="23">
      <t>リュウツウ</t>
    </rPh>
    <rPh sb="23" eb="25">
      <t>リマワ</t>
    </rPh>
    <rPh sb="27" eb="29">
      <t>キジュン</t>
    </rPh>
    <rPh sb="32" eb="34">
      <t>ショウカン</t>
    </rPh>
    <rPh sb="34" eb="36">
      <t>ホウホウ</t>
    </rPh>
    <rPh sb="36" eb="37">
      <t>トウ</t>
    </rPh>
    <rPh sb="38" eb="40">
      <t>ハンエイ</t>
    </rPh>
    <rPh sb="42" eb="43">
      <t>サダ</t>
    </rPh>
    <rPh sb="47" eb="49">
      <t>キンリ</t>
    </rPh>
    <phoneticPr fontId="2"/>
  </si>
  <si>
    <t>12年</t>
    <rPh sb="2" eb="3">
      <t>ネン</t>
    </rPh>
    <phoneticPr fontId="2"/>
  </si>
  <si>
    <t>14年</t>
    <rPh sb="2" eb="3">
      <t>ネン</t>
    </rPh>
    <phoneticPr fontId="2"/>
  </si>
  <si>
    <t>（４）振興山村・過疎地域経営改善資金</t>
    <rPh sb="3" eb="5">
      <t>シンコウ</t>
    </rPh>
    <rPh sb="5" eb="7">
      <t>サンソン</t>
    </rPh>
    <rPh sb="8" eb="10">
      <t>カソ</t>
    </rPh>
    <rPh sb="10" eb="12">
      <t>チイキ</t>
    </rPh>
    <rPh sb="12" eb="14">
      <t>ケイエイ</t>
    </rPh>
    <rPh sb="14" eb="16">
      <t>カイゼン</t>
    </rPh>
    <rPh sb="16" eb="18">
      <t>シキン</t>
    </rPh>
    <phoneticPr fontId="2"/>
  </si>
  <si>
    <t>７　農業経営改善促進資金(スーパーS資金)</t>
    <rPh sb="2" eb="4">
      <t>ノウギョウ</t>
    </rPh>
    <rPh sb="4" eb="6">
      <t>ケイエイ</t>
    </rPh>
    <rPh sb="6" eb="8">
      <t>カイゼン</t>
    </rPh>
    <rPh sb="8" eb="10">
      <t>ソクシン</t>
    </rPh>
    <rPh sb="10" eb="12">
      <t>シキン</t>
    </rPh>
    <rPh sb="18" eb="20">
      <t>シキン</t>
    </rPh>
    <phoneticPr fontId="2"/>
  </si>
  <si>
    <t>畜産経営体質強化支援資金　</t>
    <rPh sb="0" eb="2">
      <t>チクサン</t>
    </rPh>
    <rPh sb="2" eb="4">
      <t>ケイエイ</t>
    </rPh>
    <rPh sb="4" eb="6">
      <t>タイシツ</t>
    </rPh>
    <rPh sb="6" eb="8">
      <t>キョウカ</t>
    </rPh>
    <rPh sb="8" eb="10">
      <t>シエン</t>
    </rPh>
    <rPh sb="10" eb="12">
      <t>シキン</t>
    </rPh>
    <phoneticPr fontId="2"/>
  </si>
  <si>
    <t>区分</t>
    <rPh sb="0" eb="2">
      <t>クブン</t>
    </rPh>
    <phoneticPr fontId="2"/>
  </si>
  <si>
    <t>当初５年間</t>
    <rPh sb="0" eb="2">
      <t>トウショ</t>
    </rPh>
    <rPh sb="3" eb="5">
      <t>ネンカン</t>
    </rPh>
    <phoneticPr fontId="2"/>
  </si>
  <si>
    <t>６年目以降</t>
    <rPh sb="1" eb="3">
      <t>ネンメ</t>
    </rPh>
    <rPh sb="3" eb="5">
      <t>イコウ</t>
    </rPh>
    <phoneticPr fontId="2"/>
  </si>
  <si>
    <t>無利子</t>
    <rPh sb="0" eb="3">
      <t>ムリシ</t>
    </rPh>
    <phoneticPr fontId="2"/>
  </si>
  <si>
    <t>借入当初５年間</t>
    <rPh sb="0" eb="1">
      <t>シャクニュウ</t>
    </rPh>
    <rPh sb="1" eb="3">
      <t>トウショ</t>
    </rPh>
    <rPh sb="4" eb="6">
      <t>ネンカン</t>
    </rPh>
    <phoneticPr fontId="2"/>
  </si>
  <si>
    <t>借入後６年目以降</t>
    <rPh sb="0" eb="1">
      <t>シャクニュウ</t>
    </rPh>
    <rPh sb="1" eb="2">
      <t>ゴ</t>
    </rPh>
    <rPh sb="3" eb="5">
      <t>ネンメ</t>
    </rPh>
    <rPh sb="5" eb="7">
      <t>イコウ</t>
    </rPh>
    <phoneticPr fontId="2"/>
  </si>
  <si>
    <t xml:space="preserve">     大家畜・養豚特別支援資金</t>
    <rPh sb="5" eb="6">
      <t>ダイ</t>
    </rPh>
    <rPh sb="6" eb="8">
      <t>カチク</t>
    </rPh>
    <rPh sb="9" eb="11">
      <t>ヨウトン</t>
    </rPh>
    <rPh sb="11" eb="13">
      <t>トクベツ</t>
    </rPh>
    <rPh sb="13" eb="15">
      <t>シエン</t>
    </rPh>
    <rPh sb="15" eb="17">
      <t>シキン</t>
    </rPh>
    <phoneticPr fontId="2"/>
  </si>
  <si>
    <t>※最優遇金利下限  ：最優遇金利では、民間金融機関の調達金利(５年物)とみなされているものを下限としている。</t>
    <rPh sb="1" eb="2">
      <t>サイ</t>
    </rPh>
    <rPh sb="2" eb="4">
      <t>ユウグウ</t>
    </rPh>
    <rPh sb="4" eb="6">
      <t>キンリ</t>
    </rPh>
    <rPh sb="6" eb="8">
      <t>カゲン</t>
    </rPh>
    <rPh sb="11" eb="12">
      <t>サイ</t>
    </rPh>
    <rPh sb="12" eb="14">
      <t>ユウグウ</t>
    </rPh>
    <rPh sb="14" eb="16">
      <t>キンリ</t>
    </rPh>
    <rPh sb="19" eb="21">
      <t>ミンカン</t>
    </rPh>
    <rPh sb="21" eb="23">
      <t>キンユウ</t>
    </rPh>
    <rPh sb="23" eb="25">
      <t>キカン</t>
    </rPh>
    <rPh sb="26" eb="28">
      <t>チョウタツ</t>
    </rPh>
    <rPh sb="28" eb="30">
      <t>キンリ</t>
    </rPh>
    <rPh sb="32" eb="34">
      <t>ネンモノ</t>
    </rPh>
    <rPh sb="46" eb="48">
      <t>カゲン</t>
    </rPh>
    <phoneticPr fontId="2"/>
  </si>
  <si>
    <t>　　※貸付時の５月、８月、11月、２月のみ金利改定</t>
    <rPh sb="3" eb="5">
      <t>カシツケ</t>
    </rPh>
    <rPh sb="5" eb="6">
      <t>ジ</t>
    </rPh>
    <rPh sb="8" eb="9">
      <t>ツキ</t>
    </rPh>
    <rPh sb="11" eb="12">
      <t>ツキ</t>
    </rPh>
    <rPh sb="15" eb="16">
      <t>ツキ</t>
    </rPh>
    <rPh sb="18" eb="19">
      <t>ツキ</t>
    </rPh>
    <rPh sb="21" eb="23">
      <t>キンリ</t>
    </rPh>
    <rPh sb="23" eb="25">
      <t>カイテイ</t>
    </rPh>
    <phoneticPr fontId="2"/>
  </si>
  <si>
    <t>（農林中金→農協）</t>
    <rPh sb="1" eb="3">
      <t>ノウリン</t>
    </rPh>
    <rPh sb="3" eb="5">
      <t>チュウキン</t>
    </rPh>
    <rPh sb="6" eb="8">
      <t>ノウキョウ</t>
    </rPh>
    <phoneticPr fontId="2"/>
  </si>
  <si>
    <t>利子補給率</t>
    <rPh sb="0" eb="2">
      <t>リシ</t>
    </rPh>
    <rPh sb="2" eb="4">
      <t>ホキュウ</t>
    </rPh>
    <rPh sb="4" eb="5">
      <t>リツ</t>
    </rPh>
    <phoneticPr fontId="2"/>
  </si>
  <si>
    <t>県</t>
    <rPh sb="0" eb="1">
      <t>ケン</t>
    </rPh>
    <phoneticPr fontId="2"/>
  </si>
  <si>
    <t>貸付利率</t>
    <rPh sb="0" eb="2">
      <t>カシツケ</t>
    </rPh>
    <rPh sb="2" eb="4">
      <t>リリツ</t>
    </rPh>
    <phoneticPr fontId="2"/>
  </si>
  <si>
    <t>適　　用</t>
    <rPh sb="0" eb="1">
      <t>テキ</t>
    </rPh>
    <rPh sb="3" eb="4">
      <t>ヨウ</t>
    </rPh>
    <phoneticPr fontId="2"/>
  </si>
  <si>
    <t>％</t>
    <phoneticPr fontId="2"/>
  </si>
  <si>
    <t>財政融資資金金利　（令和2年7月1日以降）</t>
    <rPh sb="0" eb="2">
      <t>ザイセイ</t>
    </rPh>
    <rPh sb="2" eb="4">
      <t>ユウシ</t>
    </rPh>
    <rPh sb="4" eb="6">
      <t>シキン</t>
    </rPh>
    <rPh sb="6" eb="8">
      <t>キンリ</t>
    </rPh>
    <rPh sb="10" eb="12">
      <t>レイワ</t>
    </rPh>
    <rPh sb="13" eb="14">
      <t>ネン</t>
    </rPh>
    <rPh sb="15" eb="16">
      <t>ガツ</t>
    </rPh>
    <rPh sb="17" eb="18">
      <t>ニチ</t>
    </rPh>
    <rPh sb="18" eb="20">
      <t>イコウ</t>
    </rPh>
    <phoneticPr fontId="2"/>
  </si>
  <si>
    <t>～</t>
    <phoneticPr fontId="2"/>
  </si>
  <si>
    <t>このシートから入力</t>
    <rPh sb="7" eb="9">
      <t>ニュウリョク</t>
    </rPh>
    <phoneticPr fontId="2"/>
  </si>
  <si>
    <t>　　※県、市町村による利子補給は１０年間（以降、融資機関負担）</t>
    <rPh sb="3" eb="4">
      <t>ケン</t>
    </rPh>
    <rPh sb="5" eb="8">
      <t>シチョウソン</t>
    </rPh>
    <rPh sb="11" eb="13">
      <t>リシ</t>
    </rPh>
    <rPh sb="13" eb="15">
      <t>ホキュウ</t>
    </rPh>
    <rPh sb="18" eb="20">
      <t>ネンカン</t>
    </rPh>
    <rPh sb="21" eb="23">
      <t>イコウ</t>
    </rPh>
    <rPh sb="24" eb="26">
      <t>ユウシ</t>
    </rPh>
    <rPh sb="26" eb="28">
      <t>キカン</t>
    </rPh>
    <rPh sb="28" eb="30">
      <t>フタン</t>
    </rPh>
    <phoneticPr fontId="2"/>
  </si>
  <si>
    <t>　　　※貸付時の５月、１１月のみ金利改定</t>
  </si>
  <si>
    <t>　　　※県、市町村による利子補給は１０年間（以降、融資機関負担）</t>
  </si>
  <si>
    <r>
      <t>％</t>
    </r>
    <r>
      <rPr>
        <u/>
        <sz val="12"/>
        <rFont val="ＭＳ Ｐゴシック"/>
        <family val="3"/>
        <charset val="128"/>
      </rPr>
      <t/>
    </r>
    <phoneticPr fontId="2"/>
  </si>
  <si>
    <t>６　畜産経営体質強化支援資金</t>
    <rPh sb="2" eb="4">
      <t>チクサン</t>
    </rPh>
    <rPh sb="4" eb="6">
      <t>ケイエイ</t>
    </rPh>
    <rPh sb="6" eb="8">
      <t>タイシツ</t>
    </rPh>
    <rPh sb="8" eb="10">
      <t>キョウカ</t>
    </rPh>
    <rPh sb="10" eb="12">
      <t>シエン</t>
    </rPh>
    <rPh sb="12" eb="14">
      <t>シキン</t>
    </rPh>
    <phoneticPr fontId="2"/>
  </si>
  <si>
    <t>14年超17年以下</t>
  </si>
  <si>
    <t>13年超15年以下</t>
    <phoneticPr fontId="2"/>
  </si>
  <si>
    <t>適　用</t>
    <rPh sb="0" eb="1">
      <t>テキ</t>
    </rPh>
    <rPh sb="2" eb="3">
      <t>ヨウ</t>
    </rPh>
    <phoneticPr fontId="2"/>
  </si>
  <si>
    <t>.</t>
    <phoneticPr fontId="2"/>
  </si>
  <si>
    <t>(１5年以内）</t>
    <rPh sb="3" eb="4">
      <t>ネン</t>
    </rPh>
    <rPh sb="4" eb="6">
      <t>イナイ</t>
    </rPh>
    <phoneticPr fontId="2"/>
  </si>
  <si>
    <t>9年超10年以下</t>
    <phoneticPr fontId="2"/>
  </si>
  <si>
    <t>10年超13年以下</t>
    <phoneticPr fontId="2"/>
  </si>
  <si>
    <t>13年超16年以下</t>
    <phoneticPr fontId="2"/>
  </si>
  <si>
    <t>14年超15年以下</t>
    <phoneticPr fontId="2"/>
  </si>
  <si>
    <t>17年超25年以下</t>
    <phoneticPr fontId="2"/>
  </si>
  <si>
    <t>（R4.9.9）</t>
    <phoneticPr fontId="2"/>
  </si>
  <si>
    <t>長期プライムレート　（令和4年9月9日以降）</t>
    <rPh sb="0" eb="2">
      <t>チョウキ</t>
    </rPh>
    <rPh sb="11" eb="13">
      <t>レイワ</t>
    </rPh>
    <rPh sb="14" eb="15">
      <t>ネン</t>
    </rPh>
    <rPh sb="16" eb="17">
      <t>ガツ</t>
    </rPh>
    <rPh sb="18" eb="19">
      <t>ニチ</t>
    </rPh>
    <rPh sb="19" eb="21">
      <t>イコウ</t>
    </rPh>
    <phoneticPr fontId="2"/>
  </si>
  <si>
    <t>15年超17年以下</t>
    <phoneticPr fontId="2"/>
  </si>
  <si>
    <t>11年超13年以下</t>
    <phoneticPr fontId="2"/>
  </si>
  <si>
    <t>　改定（適用）日：令和4年(2022年)12月19日現在　</t>
    <rPh sb="1" eb="3">
      <t>カイテイ</t>
    </rPh>
    <rPh sb="4" eb="6">
      <t>テキヨウ</t>
    </rPh>
    <rPh sb="7" eb="8">
      <t>ヒ</t>
    </rPh>
    <rPh sb="9" eb="11">
      <t>レイワ</t>
    </rPh>
    <rPh sb="18" eb="19">
      <t>ネン</t>
    </rPh>
    <rPh sb="25" eb="26">
      <t>ニチ</t>
    </rPh>
    <rPh sb="26" eb="28">
      <t>ゲンザイ</t>
    </rPh>
    <phoneticPr fontId="2"/>
  </si>
  <si>
    <t>8年以下</t>
    <phoneticPr fontId="2"/>
  </si>
  <si>
    <t>8年超11年以下</t>
    <phoneticPr fontId="2"/>
  </si>
  <si>
    <t>基準金利
(11月）</t>
    <rPh sb="0" eb="2">
      <t>キジュン</t>
    </rPh>
    <rPh sb="2" eb="4">
      <t>キンリ</t>
    </rPh>
    <rPh sb="8" eb="9">
      <t>ガツ</t>
    </rPh>
    <phoneticPr fontId="2"/>
  </si>
  <si>
    <t>基準金利
 (11月）</t>
    <rPh sb="0" eb="2">
      <t>キジュン</t>
    </rPh>
    <rPh sb="2" eb="4">
      <t>キンリ</t>
    </rPh>
    <rPh sb="9" eb="10">
      <t>ガツ</t>
    </rPh>
    <phoneticPr fontId="2"/>
  </si>
  <si>
    <t>（R4.11.25）</t>
    <phoneticPr fontId="2"/>
  </si>
  <si>
    <t>（R4.12.1）</t>
    <phoneticPr fontId="2"/>
  </si>
  <si>
    <t>農業制度資金の金利一覧表　　（令和4年（2022年）12月19日現在）</t>
    <rPh sb="0" eb="2">
      <t>ノウギョウ</t>
    </rPh>
    <rPh sb="2" eb="4">
      <t>セイド</t>
    </rPh>
    <rPh sb="4" eb="6">
      <t>シキン</t>
    </rPh>
    <rPh sb="7" eb="9">
      <t>キンリ</t>
    </rPh>
    <rPh sb="9" eb="12">
      <t>イチランヒョウ</t>
    </rPh>
    <rPh sb="15" eb="17">
      <t>レイワ</t>
    </rPh>
    <rPh sb="18" eb="19">
      <t>ネン</t>
    </rPh>
    <rPh sb="19" eb="20">
      <t>ヘイネン</t>
    </rPh>
    <rPh sb="24" eb="25">
      <t>ネン</t>
    </rPh>
    <rPh sb="28" eb="29">
      <t>ガツ</t>
    </rPh>
    <rPh sb="31" eb="32">
      <t>ニチ</t>
    </rPh>
    <rPh sb="32" eb="34">
      <t>ゲンザイ</t>
    </rPh>
    <phoneticPr fontId="2"/>
  </si>
  <si>
    <r>
      <t>最優遇金利下限　　</t>
    </r>
    <r>
      <rPr>
        <u/>
        <sz val="10"/>
        <rFont val="ＭＳ Ｐゴシック"/>
        <family val="3"/>
        <charset val="128"/>
      </rPr>
      <t>（令和4年11月25日以降）</t>
    </r>
    <rPh sb="0" eb="3">
      <t>サイユウグウ</t>
    </rPh>
    <rPh sb="3" eb="5">
      <t>キンリ</t>
    </rPh>
    <rPh sb="5" eb="7">
      <t>カゲン</t>
    </rPh>
    <rPh sb="10" eb="12">
      <t>レイワ</t>
    </rPh>
    <rPh sb="13" eb="14">
      <t>ネン</t>
    </rPh>
    <rPh sb="16" eb="17">
      <t>ガツ</t>
    </rPh>
    <rPh sb="19" eb="20">
      <t>ニチ</t>
    </rPh>
    <rPh sb="20" eb="22">
      <t>イコウ</t>
    </rPh>
    <phoneticPr fontId="2"/>
  </si>
  <si>
    <r>
      <t>財政融資資金金利　</t>
    </r>
    <r>
      <rPr>
        <u/>
        <sz val="10"/>
        <rFont val="ＭＳ Ｐゴシック"/>
        <family val="3"/>
        <charset val="128"/>
      </rPr>
      <t>（令和4年12月1日以降）</t>
    </r>
    <rPh sb="0" eb="2">
      <t>ザイセイ</t>
    </rPh>
    <rPh sb="2" eb="4">
      <t>ユウシ</t>
    </rPh>
    <rPh sb="4" eb="6">
      <t>シキン</t>
    </rPh>
    <rPh sb="6" eb="8">
      <t>キンリ</t>
    </rPh>
    <rPh sb="10" eb="12">
      <t>レイワ</t>
    </rPh>
    <rPh sb="13" eb="14">
      <t>ネン</t>
    </rPh>
    <rPh sb="16" eb="17">
      <t>ガツ</t>
    </rPh>
    <rPh sb="18" eb="19">
      <t>ニチ</t>
    </rPh>
    <rPh sb="19" eb="21">
      <t>イコウ</t>
    </rPh>
    <phoneticPr fontId="2"/>
  </si>
  <si>
    <t>0.30～0.70</t>
    <phoneticPr fontId="2"/>
  </si>
  <si>
    <r>
      <rPr>
        <u/>
        <sz val="14"/>
        <rFont val="ＭＳ Ｐゴシック"/>
        <family val="3"/>
        <charset val="128"/>
      </rPr>
      <t>0.70</t>
    </r>
    <r>
      <rPr>
        <sz val="14"/>
        <rFont val="ＭＳ Ｐゴシック"/>
        <family val="3"/>
        <charset val="128"/>
      </rPr>
      <t>～1.20</t>
    </r>
    <phoneticPr fontId="2"/>
  </si>
  <si>
    <r>
      <rPr>
        <u/>
        <sz val="12"/>
        <rFont val="ＭＳ Ｐゴシック"/>
        <family val="3"/>
        <charset val="128"/>
      </rPr>
      <t>0.30</t>
    </r>
    <r>
      <rPr>
        <sz val="12"/>
        <rFont val="ＭＳ Ｐゴシック"/>
        <family val="3"/>
        <charset val="128"/>
      </rPr>
      <t>～</t>
    </r>
    <r>
      <rPr>
        <u/>
        <sz val="12"/>
        <rFont val="ＭＳ Ｐゴシック"/>
        <family val="3"/>
        <charset val="128"/>
      </rPr>
      <t>0.70</t>
    </r>
    <phoneticPr fontId="2"/>
  </si>
  <si>
    <r>
      <rPr>
        <u/>
        <sz val="12"/>
        <rFont val="ＭＳ Ｐゴシック"/>
        <family val="3"/>
        <charset val="128"/>
      </rPr>
      <t>0.70</t>
    </r>
    <r>
      <rPr>
        <sz val="12"/>
        <rFont val="ＭＳ Ｐゴシック"/>
        <family val="3"/>
        <charset val="128"/>
      </rPr>
      <t>～1.20</t>
    </r>
    <phoneticPr fontId="2"/>
  </si>
  <si>
    <r>
      <t>0.70</t>
    </r>
    <r>
      <rPr>
        <sz val="12"/>
        <rFont val="ＭＳ Ｐゴシック"/>
        <family val="3"/>
        <charset val="128"/>
      </rPr>
      <t>～1.20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</si>
</sst>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_);[Red]\(0.00\)"/>
    <numFmt numFmtId="178" formatCode="0.00_ "/>
    <numFmt numFmtId="179" formatCode="0.000_);[Red]\(0.000\)"/>
    <numFmt numFmtId="180" formatCode="0.00;&quot;▲ &quot;0.00"/>
    <numFmt numFmtId="181" formatCode="0.000;&quot;▲ &quot;0.0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u/>
      <sz val="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4"/>
      <color indexed="10"/>
      <name val="ＭＳ Ｐゴシック"/>
      <family val="3"/>
      <charset val="128"/>
    </font>
    <font>
      <b/>
      <u/>
      <sz val="14"/>
      <name val="ＭＳ Ｐゴシック"/>
      <family val="3"/>
      <charset val="128"/>
    </font>
    <font>
      <sz val="10"/>
      <name val="ＭＳ Ｐゴシック"/>
      <family val="3"/>
      <charset val="128"/>
    </font>
    <font>
      <sz val="9"/>
      <name val="ＭＳ Ｐゴシック"/>
      <family val="3"/>
      <charset val="128"/>
    </font>
    <font>
      <b/>
      <i/>
      <u/>
      <sz val="14"/>
      <name val="ＭＳ Ｐゴシック"/>
      <family val="3"/>
      <charset val="128"/>
    </font>
    <font>
      <sz val="10"/>
      <color rgb="FF000000"/>
      <name val="ＭＳ Ｐゴシック"/>
      <family val="3"/>
      <charset val="128"/>
    </font>
    <font>
      <u/>
      <sz val="11"/>
      <name val="ＭＳ Ｐゴシック"/>
      <family val="3"/>
      <charset val="128"/>
    </font>
    <font>
      <b/>
      <sz val="8"/>
      <color rgb="FFFF0000"/>
      <name val="ＭＳ Ｐゴシック"/>
      <family val="3"/>
      <charset val="128"/>
    </font>
    <font>
      <sz val="14"/>
      <color theme="1"/>
      <name val="ＭＳ Ｐゴシック"/>
      <family val="3"/>
      <charset val="128"/>
    </font>
    <font>
      <sz val="12"/>
      <color rgb="FFFF0000"/>
      <name val="ＭＳ Ｐゴシック"/>
      <family val="3"/>
      <charset val="128"/>
    </font>
    <font>
      <b/>
      <sz val="28"/>
      <color rgb="FFFF0000"/>
      <name val="ＭＳ Ｐゴシック"/>
      <family val="3"/>
      <charset val="128"/>
    </font>
    <font>
      <u/>
      <sz val="12"/>
      <color rgb="FFFF0000"/>
      <name val="ＭＳ Ｐゴシック"/>
      <family val="3"/>
      <charset val="128"/>
    </font>
    <font>
      <u/>
      <sz val="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14">
    <xf numFmtId="0" fontId="0" fillId="0" borderId="0" xfId="0"/>
    <xf numFmtId="0" fontId="1" fillId="0" borderId="0" xfId="0" applyFont="1" applyAlignment="1"/>
    <xf numFmtId="0" fontId="1" fillId="0" borderId="0" xfId="0" applyFont="1"/>
    <xf numFmtId="0" fontId="5" fillId="0" borderId="0" xfId="0" applyFont="1" applyAlignment="1">
      <alignment horizontal="center"/>
    </xf>
    <xf numFmtId="0" fontId="6" fillId="0" borderId="0" xfId="0" applyFont="1" applyAlignment="1"/>
    <xf numFmtId="0" fontId="6" fillId="0" borderId="0" xfId="0" applyFont="1"/>
    <xf numFmtId="0" fontId="6"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center" vertical="center"/>
    </xf>
    <xf numFmtId="177" fontId="4" fillId="0" borderId="0" xfId="0" applyNumberFormat="1" applyFont="1" applyBorder="1" applyAlignment="1">
      <alignment horizontal="center" vertical="center"/>
    </xf>
    <xf numFmtId="177" fontId="4" fillId="0" borderId="0" xfId="0" applyNumberFormat="1" applyFont="1" applyBorder="1" applyAlignment="1">
      <alignment horizontal="center" vertical="center" wrapText="1"/>
    </xf>
    <xf numFmtId="0" fontId="1" fillId="0" borderId="0" xfId="0" applyFont="1" applyFill="1" applyAlignment="1"/>
    <xf numFmtId="0" fontId="4" fillId="0" borderId="0" xfId="0" applyFont="1" applyAlignment="1"/>
    <xf numFmtId="0" fontId="4" fillId="0" borderId="0" xfId="0" applyFont="1"/>
    <xf numFmtId="0" fontId="6" fillId="0" borderId="0" xfId="0" applyFont="1" applyFill="1" applyAlignment="1"/>
    <xf numFmtId="0" fontId="6" fillId="0" borderId="0" xfId="0" applyFont="1" applyFill="1" applyAlignment="1">
      <alignment horizontal="center"/>
    </xf>
    <xf numFmtId="0" fontId="6" fillId="0" borderId="0" xfId="0" applyFont="1" applyFill="1"/>
    <xf numFmtId="0" fontId="6" fillId="0" borderId="0" xfId="0" applyFont="1" applyFill="1" applyAlignment="1">
      <alignment shrinkToFit="1"/>
    </xf>
    <xf numFmtId="0" fontId="4" fillId="0" borderId="0" xfId="0" applyFont="1" applyAlignment="1">
      <alignment horizontal="center"/>
    </xf>
    <xf numFmtId="0" fontId="4" fillId="0" borderId="0" xfId="0" applyFont="1" applyFill="1"/>
    <xf numFmtId="0" fontId="6" fillId="0" borderId="0" xfId="0" applyFont="1" applyBorder="1"/>
    <xf numFmtId="0" fontId="7" fillId="0" borderId="0" xfId="0" applyFont="1" applyFill="1"/>
    <xf numFmtId="0" fontId="7" fillId="0" borderId="2" xfId="0" applyFont="1" applyFill="1" applyBorder="1" applyAlignment="1">
      <alignment horizontal="left" vertical="center"/>
    </xf>
    <xf numFmtId="10" fontId="7" fillId="0" borderId="1" xfId="0" quotePrefix="1" applyNumberFormat="1" applyFont="1" applyFill="1" applyBorder="1" applyAlignment="1">
      <alignment vertical="center"/>
    </xf>
    <xf numFmtId="10" fontId="7" fillId="0" borderId="3" xfId="0" quotePrefix="1" applyNumberFormat="1" applyFont="1" applyFill="1" applyBorder="1" applyAlignment="1">
      <alignment vertical="center"/>
    </xf>
    <xf numFmtId="0" fontId="7" fillId="0" borderId="4" xfId="0" applyFont="1" applyFill="1" applyBorder="1" applyAlignment="1">
      <alignment horizontal="center" vertical="center"/>
    </xf>
    <xf numFmtId="0" fontId="7" fillId="0" borderId="2" xfId="0" applyFont="1" applyFill="1" applyBorder="1" applyAlignment="1">
      <alignment horizontal="right" vertical="top"/>
    </xf>
    <xf numFmtId="0" fontId="7" fillId="0" borderId="2" xfId="0" applyFont="1" applyFill="1" applyBorder="1" applyAlignment="1">
      <alignment horizontal="right"/>
    </xf>
    <xf numFmtId="0" fontId="7" fillId="0" borderId="0" xfId="0" applyFont="1" applyAlignment="1"/>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Fill="1" applyAlignment="1"/>
    <xf numFmtId="10" fontId="7" fillId="0" borderId="0" xfId="0" applyNumberFormat="1" applyFont="1" applyFill="1" applyAlignment="1">
      <alignment horizontal="center"/>
    </xf>
    <xf numFmtId="0" fontId="7" fillId="0" borderId="0" xfId="0" applyFont="1" applyFill="1" applyAlignment="1">
      <alignment horizontal="left"/>
    </xf>
    <xf numFmtId="0" fontId="7" fillId="0" borderId="0" xfId="0" applyFont="1"/>
    <xf numFmtId="10" fontId="7" fillId="0" borderId="0" xfId="0" applyNumberFormat="1" applyFont="1" applyFill="1" applyAlignment="1">
      <alignment horizontal="left"/>
    </xf>
    <xf numFmtId="0" fontId="7" fillId="0" borderId="4" xfId="0" applyFont="1" applyFill="1" applyBorder="1" applyAlignment="1">
      <alignment horizontal="center" vertical="center" wrapText="1"/>
    </xf>
    <xf numFmtId="0" fontId="7" fillId="0" borderId="0" xfId="0" applyFont="1" applyFill="1" applyBorder="1" applyAlignment="1">
      <alignment horizontal="left" vertical="center"/>
    </xf>
    <xf numFmtId="177" fontId="10" fillId="0" borderId="4" xfId="0" applyNumberFormat="1" applyFont="1" applyBorder="1" applyAlignment="1">
      <alignment horizontal="center" vertical="center"/>
    </xf>
    <xf numFmtId="0" fontId="10" fillId="0" borderId="0" xfId="0" applyFont="1" applyFill="1" applyAlignment="1">
      <alignment horizontal="right"/>
    </xf>
    <xf numFmtId="0" fontId="10" fillId="0" borderId="0" xfId="0" applyFont="1" applyFill="1" applyAlignment="1"/>
    <xf numFmtId="0" fontId="10" fillId="0" borderId="0" xfId="0" applyFont="1" applyAlignment="1"/>
    <xf numFmtId="0" fontId="11" fillId="0" borderId="0" xfId="0" applyFont="1" applyAlignment="1"/>
    <xf numFmtId="0" fontId="10" fillId="0" borderId="4" xfId="0" applyFont="1" applyBorder="1" applyAlignment="1">
      <alignment horizontal="center" vertical="center"/>
    </xf>
    <xf numFmtId="177" fontId="9" fillId="0" borderId="4" xfId="0" applyNumberFormat="1" applyFont="1" applyBorder="1" applyAlignment="1">
      <alignment horizontal="center" vertical="center"/>
    </xf>
    <xf numFmtId="0" fontId="12" fillId="0" borderId="0" xfId="0" applyFont="1" applyAlignment="1"/>
    <xf numFmtId="0" fontId="10" fillId="0" borderId="0" xfId="0" applyFont="1" applyFill="1"/>
    <xf numFmtId="10" fontId="10" fillId="0" borderId="0" xfId="0" applyNumberFormat="1" applyFont="1" applyFill="1" applyAlignment="1">
      <alignment horizontal="center"/>
    </xf>
    <xf numFmtId="0" fontId="10" fillId="0" borderId="0" xfId="0" applyFont="1" applyFill="1" applyAlignment="1">
      <alignment horizontal="center"/>
    </xf>
    <xf numFmtId="0" fontId="10" fillId="0" borderId="0" xfId="0" applyFont="1"/>
    <xf numFmtId="0" fontId="10" fillId="0" borderId="0" xfId="0" applyFont="1" applyAlignment="1">
      <alignment horizontal="center"/>
    </xf>
    <xf numFmtId="10" fontId="10" fillId="0" borderId="0" xfId="0" applyNumberFormat="1" applyFont="1" applyAlignment="1">
      <alignment horizontal="center"/>
    </xf>
    <xf numFmtId="177" fontId="10" fillId="0" borderId="0" xfId="0" applyNumberFormat="1" applyFont="1"/>
    <xf numFmtId="179" fontId="10" fillId="0" borderId="0" xfId="0" applyNumberFormat="1" applyFont="1" applyBorder="1" applyAlignment="1">
      <alignment horizontal="center" vertical="center"/>
    </xf>
    <xf numFmtId="177" fontId="10" fillId="0" borderId="0" xfId="0" applyNumberFormat="1" applyFont="1" applyBorder="1" applyAlignment="1">
      <alignment horizontal="center" vertical="center"/>
    </xf>
    <xf numFmtId="177" fontId="13"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177" fontId="10" fillId="0" borderId="0" xfId="0" applyNumberFormat="1" applyFont="1" applyFill="1" applyBorder="1" applyAlignment="1">
      <alignment horizontal="center" vertical="center"/>
    </xf>
    <xf numFmtId="0" fontId="10" fillId="0" borderId="0" xfId="0" applyFont="1" applyAlignment="1">
      <alignment horizontal="right"/>
    </xf>
    <xf numFmtId="178" fontId="10" fillId="0" borderId="0" xfId="0" applyNumberFormat="1" applyFont="1" applyBorder="1" applyAlignment="1">
      <alignment horizontal="center" vertical="center"/>
    </xf>
    <xf numFmtId="0" fontId="10" fillId="0" borderId="6" xfId="0" applyFont="1" applyFill="1" applyBorder="1" applyAlignment="1">
      <alignment horizontal="center" vertical="center" shrinkToFit="1"/>
    </xf>
    <xf numFmtId="0" fontId="10" fillId="0" borderId="4" xfId="0" applyFont="1" applyFill="1" applyBorder="1" applyAlignment="1">
      <alignment horizontal="center" shrinkToFit="1"/>
    </xf>
    <xf numFmtId="0" fontId="10" fillId="0" borderId="0" xfId="0" applyFont="1" applyFill="1" applyAlignment="1">
      <alignment shrinkToFit="1"/>
    </xf>
    <xf numFmtId="2" fontId="10"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0" fontId="10" fillId="0" borderId="0" xfId="0" applyFont="1" applyFill="1" applyBorder="1" applyAlignment="1">
      <alignment horizontal="center" vertical="center"/>
    </xf>
    <xf numFmtId="2"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right" vertical="center"/>
    </xf>
    <xf numFmtId="0" fontId="10" fillId="0" borderId="0" xfId="0" applyFont="1" applyBorder="1" applyAlignment="1">
      <alignment horizontal="left" vertical="center"/>
    </xf>
    <xf numFmtId="0" fontId="13" fillId="0" borderId="0" xfId="0" applyFont="1" applyBorder="1" applyAlignment="1">
      <alignment horizontal="center" vertical="center"/>
    </xf>
    <xf numFmtId="177" fontId="10" fillId="0" borderId="7" xfId="0" applyNumberFormat="1" applyFont="1" applyFill="1" applyBorder="1" applyAlignment="1">
      <alignment horizontal="center" vertical="center"/>
    </xf>
    <xf numFmtId="177" fontId="10" fillId="0" borderId="7" xfId="0" applyNumberFormat="1" applyFont="1" applyBorder="1" applyAlignment="1">
      <alignment horizontal="center" vertical="center"/>
    </xf>
    <xf numFmtId="178" fontId="13" fillId="0" borderId="0" xfId="0" applyNumberFormat="1" applyFont="1" applyBorder="1" applyAlignment="1">
      <alignment horizontal="center" vertical="center"/>
    </xf>
    <xf numFmtId="0" fontId="11" fillId="0" borderId="0" xfId="0" applyFont="1"/>
    <xf numFmtId="180" fontId="7" fillId="0" borderId="10" xfId="0" quotePrefix="1" applyNumberFormat="1" applyFont="1" applyFill="1" applyBorder="1" applyAlignment="1">
      <alignment vertical="center"/>
    </xf>
    <xf numFmtId="180" fontId="7" fillId="0" borderId="7" xfId="0" quotePrefix="1" applyNumberFormat="1" applyFont="1" applyFill="1" applyBorder="1" applyAlignment="1">
      <alignment vertical="center"/>
    </xf>
    <xf numFmtId="180" fontId="7" fillId="0" borderId="7" xfId="0" applyNumberFormat="1" applyFont="1" applyFill="1" applyBorder="1" applyAlignment="1">
      <alignment horizontal="left" vertical="center"/>
    </xf>
    <xf numFmtId="0" fontId="4" fillId="0" borderId="2" xfId="0" applyFont="1" applyFill="1" applyBorder="1"/>
    <xf numFmtId="0" fontId="0" fillId="0" borderId="0" xfId="0" applyBorder="1" applyAlignment="1"/>
    <xf numFmtId="180" fontId="7" fillId="0" borderId="7" xfId="0" applyNumberFormat="1" applyFont="1" applyFill="1" applyBorder="1" applyAlignment="1">
      <alignment vertical="center"/>
    </xf>
    <xf numFmtId="180" fontId="7" fillId="0" borderId="10" xfId="0" applyNumberFormat="1" applyFont="1" applyFill="1" applyBorder="1" applyAlignment="1">
      <alignment vertical="center"/>
    </xf>
    <xf numFmtId="180" fontId="7" fillId="0" borderId="0" xfId="0" applyNumberFormat="1" applyFont="1" applyFill="1" applyBorder="1" applyAlignment="1"/>
    <xf numFmtId="180" fontId="7" fillId="0" borderId="0" xfId="0" applyNumberFormat="1" applyFont="1" applyFill="1" applyBorder="1" applyAlignment="1">
      <alignment vertical="top"/>
    </xf>
    <xf numFmtId="180" fontId="7" fillId="0" borderId="0" xfId="0" applyNumberFormat="1" applyFont="1" applyFill="1" applyBorder="1" applyAlignment="1">
      <alignment vertical="center"/>
    </xf>
    <xf numFmtId="180" fontId="14" fillId="0" borderId="0" xfId="0" applyNumberFormat="1" applyFont="1" applyFill="1" applyBorder="1" applyAlignment="1">
      <alignment vertical="center"/>
    </xf>
    <xf numFmtId="180" fontId="14" fillId="0" borderId="0" xfId="0" applyNumberFormat="1" applyFont="1" applyFill="1" applyBorder="1" applyAlignment="1">
      <alignment horizontal="left" vertical="center"/>
    </xf>
    <xf numFmtId="180" fontId="14" fillId="0" borderId="0" xfId="0" applyNumberFormat="1" applyFont="1" applyFill="1" applyBorder="1" applyAlignment="1">
      <alignment horizontal="right" vertical="center"/>
    </xf>
    <xf numFmtId="180" fontId="7" fillId="0" borderId="10" xfId="0" applyNumberFormat="1" applyFont="1" applyFill="1" applyBorder="1" applyAlignment="1">
      <alignment horizontal="left" vertical="center"/>
    </xf>
    <xf numFmtId="0" fontId="10" fillId="0" borderId="0" xfId="0" applyFont="1" applyFill="1" applyBorder="1" applyAlignment="1">
      <alignment vertical="center"/>
    </xf>
    <xf numFmtId="0" fontId="9" fillId="0" borderId="0" xfId="0" applyFont="1" applyFill="1" applyBorder="1" applyAlignment="1">
      <alignment vertical="center"/>
    </xf>
    <xf numFmtId="0" fontId="0" fillId="0" borderId="4" xfId="0" applyFont="1" applyBorder="1" applyAlignment="1">
      <alignment horizontal="center" vertical="center" wrapText="1" shrinkToFit="1"/>
    </xf>
    <xf numFmtId="180" fontId="14" fillId="0" borderId="0" xfId="0" applyNumberFormat="1" applyFont="1" applyFill="1" applyBorder="1" applyAlignment="1">
      <alignment horizontal="left"/>
    </xf>
    <xf numFmtId="180" fontId="14" fillId="0" borderId="0" xfId="0" applyNumberFormat="1" applyFont="1" applyFill="1" applyBorder="1" applyAlignment="1"/>
    <xf numFmtId="180" fontId="14" fillId="0" borderId="11" xfId="0" applyNumberFormat="1" applyFont="1" applyFill="1" applyBorder="1" applyAlignment="1"/>
    <xf numFmtId="180" fontId="14" fillId="0" borderId="0" xfId="0" applyNumberFormat="1" applyFont="1" applyFill="1" applyBorder="1" applyAlignment="1">
      <alignment horizontal="left" vertical="top"/>
    </xf>
    <xf numFmtId="180" fontId="14" fillId="0" borderId="8" xfId="0" applyNumberFormat="1" applyFont="1" applyFill="1" applyBorder="1" applyAlignment="1"/>
    <xf numFmtId="180" fontId="14" fillId="0" borderId="12" xfId="0" applyNumberFormat="1" applyFont="1" applyFill="1" applyBorder="1" applyAlignment="1"/>
    <xf numFmtId="180" fontId="14" fillId="0" borderId="10" xfId="0" applyNumberFormat="1" applyFont="1" applyFill="1" applyBorder="1" applyAlignment="1"/>
    <xf numFmtId="180" fontId="14" fillId="0" borderId="9" xfId="0" applyNumberFormat="1" applyFont="1" applyFill="1" applyBorder="1" applyAlignment="1"/>
    <xf numFmtId="180" fontId="14" fillId="0" borderId="7" xfId="0" applyNumberFormat="1" applyFont="1" applyFill="1" applyBorder="1" applyAlignment="1">
      <alignment horizontal="left"/>
    </xf>
    <xf numFmtId="180" fontId="14" fillId="0" borderId="7" xfId="0" applyNumberFormat="1" applyFont="1" applyFill="1" applyBorder="1" applyAlignment="1"/>
    <xf numFmtId="180" fontId="14" fillId="0" borderId="13" xfId="0" applyNumberFormat="1" applyFont="1" applyFill="1" applyBorder="1" applyAlignment="1"/>
    <xf numFmtId="180" fontId="14" fillId="0" borderId="8" xfId="0" applyNumberFormat="1" applyFont="1" applyFill="1" applyBorder="1" applyAlignment="1">
      <alignment horizontal="left" vertical="top"/>
    </xf>
    <xf numFmtId="180" fontId="14" fillId="0" borderId="8" xfId="0" applyNumberFormat="1" applyFont="1" applyFill="1" applyBorder="1" applyAlignment="1">
      <alignment vertical="top"/>
    </xf>
    <xf numFmtId="180" fontId="14" fillId="0" borderId="10" xfId="0" applyNumberFormat="1" applyFont="1" applyFill="1" applyBorder="1" applyAlignment="1">
      <alignment horizontal="left" vertical="center"/>
    </xf>
    <xf numFmtId="0" fontId="14" fillId="0" borderId="0" xfId="0" applyFont="1" applyFill="1"/>
    <xf numFmtId="177" fontId="10" fillId="0" borderId="4" xfId="0" applyNumberFormat="1" applyFont="1" applyBorder="1" applyAlignment="1">
      <alignment horizontal="center" vertical="center" wrapText="1"/>
    </xf>
    <xf numFmtId="180" fontId="0" fillId="0" borderId="0" xfId="0" applyNumberFormat="1" applyFont="1" applyFill="1" applyAlignment="1"/>
    <xf numFmtId="0" fontId="17" fillId="0" borderId="0" xfId="0" applyFont="1" applyAlignment="1">
      <alignment horizontal="left" readingOrder="1"/>
    </xf>
    <xf numFmtId="10" fontId="7" fillId="0" borderId="1" xfId="0" applyNumberFormat="1" applyFont="1" applyFill="1" applyBorder="1" applyAlignment="1">
      <alignment horizontal="center" vertical="center"/>
    </xf>
    <xf numFmtId="180" fontId="7" fillId="0" borderId="7" xfId="0" applyNumberFormat="1" applyFont="1" applyFill="1" applyBorder="1" applyAlignment="1"/>
    <xf numFmtId="180" fontId="0" fillId="0" borderId="7" xfId="0" applyNumberFormat="1" applyFont="1" applyFill="1" applyBorder="1" applyAlignment="1">
      <alignment horizontal="left"/>
    </xf>
    <xf numFmtId="180" fontId="0" fillId="0" borderId="0" xfId="0" applyNumberFormat="1" applyFont="1" applyFill="1" applyBorder="1" applyAlignment="1">
      <alignment horizontal="left" vertical="center"/>
    </xf>
    <xf numFmtId="0" fontId="7" fillId="0" borderId="14" xfId="0" applyFont="1" applyFill="1" applyBorder="1" applyAlignment="1">
      <alignment horizontal="center" vertical="top"/>
    </xf>
    <xf numFmtId="180" fontId="0" fillId="0" borderId="8" xfId="0" applyNumberFormat="1" applyFont="1" applyFill="1" applyBorder="1" applyAlignment="1">
      <alignment horizontal="left" vertical="top"/>
    </xf>
    <xf numFmtId="0" fontId="7" fillId="0" borderId="3" xfId="0" applyFont="1" applyFill="1" applyBorder="1" applyAlignment="1">
      <alignment horizontal="center"/>
    </xf>
    <xf numFmtId="0" fontId="0" fillId="0" borderId="3" xfId="0" applyFont="1" applyFill="1" applyBorder="1" applyAlignment="1">
      <alignment horizontal="right"/>
    </xf>
    <xf numFmtId="180" fontId="0" fillId="0" borderId="7" xfId="0" applyNumberFormat="1" applyFont="1" applyFill="1" applyBorder="1" applyAlignment="1"/>
    <xf numFmtId="0" fontId="0" fillId="0" borderId="14" xfId="0" applyFont="1" applyFill="1" applyBorder="1" applyAlignment="1">
      <alignment horizontal="right" vertical="top"/>
    </xf>
    <xf numFmtId="180" fontId="0" fillId="0" borderId="10" xfId="0" applyNumberFormat="1" applyFont="1" applyFill="1" applyBorder="1" applyAlignment="1">
      <alignment horizontal="left" vertical="center"/>
    </xf>
    <xf numFmtId="180" fontId="0" fillId="0" borderId="7" xfId="0" applyNumberFormat="1" applyFont="1" applyFill="1" applyBorder="1" applyAlignment="1">
      <alignment horizontal="left" vertical="center"/>
    </xf>
    <xf numFmtId="180" fontId="0" fillId="0" borderId="0" xfId="0" applyNumberFormat="1" applyFont="1" applyFill="1" applyBorder="1" applyAlignment="1"/>
    <xf numFmtId="180" fontId="0" fillId="0" borderId="13" xfId="0" applyNumberFormat="1" applyFont="1" applyFill="1" applyBorder="1" applyAlignment="1"/>
    <xf numFmtId="180" fontId="0" fillId="0" borderId="0" xfId="0" applyNumberFormat="1" applyFont="1" applyFill="1" applyBorder="1" applyAlignment="1">
      <alignment vertical="top"/>
    </xf>
    <xf numFmtId="180" fontId="0" fillId="0" borderId="11" xfId="0" applyNumberFormat="1" applyFont="1" applyFill="1" applyBorder="1" applyAlignment="1"/>
    <xf numFmtId="180" fontId="0" fillId="0" borderId="11" xfId="0" applyNumberFormat="1" applyFont="1" applyFill="1" applyBorder="1" applyAlignment="1">
      <alignment vertical="top"/>
    </xf>
    <xf numFmtId="180" fontId="0" fillId="0" borderId="0" xfId="0" applyNumberFormat="1" applyFont="1" applyFill="1" applyBorder="1" applyAlignment="1">
      <alignment horizontal="left"/>
    </xf>
    <xf numFmtId="180" fontId="0" fillId="0" borderId="0" xfId="0" applyNumberFormat="1" applyFont="1" applyFill="1" applyBorder="1" applyAlignment="1">
      <alignment horizontal="left" vertical="top"/>
    </xf>
    <xf numFmtId="180" fontId="8" fillId="0" borderId="0" xfId="0" applyNumberFormat="1" applyFont="1" applyFill="1" applyBorder="1" applyAlignment="1">
      <alignment vertical="center"/>
    </xf>
    <xf numFmtId="0" fontId="19" fillId="0" borderId="0" xfId="0" applyFont="1" applyFill="1" applyAlignment="1">
      <alignment wrapText="1"/>
    </xf>
    <xf numFmtId="0" fontId="18" fillId="0" borderId="0" xfId="0" applyFont="1" applyFill="1"/>
    <xf numFmtId="0" fontId="4" fillId="0" borderId="0" xfId="0" applyFont="1" applyFill="1" applyBorder="1"/>
    <xf numFmtId="0" fontId="0" fillId="0" borderId="0" xfId="0" applyFont="1" applyFill="1"/>
    <xf numFmtId="180" fontId="14" fillId="0" borderId="10" xfId="0" applyNumberFormat="1" applyFont="1" applyFill="1" applyBorder="1" applyAlignment="1">
      <alignment vertical="center"/>
    </xf>
    <xf numFmtId="0" fontId="0" fillId="0" borderId="7" xfId="0" applyFont="1" applyBorder="1" applyAlignment="1">
      <alignment horizontal="left" vertical="top"/>
    </xf>
    <xf numFmtId="180" fontId="14" fillId="0" borderId="7"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10" fontId="7" fillId="0" borderId="3" xfId="0" quotePrefix="1" applyNumberFormat="1" applyFont="1" applyFill="1" applyBorder="1" applyAlignment="1"/>
    <xf numFmtId="180" fontId="7" fillId="0" borderId="7" xfId="0" quotePrefix="1" applyNumberFormat="1" applyFont="1" applyFill="1" applyBorder="1" applyAlignment="1">
      <alignment horizontal="left"/>
    </xf>
    <xf numFmtId="10" fontId="7" fillId="0" borderId="2" xfId="0" quotePrefix="1" applyNumberFormat="1" applyFont="1" applyFill="1" applyBorder="1" applyAlignment="1">
      <alignment vertical="top"/>
    </xf>
    <xf numFmtId="180" fontId="7" fillId="0" borderId="0" xfId="0" quotePrefix="1" applyNumberFormat="1" applyFont="1" applyFill="1" applyBorder="1" applyAlignment="1">
      <alignment horizontal="left" vertical="top"/>
    </xf>
    <xf numFmtId="0" fontId="9" fillId="0" borderId="0" xfId="0" applyFont="1" applyAlignment="1"/>
    <xf numFmtId="180" fontId="21" fillId="0" borderId="8" xfId="0" applyNumberFormat="1" applyFont="1" applyFill="1" applyBorder="1" applyAlignment="1">
      <alignment vertical="top"/>
    </xf>
    <xf numFmtId="180" fontId="0" fillId="0" borderId="7" xfId="0" applyNumberFormat="1" applyFont="1" applyFill="1" applyBorder="1" applyAlignment="1">
      <alignment horizontal="right"/>
    </xf>
    <xf numFmtId="177" fontId="10" fillId="0" borderId="4" xfId="0" applyNumberFormat="1" applyFont="1" applyFill="1" applyBorder="1" applyAlignment="1">
      <alignment horizontal="center" vertical="center"/>
    </xf>
    <xf numFmtId="0" fontId="0" fillId="0" borderId="0" xfId="0" applyFont="1" applyAlignment="1"/>
    <xf numFmtId="0" fontId="7"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177" fontId="10" fillId="0" borderId="1" xfId="0" applyNumberFormat="1" applyFont="1" applyBorder="1" applyAlignment="1">
      <alignment horizontal="center" vertical="center" shrinkToFit="1"/>
    </xf>
    <xf numFmtId="178" fontId="10" fillId="0" borderId="0" xfId="0" applyNumberFormat="1" applyFont="1" applyAlignment="1">
      <alignment shrinkToFit="1"/>
    </xf>
    <xf numFmtId="10" fontId="10" fillId="0" borderId="1" xfId="0" applyNumberFormat="1" applyFont="1" applyFill="1" applyBorder="1" applyAlignment="1">
      <alignment horizontal="right" vertical="center"/>
    </xf>
    <xf numFmtId="0" fontId="7" fillId="0" borderId="4" xfId="0" applyFont="1" applyBorder="1" applyAlignment="1">
      <alignment horizontal="center" vertical="center"/>
    </xf>
    <xf numFmtId="180" fontId="7" fillId="0" borderId="8" xfId="0" applyNumberFormat="1" applyFont="1" applyFill="1" applyBorder="1" applyAlignment="1">
      <alignment vertical="top"/>
    </xf>
    <xf numFmtId="0" fontId="12" fillId="0" borderId="0" xfId="0" applyFont="1" applyFill="1" applyAlignment="1"/>
    <xf numFmtId="0" fontId="22" fillId="0" borderId="0" xfId="0" applyFont="1" applyAlignment="1"/>
    <xf numFmtId="0" fontId="7" fillId="0" borderId="4" xfId="0" applyFont="1" applyBorder="1" applyAlignment="1">
      <alignment horizontal="center" vertical="center"/>
    </xf>
    <xf numFmtId="0" fontId="0" fillId="0" borderId="0" xfId="0" applyFont="1" applyBorder="1" applyAlignment="1">
      <alignment horizontal="left" vertical="top"/>
    </xf>
    <xf numFmtId="177" fontId="10" fillId="0" borderId="0" xfId="0" applyNumberFormat="1" applyFont="1" applyBorder="1" applyAlignment="1">
      <alignment horizontal="center" vertical="center" shrinkToFit="1"/>
    </xf>
    <xf numFmtId="0" fontId="0" fillId="0" borderId="0" xfId="0" applyFont="1" applyBorder="1" applyAlignment="1">
      <alignment horizontal="left" vertical="center"/>
    </xf>
    <xf numFmtId="0" fontId="9" fillId="0" borderId="4" xfId="0" applyFont="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Border="1" applyAlignment="1">
      <alignment horizontal="center" vertical="center"/>
    </xf>
    <xf numFmtId="0" fontId="0" fillId="0" borderId="0" xfId="0" applyFont="1"/>
    <xf numFmtId="0" fontId="0" fillId="0" borderId="0" xfId="0" applyFont="1" applyAlignment="1">
      <alignment horizontal="center"/>
    </xf>
    <xf numFmtId="0" fontId="0"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xf>
    <xf numFmtId="0" fontId="0" fillId="0" borderId="0" xfId="0" applyFont="1" applyBorder="1"/>
    <xf numFmtId="0" fontId="0" fillId="0" borderId="0" xfId="0" applyFont="1" applyBorder="1" applyAlignment="1"/>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178" fontId="0" fillId="0" borderId="0" xfId="0" applyNumberFormat="1" applyFont="1" applyFill="1"/>
    <xf numFmtId="0" fontId="0" fillId="0" borderId="2" xfId="0" applyFont="1" applyFill="1" applyBorder="1"/>
    <xf numFmtId="177" fontId="0" fillId="0" borderId="0" xfId="0" applyNumberFormat="1" applyFont="1" applyBorder="1" applyAlignment="1">
      <alignment horizontal="center" vertical="center"/>
    </xf>
    <xf numFmtId="0" fontId="0" fillId="0" borderId="0" xfId="0" applyFont="1" applyFill="1" applyAlignment="1">
      <alignment horizontal="center"/>
    </xf>
    <xf numFmtId="0" fontId="0" fillId="0" borderId="0" xfId="0" applyFont="1" applyFill="1" applyAlignment="1"/>
    <xf numFmtId="180" fontId="7" fillId="0" borderId="10" xfId="0" applyNumberFormat="1" applyFont="1" applyFill="1" applyBorder="1" applyAlignment="1">
      <alignment horizontal="right" vertical="center"/>
    </xf>
    <xf numFmtId="0" fontId="11" fillId="0" borderId="0" xfId="0" applyFont="1" applyFill="1" applyAlignment="1"/>
    <xf numFmtId="0" fontId="20" fillId="0" borderId="0" xfId="0" applyFont="1" applyFill="1" applyAlignment="1"/>
    <xf numFmtId="0" fontId="10" fillId="0" borderId="0" xfId="0" applyFont="1" applyFill="1" applyBorder="1" applyAlignment="1">
      <alignment horizontal="left" vertical="center"/>
    </xf>
    <xf numFmtId="180" fontId="8" fillId="0" borderId="0" xfId="0" applyNumberFormat="1" applyFont="1" applyFill="1" applyBorder="1" applyAlignment="1">
      <alignment vertical="top"/>
    </xf>
    <xf numFmtId="180" fontId="7" fillId="0" borderId="10" xfId="0" applyNumberFormat="1" applyFont="1" applyFill="1" applyBorder="1" applyAlignment="1">
      <alignment horizontal="right" vertical="center"/>
    </xf>
    <xf numFmtId="180" fontId="8" fillId="0" borderId="10" xfId="0" applyNumberFormat="1" applyFont="1" applyFill="1" applyBorder="1" applyAlignment="1">
      <alignment vertical="center"/>
    </xf>
    <xf numFmtId="180" fontId="8" fillId="0" borderId="7" xfId="0" applyNumberFormat="1" applyFont="1" applyFill="1" applyBorder="1" applyAlignment="1">
      <alignment vertical="center"/>
    </xf>
    <xf numFmtId="180" fontId="23" fillId="0" borderId="7" xfId="0" applyNumberFormat="1" applyFont="1" applyFill="1" applyBorder="1" applyAlignment="1">
      <alignment vertical="center"/>
    </xf>
    <xf numFmtId="180" fontId="23" fillId="0" borderId="0" xfId="0" applyNumberFormat="1" applyFont="1" applyFill="1" applyBorder="1" applyAlignment="1">
      <alignment vertical="center"/>
    </xf>
    <xf numFmtId="181" fontId="0" fillId="0" borderId="0" xfId="0" applyNumberFormat="1" applyFont="1" applyBorder="1" applyAlignment="1">
      <alignment horizontal="center"/>
    </xf>
    <xf numFmtId="178" fontId="9" fillId="0" borderId="4"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0" fontId="9" fillId="0" borderId="1" xfId="0" applyNumberFormat="1" applyFont="1" applyFill="1" applyBorder="1" applyAlignment="1">
      <alignment horizontal="right" vertical="center"/>
    </xf>
    <xf numFmtId="10" fontId="8" fillId="0" borderId="1" xfId="0" applyNumberFormat="1" applyFont="1" applyFill="1" applyBorder="1" applyAlignment="1">
      <alignment horizontal="center" vertical="center"/>
    </xf>
    <xf numFmtId="0" fontId="8" fillId="0" borderId="0" xfId="0" applyFont="1" applyAlignment="1"/>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0" fontId="9" fillId="0" borderId="9" xfId="0" applyFont="1" applyFill="1" applyBorder="1" applyAlignment="1">
      <alignment vertical="center"/>
    </xf>
    <xf numFmtId="177" fontId="9" fillId="0" borderId="1" xfId="0" applyNumberFormat="1" applyFont="1" applyFill="1" applyBorder="1" applyAlignment="1">
      <alignment horizontal="center" vertical="center"/>
    </xf>
    <xf numFmtId="177" fontId="9" fillId="0" borderId="4" xfId="0" applyNumberFormat="1" applyFont="1" applyBorder="1" applyAlignment="1">
      <alignment horizontal="center" vertical="center" wrapText="1"/>
    </xf>
    <xf numFmtId="2" fontId="9" fillId="0" borderId="0" xfId="0" applyNumberFormat="1" applyFont="1" applyFill="1"/>
    <xf numFmtId="180" fontId="8" fillId="0" borderId="0" xfId="0" applyNumberFormat="1" applyFont="1" applyFill="1" applyBorder="1" applyAlignment="1"/>
    <xf numFmtId="0" fontId="9" fillId="0" borderId="0" xfId="0" applyFont="1" applyFill="1"/>
    <xf numFmtId="0" fontId="9" fillId="0" borderId="2" xfId="0" applyFont="1" applyFill="1" applyBorder="1"/>
    <xf numFmtId="0" fontId="9" fillId="0" borderId="0" xfId="0" applyFont="1" applyFill="1" applyBorder="1" applyAlignment="1">
      <alignment horizontal="right"/>
    </xf>
    <xf numFmtId="177" fontId="9" fillId="0" borderId="0" xfId="0" applyNumberFormat="1" applyFont="1" applyFill="1" applyAlignment="1">
      <alignment horizontal="right"/>
    </xf>
    <xf numFmtId="177" fontId="9" fillId="0" borderId="0" xfId="0" applyNumberFormat="1" applyFont="1" applyFill="1" applyBorder="1" applyAlignment="1">
      <alignment horizontal="right" vertical="center" shrinkToFit="1"/>
    </xf>
    <xf numFmtId="180" fontId="8" fillId="0" borderId="7" xfId="0" applyNumberFormat="1" applyFont="1" applyFill="1" applyBorder="1" applyAlignment="1"/>
    <xf numFmtId="180" fontId="8" fillId="0" borderId="8" xfId="0" applyNumberFormat="1" applyFont="1" applyFill="1" applyBorder="1" applyAlignment="1">
      <alignment vertical="top"/>
    </xf>
    <xf numFmtId="178" fontId="10" fillId="0" borderId="4" xfId="0" applyNumberFormat="1" applyFont="1" applyBorder="1" applyAlignment="1">
      <alignment horizontal="center" vertical="center"/>
    </xf>
    <xf numFmtId="0" fontId="14" fillId="0" borderId="0" xfId="0" applyFont="1" applyAlignment="1"/>
    <xf numFmtId="0" fontId="10" fillId="0" borderId="9" xfId="0" applyFont="1" applyFill="1" applyBorder="1" applyAlignment="1">
      <alignment vertical="center"/>
    </xf>
    <xf numFmtId="0" fontId="9" fillId="0" borderId="9" xfId="0" applyFont="1" applyFill="1" applyBorder="1" applyAlignment="1">
      <alignment vertical="center" shrinkToFit="1"/>
    </xf>
    <xf numFmtId="2" fontId="8" fillId="0" borderId="0" xfId="0" applyNumberFormat="1" applyFont="1" applyFill="1" applyAlignment="1">
      <alignment vertical="center"/>
    </xf>
    <xf numFmtId="178" fontId="10" fillId="0" borderId="4" xfId="0" applyNumberFormat="1" applyFont="1" applyFill="1" applyBorder="1" applyAlignment="1">
      <alignment horizontal="center" vertical="center"/>
    </xf>
    <xf numFmtId="179" fontId="10" fillId="0" borderId="0" xfId="0" applyNumberFormat="1" applyFont="1" applyFill="1" applyAlignment="1">
      <alignment horizontal="right" shrinkToFit="1"/>
    </xf>
    <xf numFmtId="0" fontId="9" fillId="0" borderId="4"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177" fontId="9"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0" xfId="0" applyBorder="1" applyAlignment="1">
      <alignment wrapText="1"/>
    </xf>
    <xf numFmtId="0" fontId="0" fillId="0" borderId="9" xfId="0" applyBorder="1" applyAlignment="1">
      <alignment wrapText="1"/>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0" fillId="0" borderId="14" xfId="0" applyFill="1" applyBorder="1" applyAlignment="1">
      <alignment horizontal="center" vertical="center"/>
    </xf>
    <xf numFmtId="0" fontId="0" fillId="0" borderId="12" xfId="0"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0" xfId="0" applyFont="1" applyBorder="1" applyAlignment="1">
      <alignment horizontal="center"/>
    </xf>
    <xf numFmtId="0" fontId="0" fillId="0" borderId="9" xfId="0" applyFont="1" applyBorder="1" applyAlignment="1">
      <alignment horizontal="center"/>
    </xf>
    <xf numFmtId="180" fontId="7" fillId="0" borderId="7" xfId="0" applyNumberFormat="1" applyFont="1" applyFill="1" applyBorder="1" applyAlignment="1">
      <alignment horizontal="right" vertical="center"/>
    </xf>
    <xf numFmtId="180" fontId="8" fillId="0" borderId="8" xfId="0" applyNumberFormat="1" applyFont="1" applyFill="1" applyBorder="1" applyAlignment="1">
      <alignment horizontal="right" vertical="top"/>
    </xf>
    <xf numFmtId="181" fontId="7" fillId="0" borderId="8" xfId="0" applyNumberFormat="1" applyFont="1" applyFill="1" applyBorder="1" applyAlignment="1">
      <alignment horizontal="right" vertical="top"/>
    </xf>
    <xf numFmtId="181" fontId="21" fillId="0" borderId="8" xfId="0" applyNumberFormat="1" applyFont="1" applyFill="1" applyBorder="1" applyAlignment="1">
      <alignment horizontal="right" vertical="top"/>
    </xf>
    <xf numFmtId="0" fontId="14" fillId="0" borderId="1" xfId="0" applyFont="1" applyFill="1" applyBorder="1" applyAlignment="1">
      <alignment horizontal="center" vertical="center"/>
    </xf>
    <xf numFmtId="0" fontId="14" fillId="0" borderId="10" xfId="0" applyFont="1" applyBorder="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6" fillId="0" borderId="0" xfId="0" applyFont="1" applyAlignment="1">
      <alignment horizontal="center"/>
    </xf>
    <xf numFmtId="178" fontId="9" fillId="0" borderId="1" xfId="0" applyNumberFormat="1" applyFont="1" applyBorder="1" applyAlignment="1">
      <alignment horizontal="center" vertical="center"/>
    </xf>
    <xf numFmtId="178" fontId="9" fillId="0" borderId="9" xfId="0" applyNumberFormat="1"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7" fontId="10" fillId="0" borderId="1"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7" fillId="0" borderId="4" xfId="0" applyFont="1" applyBorder="1" applyAlignment="1">
      <alignment horizontal="left"/>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shrinkToFit="1"/>
    </xf>
    <xf numFmtId="0" fontId="8" fillId="0" borderId="9"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181" fontId="7" fillId="0" borderId="3" xfId="0" applyNumberFormat="1" applyFont="1" applyBorder="1" applyAlignment="1">
      <alignment horizontal="center" vertical="center" wrapText="1"/>
    </xf>
    <xf numFmtId="181" fontId="0" fillId="0" borderId="13" xfId="0" applyNumberFormat="1" applyFont="1" applyBorder="1" applyAlignment="1">
      <alignment horizontal="center" vertical="center" wrapText="1"/>
    </xf>
    <xf numFmtId="0" fontId="0" fillId="0" borderId="14" xfId="0" applyFont="1" applyBorder="1" applyAlignment="1">
      <alignment horizontal="center" vertical="center" wrapText="1"/>
    </xf>
    <xf numFmtId="0" fontId="0" fillId="0" borderId="12" xfId="0" applyFont="1" applyBorder="1" applyAlignment="1">
      <alignment horizontal="center" vertical="center" wrapText="1"/>
    </xf>
    <xf numFmtId="177" fontId="8" fillId="0" borderId="1" xfId="0" applyNumberFormat="1" applyFont="1" applyBorder="1" applyAlignment="1">
      <alignment horizontal="right" vertical="center" wrapText="1"/>
    </xf>
    <xf numFmtId="177" fontId="10" fillId="0" borderId="9" xfId="0" applyNumberFormat="1" applyFont="1" applyBorder="1" applyAlignment="1">
      <alignment horizontal="righ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wrapText="1"/>
    </xf>
    <xf numFmtId="0" fontId="7" fillId="0" borderId="4" xfId="0" applyFont="1" applyFill="1" applyBorder="1" applyAlignment="1">
      <alignment horizontal="center" vertical="center"/>
    </xf>
    <xf numFmtId="0" fontId="7" fillId="0" borderId="10" xfId="0" applyFont="1" applyBorder="1" applyAlignment="1">
      <alignment vertical="center"/>
    </xf>
    <xf numFmtId="0" fontId="0" fillId="0" borderId="9" xfId="0" applyBorder="1" applyAlignment="1"/>
    <xf numFmtId="0" fontId="4" fillId="0" borderId="4" xfId="0" applyFont="1" applyBorder="1" applyAlignment="1">
      <alignment horizontal="center" vertical="center" wrapText="1"/>
    </xf>
    <xf numFmtId="10" fontId="7" fillId="0" borderId="0" xfId="0" applyNumberFormat="1" applyFont="1" applyFill="1" applyAlignment="1">
      <alignment horizontal="left"/>
    </xf>
    <xf numFmtId="0" fontId="7" fillId="0" borderId="4" xfId="0" applyFont="1" applyBorder="1" applyAlignment="1">
      <alignment horizontal="center" vertical="center" shrinkToFit="1"/>
    </xf>
    <xf numFmtId="0" fontId="15" fillId="0" borderId="0" xfId="0" applyFont="1" applyAlignment="1">
      <alignment vertical="center" wrapText="1"/>
    </xf>
    <xf numFmtId="0" fontId="7" fillId="0" borderId="15" xfId="0" applyFont="1" applyBorder="1" applyAlignment="1">
      <alignment horizontal="center" vertical="center"/>
    </xf>
    <xf numFmtId="177" fontId="9" fillId="0" borderId="1" xfId="0" applyNumberFormat="1" applyFont="1" applyFill="1" applyBorder="1" applyAlignment="1">
      <alignment horizontal="center" vertical="center"/>
    </xf>
    <xf numFmtId="177" fontId="9" fillId="0" borderId="9"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177" fontId="8" fillId="0" borderId="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394222</xdr:colOff>
      <xdr:row>2</xdr:row>
      <xdr:rowOff>60960</xdr:rowOff>
    </xdr:from>
    <xdr:to>
      <xdr:col>20</xdr:col>
      <xdr:colOff>123577</xdr:colOff>
      <xdr:row>14</xdr:row>
      <xdr:rowOff>137161</xdr:rowOff>
    </xdr:to>
    <xdr:sp macro="" textlink="">
      <xdr:nvSpPr>
        <xdr:cNvPr id="2" name="角丸四角形 1"/>
        <xdr:cNvSpPr/>
      </xdr:nvSpPr>
      <xdr:spPr bwMode="auto">
        <a:xfrm>
          <a:off x="7671322" y="502920"/>
          <a:ext cx="4049895" cy="2575561"/>
        </a:xfrm>
        <a:prstGeom prst="roundRect">
          <a:avLst/>
        </a:prstGeom>
        <a:solidFill>
          <a:schemeClr val="accent5">
            <a:lumMod val="40000"/>
            <a:lumOff val="60000"/>
          </a:schemeClr>
        </a:solidFill>
        <a:ln>
          <a:noFill/>
        </a:ln>
        <a:effectLst/>
        <a:extLst/>
      </xdr:spPr>
      <xdr:txBody>
        <a:bodyPr vertOverflow="clip" wrap="square" lIns="18288" tIns="0" rIns="0" bIns="0" rtlCol="0" anchor="t" upright="1"/>
        <a:lstStyle/>
        <a:p>
          <a:pPr algn="l"/>
          <a:r>
            <a:rPr kumimoji="1" lang="en-US" altLang="ja-JP" sz="1400" b="1"/>
            <a:t>【</a:t>
          </a:r>
          <a:r>
            <a:rPr kumimoji="1" lang="ja-JP" altLang="en-US" sz="1400" b="1"/>
            <a:t>注意事項</a:t>
          </a:r>
          <a:r>
            <a:rPr kumimoji="1" lang="en-US" altLang="ja-JP" sz="1400" b="1"/>
            <a:t>】</a:t>
          </a:r>
          <a:endParaRPr kumimoji="1" lang="ja-JP" altLang="en-US" sz="1400" b="1"/>
        </a:p>
        <a:p>
          <a:pPr algn="l"/>
          <a:endParaRPr kumimoji="1" lang="ja-JP" altLang="en-US" sz="1200" b="1"/>
        </a:p>
        <a:p>
          <a:pPr algn="l"/>
          <a:r>
            <a:rPr kumimoji="1" lang="en-US" altLang="ja-JP" sz="1200" b="1"/>
            <a:t>※</a:t>
          </a:r>
          <a:r>
            <a:rPr kumimoji="1" lang="ja-JP" altLang="en-US" sz="1200" b="1"/>
            <a:t>金利入力リンクしていまる箇所があるので、</a:t>
          </a:r>
          <a:r>
            <a:rPr kumimoji="1" lang="ja-JP" altLang="en-US" sz="1200" b="1">
              <a:solidFill>
                <a:srgbClr val="FF0000"/>
              </a:solidFill>
            </a:rPr>
            <a:t>「近代化資金等」</a:t>
          </a:r>
          <a:r>
            <a:rPr kumimoji="1" lang="ja-JP" altLang="en-US" sz="1200" b="1"/>
            <a:t>シートから行って下さい。</a:t>
          </a:r>
        </a:p>
        <a:p>
          <a:pPr algn="l"/>
          <a:r>
            <a:rPr kumimoji="1" lang="ja-JP" altLang="en-US" sz="1200" b="1">
              <a:solidFill>
                <a:srgbClr val="FF0000"/>
              </a:solidFill>
            </a:rPr>
            <a:t>ただし、リンク先の座標がズレると間違った箇所を反映してしまうため、都度確認すること。　　</a:t>
          </a:r>
          <a:endParaRPr kumimoji="1" lang="en-US" altLang="ja-JP" sz="1200" b="1">
            <a:solidFill>
              <a:srgbClr val="FF0000"/>
            </a:solidFill>
          </a:endParaRPr>
        </a:p>
        <a:p>
          <a:pPr algn="l"/>
          <a:r>
            <a:rPr kumimoji="1" lang="en-US" altLang="ja-JP" sz="1200" b="1">
              <a:solidFill>
                <a:srgbClr val="FF0000"/>
              </a:solidFill>
            </a:rPr>
            <a:t>※</a:t>
          </a:r>
          <a:r>
            <a:rPr kumimoji="1" lang="ja-JP" altLang="en-US" sz="1200" b="1">
              <a:solidFill>
                <a:srgbClr val="FF0000"/>
              </a:solidFill>
            </a:rPr>
            <a:t>前回との改定箇所にアンダーライン</a:t>
          </a:r>
        </a:p>
        <a:p>
          <a:pPr algn="l"/>
          <a:endParaRPr kumimoji="1" lang="ja-JP" altLang="en-US"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ＰＤＦファイルの作成は、両シートを指定してから発行すると１つのファイルになります。</a:t>
          </a:r>
        </a:p>
        <a:p>
          <a:pPr algn="l"/>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27</xdr:row>
      <xdr:rowOff>0</xdr:rowOff>
    </xdr:from>
    <xdr:to>
      <xdr:col>10</xdr:col>
      <xdr:colOff>0</xdr:colOff>
      <xdr:row>27</xdr:row>
      <xdr:rowOff>0</xdr:rowOff>
    </xdr:to>
    <xdr:sp macro="" textlink="">
      <xdr:nvSpPr>
        <xdr:cNvPr id="1029" name="Text Box 5"/>
        <xdr:cNvSpPr txBox="1">
          <a:spLocks noChangeArrowheads="1"/>
        </xdr:cNvSpPr>
      </xdr:nvSpPr>
      <xdr:spPr bwMode="auto">
        <a:xfrm>
          <a:off x="171450" y="5953125"/>
          <a:ext cx="938212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近代化資金の金利が</a:t>
          </a:r>
          <a:r>
            <a:rPr lang="en-US" altLang="ja-JP" sz="900" b="0" i="0" u="none" strike="noStrike" baseline="0">
              <a:solidFill>
                <a:srgbClr val="000000"/>
              </a:solidFill>
              <a:latin typeface="ＭＳ Ｐゴシック"/>
              <a:ea typeface="ＭＳ Ｐゴシック"/>
            </a:rPr>
            <a:t>2.15%</a:t>
          </a:r>
          <a:r>
            <a:rPr lang="ja-JP" altLang="en-US" sz="900" b="0" i="0" u="none" strike="noStrike" baseline="0">
              <a:solidFill>
                <a:srgbClr val="000000"/>
              </a:solidFill>
              <a:latin typeface="ＭＳ Ｐゴシック"/>
              <a:ea typeface="ＭＳ Ｐゴシック"/>
            </a:rPr>
            <a:t>を下回っているため、現在利子補給はありません。</a:t>
          </a:r>
        </a:p>
        <a:p>
          <a:pPr algn="l" rtl="0">
            <a:defRPr sz="1000"/>
          </a:pPr>
          <a:r>
            <a:rPr lang="ja-JP" altLang="en-US" sz="900" b="0" i="0" u="none" strike="noStrike" baseline="0">
              <a:solidFill>
                <a:srgbClr val="000000"/>
              </a:solidFill>
              <a:latin typeface="ＭＳ Ｐゴシック"/>
              <a:ea typeface="ＭＳ Ｐゴシック"/>
            </a:rPr>
            <a:t>　　　上乗せ利子補給期間は</a:t>
          </a:r>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年間であるためそれ以降は貸付時の農業近代化資金の利率となります。</a:t>
          </a:r>
        </a:p>
      </xdr:txBody>
    </xdr:sp>
    <xdr:clientData/>
  </xdr:twoCellAnchor>
  <xdr:twoCellAnchor>
    <xdr:from>
      <xdr:col>1</xdr:col>
      <xdr:colOff>552450</xdr:colOff>
      <xdr:row>0</xdr:row>
      <xdr:rowOff>104775</xdr:rowOff>
    </xdr:from>
    <xdr:to>
      <xdr:col>5</xdr:col>
      <xdr:colOff>476250</xdr:colOff>
      <xdr:row>2</xdr:row>
      <xdr:rowOff>85725</xdr:rowOff>
    </xdr:to>
    <xdr:sp macro="" textlink="">
      <xdr:nvSpPr>
        <xdr:cNvPr id="1101" name="Text Box 16"/>
        <xdr:cNvSpPr txBox="1">
          <a:spLocks noChangeArrowheads="1"/>
        </xdr:cNvSpPr>
      </xdr:nvSpPr>
      <xdr:spPr bwMode="auto">
        <a:xfrm>
          <a:off x="1743075" y="104775"/>
          <a:ext cx="3771900" cy="323850"/>
        </a:xfrm>
        <a:prstGeom prst="rect">
          <a:avLst/>
        </a:prstGeom>
        <a:noFill/>
        <a:ln w="22225">
          <a:solidFill>
            <a:srgbClr val="000000"/>
          </a:solidFill>
          <a:miter lim="800000"/>
          <a:headEnd/>
          <a:tailEnd/>
        </a:ln>
        <a:effec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農業制度資金の金利一覧</a:t>
          </a:r>
          <a:endParaRPr lang="ja-JP" altLang="en-US" sz="1600" b="0" i="0" u="none" strike="noStrike" baseline="0">
            <a:solidFill>
              <a:srgbClr val="000000"/>
            </a:solidFill>
            <a:latin typeface="ＭＳ Ｐゴシック"/>
            <a:ea typeface="ＭＳ Ｐゴシック"/>
          </a:endParaRPr>
        </a:p>
        <a:p>
          <a:pPr algn="ctr" rtl="0">
            <a:defRPr sz="1000"/>
          </a:pPr>
          <a:endParaRPr lang="ja-JP" altLang="en-US" sz="16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43;&#20307;&#25903;&#25588;&#35506;/R02/04%20&#37329;&#34701;&#29677;/80%20&#37329;&#21033;&#25913;&#23450;/&#36786;&#26989;&#38306;&#20418;&#36039;&#37329;(&#37329;&#21033;)/&#9312;-2&#31532;&#19968;&#22577;/R2%20&#37329;&#21033;&#19968;&#35239;/(&#31532;&#12540;&#22577;&#29992;)200720&#37329;&#21033;&#19968;&#3523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近代化資金等"/>
    </sheetNames>
    <sheetDataSet>
      <sheetData sheetId="0">
        <row r="26">
          <cell r="C26"/>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tabSelected="1" view="pageBreakPreview" topLeftCell="A11" zoomScaleNormal="100" zoomScaleSheetLayoutView="100" workbookViewId="0">
      <selection activeCell="L12" sqref="L12:L13"/>
    </sheetView>
  </sheetViews>
  <sheetFormatPr defaultColWidth="9" defaultRowHeight="13.5" x14ac:dyDescent="0.15"/>
  <cols>
    <col min="1" max="1" width="3.75" style="19" customWidth="1"/>
    <col min="2" max="2" width="19.625" style="19" customWidth="1"/>
    <col min="3" max="3" width="18.875" style="19" customWidth="1"/>
    <col min="4" max="4" width="17.125" style="19" customWidth="1"/>
    <col min="5" max="5" width="5.625" style="19" customWidth="1"/>
    <col min="6" max="6" width="5.75" style="19" customWidth="1"/>
    <col min="7" max="7" width="6.625" style="19" customWidth="1"/>
    <col min="8" max="8" width="2.5" style="19" customWidth="1"/>
    <col min="9" max="9" width="4.875" style="19" customWidth="1"/>
    <col min="10" max="10" width="2.25" style="19" customWidth="1"/>
    <col min="11" max="11" width="5.125" style="19" customWidth="1"/>
    <col min="12" max="12" width="8.125" style="19" customWidth="1"/>
    <col min="13" max="13" width="5.75" style="19" customWidth="1"/>
    <col min="14" max="16384" width="9" style="19"/>
  </cols>
  <sheetData>
    <row r="1" spans="1:12" ht="11.25" customHeight="1" x14ac:dyDescent="0.15"/>
    <row r="2" spans="1:12" ht="24" customHeight="1" x14ac:dyDescent="0.15">
      <c r="A2" s="222" t="s">
        <v>161</v>
      </c>
      <c r="B2" s="223"/>
      <c r="C2" s="223"/>
      <c r="D2" s="223"/>
      <c r="E2" s="223"/>
      <c r="F2" s="223"/>
      <c r="G2" s="223"/>
      <c r="H2" s="223"/>
      <c r="I2" s="224"/>
      <c r="J2" s="224"/>
      <c r="K2" s="224"/>
      <c r="L2" s="225"/>
    </row>
    <row r="4" spans="1:12" hidden="1" x14ac:dyDescent="0.15"/>
    <row r="5" spans="1:12" ht="36" customHeight="1" x14ac:dyDescent="0.15">
      <c r="A5" s="236" t="s">
        <v>93</v>
      </c>
      <c r="B5" s="237"/>
      <c r="C5" s="238"/>
      <c r="D5" s="236" t="s">
        <v>104</v>
      </c>
      <c r="E5" s="248"/>
      <c r="F5" s="248"/>
      <c r="G5" s="248"/>
      <c r="H5" s="248"/>
      <c r="I5" s="248"/>
      <c r="J5" s="248"/>
      <c r="K5" s="248"/>
      <c r="L5" s="249"/>
    </row>
    <row r="6" spans="1:12" ht="18" customHeight="1" x14ac:dyDescent="0.15">
      <c r="A6" s="226" t="s">
        <v>19</v>
      </c>
      <c r="B6" s="235"/>
      <c r="C6" s="227"/>
      <c r="D6" s="27" t="s">
        <v>20</v>
      </c>
      <c r="E6" s="82"/>
      <c r="F6" s="82"/>
      <c r="G6" s="202">
        <f>+近代化資金等!E7</f>
        <v>0.7</v>
      </c>
      <c r="H6" s="122" t="s">
        <v>70</v>
      </c>
      <c r="I6" s="118"/>
      <c r="J6" s="118"/>
      <c r="K6" s="118"/>
      <c r="L6" s="123"/>
    </row>
    <row r="7" spans="1:12" ht="15" customHeight="1" x14ac:dyDescent="0.15">
      <c r="A7" s="239"/>
      <c r="B7" s="240"/>
      <c r="C7" s="241"/>
      <c r="D7" s="26" t="s">
        <v>21</v>
      </c>
      <c r="E7" s="83"/>
      <c r="F7" s="83"/>
      <c r="G7" s="184">
        <f>+近代化資金等!E9</f>
        <v>0.7</v>
      </c>
      <c r="H7" s="124" t="s">
        <v>70</v>
      </c>
      <c r="I7" s="122"/>
      <c r="J7" s="122"/>
      <c r="K7" s="122"/>
      <c r="L7" s="125"/>
    </row>
    <row r="8" spans="1:12" ht="15" customHeight="1" x14ac:dyDescent="0.15">
      <c r="A8" s="239"/>
      <c r="B8" s="240"/>
      <c r="C8" s="241"/>
      <c r="D8" s="27" t="s">
        <v>68</v>
      </c>
      <c r="E8" s="82"/>
      <c r="F8" s="82"/>
      <c r="G8" s="84"/>
      <c r="H8" s="82"/>
      <c r="I8" s="122"/>
      <c r="J8" s="122"/>
      <c r="K8" s="122"/>
      <c r="L8" s="125"/>
    </row>
    <row r="9" spans="1:12" ht="15" customHeight="1" x14ac:dyDescent="0.15">
      <c r="A9" s="239"/>
      <c r="B9" s="240"/>
      <c r="C9" s="241"/>
      <c r="D9" s="106"/>
      <c r="E9" s="85"/>
      <c r="F9" s="85"/>
      <c r="G9" s="108"/>
      <c r="H9" s="87" t="s">
        <v>90</v>
      </c>
      <c r="I9" s="184">
        <f>近代化資金等!D18</f>
        <v>0.29999999999999993</v>
      </c>
      <c r="J9" s="83" t="s">
        <v>133</v>
      </c>
      <c r="K9" s="184">
        <f>近代化資金等!D21</f>
        <v>0.54999999999999993</v>
      </c>
      <c r="L9" s="126" t="s">
        <v>70</v>
      </c>
    </row>
    <row r="10" spans="1:12" ht="5.25" customHeight="1" x14ac:dyDescent="0.15">
      <c r="A10" s="239"/>
      <c r="B10" s="240"/>
      <c r="C10" s="241"/>
      <c r="D10" s="27"/>
      <c r="E10" s="82"/>
      <c r="F10" s="82"/>
      <c r="G10" s="82"/>
      <c r="H10" s="82"/>
      <c r="I10" s="122"/>
      <c r="J10" s="122"/>
      <c r="K10" s="122"/>
      <c r="L10" s="125"/>
    </row>
    <row r="11" spans="1:12" ht="15" customHeight="1" x14ac:dyDescent="0.15">
      <c r="A11" s="239"/>
      <c r="B11" s="240"/>
      <c r="C11" s="241"/>
      <c r="D11" s="27" t="s">
        <v>69</v>
      </c>
      <c r="E11" s="82"/>
      <c r="F11" s="82"/>
      <c r="G11" s="202">
        <f>+近代化資金等!C7</f>
        <v>1.95</v>
      </c>
      <c r="H11" s="127" t="s">
        <v>70</v>
      </c>
      <c r="I11" s="92" t="s">
        <v>97</v>
      </c>
      <c r="J11" s="93"/>
      <c r="K11" s="93"/>
      <c r="L11" s="94"/>
    </row>
    <row r="12" spans="1:12" ht="18" customHeight="1" x14ac:dyDescent="0.15">
      <c r="A12" s="239"/>
      <c r="B12" s="240"/>
      <c r="C12" s="241"/>
      <c r="D12" s="22"/>
      <c r="E12" s="84"/>
      <c r="F12" s="84"/>
      <c r="G12" s="83">
        <f>+近代化資金等!C11</f>
        <v>1.25</v>
      </c>
      <c r="H12" s="128" t="s">
        <v>70</v>
      </c>
      <c r="I12" s="95" t="s">
        <v>126</v>
      </c>
      <c r="J12" s="96"/>
      <c r="K12" s="96"/>
      <c r="L12" s="97"/>
    </row>
    <row r="13" spans="1:12" ht="29.45" customHeight="1" x14ac:dyDescent="0.15">
      <c r="A13" s="260" t="s">
        <v>24</v>
      </c>
      <c r="B13" s="235" t="s">
        <v>22</v>
      </c>
      <c r="C13" s="227"/>
      <c r="D13" s="161"/>
      <c r="E13" s="80"/>
      <c r="F13" s="81" t="s">
        <v>23</v>
      </c>
      <c r="G13" s="81"/>
      <c r="H13" s="77"/>
      <c r="I13" s="98"/>
      <c r="J13" s="98"/>
      <c r="K13" s="98"/>
      <c r="L13" s="99"/>
    </row>
    <row r="14" spans="1:12" ht="17.45" customHeight="1" x14ac:dyDescent="0.15">
      <c r="A14" s="261"/>
      <c r="B14" s="226" t="s">
        <v>25</v>
      </c>
      <c r="C14" s="256"/>
      <c r="D14" s="161"/>
      <c r="E14" s="188"/>
      <c r="F14" s="188"/>
      <c r="G14" s="208">
        <f>近代化資金等!E34</f>
        <v>0.85</v>
      </c>
      <c r="H14" s="112" t="s">
        <v>70</v>
      </c>
      <c r="I14" s="100" t="s">
        <v>98</v>
      </c>
      <c r="J14" s="101"/>
      <c r="K14" s="101"/>
      <c r="L14" s="102"/>
    </row>
    <row r="15" spans="1:12" ht="18" customHeight="1" x14ac:dyDescent="0.15">
      <c r="A15" s="261"/>
      <c r="B15" s="257"/>
      <c r="C15" s="258"/>
      <c r="D15" s="162"/>
      <c r="E15" s="189"/>
      <c r="F15" s="189"/>
      <c r="G15" s="129">
        <f>近代化資金等!E35</f>
        <v>0.7</v>
      </c>
      <c r="H15" s="113" t="s">
        <v>138</v>
      </c>
      <c r="I15" s="86" t="s">
        <v>106</v>
      </c>
      <c r="J15" s="93"/>
      <c r="K15" s="93"/>
      <c r="L15" s="94"/>
    </row>
    <row r="16" spans="1:12" ht="18.600000000000001" customHeight="1" x14ac:dyDescent="0.15">
      <c r="A16" s="261"/>
      <c r="B16" s="228"/>
      <c r="C16" s="229"/>
      <c r="D16" s="114"/>
      <c r="E16" s="252" t="s">
        <v>166</v>
      </c>
      <c r="F16" s="253"/>
      <c r="G16" s="253"/>
      <c r="H16" s="115" t="s">
        <v>70</v>
      </c>
      <c r="I16" s="103" t="s">
        <v>99</v>
      </c>
      <c r="J16" s="96"/>
      <c r="K16" s="96"/>
      <c r="L16" s="97"/>
    </row>
    <row r="17" spans="1:18" ht="29.45" customHeight="1" x14ac:dyDescent="0.15">
      <c r="A17" s="261"/>
      <c r="B17" s="235" t="s">
        <v>26</v>
      </c>
      <c r="C17" s="227"/>
      <c r="D17" s="23"/>
      <c r="E17" s="75"/>
      <c r="F17" s="75"/>
      <c r="G17" s="186">
        <f>G6</f>
        <v>0.7</v>
      </c>
      <c r="H17" s="88" t="s">
        <v>70</v>
      </c>
      <c r="I17" s="98"/>
      <c r="J17" s="98"/>
      <c r="K17" s="98"/>
      <c r="L17" s="99"/>
    </row>
    <row r="18" spans="1:18" ht="36" customHeight="1" x14ac:dyDescent="0.15">
      <c r="A18" s="261"/>
      <c r="B18" s="259" t="s">
        <v>74</v>
      </c>
      <c r="C18" s="227"/>
      <c r="D18" s="161"/>
      <c r="E18" s="187">
        <f>+近代化資金等!C44</f>
        <v>0.29999999999999993</v>
      </c>
      <c r="F18" s="185" t="s">
        <v>89</v>
      </c>
      <c r="G18" s="187">
        <f>近代化資金等!C52</f>
        <v>0.7</v>
      </c>
      <c r="H18" s="77" t="s">
        <v>70</v>
      </c>
      <c r="I18" s="98"/>
      <c r="J18" s="98"/>
      <c r="K18" s="98"/>
      <c r="L18" s="99"/>
    </row>
    <row r="19" spans="1:18" ht="16.899999999999999" customHeight="1" x14ac:dyDescent="0.15">
      <c r="A19" s="261"/>
      <c r="B19" s="226" t="s">
        <v>27</v>
      </c>
      <c r="C19" s="227"/>
      <c r="D19" s="116"/>
      <c r="E19" s="111"/>
      <c r="F19" s="111"/>
      <c r="G19" s="208">
        <f>近代化資金等!E54</f>
        <v>0.85</v>
      </c>
      <c r="H19" s="112" t="s">
        <v>70</v>
      </c>
      <c r="I19" s="100" t="s">
        <v>100</v>
      </c>
      <c r="J19" s="101"/>
      <c r="K19" s="101"/>
      <c r="L19" s="102"/>
    </row>
    <row r="20" spans="1:18" ht="17.45" customHeight="1" x14ac:dyDescent="0.15">
      <c r="A20" s="261"/>
      <c r="B20" s="239"/>
      <c r="C20" s="241"/>
      <c r="D20" s="162"/>
      <c r="E20" s="84"/>
      <c r="F20" s="84"/>
      <c r="G20" s="129">
        <f>近代化資金等!E55</f>
        <v>1.85</v>
      </c>
      <c r="H20" s="113" t="s">
        <v>70</v>
      </c>
      <c r="I20" s="86" t="s">
        <v>101</v>
      </c>
      <c r="J20" s="93"/>
      <c r="K20" s="93"/>
      <c r="L20" s="94"/>
    </row>
    <row r="21" spans="1:18" ht="19.149999999999999" customHeight="1" x14ac:dyDescent="0.15">
      <c r="A21" s="261"/>
      <c r="B21" s="228"/>
      <c r="C21" s="229"/>
      <c r="D21" s="114"/>
      <c r="E21" s="153"/>
      <c r="F21" s="153"/>
      <c r="G21" s="209">
        <f>近代化資金等!E56</f>
        <v>0.7</v>
      </c>
      <c r="H21" s="115" t="s">
        <v>70</v>
      </c>
      <c r="I21" s="103" t="s">
        <v>102</v>
      </c>
      <c r="J21" s="96"/>
      <c r="K21" s="96"/>
      <c r="L21" s="97"/>
    </row>
    <row r="22" spans="1:18" ht="21" customHeight="1" x14ac:dyDescent="0.15">
      <c r="A22" s="261"/>
      <c r="B22" s="226" t="s">
        <v>28</v>
      </c>
      <c r="C22" s="227"/>
      <c r="D22" s="117"/>
      <c r="E22" s="250" t="s">
        <v>167</v>
      </c>
      <c r="F22" s="250"/>
      <c r="G22" s="250"/>
      <c r="H22" s="144" t="s">
        <v>138</v>
      </c>
      <c r="I22" s="101" t="s">
        <v>94</v>
      </c>
      <c r="J22" s="101"/>
      <c r="K22" s="101"/>
      <c r="L22" s="102"/>
    </row>
    <row r="23" spans="1:18" ht="19.899999999999999" customHeight="1" x14ac:dyDescent="0.15">
      <c r="A23" s="261"/>
      <c r="B23" s="228"/>
      <c r="C23" s="229"/>
      <c r="D23" s="119"/>
      <c r="E23" s="143"/>
      <c r="F23" s="251" t="s">
        <v>164</v>
      </c>
      <c r="G23" s="251"/>
      <c r="H23" s="115" t="s">
        <v>138</v>
      </c>
      <c r="I23" s="104" t="s">
        <v>95</v>
      </c>
      <c r="J23" s="96"/>
      <c r="K23" s="96"/>
      <c r="L23" s="97"/>
      <c r="O23" s="132"/>
      <c r="P23" s="132"/>
      <c r="Q23" s="132"/>
      <c r="R23" s="132"/>
    </row>
    <row r="24" spans="1:18" ht="33" customHeight="1" x14ac:dyDescent="0.15">
      <c r="A24" s="261"/>
      <c r="B24" s="235" t="s">
        <v>29</v>
      </c>
      <c r="C24" s="227"/>
      <c r="D24" s="110"/>
      <c r="E24" s="214">
        <f>近代化資金等!B65</f>
        <v>0.29999999999999993</v>
      </c>
      <c r="F24" s="185" t="s">
        <v>89</v>
      </c>
      <c r="G24" s="186">
        <f>近代化資金等!B71</f>
        <v>0.54999999999999993</v>
      </c>
      <c r="H24" s="120" t="s">
        <v>70</v>
      </c>
      <c r="I24" s="134" t="s">
        <v>144</v>
      </c>
      <c r="J24" s="98"/>
      <c r="K24" s="98"/>
      <c r="L24" s="99"/>
      <c r="N24" s="130"/>
      <c r="O24" s="129"/>
      <c r="P24" s="84"/>
      <c r="Q24" s="129"/>
      <c r="R24" s="113"/>
    </row>
    <row r="25" spans="1:18" ht="33" customHeight="1" x14ac:dyDescent="0.15">
      <c r="A25" s="261"/>
      <c r="B25" s="235" t="s">
        <v>30</v>
      </c>
      <c r="C25" s="227"/>
      <c r="D25" s="163"/>
      <c r="E25" s="186">
        <f>+近代化資金等!C77</f>
        <v>0.35</v>
      </c>
      <c r="F25" s="180" t="s">
        <v>89</v>
      </c>
      <c r="G25" s="186">
        <f>+近代化資金等!G78</f>
        <v>0.70000000000000007</v>
      </c>
      <c r="H25" s="120" t="s">
        <v>70</v>
      </c>
      <c r="I25" s="98"/>
      <c r="J25" s="98"/>
      <c r="K25" s="98"/>
      <c r="L25" s="99"/>
      <c r="O25" s="132"/>
      <c r="P25" s="132"/>
      <c r="Q25" s="132"/>
      <c r="R25" s="132"/>
    </row>
    <row r="26" spans="1:18" ht="33" customHeight="1" x14ac:dyDescent="0.15">
      <c r="A26" s="261"/>
      <c r="B26" s="235" t="s">
        <v>31</v>
      </c>
      <c r="C26" s="227"/>
      <c r="D26" s="23"/>
      <c r="E26" s="75"/>
      <c r="F26" s="75"/>
      <c r="G26" s="186">
        <f>G6</f>
        <v>0.7</v>
      </c>
      <c r="H26" s="120" t="s">
        <v>70</v>
      </c>
      <c r="I26" s="98"/>
      <c r="J26" s="98"/>
      <c r="K26" s="98"/>
      <c r="L26" s="99"/>
    </row>
    <row r="27" spans="1:18" ht="27" customHeight="1" x14ac:dyDescent="0.15">
      <c r="A27" s="262"/>
      <c r="B27" s="235" t="s">
        <v>107</v>
      </c>
      <c r="C27" s="227"/>
      <c r="D27" s="23"/>
      <c r="E27" s="75"/>
      <c r="F27" s="81" t="s">
        <v>23</v>
      </c>
      <c r="G27" s="81"/>
      <c r="H27" s="120"/>
      <c r="I27" s="98"/>
      <c r="J27" s="98"/>
      <c r="K27" s="98"/>
      <c r="L27" s="99"/>
    </row>
    <row r="28" spans="1:18" ht="33" customHeight="1" x14ac:dyDescent="0.15">
      <c r="A28" s="236" t="s">
        <v>32</v>
      </c>
      <c r="B28" s="231"/>
      <c r="C28" s="232"/>
      <c r="D28" s="23"/>
      <c r="E28" s="75"/>
      <c r="F28" s="75"/>
      <c r="G28" s="186">
        <f>G6</f>
        <v>0.7</v>
      </c>
      <c r="H28" s="120" t="s">
        <v>70</v>
      </c>
      <c r="I28" s="98"/>
      <c r="J28" s="98"/>
      <c r="K28" s="98"/>
      <c r="L28" s="99"/>
    </row>
    <row r="29" spans="1:18" ht="33" customHeight="1" x14ac:dyDescent="0.15">
      <c r="A29" s="230" t="s">
        <v>33</v>
      </c>
      <c r="B29" s="233"/>
      <c r="C29" s="234"/>
      <c r="D29" s="24"/>
      <c r="E29" s="76"/>
      <c r="F29" s="76"/>
      <c r="G29" s="80">
        <f>近代化資金等!H92</f>
        <v>0.79999999999999982</v>
      </c>
      <c r="H29" s="121" t="s">
        <v>70</v>
      </c>
      <c r="I29" s="98"/>
      <c r="J29" s="98"/>
      <c r="K29" s="98"/>
      <c r="L29" s="99"/>
    </row>
    <row r="30" spans="1:18" ht="16.5" customHeight="1" x14ac:dyDescent="0.15">
      <c r="A30" s="242" t="s">
        <v>116</v>
      </c>
      <c r="B30" s="243"/>
      <c r="C30" s="244"/>
      <c r="D30" s="138"/>
      <c r="E30" s="136" t="s">
        <v>121</v>
      </c>
      <c r="F30" s="139"/>
      <c r="G30" s="111" t="str">
        <f>近代化資金等!H100</f>
        <v>無利子</v>
      </c>
      <c r="H30" s="112"/>
      <c r="I30" s="101"/>
      <c r="J30" s="101"/>
      <c r="K30" s="101"/>
      <c r="L30" s="102"/>
    </row>
    <row r="31" spans="1:18" ht="16.5" customHeight="1" x14ac:dyDescent="0.15">
      <c r="A31" s="245"/>
      <c r="B31" s="246"/>
      <c r="C31" s="247"/>
      <c r="D31" s="140"/>
      <c r="E31" s="137" t="s">
        <v>122</v>
      </c>
      <c r="F31" s="141"/>
      <c r="G31" s="83">
        <f>近代化資金等!H101</f>
        <v>0.79999999999999982</v>
      </c>
      <c r="H31" s="128" t="s">
        <v>70</v>
      </c>
      <c r="I31" s="96"/>
      <c r="J31" s="96"/>
      <c r="K31" s="96"/>
      <c r="L31" s="97"/>
    </row>
    <row r="32" spans="1:18" ht="33" customHeight="1" x14ac:dyDescent="0.15">
      <c r="A32" s="230" t="s">
        <v>92</v>
      </c>
      <c r="B32" s="231"/>
      <c r="C32" s="232"/>
      <c r="D32" s="163"/>
      <c r="E32" s="81"/>
      <c r="F32" s="81"/>
      <c r="G32" s="81">
        <f>+近代化資金等!E104</f>
        <v>1.5</v>
      </c>
      <c r="H32" s="120" t="s">
        <v>96</v>
      </c>
      <c r="I32" s="105" t="s">
        <v>103</v>
      </c>
      <c r="J32" s="98"/>
      <c r="K32" s="98"/>
      <c r="L32" s="99"/>
    </row>
    <row r="33" spans="1:12" ht="12" customHeight="1" x14ac:dyDescent="0.15">
      <c r="A33" s="21"/>
      <c r="B33" s="21"/>
      <c r="C33" s="21"/>
      <c r="D33" s="21"/>
      <c r="E33" s="21"/>
      <c r="F33" s="21"/>
      <c r="G33" s="21"/>
      <c r="H33" s="21"/>
      <c r="I33" s="175"/>
      <c r="J33" s="175"/>
      <c r="K33" s="175"/>
      <c r="L33" s="175"/>
    </row>
    <row r="34" spans="1:12" ht="17.25" x14ac:dyDescent="0.2">
      <c r="A34" s="21"/>
      <c r="B34" s="21" t="s">
        <v>34</v>
      </c>
      <c r="C34" s="21"/>
      <c r="D34" s="21"/>
      <c r="E34" s="203"/>
      <c r="F34" s="21"/>
      <c r="G34" s="21"/>
      <c r="H34" s="21"/>
      <c r="I34" s="175"/>
      <c r="J34" s="175"/>
      <c r="K34" s="175"/>
      <c r="L34" s="175"/>
    </row>
    <row r="35" spans="1:12" ht="24" customHeight="1" x14ac:dyDescent="0.2">
      <c r="A35" s="21"/>
      <c r="B35" s="236" t="s">
        <v>35</v>
      </c>
      <c r="C35" s="237"/>
      <c r="D35" s="163" t="s">
        <v>36</v>
      </c>
      <c r="E35" s="204"/>
      <c r="F35" s="172"/>
      <c r="G35" s="172"/>
      <c r="H35" s="172"/>
      <c r="I35" s="172"/>
      <c r="J35" s="133"/>
      <c r="K35" s="133"/>
      <c r="L35" s="133"/>
    </row>
    <row r="36" spans="1:12" ht="26.25" customHeight="1" x14ac:dyDescent="0.2">
      <c r="A36" s="21"/>
      <c r="B36" s="254" t="s">
        <v>151</v>
      </c>
      <c r="C36" s="255"/>
      <c r="D36" s="110">
        <f>+近代化資金等!C108</f>
        <v>1.2500000000000001E-2</v>
      </c>
      <c r="E36" s="204"/>
      <c r="F36" s="172"/>
      <c r="G36" s="172"/>
      <c r="H36" s="172"/>
      <c r="I36" s="172"/>
      <c r="J36" s="133"/>
      <c r="K36" s="133"/>
      <c r="L36" s="133"/>
    </row>
    <row r="37" spans="1:12" ht="26.25" customHeight="1" x14ac:dyDescent="0.15">
      <c r="A37" s="21"/>
      <c r="B37" s="254" t="s">
        <v>162</v>
      </c>
      <c r="C37" s="255"/>
      <c r="D37" s="194">
        <f>+近代化資金等!C109</f>
        <v>3.0000000000000001E-3</v>
      </c>
      <c r="E37" s="176"/>
      <c r="F37" s="172"/>
      <c r="G37" s="172"/>
      <c r="H37" s="172"/>
      <c r="I37" s="172"/>
      <c r="J37" s="133"/>
      <c r="K37" s="133"/>
      <c r="L37" s="133"/>
    </row>
    <row r="38" spans="1:12" ht="26.25" customHeight="1" x14ac:dyDescent="0.15">
      <c r="A38" s="21"/>
      <c r="B38" s="254" t="s">
        <v>163</v>
      </c>
      <c r="C38" s="255"/>
      <c r="D38" s="194">
        <f>+近代化資金等!C110</f>
        <v>7.0000000000000001E-3</v>
      </c>
      <c r="E38" s="78"/>
      <c r="F38" s="79"/>
      <c r="G38" s="79"/>
      <c r="H38" s="79"/>
      <c r="I38" s="79"/>
    </row>
    <row r="39" spans="1:12" ht="15" customHeight="1" x14ac:dyDescent="0.15">
      <c r="B39" s="133" t="s">
        <v>110</v>
      </c>
    </row>
    <row r="40" spans="1:12" x14ac:dyDescent="0.15">
      <c r="B40" s="133" t="s">
        <v>124</v>
      </c>
    </row>
    <row r="41" spans="1:12" x14ac:dyDescent="0.15">
      <c r="B41" s="133" t="s">
        <v>111</v>
      </c>
    </row>
    <row r="54" spans="5:5" x14ac:dyDescent="0.15">
      <c r="E54" s="131"/>
    </row>
    <row r="55" spans="5:5" x14ac:dyDescent="0.15">
      <c r="E55" s="131"/>
    </row>
    <row r="56" spans="5:5" x14ac:dyDescent="0.15">
      <c r="E56" s="131"/>
    </row>
    <row r="58" spans="5:5" ht="17.25" x14ac:dyDescent="0.2">
      <c r="E58" s="203"/>
    </row>
    <row r="59" spans="5:5" ht="17.25" x14ac:dyDescent="0.2">
      <c r="E59" s="203"/>
    </row>
    <row r="77" spans="4:7" x14ac:dyDescent="0.15">
      <c r="D77" s="19">
        <v>0.45</v>
      </c>
      <c r="E77" s="19">
        <v>0.45</v>
      </c>
      <c r="G77" s="19">
        <v>0.55000000000000004</v>
      </c>
    </row>
    <row r="78" spans="4:7" ht="17.25" x14ac:dyDescent="0.2">
      <c r="D78" s="203"/>
      <c r="E78" s="203"/>
      <c r="G78" s="203"/>
    </row>
    <row r="80" spans="4:7" ht="17.25" x14ac:dyDescent="0.2">
      <c r="E80" s="203"/>
    </row>
    <row r="85" spans="1:3" ht="17.25" x14ac:dyDescent="0.2">
      <c r="A85" s="203"/>
      <c r="B85" s="203"/>
      <c r="C85" s="203"/>
    </row>
    <row r="105" spans="3:4" x14ac:dyDescent="0.15">
      <c r="C105" s="131"/>
      <c r="D105" s="131"/>
    </row>
  </sheetData>
  <mergeCells count="26">
    <mergeCell ref="B36:C36"/>
    <mergeCell ref="B37:C37"/>
    <mergeCell ref="B14:C16"/>
    <mergeCell ref="B19:C21"/>
    <mergeCell ref="B38:C38"/>
    <mergeCell ref="B35:C35"/>
    <mergeCell ref="B17:C17"/>
    <mergeCell ref="A28:C28"/>
    <mergeCell ref="B18:C18"/>
    <mergeCell ref="A13:A27"/>
    <mergeCell ref="B13:C13"/>
    <mergeCell ref="A2:L2"/>
    <mergeCell ref="B22:C23"/>
    <mergeCell ref="A32:C32"/>
    <mergeCell ref="A29:C29"/>
    <mergeCell ref="B24:C24"/>
    <mergeCell ref="B27:C27"/>
    <mergeCell ref="B25:C25"/>
    <mergeCell ref="A5:C5"/>
    <mergeCell ref="A6:C12"/>
    <mergeCell ref="B26:C26"/>
    <mergeCell ref="A30:C31"/>
    <mergeCell ref="D5:L5"/>
    <mergeCell ref="E22:G22"/>
    <mergeCell ref="F23:G23"/>
    <mergeCell ref="E16:G16"/>
  </mergeCells>
  <phoneticPr fontId="2"/>
  <printOptions horizontalCentered="1"/>
  <pageMargins left="0.7" right="0.23" top="0.77" bottom="0.67"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tabSelected="1" view="pageBreakPreview" topLeftCell="A67" zoomScale="84" zoomScaleNormal="84" zoomScaleSheetLayoutView="84" workbookViewId="0">
      <selection activeCell="L12" sqref="L12:L13"/>
    </sheetView>
  </sheetViews>
  <sheetFormatPr defaultColWidth="9" defaultRowHeight="13.5" x14ac:dyDescent="0.15"/>
  <cols>
    <col min="1" max="1" width="20.25" style="5" customWidth="1"/>
    <col min="2" max="3" width="14.625" style="5" customWidth="1"/>
    <col min="4" max="6" width="13.75" style="5" customWidth="1"/>
    <col min="7" max="8" width="14.625" style="5" customWidth="1"/>
    <col min="9" max="9" width="12.625" style="6" customWidth="1"/>
    <col min="10" max="10" width="10.625" style="5" customWidth="1"/>
    <col min="11" max="12" width="8.25" style="5" customWidth="1"/>
    <col min="13" max="16384" width="9" style="5"/>
  </cols>
  <sheetData>
    <row r="1" spans="1:12" s="2" customFormat="1" x14ac:dyDescent="0.15">
      <c r="A1" s="11"/>
      <c r="B1" s="1"/>
      <c r="C1" s="1"/>
      <c r="D1" s="1"/>
      <c r="E1" s="1"/>
      <c r="F1" s="1"/>
      <c r="G1" s="1"/>
      <c r="H1" s="1"/>
      <c r="I1" s="7"/>
      <c r="J1" s="1"/>
      <c r="K1" s="1"/>
    </row>
    <row r="2" spans="1:12" ht="21.75" customHeight="1" x14ac:dyDescent="0.15">
      <c r="A2" s="3"/>
      <c r="B2" s="3"/>
      <c r="C2" s="3"/>
      <c r="D2" s="3"/>
      <c r="E2" s="3"/>
      <c r="F2" s="3"/>
      <c r="G2" s="3"/>
      <c r="H2" s="3"/>
      <c r="I2" s="3"/>
      <c r="J2" s="3"/>
      <c r="K2" s="4"/>
    </row>
    <row r="3" spans="1:12" ht="37.5" customHeight="1" x14ac:dyDescent="0.3">
      <c r="A3" s="4"/>
      <c r="B3" s="4"/>
      <c r="C3" s="4"/>
      <c r="D3" s="263" t="s">
        <v>154</v>
      </c>
      <c r="E3" s="263"/>
      <c r="F3" s="263"/>
      <c r="G3" s="263"/>
      <c r="H3" s="263"/>
      <c r="J3" s="155" t="s">
        <v>134</v>
      </c>
      <c r="K3" s="4"/>
    </row>
    <row r="4" spans="1:12" ht="17.25" customHeight="1" x14ac:dyDescent="0.2">
      <c r="A4" s="43" t="s">
        <v>75</v>
      </c>
      <c r="B4" s="42"/>
      <c r="C4" s="42"/>
      <c r="D4" s="42"/>
      <c r="E4" s="42"/>
      <c r="F4" s="42"/>
      <c r="G4" s="43"/>
      <c r="H4" s="4"/>
      <c r="J4" s="4"/>
      <c r="K4" s="4"/>
    </row>
    <row r="5" spans="1:12" s="13" customFormat="1" ht="24" customHeight="1" x14ac:dyDescent="0.15">
      <c r="A5" s="270" t="s">
        <v>37</v>
      </c>
      <c r="B5" s="274"/>
      <c r="C5" s="277" t="s">
        <v>15</v>
      </c>
      <c r="D5" s="164" t="s">
        <v>127</v>
      </c>
      <c r="E5" s="270" t="s">
        <v>129</v>
      </c>
      <c r="F5" s="270" t="s">
        <v>130</v>
      </c>
      <c r="G5" s="271"/>
      <c r="H5" s="166"/>
      <c r="I5" s="166"/>
      <c r="J5" s="166"/>
      <c r="K5" s="146"/>
      <c r="L5" s="165"/>
    </row>
    <row r="6" spans="1:12" s="13" customFormat="1" ht="24" customHeight="1" x14ac:dyDescent="0.15">
      <c r="A6" s="275"/>
      <c r="B6" s="276"/>
      <c r="C6" s="278"/>
      <c r="D6" s="164" t="s">
        <v>128</v>
      </c>
      <c r="E6" s="272"/>
      <c r="F6" s="272"/>
      <c r="G6" s="273"/>
      <c r="H6" s="146"/>
      <c r="I6" s="146"/>
      <c r="J6" s="146"/>
      <c r="K6" s="146"/>
      <c r="L6" s="165"/>
    </row>
    <row r="7" spans="1:12" s="13" customFormat="1" ht="26.25" customHeight="1" x14ac:dyDescent="0.15">
      <c r="A7" s="277" t="s">
        <v>38</v>
      </c>
      <c r="B7" s="30" t="s">
        <v>39</v>
      </c>
      <c r="C7" s="191">
        <v>1.95</v>
      </c>
      <c r="D7" s="39">
        <f t="shared" ref="D7:D12" si="0">C7-E7</f>
        <v>1.25</v>
      </c>
      <c r="E7" s="199">
        <v>0.7</v>
      </c>
      <c r="F7" s="300" t="s">
        <v>40</v>
      </c>
      <c r="G7" s="300"/>
      <c r="H7" s="165"/>
      <c r="I7" s="166"/>
      <c r="J7" s="167"/>
      <c r="K7" s="146"/>
      <c r="L7" s="165"/>
    </row>
    <row r="8" spans="1:12" s="13" customFormat="1" ht="26.25" customHeight="1" x14ac:dyDescent="0.15">
      <c r="A8" s="278"/>
      <c r="B8" s="30" t="s">
        <v>13</v>
      </c>
      <c r="C8" s="191">
        <v>1.95</v>
      </c>
      <c r="D8" s="39">
        <f t="shared" si="0"/>
        <v>1.25</v>
      </c>
      <c r="E8" s="199">
        <f>$E$7</f>
        <v>0.7</v>
      </c>
      <c r="F8" s="300" t="s">
        <v>5</v>
      </c>
      <c r="G8" s="300"/>
      <c r="H8" s="165"/>
      <c r="I8" s="166"/>
      <c r="J8" s="167"/>
      <c r="K8" s="146"/>
      <c r="L8" s="165"/>
    </row>
    <row r="9" spans="1:12" s="13" customFormat="1" ht="26.25" customHeight="1" x14ac:dyDescent="0.15">
      <c r="A9" s="277" t="s">
        <v>11</v>
      </c>
      <c r="B9" s="30" t="s">
        <v>39</v>
      </c>
      <c r="C9" s="191">
        <v>1.95</v>
      </c>
      <c r="D9" s="39">
        <f t="shared" si="0"/>
        <v>1.25</v>
      </c>
      <c r="E9" s="220">
        <f t="shared" ref="E9:E12" si="1">$E$7</f>
        <v>0.7</v>
      </c>
      <c r="F9" s="266" t="s">
        <v>41</v>
      </c>
      <c r="G9" s="266"/>
      <c r="H9" s="165"/>
      <c r="I9" s="195"/>
      <c r="J9" s="168"/>
      <c r="K9" s="146"/>
      <c r="L9" s="165"/>
    </row>
    <row r="10" spans="1:12" s="13" customFormat="1" ht="26.25" customHeight="1" x14ac:dyDescent="0.15">
      <c r="A10" s="302"/>
      <c r="B10" s="29" t="s">
        <v>0</v>
      </c>
      <c r="C10" s="191">
        <v>1.95</v>
      </c>
      <c r="D10" s="39">
        <f t="shared" si="0"/>
        <v>1.25</v>
      </c>
      <c r="E10" s="220">
        <f t="shared" si="1"/>
        <v>0.7</v>
      </c>
      <c r="F10" s="300" t="s">
        <v>5</v>
      </c>
      <c r="G10" s="300"/>
      <c r="H10" s="165"/>
      <c r="I10" s="166"/>
      <c r="J10" s="167"/>
      <c r="K10" s="146"/>
      <c r="L10" s="165"/>
    </row>
    <row r="11" spans="1:12" s="13" customFormat="1" ht="26.25" customHeight="1" x14ac:dyDescent="0.15">
      <c r="A11" s="277" t="s">
        <v>12</v>
      </c>
      <c r="B11" s="30" t="s">
        <v>39</v>
      </c>
      <c r="C11" s="215">
        <v>1.25</v>
      </c>
      <c r="D11" s="45">
        <f t="shared" si="0"/>
        <v>0.55000000000000004</v>
      </c>
      <c r="E11" s="220">
        <f t="shared" si="1"/>
        <v>0.7</v>
      </c>
      <c r="F11" s="266" t="s">
        <v>42</v>
      </c>
      <c r="G11" s="266"/>
      <c r="H11" s="165"/>
      <c r="I11" s="166"/>
      <c r="J11" s="169"/>
      <c r="K11" s="146"/>
      <c r="L11" s="165"/>
    </row>
    <row r="12" spans="1:12" s="13" customFormat="1" ht="26.25" customHeight="1" x14ac:dyDescent="0.15">
      <c r="A12" s="278"/>
      <c r="B12" s="30" t="s">
        <v>0</v>
      </c>
      <c r="C12" s="215">
        <v>1.25</v>
      </c>
      <c r="D12" s="45">
        <f t="shared" si="0"/>
        <v>0.55000000000000004</v>
      </c>
      <c r="E12" s="220">
        <f t="shared" si="1"/>
        <v>0.7</v>
      </c>
      <c r="F12" s="300" t="s">
        <v>5</v>
      </c>
      <c r="G12" s="300"/>
      <c r="H12" s="165"/>
      <c r="I12" s="166"/>
      <c r="J12" s="167"/>
      <c r="K12" s="146"/>
      <c r="L12" s="165"/>
    </row>
    <row r="13" spans="1:12" ht="29.25" customHeight="1" x14ac:dyDescent="0.15">
      <c r="A13" s="301" t="s">
        <v>105</v>
      </c>
      <c r="B13" s="301"/>
      <c r="C13" s="301"/>
      <c r="D13" s="301"/>
      <c r="E13" s="301"/>
      <c r="F13" s="301"/>
      <c r="G13" s="301"/>
      <c r="H13" s="301"/>
      <c r="I13" s="166"/>
      <c r="J13" s="146"/>
      <c r="K13" s="146"/>
      <c r="L13" s="165"/>
    </row>
    <row r="14" spans="1:12" ht="15" customHeight="1" x14ac:dyDescent="0.15">
      <c r="A14" s="4"/>
      <c r="B14" s="4"/>
      <c r="C14" s="4"/>
      <c r="D14" s="146"/>
      <c r="E14" s="146"/>
      <c r="F14" s="146"/>
      <c r="G14" s="146"/>
      <c r="H14" s="146"/>
      <c r="I14" s="166"/>
      <c r="J14" s="146"/>
      <c r="K14" s="146"/>
      <c r="L14" s="165"/>
    </row>
    <row r="15" spans="1:12" ht="27.75" customHeight="1" x14ac:dyDescent="0.2">
      <c r="A15" s="42" t="s">
        <v>16</v>
      </c>
      <c r="B15" s="42"/>
      <c r="C15" s="42"/>
      <c r="D15" s="42"/>
      <c r="E15" s="42"/>
      <c r="F15" s="42"/>
      <c r="G15" s="146"/>
      <c r="H15" s="146"/>
      <c r="I15" s="166"/>
      <c r="J15" s="146"/>
      <c r="K15" s="146"/>
      <c r="L15" s="165"/>
    </row>
    <row r="16" spans="1:12" s="20" customFormat="1" ht="24" customHeight="1" x14ac:dyDescent="0.15">
      <c r="A16" s="266" t="s">
        <v>3</v>
      </c>
      <c r="B16" s="298" t="s">
        <v>88</v>
      </c>
      <c r="C16" s="30" t="s">
        <v>4</v>
      </c>
      <c r="D16" s="282" t="s">
        <v>17</v>
      </c>
      <c r="E16" s="287" t="s">
        <v>142</v>
      </c>
      <c r="F16" s="288"/>
      <c r="G16" s="190"/>
      <c r="H16" s="171"/>
      <c r="I16" s="172"/>
      <c r="J16" s="171"/>
      <c r="K16" s="171"/>
      <c r="L16" s="171"/>
    </row>
    <row r="17" spans="1:12" s="20" customFormat="1" ht="27.75" customHeight="1" x14ac:dyDescent="0.15">
      <c r="A17" s="266"/>
      <c r="B17" s="298"/>
      <c r="C17" s="91" t="s">
        <v>91</v>
      </c>
      <c r="D17" s="266"/>
      <c r="E17" s="289"/>
      <c r="F17" s="290"/>
      <c r="G17" s="170"/>
      <c r="H17" s="171"/>
      <c r="I17" s="172"/>
      <c r="J17" s="171"/>
      <c r="K17" s="171"/>
      <c r="L17" s="171"/>
    </row>
    <row r="18" spans="1:12" s="20" customFormat="1" ht="27.75" customHeight="1" x14ac:dyDescent="0.15">
      <c r="A18" s="160" t="s">
        <v>155</v>
      </c>
      <c r="B18" s="200">
        <f t="shared" ref="B18:B23" si="2">$E$7</f>
        <v>0.7</v>
      </c>
      <c r="C18" s="45">
        <v>0.4</v>
      </c>
      <c r="D18" s="45">
        <f t="shared" ref="D18:D23" si="3">B18-C18</f>
        <v>0.29999999999999993</v>
      </c>
      <c r="E18" s="173"/>
      <c r="F18" s="174"/>
      <c r="G18" s="170"/>
      <c r="H18" s="171"/>
      <c r="I18" s="172"/>
      <c r="J18" s="171"/>
      <c r="K18" s="171"/>
      <c r="L18" s="171"/>
    </row>
    <row r="19" spans="1:12" s="20" customFormat="1" ht="27.75" customHeight="1" x14ac:dyDescent="0.15">
      <c r="A19" s="160" t="s">
        <v>156</v>
      </c>
      <c r="B19" s="200">
        <f t="shared" si="2"/>
        <v>0.7</v>
      </c>
      <c r="C19" s="45">
        <v>0.35</v>
      </c>
      <c r="D19" s="45">
        <f t="shared" si="3"/>
        <v>0.35</v>
      </c>
      <c r="E19" s="173"/>
      <c r="F19" s="174"/>
      <c r="G19" s="170"/>
      <c r="H19" s="171"/>
      <c r="I19" s="172"/>
      <c r="J19" s="171"/>
      <c r="K19" s="171"/>
      <c r="L19" s="171"/>
    </row>
    <row r="20" spans="1:12" s="20" customFormat="1" ht="26.25" customHeight="1" x14ac:dyDescent="0.15">
      <c r="A20" s="44" t="s">
        <v>153</v>
      </c>
      <c r="B20" s="200">
        <f t="shared" si="2"/>
        <v>0.7</v>
      </c>
      <c r="C20" s="39">
        <v>0.25</v>
      </c>
      <c r="D20" s="45">
        <f t="shared" si="3"/>
        <v>0.44999999999999996</v>
      </c>
      <c r="E20" s="279"/>
      <c r="F20" s="280"/>
      <c r="G20" s="170"/>
      <c r="H20" s="171"/>
      <c r="I20" s="172"/>
      <c r="J20" s="171"/>
      <c r="K20" s="171"/>
      <c r="L20" s="171"/>
    </row>
    <row r="21" spans="1:12" s="20" customFormat="1" ht="26.25" customHeight="1" x14ac:dyDescent="0.15">
      <c r="A21" s="44" t="s">
        <v>141</v>
      </c>
      <c r="B21" s="200">
        <f t="shared" si="2"/>
        <v>0.7</v>
      </c>
      <c r="C21" s="39">
        <v>0.15</v>
      </c>
      <c r="D21" s="45">
        <f t="shared" si="3"/>
        <v>0.54999999999999993</v>
      </c>
      <c r="E21" s="279"/>
      <c r="F21" s="280"/>
      <c r="G21" s="170"/>
      <c r="H21" s="171"/>
      <c r="I21" s="172"/>
      <c r="J21" s="171"/>
      <c r="K21" s="171"/>
      <c r="L21" s="171"/>
    </row>
    <row r="22" spans="1:12" s="20" customFormat="1" ht="26.25" hidden="1" customHeight="1" x14ac:dyDescent="0.15">
      <c r="A22" s="160" t="s">
        <v>148</v>
      </c>
      <c r="B22" s="200">
        <f t="shared" si="2"/>
        <v>0.7</v>
      </c>
      <c r="C22" s="45">
        <v>0.05</v>
      </c>
      <c r="D22" s="45">
        <f t="shared" si="3"/>
        <v>0.64999999999999991</v>
      </c>
      <c r="E22" s="291" t="s">
        <v>168</v>
      </c>
      <c r="F22" s="292"/>
      <c r="G22" s="170"/>
      <c r="H22" s="171"/>
      <c r="I22" s="172"/>
      <c r="J22" s="171"/>
      <c r="K22" s="171"/>
      <c r="L22" s="171"/>
    </row>
    <row r="23" spans="1:12" s="20" customFormat="1" ht="26.25" hidden="1" customHeight="1" x14ac:dyDescent="0.15">
      <c r="A23" s="160" t="s">
        <v>145</v>
      </c>
      <c r="B23" s="107">
        <f t="shared" si="2"/>
        <v>0.7</v>
      </c>
      <c r="C23" s="45">
        <v>0.25</v>
      </c>
      <c r="D23" s="45">
        <f t="shared" si="3"/>
        <v>0.44999999999999996</v>
      </c>
      <c r="E23" s="279"/>
      <c r="F23" s="284"/>
      <c r="G23" s="170"/>
      <c r="H23" s="171"/>
      <c r="I23" s="172"/>
      <c r="J23" s="171"/>
      <c r="K23" s="171"/>
      <c r="L23" s="171"/>
    </row>
    <row r="24" spans="1:12" s="20" customFormat="1" ht="26.25" hidden="1" customHeight="1" x14ac:dyDescent="0.15">
      <c r="A24" s="160" t="s">
        <v>146</v>
      </c>
      <c r="B24" s="107">
        <f>$E$7</f>
        <v>0.7</v>
      </c>
      <c r="C24" s="45">
        <v>0.15</v>
      </c>
      <c r="D24" s="45">
        <f t="shared" ref="D24:D26" si="4">B24-C24</f>
        <v>0.54999999999999993</v>
      </c>
      <c r="E24" s="285"/>
      <c r="F24" s="286"/>
      <c r="G24" s="170"/>
      <c r="H24" s="171"/>
      <c r="I24" s="172"/>
      <c r="J24" s="171"/>
      <c r="K24" s="171"/>
      <c r="L24" s="171"/>
    </row>
    <row r="25" spans="1:12" s="20" customFormat="1" ht="26.25" hidden="1" customHeight="1" x14ac:dyDescent="0.15">
      <c r="A25" s="160" t="s">
        <v>141</v>
      </c>
      <c r="B25" s="107">
        <f>$E$7</f>
        <v>0.7</v>
      </c>
      <c r="C25" s="45">
        <v>0.05</v>
      </c>
      <c r="D25" s="45">
        <f t="shared" si="4"/>
        <v>0.64999999999999991</v>
      </c>
      <c r="E25" s="313">
        <f>+近代化資金等!C77</f>
        <v>0.35</v>
      </c>
      <c r="F25" s="280"/>
      <c r="G25" s="170"/>
      <c r="H25" s="171"/>
      <c r="I25" s="172"/>
      <c r="J25" s="171"/>
      <c r="K25" s="171"/>
      <c r="L25" s="171"/>
    </row>
    <row r="26" spans="1:12" s="20" customFormat="1" ht="26.25" hidden="1" customHeight="1" x14ac:dyDescent="0.15">
      <c r="A26" s="44" t="s">
        <v>140</v>
      </c>
      <c r="B26" s="107">
        <f>$E$7</f>
        <v>0.7</v>
      </c>
      <c r="C26" s="45">
        <f>[1]近代化資金等!$C$26</f>
        <v>0</v>
      </c>
      <c r="D26" s="39">
        <f t="shared" si="4"/>
        <v>0.7</v>
      </c>
      <c r="E26" s="279"/>
      <c r="F26" s="280"/>
      <c r="G26" s="170"/>
      <c r="H26" s="171"/>
      <c r="I26" s="172"/>
      <c r="J26" s="171"/>
      <c r="K26" s="171"/>
      <c r="L26" s="171"/>
    </row>
    <row r="27" spans="1:12" s="20" customFormat="1" ht="18" customHeight="1" x14ac:dyDescent="0.15">
      <c r="A27" s="293" t="s">
        <v>143</v>
      </c>
      <c r="B27" s="294"/>
      <c r="C27" s="294"/>
      <c r="D27" s="294"/>
      <c r="E27" s="294"/>
      <c r="F27" s="294"/>
      <c r="G27" s="294"/>
      <c r="H27" s="294"/>
      <c r="I27" s="172"/>
      <c r="J27" s="171"/>
      <c r="K27" s="171"/>
      <c r="L27" s="171"/>
    </row>
    <row r="28" spans="1:12" ht="24" customHeight="1" x14ac:dyDescent="0.15">
      <c r="A28" s="8"/>
      <c r="B28" s="10"/>
      <c r="C28" s="9"/>
      <c r="D28" s="177"/>
      <c r="E28" s="177"/>
      <c r="F28" s="169"/>
      <c r="G28" s="166"/>
      <c r="H28" s="165"/>
      <c r="I28" s="146"/>
      <c r="J28" s="165"/>
      <c r="K28" s="165"/>
      <c r="L28" s="165"/>
    </row>
    <row r="29" spans="1:12" ht="17.25" x14ac:dyDescent="0.2">
      <c r="A29" s="181" t="s">
        <v>6</v>
      </c>
      <c r="B29" s="41"/>
      <c r="C29" s="41"/>
      <c r="D29" s="42"/>
      <c r="E29" s="42"/>
      <c r="F29" s="42"/>
      <c r="G29" s="42"/>
      <c r="H29" s="42"/>
      <c r="I29" s="166"/>
      <c r="J29" s="146"/>
      <c r="K29" s="146"/>
      <c r="L29" s="165"/>
    </row>
    <row r="30" spans="1:12" ht="17.25" x14ac:dyDescent="0.2">
      <c r="A30" s="42" t="s">
        <v>109</v>
      </c>
      <c r="B30" s="42"/>
      <c r="C30" s="42"/>
      <c r="D30" s="42"/>
      <c r="E30" s="42"/>
      <c r="F30" s="42"/>
      <c r="G30" s="42"/>
      <c r="H30" s="42"/>
      <c r="I30" s="166"/>
      <c r="J30" s="146"/>
      <c r="K30" s="146"/>
      <c r="L30" s="165"/>
    </row>
    <row r="31" spans="1:12" ht="27.6" customHeight="1" x14ac:dyDescent="0.2">
      <c r="A31" s="42"/>
      <c r="B31" s="42"/>
      <c r="C31" s="142"/>
      <c r="D31" s="42"/>
      <c r="E31" s="42"/>
      <c r="F31" s="42"/>
      <c r="G31" s="42"/>
      <c r="H31" s="42"/>
      <c r="I31" s="166"/>
      <c r="J31" s="146"/>
      <c r="K31" s="146"/>
      <c r="L31" s="165"/>
    </row>
    <row r="32" spans="1:12" ht="24" customHeight="1" x14ac:dyDescent="0.2">
      <c r="A32" s="181" t="s">
        <v>52</v>
      </c>
      <c r="B32" s="42"/>
      <c r="C32" s="42"/>
      <c r="D32" s="42"/>
      <c r="E32" s="42"/>
      <c r="F32" s="42"/>
      <c r="G32" s="42"/>
      <c r="H32" s="42"/>
      <c r="I32" s="166"/>
      <c r="J32" s="146"/>
      <c r="K32" s="146"/>
      <c r="L32" s="165"/>
    </row>
    <row r="33" spans="1:12" ht="12" customHeight="1" x14ac:dyDescent="0.2">
      <c r="A33" s="42"/>
      <c r="B33" s="142"/>
      <c r="C33" s="142"/>
      <c r="D33" s="28"/>
      <c r="E33" s="154"/>
      <c r="F33" s="46"/>
      <c r="G33" s="42"/>
      <c r="H33" s="42"/>
      <c r="I33" s="166"/>
      <c r="J33" s="146"/>
      <c r="K33" s="146"/>
      <c r="L33" s="165"/>
    </row>
    <row r="34" spans="1:12" s="16" customFormat="1" ht="15.95" customHeight="1" x14ac:dyDescent="0.2">
      <c r="A34" s="41" t="s">
        <v>55</v>
      </c>
      <c r="B34" s="41"/>
      <c r="C34" s="47"/>
      <c r="D34" s="40" t="s">
        <v>56</v>
      </c>
      <c r="E34" s="201">
        <v>0.85</v>
      </c>
      <c r="F34" s="32" t="s">
        <v>82</v>
      </c>
      <c r="G34" s="48"/>
      <c r="H34" s="48"/>
      <c r="I34" s="178"/>
      <c r="J34" s="179"/>
      <c r="K34" s="179"/>
      <c r="L34" s="133"/>
    </row>
    <row r="35" spans="1:12" s="16" customFormat="1" ht="15.95" customHeight="1" x14ac:dyDescent="0.2">
      <c r="A35" s="41"/>
      <c r="B35" s="41"/>
      <c r="C35" s="47"/>
      <c r="D35" s="41"/>
      <c r="E35" s="201">
        <v>0.7</v>
      </c>
      <c r="F35" s="32" t="s">
        <v>83</v>
      </c>
      <c r="G35" s="48"/>
      <c r="H35" s="48"/>
      <c r="I35" s="178"/>
      <c r="J35" s="179"/>
      <c r="K35" s="179"/>
      <c r="L35" s="133"/>
    </row>
    <row r="36" spans="1:12" s="16" customFormat="1" ht="15.95" customHeight="1" x14ac:dyDescent="0.2">
      <c r="A36" s="109"/>
      <c r="C36" s="47"/>
      <c r="D36" s="41"/>
      <c r="E36" s="205" t="s">
        <v>164</v>
      </c>
      <c r="F36" s="34" t="s">
        <v>71</v>
      </c>
      <c r="G36" s="47"/>
      <c r="H36" s="49"/>
      <c r="I36" s="178"/>
      <c r="J36" s="179"/>
      <c r="K36" s="179"/>
      <c r="L36" s="133"/>
    </row>
    <row r="37" spans="1:12" ht="14.25" customHeight="1" x14ac:dyDescent="0.2">
      <c r="A37" s="42"/>
      <c r="B37" s="211"/>
      <c r="C37" s="50"/>
      <c r="D37" s="42"/>
      <c r="E37" s="50"/>
      <c r="F37" s="42"/>
      <c r="G37" s="42"/>
      <c r="H37" s="42"/>
      <c r="I37" s="166"/>
      <c r="J37" s="146"/>
      <c r="K37" s="146"/>
      <c r="L37" s="165"/>
    </row>
    <row r="38" spans="1:12" ht="0.75" customHeight="1" x14ac:dyDescent="0.2">
      <c r="A38" s="42"/>
      <c r="B38" s="42" t="s">
        <v>132</v>
      </c>
      <c r="C38" s="50"/>
      <c r="D38" s="42"/>
      <c r="E38" s="42"/>
      <c r="F38" s="42"/>
      <c r="G38" s="42"/>
      <c r="H38" s="42"/>
      <c r="J38" s="4"/>
      <c r="K38" s="4"/>
    </row>
    <row r="39" spans="1:12" s="16" customFormat="1" ht="19.899999999999999" customHeight="1" x14ac:dyDescent="0.2">
      <c r="A39" s="41" t="s">
        <v>76</v>
      </c>
      <c r="B39" s="41"/>
      <c r="C39" s="47"/>
      <c r="D39" s="40" t="s">
        <v>77</v>
      </c>
      <c r="E39" s="201">
        <f>$E$7</f>
        <v>0.7</v>
      </c>
      <c r="F39" s="34" t="s">
        <v>131</v>
      </c>
      <c r="G39" s="48"/>
      <c r="H39" s="48"/>
      <c r="I39" s="15"/>
      <c r="J39" s="14"/>
      <c r="K39" s="14"/>
    </row>
    <row r="40" spans="1:12" ht="19.149999999999999" customHeight="1" x14ac:dyDescent="0.2">
      <c r="A40" s="42"/>
      <c r="B40" s="42"/>
      <c r="C40" s="42"/>
      <c r="D40" s="42"/>
      <c r="E40" s="42"/>
      <c r="F40" s="52"/>
      <c r="G40" s="52"/>
      <c r="H40" s="52"/>
      <c r="J40" s="4"/>
      <c r="K40" s="4"/>
    </row>
    <row r="41" spans="1:12" ht="28.15" customHeight="1" x14ac:dyDescent="0.2">
      <c r="A41" s="42" t="s">
        <v>78</v>
      </c>
      <c r="B41" s="42"/>
      <c r="C41" s="42"/>
      <c r="D41" s="42"/>
      <c r="E41" s="42"/>
      <c r="F41" s="42"/>
      <c r="G41" s="42"/>
      <c r="H41" s="42"/>
      <c r="J41" s="4"/>
      <c r="K41" s="4"/>
    </row>
    <row r="42" spans="1:12" ht="18.75" customHeight="1" x14ac:dyDescent="0.2">
      <c r="A42" s="305" t="s">
        <v>3</v>
      </c>
      <c r="B42" s="306"/>
      <c r="C42" s="305" t="s">
        <v>50</v>
      </c>
      <c r="D42" s="306"/>
      <c r="E42" s="42"/>
      <c r="F42" s="50"/>
      <c r="G42" s="50"/>
      <c r="H42" s="50"/>
      <c r="I42" s="5"/>
    </row>
    <row r="43" spans="1:12" ht="28.5" customHeight="1" x14ac:dyDescent="0.2">
      <c r="A43" s="307"/>
      <c r="B43" s="308"/>
      <c r="C43" s="307"/>
      <c r="D43" s="308"/>
      <c r="E43" s="42"/>
      <c r="F43" s="50"/>
      <c r="G43" s="50"/>
      <c r="H43" s="50"/>
      <c r="I43" s="5"/>
    </row>
    <row r="44" spans="1:12" ht="26.25" customHeight="1" x14ac:dyDescent="0.2">
      <c r="A44" s="309" t="str">
        <f>A18</f>
        <v>8年以下</v>
      </c>
      <c r="B44" s="310"/>
      <c r="C44" s="303">
        <f>D18</f>
        <v>0.29999999999999993</v>
      </c>
      <c r="D44" s="304"/>
      <c r="E44" s="42"/>
      <c r="F44" s="50"/>
      <c r="G44" s="53"/>
      <c r="H44" s="50"/>
      <c r="I44" s="5"/>
    </row>
    <row r="45" spans="1:12" ht="26.25" customHeight="1" x14ac:dyDescent="0.2">
      <c r="A45" s="309" t="str">
        <f t="shared" ref="A45:A50" si="5">A19</f>
        <v>8年超11年以下</v>
      </c>
      <c r="B45" s="310"/>
      <c r="C45" s="303">
        <f t="shared" ref="C45:C51" si="6">D19</f>
        <v>0.35</v>
      </c>
      <c r="D45" s="304"/>
      <c r="E45" s="42"/>
      <c r="F45" s="50"/>
      <c r="G45" s="53"/>
      <c r="H45" s="50"/>
      <c r="I45" s="5"/>
    </row>
    <row r="46" spans="1:12" ht="26.25" customHeight="1" x14ac:dyDescent="0.15">
      <c r="A46" s="311" t="str">
        <f t="shared" si="5"/>
        <v>11年超13年以下</v>
      </c>
      <c r="B46" s="312"/>
      <c r="C46" s="303">
        <f t="shared" si="6"/>
        <v>0.44999999999999996</v>
      </c>
      <c r="D46" s="304"/>
      <c r="E46" s="54"/>
      <c r="F46" s="55"/>
      <c r="G46" s="56"/>
      <c r="H46" s="57"/>
      <c r="J46" s="4"/>
      <c r="K46" s="4"/>
    </row>
    <row r="47" spans="1:12" ht="26.25" customHeight="1" x14ac:dyDescent="0.15">
      <c r="A47" s="311" t="str">
        <f t="shared" si="5"/>
        <v>13年超15年以下</v>
      </c>
      <c r="B47" s="312"/>
      <c r="C47" s="303">
        <f t="shared" si="6"/>
        <v>0.54999999999999993</v>
      </c>
      <c r="D47" s="304"/>
      <c r="E47" s="54"/>
      <c r="F47" s="55"/>
      <c r="G47" s="56"/>
      <c r="H47" s="57"/>
      <c r="J47" s="4"/>
      <c r="K47" s="4"/>
    </row>
    <row r="48" spans="1:12" ht="26.25" customHeight="1" x14ac:dyDescent="0.15">
      <c r="A48" s="311" t="s">
        <v>152</v>
      </c>
      <c r="B48" s="312"/>
      <c r="C48" s="303">
        <f t="shared" ref="C48" si="7">D22</f>
        <v>0.64999999999999991</v>
      </c>
      <c r="D48" s="304"/>
      <c r="E48" s="54"/>
      <c r="F48" s="55"/>
      <c r="G48" s="56"/>
      <c r="H48" s="57"/>
      <c r="J48" s="4"/>
      <c r="K48" s="4"/>
    </row>
    <row r="49" spans="1:11" ht="26.25" hidden="1" customHeight="1" x14ac:dyDescent="0.15">
      <c r="A49" s="311" t="str">
        <f t="shared" si="5"/>
        <v>9年超10年以下</v>
      </c>
      <c r="B49" s="312"/>
      <c r="C49" s="303">
        <f t="shared" si="6"/>
        <v>0.44999999999999996</v>
      </c>
      <c r="D49" s="304"/>
      <c r="E49" s="54"/>
      <c r="F49" s="55"/>
      <c r="G49" s="56"/>
      <c r="H49" s="57"/>
      <c r="J49" s="4"/>
      <c r="K49" s="4"/>
    </row>
    <row r="50" spans="1:11" ht="26.25" hidden="1" customHeight="1" x14ac:dyDescent="0.15">
      <c r="A50" s="311" t="str">
        <f t="shared" si="5"/>
        <v>10年超13年以下</v>
      </c>
      <c r="B50" s="312"/>
      <c r="C50" s="303">
        <f t="shared" si="6"/>
        <v>0.54999999999999993</v>
      </c>
      <c r="D50" s="304"/>
      <c r="E50" s="54"/>
      <c r="F50" s="55"/>
      <c r="G50" s="56"/>
      <c r="H50" s="57"/>
      <c r="J50" s="4"/>
      <c r="K50" s="4"/>
    </row>
    <row r="51" spans="1:11" ht="26.25" hidden="1" customHeight="1" x14ac:dyDescent="0.15">
      <c r="A51" s="311" t="s">
        <v>147</v>
      </c>
      <c r="B51" s="312"/>
      <c r="C51" s="303">
        <f t="shared" si="6"/>
        <v>0.64999999999999991</v>
      </c>
      <c r="D51" s="304"/>
      <c r="E51" s="54"/>
      <c r="F51" s="55"/>
      <c r="G51" s="56"/>
      <c r="H51" s="57"/>
      <c r="J51" s="4"/>
      <c r="K51" s="4"/>
    </row>
    <row r="52" spans="1:11" ht="26.25" customHeight="1" x14ac:dyDescent="0.15">
      <c r="A52" s="311" t="s">
        <v>149</v>
      </c>
      <c r="B52" s="312"/>
      <c r="C52" s="303">
        <v>0.7</v>
      </c>
      <c r="D52" s="304"/>
      <c r="E52" s="54"/>
      <c r="F52" s="55"/>
      <c r="G52" s="56"/>
      <c r="H52" s="57"/>
      <c r="J52" s="4"/>
      <c r="K52" s="4"/>
    </row>
    <row r="53" spans="1:11" ht="21" customHeight="1" x14ac:dyDescent="0.15">
      <c r="A53" s="57"/>
      <c r="B53" s="55"/>
      <c r="C53" s="55"/>
      <c r="D53" s="54"/>
      <c r="E53" s="54"/>
      <c r="F53" s="55"/>
      <c r="G53" s="58"/>
      <c r="H53" s="57"/>
      <c r="J53" s="4"/>
      <c r="K53" s="4"/>
    </row>
    <row r="54" spans="1:11" s="16" customFormat="1" ht="24" customHeight="1" x14ac:dyDescent="0.2">
      <c r="A54" s="41" t="s">
        <v>114</v>
      </c>
      <c r="B54" s="41"/>
      <c r="C54" s="41"/>
      <c r="D54" s="40" t="s">
        <v>57</v>
      </c>
      <c r="E54" s="203">
        <v>0.85</v>
      </c>
      <c r="F54" s="36" t="s">
        <v>84</v>
      </c>
      <c r="G54" s="33"/>
      <c r="H54" s="48"/>
      <c r="I54" s="15"/>
      <c r="J54" s="14"/>
      <c r="K54" s="14"/>
    </row>
    <row r="55" spans="1:11" s="16" customFormat="1" ht="15.95" customHeight="1" x14ac:dyDescent="0.2">
      <c r="A55" s="41"/>
      <c r="B55" s="41"/>
      <c r="C55" s="41"/>
      <c r="D55" s="41"/>
      <c r="E55" s="203">
        <v>1.85</v>
      </c>
      <c r="F55" s="299" t="s">
        <v>85</v>
      </c>
      <c r="G55" s="299"/>
      <c r="H55" s="48"/>
      <c r="I55" s="15"/>
      <c r="J55" s="14"/>
      <c r="K55" s="14"/>
    </row>
    <row r="56" spans="1:11" s="16" customFormat="1" ht="15.95" customHeight="1" x14ac:dyDescent="0.2">
      <c r="A56" s="41"/>
      <c r="B56" s="41"/>
      <c r="C56" s="41"/>
      <c r="D56" s="41"/>
      <c r="E56" s="201">
        <v>0.7</v>
      </c>
      <c r="F56" s="36" t="s">
        <v>73</v>
      </c>
      <c r="G56" s="33"/>
      <c r="H56" s="48"/>
      <c r="I56" s="15"/>
      <c r="J56" s="14"/>
      <c r="K56" s="14"/>
    </row>
    <row r="57" spans="1:11" ht="17.25" x14ac:dyDescent="0.2">
      <c r="A57" s="42"/>
      <c r="B57" s="42"/>
      <c r="C57" s="42"/>
      <c r="D57" s="42"/>
      <c r="E57" s="41"/>
      <c r="F57" s="28"/>
      <c r="G57" s="28"/>
      <c r="H57" s="42"/>
      <c r="J57" s="4"/>
      <c r="K57" s="4"/>
    </row>
    <row r="58" spans="1:11" s="16" customFormat="1" ht="15.95" customHeight="1" x14ac:dyDescent="0.2">
      <c r="A58" s="41" t="s">
        <v>43</v>
      </c>
      <c r="B58" s="41"/>
      <c r="C58" s="41"/>
      <c r="D58" s="40" t="s">
        <v>56</v>
      </c>
      <c r="E58" s="216" t="s">
        <v>165</v>
      </c>
      <c r="F58" s="299" t="s">
        <v>86</v>
      </c>
      <c r="G58" s="299"/>
      <c r="H58" s="48"/>
      <c r="I58" s="15"/>
      <c r="J58" s="14"/>
      <c r="K58" s="14"/>
    </row>
    <row r="59" spans="1:11" s="16" customFormat="1" ht="15.95" customHeight="1" x14ac:dyDescent="0.2">
      <c r="A59" s="41"/>
      <c r="B59" s="41"/>
      <c r="C59" s="41"/>
      <c r="D59" s="41"/>
      <c r="E59" s="206" t="s">
        <v>164</v>
      </c>
      <c r="F59" s="299" t="s">
        <v>87</v>
      </c>
      <c r="G59" s="299"/>
      <c r="H59" s="48"/>
      <c r="I59" s="15"/>
      <c r="J59" s="14"/>
      <c r="K59" s="14"/>
    </row>
    <row r="60" spans="1:11" ht="15.95" customHeight="1" x14ac:dyDescent="0.2">
      <c r="A60" s="42"/>
      <c r="B60" s="42"/>
      <c r="C60" s="42"/>
      <c r="D60" s="42"/>
      <c r="E60" s="42"/>
      <c r="F60" s="59"/>
      <c r="G60" s="59"/>
      <c r="H60" s="59"/>
      <c r="J60" s="4"/>
      <c r="K60" s="4"/>
    </row>
    <row r="61" spans="1:11" ht="15.95" customHeight="1" x14ac:dyDescent="0.2">
      <c r="A61" s="42"/>
      <c r="B61" s="42"/>
      <c r="C61" s="42"/>
      <c r="D61" s="42"/>
      <c r="E61" s="42"/>
      <c r="F61" s="59"/>
      <c r="G61" s="59"/>
      <c r="H61" s="59"/>
      <c r="J61" s="4"/>
      <c r="K61" s="4"/>
    </row>
    <row r="62" spans="1:11" ht="23.25" customHeight="1" x14ac:dyDescent="0.2">
      <c r="A62" s="42" t="s">
        <v>10</v>
      </c>
      <c r="B62" s="42"/>
      <c r="C62" s="42"/>
      <c r="D62" s="59"/>
      <c r="E62" s="59"/>
      <c r="F62" s="42"/>
      <c r="G62" s="42"/>
      <c r="H62" s="42"/>
      <c r="J62" s="4"/>
      <c r="K62" s="4"/>
    </row>
    <row r="63" spans="1:11" ht="19.5" customHeight="1" x14ac:dyDescent="0.2">
      <c r="A63" s="42" t="s">
        <v>9</v>
      </c>
      <c r="B63" s="42"/>
      <c r="C63" s="42"/>
      <c r="D63" s="59"/>
      <c r="E63" s="59"/>
      <c r="F63" s="42"/>
      <c r="G63" s="42"/>
      <c r="H63" s="42"/>
      <c r="J63" s="4"/>
      <c r="K63" s="4"/>
    </row>
    <row r="64" spans="1:11" s="2" customFormat="1" ht="26.25" customHeight="1" x14ac:dyDescent="0.2">
      <c r="A64" s="218" t="s">
        <v>3</v>
      </c>
      <c r="B64" s="267" t="s">
        <v>57</v>
      </c>
      <c r="C64" s="269"/>
      <c r="D64" s="59"/>
      <c r="E64" s="59"/>
      <c r="F64" s="59"/>
      <c r="G64" s="51"/>
      <c r="H64" s="42"/>
      <c r="I64" s="1"/>
    </row>
    <row r="65" spans="1:11" s="2" customFormat="1" ht="22.15" customHeight="1" x14ac:dyDescent="0.2">
      <c r="A65" s="160" t="str">
        <f>A18</f>
        <v>8年以下</v>
      </c>
      <c r="B65" s="264">
        <f>D18</f>
        <v>0.29999999999999993</v>
      </c>
      <c r="C65" s="265"/>
      <c r="D65" s="59"/>
      <c r="E65" s="59"/>
      <c r="F65" s="59"/>
      <c r="G65" s="51"/>
      <c r="H65" s="42"/>
      <c r="I65" s="146"/>
    </row>
    <row r="66" spans="1:11" s="2" customFormat="1" ht="22.15" customHeight="1" x14ac:dyDescent="0.2">
      <c r="A66" s="160" t="str">
        <f t="shared" ref="A66:A72" si="8">A19</f>
        <v>8年超11年以下</v>
      </c>
      <c r="B66" s="264">
        <f t="shared" ref="B66:B72" si="9">D19</f>
        <v>0.35</v>
      </c>
      <c r="C66" s="265"/>
      <c r="D66" s="59"/>
      <c r="E66" s="59"/>
      <c r="F66" s="59"/>
      <c r="G66" s="51"/>
      <c r="H66" s="42"/>
      <c r="I66" s="146"/>
    </row>
    <row r="67" spans="1:11" s="2" customFormat="1" ht="22.15" customHeight="1" x14ac:dyDescent="0.2">
      <c r="A67" s="44" t="str">
        <f t="shared" si="8"/>
        <v>11年超13年以下</v>
      </c>
      <c r="B67" s="264">
        <f t="shared" si="9"/>
        <v>0.44999999999999996</v>
      </c>
      <c r="C67" s="265"/>
      <c r="D67" s="59"/>
      <c r="E67" s="59"/>
      <c r="F67" s="59"/>
      <c r="G67" s="51"/>
      <c r="H67" s="42"/>
      <c r="I67" s="146"/>
    </row>
    <row r="68" spans="1:11" s="2" customFormat="1" ht="22.15" customHeight="1" x14ac:dyDescent="0.2">
      <c r="A68" s="44" t="str">
        <f t="shared" si="8"/>
        <v>13年超15年以下</v>
      </c>
      <c r="B68" s="264">
        <f t="shared" si="9"/>
        <v>0.54999999999999993</v>
      </c>
      <c r="C68" s="265"/>
      <c r="D68" s="59"/>
      <c r="E68" s="59"/>
      <c r="F68" s="59"/>
      <c r="G68" s="51"/>
      <c r="H68" s="42"/>
      <c r="I68" s="146"/>
    </row>
    <row r="69" spans="1:11" s="2" customFormat="1" ht="21" hidden="1" customHeight="1" x14ac:dyDescent="0.2">
      <c r="A69" s="160" t="str">
        <f t="shared" si="8"/>
        <v>14年超15年以下</v>
      </c>
      <c r="B69" s="264">
        <f t="shared" si="9"/>
        <v>0.64999999999999991</v>
      </c>
      <c r="C69" s="265"/>
      <c r="D69" s="59"/>
      <c r="E69" s="59"/>
      <c r="F69" s="59"/>
      <c r="G69" s="51"/>
      <c r="H69" s="42"/>
      <c r="I69" s="146"/>
    </row>
    <row r="70" spans="1:11" s="2" customFormat="1" ht="21" hidden="1" customHeight="1" x14ac:dyDescent="0.2">
      <c r="A70" s="160" t="str">
        <f t="shared" si="8"/>
        <v>9年超10年以下</v>
      </c>
      <c r="B70" s="264">
        <f t="shared" si="9"/>
        <v>0.44999999999999996</v>
      </c>
      <c r="C70" s="265"/>
      <c r="D70" s="59"/>
      <c r="E70" s="59"/>
      <c r="F70" s="59"/>
      <c r="G70" s="51"/>
      <c r="H70" s="42"/>
      <c r="I70" s="1"/>
    </row>
    <row r="71" spans="1:11" s="2" customFormat="1" ht="21" hidden="1" customHeight="1" x14ac:dyDescent="0.2">
      <c r="A71" s="160" t="str">
        <f t="shared" si="8"/>
        <v>10年超13年以下</v>
      </c>
      <c r="B71" s="264">
        <f t="shared" si="9"/>
        <v>0.54999999999999993</v>
      </c>
      <c r="C71" s="265"/>
      <c r="D71" s="59"/>
      <c r="E71" s="59"/>
      <c r="F71" s="59"/>
      <c r="G71" s="51"/>
      <c r="H71" s="42"/>
      <c r="I71" s="1"/>
    </row>
    <row r="72" spans="1:11" s="2" customFormat="1" ht="1.1499999999999999" hidden="1" customHeight="1" x14ac:dyDescent="0.2">
      <c r="A72" s="160" t="str">
        <f t="shared" si="8"/>
        <v>13年超15年以下</v>
      </c>
      <c r="B72" s="264">
        <f t="shared" si="9"/>
        <v>0.64999999999999991</v>
      </c>
      <c r="C72" s="265"/>
      <c r="D72" s="59"/>
      <c r="E72" s="59"/>
      <c r="F72" s="59"/>
      <c r="G72" s="51"/>
      <c r="H72" s="42"/>
      <c r="I72" s="1"/>
    </row>
    <row r="73" spans="1:11" s="2" customFormat="1" ht="20.25" customHeight="1" x14ac:dyDescent="0.2">
      <c r="A73" s="50"/>
      <c r="B73" s="57"/>
      <c r="C73" s="60"/>
      <c r="D73" s="57"/>
      <c r="E73" s="57"/>
      <c r="F73" s="59"/>
      <c r="G73" s="59"/>
      <c r="H73" s="59"/>
      <c r="I73" s="7"/>
      <c r="J73" s="1"/>
      <c r="K73" s="1"/>
    </row>
    <row r="74" spans="1:11" s="16" customFormat="1" ht="36.75" customHeight="1" x14ac:dyDescent="0.2">
      <c r="A74" s="182" t="s">
        <v>44</v>
      </c>
      <c r="B74" s="41"/>
      <c r="C74" s="41"/>
      <c r="D74" s="41"/>
      <c r="E74" s="41"/>
      <c r="F74" s="41"/>
      <c r="G74" s="41"/>
      <c r="H74" s="41"/>
      <c r="I74" s="15"/>
      <c r="J74" s="14"/>
      <c r="K74" s="14"/>
    </row>
    <row r="75" spans="1:11" s="16" customFormat="1" ht="21.75" customHeight="1" x14ac:dyDescent="0.2">
      <c r="A75" s="295" t="s">
        <v>14</v>
      </c>
      <c r="B75" s="236" t="s">
        <v>45</v>
      </c>
      <c r="C75" s="236" t="s">
        <v>3</v>
      </c>
      <c r="D75" s="231"/>
      <c r="E75" s="231"/>
      <c r="F75" s="296"/>
      <c r="G75" s="297"/>
      <c r="H75" s="47"/>
    </row>
    <row r="76" spans="1:11" s="17" customFormat="1" ht="24" customHeight="1" x14ac:dyDescent="0.2">
      <c r="A76" s="295"/>
      <c r="B76" s="295"/>
      <c r="C76" s="61" t="s">
        <v>58</v>
      </c>
      <c r="D76" s="61" t="s">
        <v>112</v>
      </c>
      <c r="E76" s="148" t="s">
        <v>54</v>
      </c>
      <c r="F76" s="62" t="s">
        <v>113</v>
      </c>
      <c r="G76" s="62" t="s">
        <v>53</v>
      </c>
      <c r="H76" s="63"/>
    </row>
    <row r="77" spans="1:11" s="16" customFormat="1" ht="32.25" customHeight="1" x14ac:dyDescent="0.2">
      <c r="A77" s="283" t="s">
        <v>18</v>
      </c>
      <c r="B77" s="37" t="s">
        <v>46</v>
      </c>
      <c r="C77" s="192">
        <v>0.35</v>
      </c>
      <c r="D77" s="191">
        <v>0.45</v>
      </c>
      <c r="E77" s="221">
        <v>0.45</v>
      </c>
      <c r="F77" s="191">
        <v>0.55000000000000004</v>
      </c>
      <c r="G77" s="217">
        <v>0.55000000000000004</v>
      </c>
      <c r="H77" s="47"/>
    </row>
    <row r="78" spans="1:11" s="16" customFormat="1" ht="33" customHeight="1" x14ac:dyDescent="0.2">
      <c r="A78" s="283"/>
      <c r="B78" s="25" t="s">
        <v>108</v>
      </c>
      <c r="C78" s="192">
        <f>C77+0.15</f>
        <v>0.5</v>
      </c>
      <c r="D78" s="192">
        <f t="shared" ref="D78:G78" si="10">D77+0.15</f>
        <v>0.6</v>
      </c>
      <c r="E78" s="192">
        <f t="shared" si="10"/>
        <v>0.6</v>
      </c>
      <c r="F78" s="192">
        <f t="shared" si="10"/>
        <v>0.70000000000000007</v>
      </c>
      <c r="G78" s="192">
        <f t="shared" si="10"/>
        <v>0.70000000000000007</v>
      </c>
      <c r="H78" s="47"/>
    </row>
    <row r="79" spans="1:11" ht="42" customHeight="1" x14ac:dyDescent="0.15">
      <c r="A79" s="57"/>
      <c r="B79" s="57"/>
      <c r="C79" s="64"/>
      <c r="D79" s="65"/>
      <c r="E79" s="65"/>
      <c r="F79" s="57"/>
      <c r="G79" s="57"/>
      <c r="H79" s="57"/>
      <c r="K79" s="4"/>
    </row>
    <row r="80" spans="1:11" s="16" customFormat="1" ht="16.5" customHeight="1" x14ac:dyDescent="0.15">
      <c r="A80" s="183" t="s">
        <v>47</v>
      </c>
      <c r="B80" s="66"/>
      <c r="C80" s="67"/>
      <c r="D80" s="68" t="s">
        <v>59</v>
      </c>
      <c r="E80" s="207">
        <f>$E$7</f>
        <v>0.7</v>
      </c>
      <c r="F80" s="38" t="s">
        <v>72</v>
      </c>
      <c r="G80" s="66"/>
      <c r="H80" s="66"/>
      <c r="I80" s="15"/>
      <c r="K80" s="14"/>
    </row>
    <row r="81" spans="1:11" ht="25.5" customHeight="1" x14ac:dyDescent="0.15">
      <c r="A81" s="69"/>
      <c r="B81" s="57"/>
      <c r="C81" s="64"/>
      <c r="D81" s="65"/>
      <c r="E81" s="65"/>
      <c r="F81" s="57"/>
      <c r="G81" s="57"/>
      <c r="H81" s="57"/>
      <c r="K81" s="4"/>
    </row>
    <row r="82" spans="1:11" ht="33.75" customHeight="1" x14ac:dyDescent="0.2">
      <c r="A82" s="43" t="s">
        <v>7</v>
      </c>
      <c r="B82" s="42"/>
      <c r="C82" s="42"/>
      <c r="D82" s="42"/>
      <c r="E82" s="42"/>
      <c r="F82" s="42"/>
      <c r="G82" s="42"/>
      <c r="H82" s="42"/>
      <c r="J82" s="4"/>
      <c r="K82" s="4"/>
    </row>
    <row r="83" spans="1:11" ht="22.5" customHeight="1" x14ac:dyDescent="0.2">
      <c r="A83" s="266" t="s">
        <v>15</v>
      </c>
      <c r="B83" s="30" t="s">
        <v>2</v>
      </c>
      <c r="C83" s="266" t="s">
        <v>61</v>
      </c>
      <c r="D83" s="42"/>
      <c r="E83" s="42"/>
      <c r="F83" s="42"/>
      <c r="G83" s="51"/>
      <c r="H83" s="42"/>
      <c r="I83" s="4"/>
    </row>
    <row r="84" spans="1:11" ht="22.5" customHeight="1" x14ac:dyDescent="0.2">
      <c r="A84" s="266"/>
      <c r="B84" s="31" t="s">
        <v>1</v>
      </c>
      <c r="C84" s="266"/>
      <c r="D84" s="42"/>
      <c r="E84" s="42"/>
      <c r="F84" s="42"/>
      <c r="G84" s="51"/>
      <c r="H84" s="42"/>
      <c r="I84" s="4"/>
    </row>
    <row r="85" spans="1:11" s="13" customFormat="1" ht="26.25" customHeight="1" x14ac:dyDescent="0.2">
      <c r="A85" s="191">
        <f>$C$7</f>
        <v>1.95</v>
      </c>
      <c r="B85" s="210">
        <f>$D$7</f>
        <v>1.25</v>
      </c>
      <c r="C85" s="45">
        <f>$E$7</f>
        <v>0.7</v>
      </c>
      <c r="D85" s="42"/>
      <c r="E85" s="42"/>
      <c r="F85" s="42"/>
      <c r="G85" s="51"/>
      <c r="H85" s="42"/>
      <c r="I85" s="12"/>
    </row>
    <row r="86" spans="1:11" ht="25.5" customHeight="1" x14ac:dyDescent="0.2">
      <c r="A86" s="70"/>
      <c r="B86" s="57"/>
      <c r="C86" s="57"/>
      <c r="D86" s="57"/>
      <c r="E86" s="57"/>
      <c r="F86" s="42"/>
      <c r="G86" s="42"/>
      <c r="H86" s="42"/>
      <c r="J86" s="4"/>
      <c r="K86" s="4"/>
    </row>
    <row r="87" spans="1:11" ht="27.75" customHeight="1" x14ac:dyDescent="0.2">
      <c r="A87" s="181" t="s">
        <v>8</v>
      </c>
      <c r="B87" s="42"/>
      <c r="C87" s="42"/>
      <c r="D87" s="42"/>
      <c r="E87" s="42"/>
      <c r="F87" s="42"/>
      <c r="G87" s="42"/>
      <c r="H87" s="42"/>
      <c r="J87" s="4"/>
      <c r="K87" s="4"/>
    </row>
    <row r="88" spans="1:11" ht="29.45" customHeight="1" x14ac:dyDescent="0.2">
      <c r="A88" s="42" t="s">
        <v>123</v>
      </c>
      <c r="B88" s="42"/>
      <c r="C88" s="42"/>
      <c r="D88" s="42"/>
      <c r="E88" s="42"/>
      <c r="F88" s="42"/>
      <c r="G88" s="42"/>
      <c r="H88" s="42"/>
      <c r="J88" s="4"/>
      <c r="K88" s="4"/>
    </row>
    <row r="89" spans="1:11" ht="24" customHeight="1" x14ac:dyDescent="0.15">
      <c r="A89" s="266" t="s">
        <v>37</v>
      </c>
      <c r="B89" s="282" t="s">
        <v>157</v>
      </c>
      <c r="C89" s="267" t="s">
        <v>60</v>
      </c>
      <c r="D89" s="268"/>
      <c r="E89" s="268"/>
      <c r="F89" s="268"/>
      <c r="G89" s="269"/>
      <c r="H89" s="266" t="s">
        <v>61</v>
      </c>
      <c r="K89" s="4"/>
    </row>
    <row r="90" spans="1:11" ht="24" customHeight="1" x14ac:dyDescent="0.15">
      <c r="A90" s="266"/>
      <c r="B90" s="266"/>
      <c r="C90" s="266" t="s">
        <v>62</v>
      </c>
      <c r="D90" s="267" t="s">
        <v>63</v>
      </c>
      <c r="E90" s="268"/>
      <c r="F90" s="268"/>
      <c r="G90" s="269"/>
      <c r="H90" s="266"/>
      <c r="K90" s="4"/>
    </row>
    <row r="91" spans="1:11" ht="24" customHeight="1" x14ac:dyDescent="0.15">
      <c r="A91" s="266"/>
      <c r="B91" s="266"/>
      <c r="C91" s="266"/>
      <c r="D91" s="196" t="s">
        <v>64</v>
      </c>
      <c r="E91" s="147" t="s">
        <v>65</v>
      </c>
      <c r="F91" s="197" t="s">
        <v>66</v>
      </c>
      <c r="G91" s="196" t="s">
        <v>67</v>
      </c>
      <c r="H91" s="266"/>
      <c r="K91" s="4"/>
    </row>
    <row r="92" spans="1:11" s="13" customFormat="1" ht="26.25" customHeight="1" x14ac:dyDescent="0.15">
      <c r="A92" s="152" t="s">
        <v>48</v>
      </c>
      <c r="B92" s="145">
        <v>2.0499999999999998</v>
      </c>
      <c r="C92" s="39">
        <v>1.01</v>
      </c>
      <c r="D92" s="39">
        <v>0.08</v>
      </c>
      <c r="E92" s="149">
        <v>0.02</v>
      </c>
      <c r="F92" s="39">
        <v>0.14000000000000001</v>
      </c>
      <c r="G92" s="39">
        <f>SUM(D92:F92)</f>
        <v>0.24000000000000002</v>
      </c>
      <c r="H92" s="39">
        <f>B92-C92-G92</f>
        <v>0.79999999999999982</v>
      </c>
      <c r="I92" s="18"/>
      <c r="K92" s="12"/>
    </row>
    <row r="93" spans="1:11" s="13" customFormat="1" ht="25.5" customHeight="1" x14ac:dyDescent="0.15">
      <c r="A93" s="156" t="s">
        <v>49</v>
      </c>
      <c r="B93" s="145">
        <v>2.0499999999999998</v>
      </c>
      <c r="C93" s="39">
        <v>1.01</v>
      </c>
      <c r="D93" s="39">
        <v>0.08</v>
      </c>
      <c r="E93" s="149">
        <v>0.02</v>
      </c>
      <c r="F93" s="39">
        <v>0.14000000000000001</v>
      </c>
      <c r="G93" s="39">
        <f>SUM(D93:F93)</f>
        <v>0.24000000000000002</v>
      </c>
      <c r="H93" s="39">
        <f>B93-C93-G93</f>
        <v>0.79999999999999982</v>
      </c>
      <c r="I93" s="18"/>
      <c r="K93" s="12"/>
    </row>
    <row r="94" spans="1:11" s="13" customFormat="1" ht="18.75" customHeight="1" x14ac:dyDescent="0.15">
      <c r="A94" s="159" t="s">
        <v>136</v>
      </c>
      <c r="B94" s="58"/>
      <c r="C94" s="55"/>
      <c r="D94" s="55"/>
      <c r="E94" s="158"/>
      <c r="F94" s="55"/>
      <c r="G94" s="55"/>
      <c r="H94" s="55"/>
      <c r="I94" s="18"/>
      <c r="K94" s="12"/>
    </row>
    <row r="95" spans="1:11" s="13" customFormat="1" ht="18" customHeight="1" x14ac:dyDescent="0.15">
      <c r="A95" s="157" t="s">
        <v>137</v>
      </c>
      <c r="B95" s="58"/>
      <c r="C95" s="55"/>
      <c r="D95" s="55"/>
      <c r="E95" s="55"/>
      <c r="F95" s="55"/>
      <c r="G95" s="55"/>
      <c r="H95" s="55"/>
      <c r="I95" s="18"/>
      <c r="K95" s="12"/>
    </row>
    <row r="96" spans="1:11" s="13" customFormat="1" ht="51.6" customHeight="1" x14ac:dyDescent="0.2">
      <c r="A96" s="181" t="s">
        <v>139</v>
      </c>
      <c r="B96" s="42"/>
      <c r="C96" s="42"/>
      <c r="D96" s="42"/>
      <c r="E96" s="42"/>
      <c r="F96" s="42"/>
      <c r="G96" s="42"/>
      <c r="H96" s="42"/>
      <c r="I96" s="18"/>
      <c r="K96" s="12"/>
    </row>
    <row r="97" spans="1:11" s="13" customFormat="1" ht="26.25" customHeight="1" x14ac:dyDescent="0.15">
      <c r="A97" s="266" t="s">
        <v>117</v>
      </c>
      <c r="B97" s="282" t="s">
        <v>158</v>
      </c>
      <c r="C97" s="267" t="s">
        <v>60</v>
      </c>
      <c r="D97" s="268"/>
      <c r="E97" s="268"/>
      <c r="F97" s="268"/>
      <c r="G97" s="269"/>
      <c r="H97" s="266" t="s">
        <v>56</v>
      </c>
      <c r="I97" s="18"/>
      <c r="K97" s="12"/>
    </row>
    <row r="98" spans="1:11" s="13" customFormat="1" ht="26.25" customHeight="1" x14ac:dyDescent="0.15">
      <c r="A98" s="266"/>
      <c r="B98" s="266"/>
      <c r="C98" s="266" t="s">
        <v>62</v>
      </c>
      <c r="D98" s="267" t="s">
        <v>63</v>
      </c>
      <c r="E98" s="268"/>
      <c r="F98" s="268"/>
      <c r="G98" s="269"/>
      <c r="H98" s="266"/>
      <c r="I98" s="18"/>
      <c r="K98" s="12"/>
    </row>
    <row r="99" spans="1:11" s="13" customFormat="1" ht="26.25" customHeight="1" x14ac:dyDescent="0.15">
      <c r="A99" s="266"/>
      <c r="B99" s="266"/>
      <c r="C99" s="266"/>
      <c r="D99" s="218" t="s">
        <v>64</v>
      </c>
      <c r="E99" s="147" t="s">
        <v>65</v>
      </c>
      <c r="F99" s="219" t="s">
        <v>66</v>
      </c>
      <c r="G99" s="218" t="s">
        <v>67</v>
      </c>
      <c r="H99" s="266"/>
      <c r="I99" s="18"/>
      <c r="K99" s="12"/>
    </row>
    <row r="100" spans="1:11" s="13" customFormat="1" ht="26.25" customHeight="1" x14ac:dyDescent="0.15">
      <c r="A100" s="164" t="s">
        <v>118</v>
      </c>
      <c r="B100" s="145">
        <v>2.0499999999999998</v>
      </c>
      <c r="C100" s="39">
        <f>B100-G100</f>
        <v>1.8099999999999998</v>
      </c>
      <c r="D100" s="39">
        <v>0.08</v>
      </c>
      <c r="E100" s="149">
        <v>0.02</v>
      </c>
      <c r="F100" s="39">
        <v>0.14000000000000001</v>
      </c>
      <c r="G100" s="39">
        <v>0.24</v>
      </c>
      <c r="H100" s="39" t="s">
        <v>120</v>
      </c>
      <c r="I100" s="18"/>
      <c r="K100" s="12"/>
    </row>
    <row r="101" spans="1:11" s="13" customFormat="1" ht="26.25" customHeight="1" x14ac:dyDescent="0.15">
      <c r="A101" s="164" t="s">
        <v>119</v>
      </c>
      <c r="B101" s="145">
        <v>2.0499999999999998</v>
      </c>
      <c r="C101" s="39">
        <v>1.01</v>
      </c>
      <c r="D101" s="39">
        <v>0.08</v>
      </c>
      <c r="E101" s="149">
        <v>0.02</v>
      </c>
      <c r="F101" s="39">
        <v>0.14000000000000001</v>
      </c>
      <c r="G101" s="39">
        <v>0.24</v>
      </c>
      <c r="H101" s="39">
        <f>B101-C101-G101</f>
        <v>0.79999999999999982</v>
      </c>
      <c r="I101" s="18"/>
      <c r="K101" s="12"/>
    </row>
    <row r="102" spans="1:11" ht="15.75" customHeight="1" x14ac:dyDescent="0.15">
      <c r="A102" s="135" t="s">
        <v>125</v>
      </c>
      <c r="B102" s="71"/>
      <c r="C102" s="72"/>
      <c r="D102" s="72"/>
      <c r="E102" s="72"/>
      <c r="F102" s="72"/>
      <c r="G102" s="72"/>
      <c r="H102" s="72"/>
      <c r="J102" s="4"/>
      <c r="K102" s="4"/>
    </row>
    <row r="103" spans="1:11" ht="27.75" customHeight="1" x14ac:dyDescent="0.15">
      <c r="A103" s="157" t="s">
        <v>135</v>
      </c>
      <c r="B103" s="58"/>
      <c r="C103" s="55"/>
      <c r="D103" s="55"/>
      <c r="E103" s="55"/>
      <c r="F103" s="55"/>
      <c r="G103" s="55"/>
      <c r="H103" s="55"/>
      <c r="J103" s="4"/>
      <c r="K103" s="4"/>
    </row>
    <row r="104" spans="1:11" ht="39.6" customHeight="1" x14ac:dyDescent="0.2">
      <c r="A104" s="181" t="s">
        <v>115</v>
      </c>
      <c r="B104" s="42"/>
      <c r="C104" s="42"/>
      <c r="D104" s="42"/>
      <c r="E104" s="150">
        <v>1.5</v>
      </c>
      <c r="F104" s="35" t="s">
        <v>72</v>
      </c>
      <c r="G104" s="50"/>
      <c r="H104" s="42"/>
      <c r="K104" s="4"/>
    </row>
    <row r="105" spans="1:11" ht="17.25" x14ac:dyDescent="0.2">
      <c r="A105" s="42"/>
      <c r="B105" s="42"/>
      <c r="C105" s="42"/>
      <c r="D105" s="42"/>
      <c r="E105" s="42"/>
      <c r="F105" s="42"/>
      <c r="G105" s="42"/>
      <c r="H105" s="42"/>
      <c r="J105" s="4"/>
      <c r="K105" s="4"/>
    </row>
    <row r="106" spans="1:11" ht="12.75" customHeight="1" x14ac:dyDescent="0.2">
      <c r="A106" s="57"/>
      <c r="B106" s="73"/>
      <c r="C106" s="50"/>
      <c r="D106" s="50"/>
      <c r="E106" s="50"/>
      <c r="F106" s="50"/>
      <c r="G106" s="50"/>
      <c r="H106" s="50"/>
    </row>
    <row r="107" spans="1:11" ht="25.9" customHeight="1" x14ac:dyDescent="0.2">
      <c r="A107" s="74" t="s">
        <v>51</v>
      </c>
      <c r="B107" s="50"/>
      <c r="C107" s="50"/>
      <c r="D107" s="50"/>
      <c r="E107" s="50"/>
      <c r="F107" s="50"/>
      <c r="G107" s="50"/>
      <c r="H107" s="50"/>
    </row>
    <row r="108" spans="1:11" ht="26.25" customHeight="1" x14ac:dyDescent="0.2">
      <c r="A108" s="281" t="s">
        <v>79</v>
      </c>
      <c r="B108" s="281"/>
      <c r="C108" s="151">
        <v>1.2500000000000001E-2</v>
      </c>
      <c r="D108" s="212" t="s">
        <v>150</v>
      </c>
      <c r="E108" s="89"/>
      <c r="F108" s="50"/>
      <c r="G108" s="50"/>
      <c r="H108" s="50"/>
    </row>
    <row r="109" spans="1:11" ht="26.25" customHeight="1" x14ac:dyDescent="0.2">
      <c r="A109" s="281" t="s">
        <v>80</v>
      </c>
      <c r="B109" s="281"/>
      <c r="C109" s="193">
        <v>3.0000000000000001E-3</v>
      </c>
      <c r="D109" s="213" t="s">
        <v>159</v>
      </c>
      <c r="E109" s="89"/>
      <c r="F109" s="50"/>
      <c r="G109" s="50"/>
      <c r="H109" s="50"/>
    </row>
    <row r="110" spans="1:11" ht="26.25" customHeight="1" x14ac:dyDescent="0.2">
      <c r="A110" s="281" t="s">
        <v>81</v>
      </c>
      <c r="B110" s="281"/>
      <c r="C110" s="193">
        <v>7.0000000000000001E-3</v>
      </c>
      <c r="D110" s="198" t="s">
        <v>160</v>
      </c>
      <c r="E110" s="90"/>
      <c r="F110" s="50"/>
      <c r="G110" s="50"/>
      <c r="H110" s="50"/>
    </row>
  </sheetData>
  <mergeCells count="80">
    <mergeCell ref="B71:C71"/>
    <mergeCell ref="B72:C72"/>
    <mergeCell ref="C47:D47"/>
    <mergeCell ref="B64:C64"/>
    <mergeCell ref="B65:C65"/>
    <mergeCell ref="B67:C67"/>
    <mergeCell ref="A47:B47"/>
    <mergeCell ref="A48:B48"/>
    <mergeCell ref="A49:B49"/>
    <mergeCell ref="A51:B51"/>
    <mergeCell ref="C48:D48"/>
    <mergeCell ref="C49:D49"/>
    <mergeCell ref="C51:D51"/>
    <mergeCell ref="A50:B50"/>
    <mergeCell ref="C50:D50"/>
    <mergeCell ref="A52:B52"/>
    <mergeCell ref="C52:D52"/>
    <mergeCell ref="B66:C66"/>
    <mergeCell ref="D16:D17"/>
    <mergeCell ref="A42:B43"/>
    <mergeCell ref="A44:B44"/>
    <mergeCell ref="A45:B45"/>
    <mergeCell ref="A46:B46"/>
    <mergeCell ref="C42:D43"/>
    <mergeCell ref="C44:D44"/>
    <mergeCell ref="C45:D45"/>
    <mergeCell ref="C46:D46"/>
    <mergeCell ref="A83:A84"/>
    <mergeCell ref="B89:B91"/>
    <mergeCell ref="A89:A91"/>
    <mergeCell ref="C83:C84"/>
    <mergeCell ref="E5:E6"/>
    <mergeCell ref="E20:F20"/>
    <mergeCell ref="F10:G10"/>
    <mergeCell ref="F12:G12"/>
    <mergeCell ref="F11:G11"/>
    <mergeCell ref="A13:H13"/>
    <mergeCell ref="F7:G7"/>
    <mergeCell ref="F8:G8"/>
    <mergeCell ref="A9:A10"/>
    <mergeCell ref="F9:G9"/>
    <mergeCell ref="A11:A12"/>
    <mergeCell ref="C5:C6"/>
    <mergeCell ref="A77:A78"/>
    <mergeCell ref="E23:F23"/>
    <mergeCell ref="E24:F24"/>
    <mergeCell ref="E16:F17"/>
    <mergeCell ref="E21:F21"/>
    <mergeCell ref="E22:F22"/>
    <mergeCell ref="A27:H27"/>
    <mergeCell ref="A75:A76"/>
    <mergeCell ref="C75:G75"/>
    <mergeCell ref="B75:B76"/>
    <mergeCell ref="A16:A17"/>
    <mergeCell ref="B16:B17"/>
    <mergeCell ref="F58:G58"/>
    <mergeCell ref="F59:G59"/>
    <mergeCell ref="F55:G55"/>
    <mergeCell ref="E25:F25"/>
    <mergeCell ref="A110:B110"/>
    <mergeCell ref="A108:B108"/>
    <mergeCell ref="A109:B109"/>
    <mergeCell ref="A97:A99"/>
    <mergeCell ref="B97:B99"/>
    <mergeCell ref="D3:H3"/>
    <mergeCell ref="B68:C68"/>
    <mergeCell ref="B69:C69"/>
    <mergeCell ref="H97:H99"/>
    <mergeCell ref="C98:C99"/>
    <mergeCell ref="D98:G98"/>
    <mergeCell ref="C97:G97"/>
    <mergeCell ref="H89:H91"/>
    <mergeCell ref="D90:G90"/>
    <mergeCell ref="C90:C91"/>
    <mergeCell ref="C89:G89"/>
    <mergeCell ref="B70:C70"/>
    <mergeCell ref="F5:G6"/>
    <mergeCell ref="A5:B6"/>
    <mergeCell ref="A7:A8"/>
    <mergeCell ref="E26:F26"/>
  </mergeCells>
  <phoneticPr fontId="2"/>
  <printOptions horizontalCentered="1"/>
  <pageMargins left="0.72" right="0.26" top="0.74803149606299213" bottom="0.74803149606299213" header="0.31496062992125984" footer="0.31496062992125984"/>
  <pageSetup paperSize="9" scale="61" orientation="portrait" r:id="rId1"/>
  <headerFooter alignWithMargins="0"/>
  <rowBreaks count="1" manualBreakCount="1">
    <brk id="60" max="7" man="1"/>
  </rowBreaks>
  <ignoredErrors>
    <ignoredError sqref="G92:G9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パンフレット</vt:lpstr>
      <vt:lpstr>近代化資金等</vt:lpstr>
      <vt:lpstr>パンフレット!Print_Area</vt:lpstr>
      <vt:lpstr>近代化資金等!Print_Area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52000521</cp:lastModifiedBy>
  <cp:lastPrinted>2022-12-19T01:07:50Z</cp:lastPrinted>
  <dcterms:created xsi:type="dcterms:W3CDTF">2002-05-16T05:43:48Z</dcterms:created>
  <dcterms:modified xsi:type="dcterms:W3CDTF">2022-12-19T01:07:59Z</dcterms:modified>
</cp:coreProperties>
</file>