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xr:revisionPtr revIDLastSave="0" documentId="13_ncr:1_{B9B8D454-D366-473C-B137-A2C0D62B3015}" xr6:coauthVersionLast="47" xr6:coauthVersionMax="47" xr10:uidLastSave="{00000000-0000-0000-0000-000000000000}"/>
  <bookViews>
    <workbookView xWindow="-108" yWindow="-108" windowWidth="23256" windowHeight="12576" activeTab="1" xr2:uid="{00000000-000D-0000-FFFF-FFFF00000000}"/>
  </bookViews>
  <sheets>
    <sheet name="修正前" sheetId="2" r:id="rId1"/>
    <sheet name="修正後" sheetId="3" r:id="rId2"/>
  </sheets>
  <definedNames>
    <definedName name="_xlnm.Print_Area" localSheetId="1">修正後!$A$1:$S$108</definedName>
    <definedName name="_xlnm.Print_Area" localSheetId="0">修正前!$A$1:$S$116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08" i="3" l="1"/>
  <c r="R107" i="3"/>
  <c r="F107" i="3"/>
  <c r="R106" i="3"/>
  <c r="R105" i="3"/>
  <c r="R100" i="3"/>
  <c r="R99" i="3"/>
  <c r="H99" i="3"/>
  <c r="F99" i="3"/>
  <c r="R98" i="3"/>
  <c r="R97" i="3"/>
  <c r="R96" i="3"/>
  <c r="R95" i="3"/>
  <c r="R94" i="3"/>
  <c r="R93" i="3"/>
  <c r="R92" i="3"/>
  <c r="R91" i="3"/>
  <c r="R90" i="3"/>
  <c r="R85" i="3"/>
  <c r="R84" i="3"/>
  <c r="R83" i="3"/>
  <c r="R82" i="3"/>
  <c r="R81" i="3"/>
  <c r="R80" i="3"/>
  <c r="R79" i="3"/>
  <c r="R78" i="3"/>
  <c r="R77" i="3"/>
  <c r="R76" i="3"/>
  <c r="R75" i="3"/>
  <c r="R74" i="3"/>
  <c r="R69" i="3"/>
  <c r="R68" i="3"/>
  <c r="R67" i="3"/>
  <c r="R66" i="3"/>
  <c r="R65" i="3"/>
  <c r="R63" i="3"/>
  <c r="R62" i="3"/>
  <c r="R60" i="3"/>
  <c r="R59" i="3"/>
  <c r="R58" i="3"/>
  <c r="R57" i="3"/>
  <c r="R56" i="3"/>
  <c r="R55" i="3"/>
  <c r="R54" i="3"/>
  <c r="R52" i="3"/>
  <c r="R51" i="3"/>
  <c r="R50" i="3"/>
  <c r="R49" i="3"/>
  <c r="R48" i="3"/>
  <c r="R47" i="3"/>
  <c r="R45" i="3"/>
  <c r="R44" i="3"/>
  <c r="R43" i="3"/>
  <c r="R42" i="3"/>
  <c r="R41" i="3"/>
  <c r="R40" i="3"/>
  <c r="R34" i="3"/>
  <c r="R29" i="3"/>
  <c r="R28" i="3"/>
  <c r="R27" i="3"/>
  <c r="R26" i="3"/>
  <c r="R24" i="3"/>
  <c r="R23" i="3"/>
  <c r="R22" i="3"/>
  <c r="R21" i="3"/>
  <c r="R20" i="3"/>
  <c r="R19" i="3"/>
  <c r="R18" i="3"/>
  <c r="R17" i="3"/>
  <c r="R16" i="3"/>
  <c r="R15" i="3"/>
  <c r="R10" i="3"/>
  <c r="R9" i="3"/>
  <c r="R8" i="3"/>
  <c r="R7" i="3"/>
  <c r="R6" i="3"/>
  <c r="R5" i="3"/>
</calcChain>
</file>

<file path=xl/sharedStrings.xml><?xml version="1.0" encoding="utf-8"?>
<sst xmlns="http://schemas.openxmlformats.org/spreadsheetml/2006/main" count="744" uniqueCount="484">
  <si>
    <t>環境森林部の指標</t>
  </si>
  <si>
    <t>％</t>
  </si>
  <si>
    <t>項目</t>
    <rPh sb="0" eb="2">
      <t>コウモク</t>
    </rPh>
    <phoneticPr fontId="5"/>
  </si>
  <si>
    <t>単位</t>
    <rPh sb="0" eb="2">
      <t>タンイ</t>
    </rPh>
    <phoneticPr fontId="5"/>
  </si>
  <si>
    <t>策定時
現況値
（H26）</t>
    <rPh sb="0" eb="2">
      <t>サクテイ</t>
    </rPh>
    <rPh sb="2" eb="3">
      <t>ジ</t>
    </rPh>
    <rPh sb="4" eb="6">
      <t>ゲンキョウ</t>
    </rPh>
    <rPh sb="6" eb="7">
      <t>チ</t>
    </rPh>
    <phoneticPr fontId="5"/>
  </si>
  <si>
    <t>実績値</t>
    <rPh sb="0" eb="3">
      <t>ジッセキチ</t>
    </rPh>
    <phoneticPr fontId="5"/>
  </si>
  <si>
    <t>目標値</t>
    <rPh sb="0" eb="3">
      <t>モクヒョウチ</t>
    </rPh>
    <phoneticPr fontId="5"/>
  </si>
  <si>
    <t>H28</t>
    <phoneticPr fontId="5"/>
  </si>
  <si>
    <t>H29</t>
    <phoneticPr fontId="5"/>
  </si>
  <si>
    <t>H30</t>
    <phoneticPr fontId="5"/>
  </si>
  <si>
    <t>温室効果ガス総排出量
(CO2換算)</t>
    <rPh sb="0" eb="2">
      <t>オンシツ</t>
    </rPh>
    <rPh sb="2" eb="4">
      <t>コウカ</t>
    </rPh>
    <rPh sb="6" eb="7">
      <t>ソウ</t>
    </rPh>
    <rPh sb="7" eb="10">
      <t>ハイシュツリョウ</t>
    </rPh>
    <rPh sb="15" eb="17">
      <t>カンサン</t>
    </rPh>
    <phoneticPr fontId="5"/>
  </si>
  <si>
    <t>千t-CO2</t>
    <phoneticPr fontId="5"/>
  </si>
  <si>
    <r>
      <t>12,278</t>
    </r>
    <r>
      <rPr>
        <vertAlign val="superscript"/>
        <sz val="18"/>
        <color indexed="8"/>
        <rFont val="游ゴシック"/>
        <family val="3"/>
        <charset val="128"/>
      </rPr>
      <t xml:space="preserve">
</t>
    </r>
    <r>
      <rPr>
        <sz val="18"/>
        <color indexed="8"/>
        <rFont val="游ゴシック"/>
        <family val="3"/>
        <charset val="128"/>
      </rPr>
      <t>［H25］</t>
    </r>
    <phoneticPr fontId="5"/>
  </si>
  <si>
    <t>11,675
［H26］</t>
    <phoneticPr fontId="5"/>
  </si>
  <si>
    <t>11,333
[H27]</t>
    <phoneticPr fontId="5"/>
  </si>
  <si>
    <t>11,297
[H28]</t>
    <phoneticPr fontId="5"/>
  </si>
  <si>
    <t>エネルギー起源二酸化炭素排出量</t>
    <rPh sb="5" eb="7">
      <t>キゲン</t>
    </rPh>
    <rPh sb="7" eb="10">
      <t>ニサンカ</t>
    </rPh>
    <rPh sb="10" eb="12">
      <t>タンソ</t>
    </rPh>
    <rPh sb="12" eb="15">
      <t>ハイシュツリョウ</t>
    </rPh>
    <phoneticPr fontId="5"/>
  </si>
  <si>
    <t>千t-CO2</t>
  </si>
  <si>
    <r>
      <t>9,894</t>
    </r>
    <r>
      <rPr>
        <vertAlign val="superscript"/>
        <sz val="18"/>
        <color indexed="8"/>
        <rFont val="游ゴシック"/>
        <family val="3"/>
        <charset val="128"/>
      </rPr>
      <t xml:space="preserve">
</t>
    </r>
    <r>
      <rPr>
        <sz val="18"/>
        <color indexed="8"/>
        <rFont val="游ゴシック"/>
        <family val="3"/>
        <charset val="128"/>
      </rPr>
      <t>［H25］</t>
    </r>
    <phoneticPr fontId="5"/>
  </si>
  <si>
    <t>9,325
［H26］</t>
  </si>
  <si>
    <t>8,974
[H27]</t>
    <phoneticPr fontId="5"/>
  </si>
  <si>
    <t>8,900
[H28]</t>
    <phoneticPr fontId="5"/>
  </si>
  <si>
    <t>二酸化炭素排出量
(産業部門）</t>
    <rPh sb="0" eb="3">
      <t>ニサンカ</t>
    </rPh>
    <rPh sb="3" eb="5">
      <t>タンソ</t>
    </rPh>
    <rPh sb="5" eb="8">
      <t>ハイシュツリョウ</t>
    </rPh>
    <rPh sb="10" eb="12">
      <t>サンギョウ</t>
    </rPh>
    <rPh sb="12" eb="14">
      <t>ブモン</t>
    </rPh>
    <phoneticPr fontId="5"/>
  </si>
  <si>
    <r>
      <t>4,016</t>
    </r>
    <r>
      <rPr>
        <vertAlign val="superscript"/>
        <sz val="18"/>
        <color indexed="8"/>
        <rFont val="游ゴシック"/>
        <family val="3"/>
        <charset val="128"/>
      </rPr>
      <t xml:space="preserve">
</t>
    </r>
    <r>
      <rPr>
        <sz val="18"/>
        <color indexed="8"/>
        <rFont val="游ゴシック"/>
        <family val="3"/>
        <charset val="128"/>
      </rPr>
      <t>［H25］</t>
    </r>
    <phoneticPr fontId="5"/>
  </si>
  <si>
    <t>3,892
［H26］</t>
  </si>
  <si>
    <t>3,838
[H27]</t>
    <phoneticPr fontId="5"/>
  </si>
  <si>
    <t>3,590
[H28]</t>
    <phoneticPr fontId="5"/>
  </si>
  <si>
    <t>二酸化炭素排出量
(家庭部門）</t>
    <rPh sb="0" eb="3">
      <t>ニサンカ</t>
    </rPh>
    <rPh sb="3" eb="5">
      <t>タンソ</t>
    </rPh>
    <rPh sb="5" eb="8">
      <t>ハイシュツリョウ</t>
    </rPh>
    <rPh sb="10" eb="12">
      <t>カテイ</t>
    </rPh>
    <rPh sb="12" eb="14">
      <t>ブモン</t>
    </rPh>
    <phoneticPr fontId="5"/>
  </si>
  <si>
    <r>
      <t>1,816</t>
    </r>
    <r>
      <rPr>
        <vertAlign val="superscript"/>
        <sz val="18"/>
        <color indexed="8"/>
        <rFont val="游ゴシック"/>
        <family val="3"/>
        <charset val="128"/>
      </rPr>
      <t xml:space="preserve">
</t>
    </r>
    <r>
      <rPr>
        <sz val="18"/>
        <color indexed="8"/>
        <rFont val="游ゴシック"/>
        <family val="3"/>
        <charset val="128"/>
      </rPr>
      <t>［H25］</t>
    </r>
    <phoneticPr fontId="5"/>
  </si>
  <si>
    <t>1,685
［H26］</t>
  </si>
  <si>
    <t>1,511
[H27]</t>
    <phoneticPr fontId="5"/>
  </si>
  <si>
    <t>1,290
[H28]</t>
    <phoneticPr fontId="5"/>
  </si>
  <si>
    <t>二酸化炭素排出量
(業務部門）</t>
    <rPh sb="0" eb="3">
      <t>ニサンカ</t>
    </rPh>
    <rPh sb="3" eb="5">
      <t>タンソ</t>
    </rPh>
    <rPh sb="5" eb="8">
      <t>ハイシュツリョウ</t>
    </rPh>
    <rPh sb="10" eb="12">
      <t>ギョウム</t>
    </rPh>
    <rPh sb="12" eb="14">
      <t>ブモン</t>
    </rPh>
    <phoneticPr fontId="5"/>
  </si>
  <si>
    <r>
      <t>1,678</t>
    </r>
    <r>
      <rPr>
        <vertAlign val="superscript"/>
        <sz val="18"/>
        <color indexed="8"/>
        <rFont val="游ゴシック"/>
        <family val="3"/>
        <charset val="128"/>
      </rPr>
      <t xml:space="preserve">
</t>
    </r>
    <r>
      <rPr>
        <sz val="18"/>
        <color indexed="8"/>
        <rFont val="游ゴシック"/>
        <family val="3"/>
        <charset val="128"/>
      </rPr>
      <t>［H25］</t>
    </r>
    <phoneticPr fontId="5"/>
  </si>
  <si>
    <t>1,351
［H26］</t>
  </si>
  <si>
    <t>1,268
[H27]</t>
    <phoneticPr fontId="5"/>
  </si>
  <si>
    <t>1,668
[H28]</t>
    <phoneticPr fontId="5"/>
  </si>
  <si>
    <t>二酸化炭素排出量
(運輸部門）</t>
    <rPh sb="0" eb="3">
      <t>ニサンカ</t>
    </rPh>
    <rPh sb="3" eb="5">
      <t>タンソ</t>
    </rPh>
    <rPh sb="5" eb="8">
      <t>ハイシュツリョウ</t>
    </rPh>
    <rPh sb="10" eb="12">
      <t>ウンユ</t>
    </rPh>
    <rPh sb="12" eb="14">
      <t>ブモン</t>
    </rPh>
    <phoneticPr fontId="5"/>
  </si>
  <si>
    <r>
      <t>2,384</t>
    </r>
    <r>
      <rPr>
        <vertAlign val="superscript"/>
        <sz val="18"/>
        <color indexed="8"/>
        <rFont val="游ゴシック"/>
        <family val="3"/>
        <charset val="128"/>
      </rPr>
      <t xml:space="preserve">
</t>
    </r>
    <r>
      <rPr>
        <sz val="18"/>
        <color indexed="8"/>
        <rFont val="游ゴシック"/>
        <family val="3"/>
        <charset val="128"/>
      </rPr>
      <t>［H25］</t>
    </r>
    <phoneticPr fontId="5"/>
  </si>
  <si>
    <t>2,397
［H26］</t>
  </si>
  <si>
    <t>2,357
[H27]</t>
    <phoneticPr fontId="5"/>
  </si>
  <si>
    <t>2,352
[H28]</t>
    <phoneticPr fontId="5"/>
  </si>
  <si>
    <t>森林の二酸化炭素吸収量</t>
    <rPh sb="0" eb="2">
      <t>シンリン</t>
    </rPh>
    <rPh sb="3" eb="6">
      <t>ニサンカ</t>
    </rPh>
    <rPh sb="6" eb="8">
      <t>タンソ</t>
    </rPh>
    <rPh sb="8" eb="11">
      <t>キュウシュウリョウ</t>
    </rPh>
    <phoneticPr fontId="5"/>
  </si>
  <si>
    <t>1,286
［H25］</t>
    <phoneticPr fontId="5"/>
  </si>
  <si>
    <t>1,088
［H26］</t>
  </si>
  <si>
    <t>922
[H27]</t>
    <phoneticPr fontId="5"/>
  </si>
  <si>
    <t>662
[H28]</t>
    <phoneticPr fontId="5"/>
  </si>
  <si>
    <t>新エネルギー総出力電力</t>
    <rPh sb="0" eb="1">
      <t>シン</t>
    </rPh>
    <rPh sb="6" eb="9">
      <t>ソウシュツリョク</t>
    </rPh>
    <rPh sb="9" eb="11">
      <t>デンリョク</t>
    </rPh>
    <phoneticPr fontId="5"/>
  </si>
  <si>
    <t>kW</t>
    <phoneticPr fontId="5"/>
  </si>
  <si>
    <t>間伐実施面積</t>
    <rPh sb="0" eb="2">
      <t>カンバツ</t>
    </rPh>
    <rPh sb="2" eb="4">
      <t>ジッシ</t>
    </rPh>
    <rPh sb="4" eb="6">
      <t>メンセキ</t>
    </rPh>
    <phoneticPr fontId="5"/>
  </si>
  <si>
    <t>ha</t>
    <phoneticPr fontId="5"/>
  </si>
  <si>
    <t>災害に対する備えをしている人の割合</t>
    <rPh sb="0" eb="2">
      <t>サイガイ</t>
    </rPh>
    <rPh sb="3" eb="4">
      <t>タイ</t>
    </rPh>
    <rPh sb="6" eb="7">
      <t>ソナ</t>
    </rPh>
    <rPh sb="13" eb="14">
      <t>ヒト</t>
    </rPh>
    <rPh sb="15" eb="17">
      <t>ワリアイ</t>
    </rPh>
    <phoneticPr fontId="5"/>
  </si>
  <si>
    <t>％</t>
    <phoneticPr fontId="5"/>
  </si>
  <si>
    <t>適応策推進に関する計画等を策定する市町村の割合</t>
    <rPh sb="0" eb="3">
      <t>テキオウサク</t>
    </rPh>
    <rPh sb="3" eb="5">
      <t>スイシン</t>
    </rPh>
    <rPh sb="6" eb="7">
      <t>カン</t>
    </rPh>
    <rPh sb="9" eb="11">
      <t>ケイカク</t>
    </rPh>
    <rPh sb="11" eb="12">
      <t>トウ</t>
    </rPh>
    <rPh sb="13" eb="15">
      <t>サクテイ</t>
    </rPh>
    <rPh sb="17" eb="20">
      <t>シチョウソン</t>
    </rPh>
    <rPh sb="21" eb="23">
      <t>ワリアイ</t>
    </rPh>
    <phoneticPr fontId="5"/>
  </si>
  <si>
    <t>循環利用率</t>
    <phoneticPr fontId="5"/>
  </si>
  <si>
    <t>23.2
［H25］</t>
    <phoneticPr fontId="5"/>
  </si>
  <si>
    <t>－</t>
    <phoneticPr fontId="5"/>
  </si>
  <si>
    <t>最終処分量</t>
    <phoneticPr fontId="5"/>
  </si>
  <si>
    <t>千t</t>
    <phoneticPr fontId="5"/>
  </si>
  <si>
    <t>205
［H25］</t>
    <phoneticPr fontId="5"/>
  </si>
  <si>
    <t>185
［H27］</t>
    <phoneticPr fontId="5"/>
  </si>
  <si>
    <t>217
［H28］</t>
    <phoneticPr fontId="5"/>
  </si>
  <si>
    <t>228
［H29］</t>
    <phoneticPr fontId="5"/>
  </si>
  <si>
    <t>一般廃棄物の排出量</t>
    <phoneticPr fontId="5"/>
  </si>
  <si>
    <t>404
［H25］</t>
    <phoneticPr fontId="5"/>
  </si>
  <si>
    <t>406
［H27］</t>
  </si>
  <si>
    <t>397
［H28］</t>
    <phoneticPr fontId="5"/>
  </si>
  <si>
    <t>388
［H29］</t>
    <phoneticPr fontId="5"/>
  </si>
  <si>
    <t>１人１日当たりの一般廃棄物の排出量</t>
    <phoneticPr fontId="5"/>
  </si>
  <si>
    <t>g/人・日</t>
    <phoneticPr fontId="5"/>
  </si>
  <si>
    <t>969
［H25］</t>
    <phoneticPr fontId="5"/>
  </si>
  <si>
    <t>983
［H27］</t>
  </si>
  <si>
    <t>973
［H28］</t>
    <phoneticPr fontId="5"/>
  </si>
  <si>
    <t>956
［H29］</t>
    <phoneticPr fontId="5"/>
  </si>
  <si>
    <t>一般廃棄物の再生利用量</t>
    <phoneticPr fontId="5"/>
  </si>
  <si>
    <t>千ｔ</t>
    <phoneticPr fontId="5"/>
  </si>
  <si>
    <t>77
［H25］</t>
    <phoneticPr fontId="5"/>
  </si>
  <si>
    <t>72
［H27］</t>
  </si>
  <si>
    <t>68
［H28］</t>
    <phoneticPr fontId="5"/>
  </si>
  <si>
    <t>66
［H29］</t>
    <phoneticPr fontId="5"/>
  </si>
  <si>
    <t>一般廃棄物の再生利用率</t>
    <phoneticPr fontId="5"/>
  </si>
  <si>
    <t>19.0
［H25］</t>
    <phoneticPr fontId="5"/>
  </si>
  <si>
    <t>17.7
［H27］</t>
  </si>
  <si>
    <t>17.2
［H28］</t>
    <phoneticPr fontId="5"/>
  </si>
  <si>
    <t>17.1
［H29］</t>
    <phoneticPr fontId="5"/>
  </si>
  <si>
    <t>一般廃棄物の最終処分量</t>
    <phoneticPr fontId="5"/>
  </si>
  <si>
    <t>51
［H25］</t>
    <phoneticPr fontId="5"/>
  </si>
  <si>
    <t>49.7
［H27］</t>
  </si>
  <si>
    <t>48
［H28］</t>
    <phoneticPr fontId="5"/>
  </si>
  <si>
    <t>44
［H29］</t>
    <phoneticPr fontId="5"/>
  </si>
  <si>
    <t>一般廃棄物の最終処分率</t>
    <phoneticPr fontId="5"/>
  </si>
  <si>
    <t>12.6
［H25］</t>
    <phoneticPr fontId="5"/>
  </si>
  <si>
    <t>12.3
［H27］</t>
  </si>
  <si>
    <t>12.0
［H28］</t>
    <phoneticPr fontId="5"/>
  </si>
  <si>
    <t>11.3
［H29］</t>
    <phoneticPr fontId="5"/>
  </si>
  <si>
    <t>産業廃棄物（家畜ふん尿を含む）の排出量</t>
    <phoneticPr fontId="5"/>
  </si>
  <si>
    <t>6,096
［H25］</t>
    <phoneticPr fontId="5"/>
  </si>
  <si>
    <t>6,009
［H27］</t>
  </si>
  <si>
    <t>5,970
［H28］</t>
    <phoneticPr fontId="5"/>
  </si>
  <si>
    <t>5,977
［H29］</t>
    <phoneticPr fontId="5"/>
  </si>
  <si>
    <t>産業廃棄物（家畜ふん尿を含む）の再生利用量</t>
    <phoneticPr fontId="5"/>
  </si>
  <si>
    <t>4,032
［H25］</t>
    <phoneticPr fontId="5"/>
  </si>
  <si>
    <t>4,100
［H27］</t>
  </si>
  <si>
    <t>4,004
［H28］</t>
    <phoneticPr fontId="5"/>
  </si>
  <si>
    <t>3,827
［H29］</t>
    <phoneticPr fontId="5"/>
  </si>
  <si>
    <t>産業廃棄物（家畜ふん尿を含む）の再生利用率</t>
    <phoneticPr fontId="5"/>
  </si>
  <si>
    <t>66.1
［H25］</t>
    <phoneticPr fontId="5"/>
  </si>
  <si>
    <t>68.2
［H27］</t>
  </si>
  <si>
    <t>67.1
［H28］</t>
    <phoneticPr fontId="5"/>
  </si>
  <si>
    <t>64.0
［H29］</t>
    <phoneticPr fontId="5"/>
  </si>
  <si>
    <t>産業廃棄物（家畜ふん尿を含む）の最終処分量</t>
    <phoneticPr fontId="5"/>
  </si>
  <si>
    <t>154
［H25］</t>
    <phoneticPr fontId="5"/>
  </si>
  <si>
    <t>135
［H27］</t>
  </si>
  <si>
    <t>169
［H28］</t>
    <phoneticPr fontId="5"/>
  </si>
  <si>
    <t>184
［H29］</t>
    <phoneticPr fontId="5"/>
  </si>
  <si>
    <t>産業廃棄物（家畜ふん尿を含む）の最終処分率</t>
    <phoneticPr fontId="5"/>
  </si>
  <si>
    <t>2.5
［H25］</t>
    <phoneticPr fontId="5"/>
  </si>
  <si>
    <t>2.2
［H27］</t>
  </si>
  <si>
    <t>2.8
［H28］</t>
    <phoneticPr fontId="5"/>
  </si>
  <si>
    <t xml:space="preserve">3.1
［H29］ </t>
    <phoneticPr fontId="5"/>
  </si>
  <si>
    <t>産業廃棄物（家畜ふん尿を除く）の排出量</t>
    <phoneticPr fontId="5"/>
  </si>
  <si>
    <t>2,179
［H25］</t>
    <phoneticPr fontId="5"/>
  </si>
  <si>
    <t>2,157
［H27］</t>
  </si>
  <si>
    <t>2,144
［H28］</t>
    <phoneticPr fontId="5"/>
  </si>
  <si>
    <t xml:space="preserve">2,244
［H29］  </t>
    <phoneticPr fontId="5"/>
  </si>
  <si>
    <t>産業廃棄物（家畜ふん尿を除く）の再生利用量</t>
    <phoneticPr fontId="5"/>
  </si>
  <si>
    <t>1,020
［H27］</t>
  </si>
  <si>
    <t>946
［H28］</t>
    <phoneticPr fontId="5"/>
  </si>
  <si>
    <t>844
［H29］</t>
    <phoneticPr fontId="5"/>
  </si>
  <si>
    <t>産業廃棄物（家畜ふん尿を除く）の再生利用率</t>
    <phoneticPr fontId="5"/>
  </si>
  <si>
    <t>44.5
［H25］</t>
    <phoneticPr fontId="5"/>
  </si>
  <si>
    <t>47.3
［H27］</t>
  </si>
  <si>
    <t>44.1
［H28］</t>
    <phoneticPr fontId="5"/>
  </si>
  <si>
    <t xml:space="preserve">37.6
［H29］ </t>
    <phoneticPr fontId="5"/>
  </si>
  <si>
    <t>公共建築物における木造率</t>
    <rPh sb="0" eb="2">
      <t>コウキョウ</t>
    </rPh>
    <rPh sb="2" eb="5">
      <t>ケンチクブツ</t>
    </rPh>
    <rPh sb="9" eb="12">
      <t>モクゾウリツ</t>
    </rPh>
    <phoneticPr fontId="5"/>
  </si>
  <si>
    <t>グリーン購入実施率（県庁）</t>
    <phoneticPr fontId="5"/>
  </si>
  <si>
    <t>リサイクル製品認定数</t>
    <phoneticPr fontId="5"/>
  </si>
  <si>
    <t>品目</t>
    <rPh sb="0" eb="2">
      <t>ヒンモク</t>
    </rPh>
    <phoneticPr fontId="5"/>
  </si>
  <si>
    <t>実績値</t>
    <phoneticPr fontId="5"/>
  </si>
  <si>
    <t>H28</t>
  </si>
  <si>
    <t>大気環境基準達成率</t>
    <rPh sb="0" eb="2">
      <t>タイキ</t>
    </rPh>
    <rPh sb="2" eb="4">
      <t>カンキョウ</t>
    </rPh>
    <rPh sb="4" eb="6">
      <t>キジュン</t>
    </rPh>
    <rPh sb="6" eb="9">
      <t>タッセイリツ</t>
    </rPh>
    <phoneticPr fontId="5"/>
  </si>
  <si>
    <t>二酸化硫黄(SO2)</t>
    <rPh sb="0" eb="3">
      <t>ニサンカ</t>
    </rPh>
    <rPh sb="3" eb="5">
      <t>イオウ</t>
    </rPh>
    <phoneticPr fontId="5"/>
  </si>
  <si>
    <t>二酸化窒素(NO2)</t>
    <rPh sb="0" eb="3">
      <t>ニサンカ</t>
    </rPh>
    <rPh sb="3" eb="5">
      <t>チッソ</t>
    </rPh>
    <phoneticPr fontId="5"/>
  </si>
  <si>
    <t>光化学オキシダント(OX)</t>
    <rPh sb="0" eb="3">
      <t>コウカガク</t>
    </rPh>
    <phoneticPr fontId="5"/>
  </si>
  <si>
    <t>浮遊粒子状物質(SPM)</t>
    <rPh sb="0" eb="2">
      <t>フユウ</t>
    </rPh>
    <rPh sb="2" eb="5">
      <t>リュウシジョウ</t>
    </rPh>
    <rPh sb="5" eb="7">
      <t>ブッシツ</t>
    </rPh>
    <phoneticPr fontId="5"/>
  </si>
  <si>
    <t>微小粒子状物質
（PM2.5)</t>
    <rPh sb="0" eb="2">
      <t>ビショウ</t>
    </rPh>
    <rPh sb="2" eb="4">
      <t>リュウシ</t>
    </rPh>
    <rPh sb="4" eb="5">
      <t>ジョウ</t>
    </rPh>
    <rPh sb="5" eb="7">
      <t>ブッシツ</t>
    </rPh>
    <phoneticPr fontId="5"/>
  </si>
  <si>
    <t>一酸化炭素(CO)</t>
    <rPh sb="0" eb="3">
      <t>イッサンカ</t>
    </rPh>
    <rPh sb="3" eb="5">
      <t>タンソ</t>
    </rPh>
    <phoneticPr fontId="5"/>
  </si>
  <si>
    <t>有害大気汚染物質の環境基準達成率</t>
    <rPh sb="0" eb="2">
      <t>ユウガイ</t>
    </rPh>
    <rPh sb="2" eb="4">
      <t>タイキ</t>
    </rPh>
    <rPh sb="4" eb="6">
      <t>オセン</t>
    </rPh>
    <rPh sb="6" eb="8">
      <t>ブッシツ</t>
    </rPh>
    <rPh sb="9" eb="11">
      <t>カンキョウ</t>
    </rPh>
    <rPh sb="11" eb="13">
      <t>キジュン</t>
    </rPh>
    <rPh sb="13" eb="16">
      <t>タッセイリツ</t>
    </rPh>
    <phoneticPr fontId="5"/>
  </si>
  <si>
    <t>ベンゼン</t>
    <phoneticPr fontId="5"/>
  </si>
  <si>
    <t>トリクロロエチレン</t>
    <phoneticPr fontId="5"/>
  </si>
  <si>
    <t>テトラクロロエチレン</t>
    <phoneticPr fontId="5"/>
  </si>
  <si>
    <t>ジクロロメタン</t>
    <phoneticPr fontId="5"/>
  </si>
  <si>
    <t>自動車騒音の環境基準達成率　面的評価</t>
    <rPh sb="14" eb="16">
      <t>メンテキ</t>
    </rPh>
    <rPh sb="16" eb="18">
      <t>ヒョウカ</t>
    </rPh>
    <phoneticPr fontId="5"/>
  </si>
  <si>
    <t>航空機騒音の環境基準達成率</t>
    <rPh sb="0" eb="3">
      <t>コウクウキ</t>
    </rPh>
    <rPh sb="3" eb="5">
      <t>ソウオン</t>
    </rPh>
    <rPh sb="6" eb="8">
      <t>カンキョウ</t>
    </rPh>
    <rPh sb="8" eb="10">
      <t>キジュン</t>
    </rPh>
    <rPh sb="10" eb="13">
      <t>タッセイリツ</t>
    </rPh>
    <phoneticPr fontId="5"/>
  </si>
  <si>
    <t>水質環境基準達成率</t>
    <rPh sb="0" eb="2">
      <t>スイシツ</t>
    </rPh>
    <rPh sb="2" eb="4">
      <t>カンキョウ</t>
    </rPh>
    <rPh sb="4" eb="6">
      <t>キジュン</t>
    </rPh>
    <rPh sb="6" eb="9">
      <t>タッセイリツ</t>
    </rPh>
    <phoneticPr fontId="5"/>
  </si>
  <si>
    <t>生物化学的酸素要求量(BOD)</t>
    <rPh sb="0" eb="2">
      <t>セイブツ</t>
    </rPh>
    <rPh sb="2" eb="5">
      <t>カガクテキ</t>
    </rPh>
    <rPh sb="5" eb="7">
      <t>サンソ</t>
    </rPh>
    <rPh sb="7" eb="10">
      <t>ヨウキュウリョウ</t>
    </rPh>
    <phoneticPr fontId="5"/>
  </si>
  <si>
    <t>化学的酸素要求量(COD)</t>
    <rPh sb="0" eb="3">
      <t>カガクテキ</t>
    </rPh>
    <rPh sb="3" eb="5">
      <t>サンソ</t>
    </rPh>
    <rPh sb="5" eb="8">
      <t>ヨウキュウリョウ</t>
    </rPh>
    <phoneticPr fontId="5"/>
  </si>
  <si>
    <t>地下水における環境基準達成率(％)</t>
    <rPh sb="0" eb="3">
      <t>チカスイ</t>
    </rPh>
    <rPh sb="7" eb="9">
      <t>カンキョウ</t>
    </rPh>
    <rPh sb="9" eb="11">
      <t>キジュン</t>
    </rPh>
    <rPh sb="11" eb="14">
      <t>タッセイリツ</t>
    </rPh>
    <phoneticPr fontId="5"/>
  </si>
  <si>
    <t>生活排水処理率</t>
    <rPh sb="0" eb="2">
      <t>セイカツ</t>
    </rPh>
    <rPh sb="2" eb="4">
      <t>ハイスイ</t>
    </rPh>
    <rPh sb="4" eb="7">
      <t>ショリリツ</t>
    </rPh>
    <phoneticPr fontId="5"/>
  </si>
  <si>
    <t>公共下水道</t>
    <rPh sb="0" eb="2">
      <t>コウキョウ</t>
    </rPh>
    <rPh sb="2" eb="5">
      <t>ゲスイドウ</t>
    </rPh>
    <phoneticPr fontId="5"/>
  </si>
  <si>
    <t>合併処理浄化槽</t>
    <rPh sb="0" eb="2">
      <t>ガッペイ</t>
    </rPh>
    <rPh sb="2" eb="4">
      <t>ショリ</t>
    </rPh>
    <rPh sb="4" eb="7">
      <t>ジョウカソウ</t>
    </rPh>
    <phoneticPr fontId="5"/>
  </si>
  <si>
    <t>農(漁)業集落排水施設</t>
    <rPh sb="0" eb="1">
      <t>ノウ</t>
    </rPh>
    <rPh sb="2" eb="3">
      <t>リョウ</t>
    </rPh>
    <rPh sb="4" eb="5">
      <t>ギョウ</t>
    </rPh>
    <rPh sb="5" eb="7">
      <t>シュウラク</t>
    </rPh>
    <rPh sb="7" eb="9">
      <t>ハイスイ</t>
    </rPh>
    <rPh sb="9" eb="11">
      <t>シセツ</t>
    </rPh>
    <phoneticPr fontId="5"/>
  </si>
  <si>
    <t>浄化槽法定検査実施率</t>
    <rPh sb="0" eb="3">
      <t>ジョウカソウ</t>
    </rPh>
    <rPh sb="3" eb="5">
      <t>ホウテイ</t>
    </rPh>
    <rPh sb="5" eb="7">
      <t>ケンサ</t>
    </rPh>
    <rPh sb="7" eb="10">
      <t>ジッシリツ</t>
    </rPh>
    <phoneticPr fontId="5"/>
  </si>
  <si>
    <t>7条検査(設置後の検査)</t>
    <rPh sb="1" eb="2">
      <t>ジョウ</t>
    </rPh>
    <rPh sb="2" eb="4">
      <t>ケンサ</t>
    </rPh>
    <rPh sb="5" eb="8">
      <t>セッチゴ</t>
    </rPh>
    <rPh sb="9" eb="11">
      <t>ケンサ</t>
    </rPh>
    <phoneticPr fontId="5"/>
  </si>
  <si>
    <t>11条検査（年に1回の定期検査)</t>
    <rPh sb="2" eb="3">
      <t>ジョウ</t>
    </rPh>
    <rPh sb="3" eb="5">
      <t>ケンサ</t>
    </rPh>
    <rPh sb="6" eb="7">
      <t>ネン</t>
    </rPh>
    <rPh sb="9" eb="10">
      <t>カイ</t>
    </rPh>
    <rPh sb="11" eb="13">
      <t>テイキ</t>
    </rPh>
    <rPh sb="13" eb="15">
      <t>ケンサ</t>
    </rPh>
    <phoneticPr fontId="5"/>
  </si>
  <si>
    <t>ダイオキシン類の環境基準達成率</t>
    <rPh sb="6" eb="7">
      <t>ルイ</t>
    </rPh>
    <rPh sb="8" eb="10">
      <t>カンキョウ</t>
    </rPh>
    <rPh sb="10" eb="12">
      <t>キジュン</t>
    </rPh>
    <rPh sb="12" eb="15">
      <t>タッセイリツ</t>
    </rPh>
    <phoneticPr fontId="5"/>
  </si>
  <si>
    <t>大気</t>
    <rPh sb="0" eb="2">
      <t>タイキ</t>
    </rPh>
    <phoneticPr fontId="5"/>
  </si>
  <si>
    <t>公共用水域水質</t>
    <rPh sb="0" eb="3">
      <t>コウキョウヨウ</t>
    </rPh>
    <rPh sb="3" eb="5">
      <t>スイイキ</t>
    </rPh>
    <rPh sb="5" eb="7">
      <t>スイシツ</t>
    </rPh>
    <phoneticPr fontId="5"/>
  </si>
  <si>
    <t>公共用水域底質</t>
    <rPh sb="0" eb="3">
      <t>コウキョウヨウ</t>
    </rPh>
    <rPh sb="3" eb="5">
      <t>スイイキ</t>
    </rPh>
    <rPh sb="5" eb="7">
      <t>テイシツ</t>
    </rPh>
    <phoneticPr fontId="5"/>
  </si>
  <si>
    <t>地下水</t>
    <rPh sb="0" eb="3">
      <t>チカスイ</t>
    </rPh>
    <phoneticPr fontId="5"/>
  </si>
  <si>
    <t>土壌</t>
    <rPh sb="0" eb="2">
      <t>ドジョウ</t>
    </rPh>
    <phoneticPr fontId="5"/>
  </si>
  <si>
    <t>自然公園面積</t>
    <phoneticPr fontId="5"/>
  </si>
  <si>
    <t>現状維持</t>
    <rPh sb="0" eb="2">
      <t>ゲンジョウ</t>
    </rPh>
    <rPh sb="2" eb="4">
      <t>イジ</t>
    </rPh>
    <phoneticPr fontId="5"/>
  </si>
  <si>
    <t>自然環境保全地域面積</t>
    <phoneticPr fontId="5"/>
  </si>
  <si>
    <t>緑地環境保全地域面積</t>
    <phoneticPr fontId="5"/>
  </si>
  <si>
    <t>重要生息地</t>
    <rPh sb="0" eb="2">
      <t>ジュウヨウ</t>
    </rPh>
    <rPh sb="2" eb="5">
      <t>セイソクチ</t>
    </rPh>
    <phoneticPr fontId="5"/>
  </si>
  <si>
    <t>箇所</t>
    <rPh sb="0" eb="2">
      <t>カショ</t>
    </rPh>
    <phoneticPr fontId="5"/>
  </si>
  <si>
    <t>シカ推定生息数</t>
    <phoneticPr fontId="5"/>
  </si>
  <si>
    <t>頭</t>
    <phoneticPr fontId="5"/>
  </si>
  <si>
    <t>125,000
［H25］</t>
    <phoneticPr fontId="5"/>
  </si>
  <si>
    <t>98,000
［H27］</t>
  </si>
  <si>
    <t>109,000
［H28］</t>
    <phoneticPr fontId="5"/>
  </si>
  <si>
    <t>99,000
［H29］</t>
    <phoneticPr fontId="5"/>
  </si>
  <si>
    <t>森林面積</t>
    <phoneticPr fontId="5"/>
  </si>
  <si>
    <t>千ha</t>
    <phoneticPr fontId="5"/>
  </si>
  <si>
    <t>586
［H27］</t>
  </si>
  <si>
    <t>586
［H28］</t>
  </si>
  <si>
    <t>586
［H29］</t>
    <phoneticPr fontId="5"/>
  </si>
  <si>
    <t>人工林率</t>
    <phoneticPr fontId="5"/>
  </si>
  <si>
    <t>57
［H27］</t>
  </si>
  <si>
    <t>57
［H28］</t>
  </si>
  <si>
    <t>57
［H29］</t>
    <phoneticPr fontId="5"/>
  </si>
  <si>
    <t>天然林率</t>
    <phoneticPr fontId="5"/>
  </si>
  <si>
    <t>40
［H27］</t>
  </si>
  <si>
    <t>39
［H28］</t>
    <phoneticPr fontId="5"/>
  </si>
  <si>
    <t>39
［H29］</t>
    <phoneticPr fontId="5"/>
  </si>
  <si>
    <t>竹林・その他</t>
    <phoneticPr fontId="5"/>
  </si>
  <si>
    <t>3
［H27］</t>
  </si>
  <si>
    <t>4
［H28］</t>
    <phoneticPr fontId="5"/>
  </si>
  <si>
    <t>4
［H29］</t>
    <phoneticPr fontId="5"/>
  </si>
  <si>
    <t>森林蓄積量</t>
    <phoneticPr fontId="5"/>
  </si>
  <si>
    <t>百万㎥</t>
    <phoneticPr fontId="5"/>
  </si>
  <si>
    <t>158
［H27］</t>
  </si>
  <si>
    <t>189
［H28］</t>
    <phoneticPr fontId="5"/>
  </si>
  <si>
    <t>197
［H29］</t>
    <phoneticPr fontId="5"/>
  </si>
  <si>
    <t>間伐実施面積(再掲)</t>
    <rPh sb="7" eb="9">
      <t>サイケイ</t>
    </rPh>
    <phoneticPr fontId="5"/>
  </si>
  <si>
    <t>森林ボランティア延参加者数</t>
    <phoneticPr fontId="5"/>
  </si>
  <si>
    <t>人</t>
    <phoneticPr fontId="5"/>
  </si>
  <si>
    <t>森林認証面積</t>
    <phoneticPr fontId="5"/>
  </si>
  <si>
    <t>自然環境の保全・創出に取り組む河川割合</t>
    <rPh sb="0" eb="2">
      <t>シゼン</t>
    </rPh>
    <rPh sb="2" eb="4">
      <t>カンキョウ</t>
    </rPh>
    <rPh sb="5" eb="7">
      <t>ホゼン</t>
    </rPh>
    <rPh sb="8" eb="10">
      <t>ソウシュツ</t>
    </rPh>
    <rPh sb="11" eb="12">
      <t>ト</t>
    </rPh>
    <rPh sb="13" eb="14">
      <t>ク</t>
    </rPh>
    <rPh sb="15" eb="17">
      <t>カセン</t>
    </rPh>
    <rPh sb="17" eb="19">
      <t>ワリアイ</t>
    </rPh>
    <phoneticPr fontId="5"/>
  </si>
  <si>
    <t>自然公園利用者数</t>
    <phoneticPr fontId="5"/>
  </si>
  <si>
    <t>千人</t>
    <phoneticPr fontId="5"/>
  </si>
  <si>
    <t>10,056
［H25］</t>
  </si>
  <si>
    <t>9,846
［H27］</t>
  </si>
  <si>
    <t>9,264
［H28］</t>
    <phoneticPr fontId="5"/>
  </si>
  <si>
    <t>9,076
［H29］</t>
    <phoneticPr fontId="5"/>
  </si>
  <si>
    <t>ひなもり台県民ふれあいの森利用者数</t>
    <phoneticPr fontId="5"/>
  </si>
  <si>
    <t>H29</t>
  </si>
  <si>
    <t>環境教育推進校指定校数</t>
    <phoneticPr fontId="5"/>
  </si>
  <si>
    <t>校</t>
    <phoneticPr fontId="5"/>
  </si>
  <si>
    <t>水生生物調査（水辺環境調査）参加者数</t>
    <phoneticPr fontId="5"/>
  </si>
  <si>
    <t>こどもエコチャレンジ施設認定数（累計）</t>
    <rPh sb="10" eb="12">
      <t>シセツ</t>
    </rPh>
    <rPh sb="12" eb="14">
      <t>ニンテイ</t>
    </rPh>
    <rPh sb="14" eb="15">
      <t>スウ</t>
    </rPh>
    <rPh sb="16" eb="18">
      <t>ルイケイ</t>
    </rPh>
    <phoneticPr fontId="5"/>
  </si>
  <si>
    <t>施設</t>
    <rPh sb="0" eb="2">
      <t>シセツ</t>
    </rPh>
    <phoneticPr fontId="5"/>
  </si>
  <si>
    <t>環境保全アドバイザー講座等　受講者数</t>
    <phoneticPr fontId="5"/>
  </si>
  <si>
    <t>ホームページ「みやざきの環境」へのアクセス件数</t>
    <phoneticPr fontId="5"/>
  </si>
  <si>
    <t>件</t>
    <phoneticPr fontId="5"/>
  </si>
  <si>
    <t>環境情報センター利用者数</t>
    <phoneticPr fontId="5"/>
  </si>
  <si>
    <t>森林環境教育実践校（団体）数</t>
    <phoneticPr fontId="5"/>
  </si>
  <si>
    <t>校・団体</t>
    <phoneticPr fontId="5"/>
  </si>
  <si>
    <t>森林づくり団体公募活動支援数</t>
    <phoneticPr fontId="5"/>
  </si>
  <si>
    <t>団体</t>
    <phoneticPr fontId="5"/>
  </si>
  <si>
    <t>地方公共団体実行計画（事務事業編）
を策定した市町村の割合</t>
    <phoneticPr fontId="5"/>
  </si>
  <si>
    <t>地方公共団体実行計画（区域施策編）
を策定した市町村の割合</t>
    <phoneticPr fontId="5"/>
  </si>
  <si>
    <t>「環境みやざき推進協議会」参加会員数</t>
    <phoneticPr fontId="5"/>
  </si>
  <si>
    <t>団体等</t>
    <rPh sb="0" eb="2">
      <t>ダンタイ</t>
    </rPh>
    <rPh sb="2" eb="3">
      <t>トウ</t>
    </rPh>
    <phoneticPr fontId="5"/>
  </si>
  <si>
    <t>ICM指標策定品目数</t>
    <rPh sb="3" eb="5">
      <t>シヒョウ</t>
    </rPh>
    <rPh sb="5" eb="7">
      <t>サクテイ</t>
    </rPh>
    <rPh sb="7" eb="10">
      <t>ヒンモクスウ</t>
    </rPh>
    <phoneticPr fontId="5"/>
  </si>
  <si>
    <t>農林漁業体験民宿数</t>
    <phoneticPr fontId="5"/>
  </si>
  <si>
    <t>軒</t>
    <phoneticPr fontId="5"/>
  </si>
  <si>
    <t>市街地における幹線道路の無電柱化率</t>
    <rPh sb="0" eb="3">
      <t>シガイチ</t>
    </rPh>
    <rPh sb="7" eb="9">
      <t>カンセン</t>
    </rPh>
    <rPh sb="9" eb="11">
      <t>ドウロ</t>
    </rPh>
    <rPh sb="12" eb="16">
      <t>ムデンチュウカ</t>
    </rPh>
    <rPh sb="16" eb="17">
      <t>リツ</t>
    </rPh>
    <phoneticPr fontId="5"/>
  </si>
  <si>
    <t>都市公園面積（都市計画区域人口１人当たり）</t>
    <phoneticPr fontId="5"/>
  </si>
  <si>
    <t>㎡/人</t>
    <phoneticPr fontId="5"/>
  </si>
  <si>
    <t>21.6
［H25］</t>
    <phoneticPr fontId="5"/>
  </si>
  <si>
    <t>21.8
［H27］</t>
    <phoneticPr fontId="5"/>
  </si>
  <si>
    <t>21.9
[H28]</t>
    <phoneticPr fontId="5"/>
  </si>
  <si>
    <t>20.9
［H29］</t>
    <phoneticPr fontId="5"/>
  </si>
  <si>
    <t>１　低炭素社会の構築</t>
    <rPh sb="2" eb="5">
      <t>テイタンソ</t>
    </rPh>
    <rPh sb="5" eb="7">
      <t>シャカイ</t>
    </rPh>
    <rPh sb="8" eb="10">
      <t>コウチク</t>
    </rPh>
    <phoneticPr fontId="4"/>
  </si>
  <si>
    <t>２　循環型社会の形成</t>
    <rPh sb="2" eb="5">
      <t>ジュンカンガタ</t>
    </rPh>
    <rPh sb="5" eb="7">
      <t>シャカイ</t>
    </rPh>
    <rPh sb="8" eb="10">
      <t>ケイセイ</t>
    </rPh>
    <phoneticPr fontId="4"/>
  </si>
  <si>
    <t>３　地球環境、大気・水環境等の保全</t>
    <rPh sb="2" eb="4">
      <t>チキュウ</t>
    </rPh>
    <rPh sb="4" eb="6">
      <t>カンキョウ</t>
    </rPh>
    <rPh sb="7" eb="9">
      <t>タイキ</t>
    </rPh>
    <rPh sb="10" eb="13">
      <t>ミズカンキョウ</t>
    </rPh>
    <rPh sb="13" eb="14">
      <t>トウ</t>
    </rPh>
    <rPh sb="15" eb="17">
      <t>ホゼン</t>
    </rPh>
    <phoneticPr fontId="4"/>
  </si>
  <si>
    <t>４　生物多様性の保全</t>
    <rPh sb="2" eb="4">
      <t>セイブツ</t>
    </rPh>
    <rPh sb="4" eb="7">
      <t>タヨウセイ</t>
    </rPh>
    <rPh sb="8" eb="10">
      <t>ホゼン</t>
    </rPh>
    <phoneticPr fontId="4"/>
  </si>
  <si>
    <t>５　環境保全のために行動する人づくり</t>
    <rPh sb="2" eb="4">
      <t>カンキョウ</t>
    </rPh>
    <rPh sb="4" eb="6">
      <t>ホゼン</t>
    </rPh>
    <rPh sb="10" eb="12">
      <t>コウドウ</t>
    </rPh>
    <rPh sb="14" eb="15">
      <t>ヒト</t>
    </rPh>
    <phoneticPr fontId="4"/>
  </si>
  <si>
    <t>６　環境と調和した地域・社会づくり</t>
    <rPh sb="2" eb="4">
      <t>カンキョウ</t>
    </rPh>
    <rPh sb="5" eb="7">
      <t>チョウワ</t>
    </rPh>
    <rPh sb="9" eb="11">
      <t>チイキ</t>
    </rPh>
    <rPh sb="12" eb="14">
      <t>シャカイ</t>
    </rPh>
    <phoneticPr fontId="4"/>
  </si>
  <si>
    <t>R2</t>
  </si>
  <si>
    <t>3,833
[R2]</t>
  </si>
  <si>
    <t>1,469
[R2]</t>
  </si>
  <si>
    <t>10,703
[R2]</t>
  </si>
  <si>
    <t>8,666
[R2]</t>
  </si>
  <si>
    <t>1,222
[R2]</t>
  </si>
  <si>
    <t>2,142
[R2]</t>
  </si>
  <si>
    <t>R1</t>
  </si>
  <si>
    <t>9,083
[R12]</t>
  </si>
  <si>
    <t>7,566
[R12]</t>
  </si>
  <si>
    <t>3,735
[R12]</t>
  </si>
  <si>
    <t>1,108
[R12]</t>
  </si>
  <si>
    <t>1,007
[R12]</t>
  </si>
  <si>
    <t>1,716
[R12]</t>
  </si>
  <si>
    <t>100
［R12］</t>
  </si>
  <si>
    <t>項目</t>
    <rPh sb="0" eb="2">
      <t>コウモク</t>
    </rPh>
    <phoneticPr fontId="14"/>
  </si>
  <si>
    <t>単位</t>
    <rPh sb="0" eb="2">
      <t>タンイ</t>
    </rPh>
    <phoneticPr fontId="14"/>
  </si>
  <si>
    <t>策定時
現況値
（R1）</t>
    <rPh sb="0" eb="2">
      <t>サクテイ</t>
    </rPh>
    <rPh sb="2" eb="3">
      <t>ジ</t>
    </rPh>
    <rPh sb="4" eb="6">
      <t>ゲンキョウ</t>
    </rPh>
    <rPh sb="6" eb="7">
      <t>チ</t>
    </rPh>
    <phoneticPr fontId="14"/>
  </si>
  <si>
    <t>実績値</t>
    <rPh sb="0" eb="3">
      <t>ジッセキチ</t>
    </rPh>
    <phoneticPr fontId="14"/>
  </si>
  <si>
    <t>目標値</t>
    <rPh sb="0" eb="3">
      <t>モクヒョウチ</t>
    </rPh>
    <phoneticPr fontId="14"/>
  </si>
  <si>
    <t>達成率</t>
    <rPh sb="0" eb="3">
      <t>タッセイリツ</t>
    </rPh>
    <phoneticPr fontId="14"/>
  </si>
  <si>
    <t>R3</t>
    <phoneticPr fontId="14"/>
  </si>
  <si>
    <t>R4</t>
  </si>
  <si>
    <t>R5</t>
  </si>
  <si>
    <t>R6</t>
  </si>
  <si>
    <t>R7</t>
  </si>
  <si>
    <t>R7</t>
    <phoneticPr fontId="14"/>
  </si>
  <si>
    <t>R12</t>
    <phoneticPr fontId="14"/>
  </si>
  <si>
    <r>
      <t>温室効果ガス総排出量
(CO</t>
    </r>
    <r>
      <rPr>
        <sz val="12"/>
        <rFont val="游ゴシック"/>
        <family val="3"/>
        <charset val="128"/>
        <scheme val="minor"/>
      </rPr>
      <t>2</t>
    </r>
    <r>
      <rPr>
        <sz val="18"/>
        <rFont val="游ゴシック"/>
        <family val="3"/>
        <charset val="128"/>
        <scheme val="minor"/>
      </rPr>
      <t>換算)
※森林等吸収量を控除後の値</t>
    </r>
    <rPh sb="0" eb="2">
      <t>オンシツ</t>
    </rPh>
    <rPh sb="2" eb="4">
      <t>コウカ</t>
    </rPh>
    <rPh sb="6" eb="7">
      <t>ソウ</t>
    </rPh>
    <rPh sb="7" eb="10">
      <t>ハイシュツリョウ</t>
    </rPh>
    <rPh sb="15" eb="17">
      <t>カンサン</t>
    </rPh>
    <rPh sb="20" eb="22">
      <t>シンリン</t>
    </rPh>
    <rPh sb="22" eb="23">
      <t>トウ</t>
    </rPh>
    <rPh sb="23" eb="26">
      <t>キュウシュウリョウ</t>
    </rPh>
    <rPh sb="27" eb="29">
      <t>コウジョ</t>
    </rPh>
    <rPh sb="29" eb="30">
      <t>ゴ</t>
    </rPh>
    <rPh sb="31" eb="32">
      <t>アタイ</t>
    </rPh>
    <phoneticPr fontId="14"/>
  </si>
  <si>
    <r>
      <t>千t-CO</t>
    </r>
    <r>
      <rPr>
        <sz val="12"/>
        <rFont val="游ゴシック"/>
        <family val="3"/>
        <charset val="128"/>
        <scheme val="minor"/>
      </rPr>
      <t>2</t>
    </r>
    <phoneticPr fontId="14"/>
  </si>
  <si>
    <r>
      <t>6,793</t>
    </r>
    <r>
      <rPr>
        <vertAlign val="superscript"/>
        <sz val="18"/>
        <rFont val="游ゴシック"/>
        <family val="3"/>
        <charset val="128"/>
        <scheme val="minor"/>
      </rPr>
      <t xml:space="preserve">
</t>
    </r>
    <r>
      <rPr>
        <sz val="18"/>
        <rFont val="游ゴシック"/>
        <family val="3"/>
        <charset val="128"/>
        <scheme val="minor"/>
      </rPr>
      <t>［H29］</t>
    </r>
    <phoneticPr fontId="14"/>
  </si>
  <si>
    <r>
      <t>5,848</t>
    </r>
    <r>
      <rPr>
        <vertAlign val="superscript"/>
        <sz val="18"/>
        <rFont val="游ゴシック"/>
        <family val="3"/>
        <charset val="128"/>
        <scheme val="minor"/>
      </rPr>
      <t xml:space="preserve">
</t>
    </r>
    <r>
      <rPr>
        <sz val="18"/>
        <rFont val="游ゴシック"/>
        <family val="3"/>
        <charset val="128"/>
        <scheme val="minor"/>
      </rPr>
      <t>［R1］</t>
    </r>
    <phoneticPr fontId="14"/>
  </si>
  <si>
    <r>
      <t>5,847</t>
    </r>
    <r>
      <rPr>
        <vertAlign val="superscript"/>
        <sz val="18"/>
        <rFont val="游ゴシック"/>
        <family val="3"/>
        <charset val="128"/>
        <scheme val="minor"/>
      </rPr>
      <t xml:space="preserve">
</t>
    </r>
    <r>
      <rPr>
        <sz val="18"/>
        <rFont val="游ゴシック"/>
        <family val="3"/>
        <charset val="128"/>
        <scheme val="minor"/>
      </rPr>
      <t>［R2］</t>
    </r>
    <phoneticPr fontId="14"/>
  </si>
  <si>
    <r>
      <t>5,217</t>
    </r>
    <r>
      <rPr>
        <vertAlign val="superscript"/>
        <sz val="18"/>
        <rFont val="游ゴシック"/>
        <family val="3"/>
        <charset val="128"/>
        <scheme val="minor"/>
      </rPr>
      <t xml:space="preserve">
</t>
    </r>
    <r>
      <rPr>
        <sz val="18"/>
        <rFont val="游ゴシック"/>
        <family val="3"/>
        <charset val="128"/>
        <scheme val="minor"/>
      </rPr>
      <t>［R3］</t>
    </r>
    <phoneticPr fontId="14"/>
  </si>
  <si>
    <t>再生可能エネルギー総出力電力</t>
    <rPh sb="0" eb="4">
      <t>サイセイカノウ</t>
    </rPh>
    <rPh sb="9" eb="12">
      <t>ソウシュツリョク</t>
    </rPh>
    <rPh sb="12" eb="14">
      <t>デンリョク</t>
    </rPh>
    <phoneticPr fontId="14"/>
  </si>
  <si>
    <t>MW</t>
    <phoneticPr fontId="14"/>
  </si>
  <si>
    <r>
      <t>森林等の二酸化炭素吸収量
（CO</t>
    </r>
    <r>
      <rPr>
        <sz val="12"/>
        <rFont val="游ゴシック"/>
        <family val="3"/>
        <charset val="128"/>
        <scheme val="minor"/>
      </rPr>
      <t>2</t>
    </r>
    <r>
      <rPr>
        <sz val="18"/>
        <rFont val="游ゴシック"/>
        <family val="3"/>
        <charset val="128"/>
        <scheme val="minor"/>
      </rPr>
      <t>換算）</t>
    </r>
    <rPh sb="0" eb="2">
      <t>シンリン</t>
    </rPh>
    <rPh sb="2" eb="3">
      <t>トウ</t>
    </rPh>
    <rPh sb="4" eb="7">
      <t>ニサンカ</t>
    </rPh>
    <rPh sb="7" eb="9">
      <t>タンソ</t>
    </rPh>
    <rPh sb="9" eb="12">
      <t>キュウシュウリョウ</t>
    </rPh>
    <rPh sb="17" eb="19">
      <t>カンサン</t>
    </rPh>
    <phoneticPr fontId="14"/>
  </si>
  <si>
    <t>3,800
［H29］</t>
    <phoneticPr fontId="14"/>
  </si>
  <si>
    <t>4,024
［R1］</t>
    <phoneticPr fontId="14"/>
  </si>
  <si>
    <t>3,897
［R2］</t>
    <phoneticPr fontId="14"/>
  </si>
  <si>
    <r>
      <t>3,838</t>
    </r>
    <r>
      <rPr>
        <vertAlign val="superscript"/>
        <sz val="18"/>
        <rFont val="游ゴシック"/>
        <family val="3"/>
        <charset val="128"/>
        <scheme val="minor"/>
      </rPr>
      <t xml:space="preserve">
</t>
    </r>
    <r>
      <rPr>
        <sz val="18"/>
        <rFont val="游ゴシック"/>
        <family val="3"/>
        <charset val="128"/>
        <scheme val="minor"/>
      </rPr>
      <t>［R3］</t>
    </r>
    <phoneticPr fontId="14"/>
  </si>
  <si>
    <t>間伐実施面積</t>
    <rPh sb="0" eb="2">
      <t>カンバツ</t>
    </rPh>
    <rPh sb="2" eb="4">
      <t>ジッシ</t>
    </rPh>
    <rPh sb="4" eb="6">
      <t>メンセキ</t>
    </rPh>
    <phoneticPr fontId="14"/>
  </si>
  <si>
    <t>ha</t>
    <phoneticPr fontId="14"/>
  </si>
  <si>
    <t>気候変動適応法に基づく地域気候変動適応計画を策定している市町村の割合（累計）</t>
    <rPh sb="0" eb="2">
      <t>キコウ</t>
    </rPh>
    <rPh sb="2" eb="4">
      <t>ヘンドウ</t>
    </rPh>
    <rPh sb="4" eb="6">
      <t>テキオウ</t>
    </rPh>
    <rPh sb="6" eb="7">
      <t>ホウ</t>
    </rPh>
    <rPh sb="8" eb="9">
      <t>モト</t>
    </rPh>
    <rPh sb="11" eb="13">
      <t>チイキ</t>
    </rPh>
    <rPh sb="13" eb="15">
      <t>キコウ</t>
    </rPh>
    <rPh sb="15" eb="17">
      <t>ヘンドウ</t>
    </rPh>
    <rPh sb="17" eb="19">
      <t>テキオウ</t>
    </rPh>
    <rPh sb="19" eb="21">
      <t>ケイカク</t>
    </rPh>
    <rPh sb="22" eb="24">
      <t>サクテイ</t>
    </rPh>
    <rPh sb="28" eb="31">
      <t>シチョウソン</t>
    </rPh>
    <rPh sb="32" eb="34">
      <t>ワリアイ</t>
    </rPh>
    <rPh sb="35" eb="37">
      <t>ルイケイ</t>
    </rPh>
    <phoneticPr fontId="14"/>
  </si>
  <si>
    <t>％</t>
    <phoneticPr fontId="14"/>
  </si>
  <si>
    <t>河川改修が必要な区間の河川整備率</t>
    <rPh sb="0" eb="2">
      <t>カセン</t>
    </rPh>
    <rPh sb="2" eb="4">
      <t>カイシュウ</t>
    </rPh>
    <rPh sb="5" eb="7">
      <t>ヒツヨウ</t>
    </rPh>
    <rPh sb="8" eb="10">
      <t>クカン</t>
    </rPh>
    <rPh sb="11" eb="13">
      <t>カセン</t>
    </rPh>
    <rPh sb="13" eb="16">
      <t>セイビリツ</t>
    </rPh>
    <phoneticPr fontId="14"/>
  </si>
  <si>
    <t>最終処分量</t>
    <phoneticPr fontId="14"/>
  </si>
  <si>
    <t>千t</t>
    <phoneticPr fontId="14"/>
  </si>
  <si>
    <t>186
［H30］</t>
    <phoneticPr fontId="14"/>
  </si>
  <si>
    <t>186
[R2]</t>
    <phoneticPr fontId="14"/>
  </si>
  <si>
    <t>207
[R3]</t>
  </si>
  <si>
    <t>208
[R4]</t>
    <phoneticPr fontId="14"/>
  </si>
  <si>
    <t>産業廃棄物（家畜ふん尿を含む）の排出量</t>
    <phoneticPr fontId="14"/>
  </si>
  <si>
    <t>千ｔ</t>
    <phoneticPr fontId="14"/>
  </si>
  <si>
    <t>6,001
［H30］</t>
    <phoneticPr fontId="14"/>
  </si>
  <si>
    <t>5,845
[R2]</t>
    <phoneticPr fontId="14"/>
  </si>
  <si>
    <t>5,954
[R3]</t>
  </si>
  <si>
    <t>5,889
[R4]</t>
    <phoneticPr fontId="14"/>
  </si>
  <si>
    <t>産業廃棄物（家畜ふん尿を含む）の再生利用量</t>
    <phoneticPr fontId="14"/>
  </si>
  <si>
    <t>3,828
［H30］</t>
    <phoneticPr fontId="14"/>
  </si>
  <si>
    <t>3,830
[R2]</t>
    <phoneticPr fontId="14"/>
  </si>
  <si>
    <t>3,924
[R3]</t>
  </si>
  <si>
    <t>4,002
[R4]</t>
    <phoneticPr fontId="14"/>
  </si>
  <si>
    <t>産業廃棄物（家畜ふん尿を含む）の再生利用率</t>
    <phoneticPr fontId="14"/>
  </si>
  <si>
    <t>63.8
［H30］</t>
    <phoneticPr fontId="14"/>
  </si>
  <si>
    <t>65.5
[R2]</t>
    <phoneticPr fontId="14"/>
  </si>
  <si>
    <t>65.9
[R3]</t>
  </si>
  <si>
    <t>68.0
[R4]</t>
    <phoneticPr fontId="14"/>
  </si>
  <si>
    <t>産業廃棄物（家畜ふん尿を含む）の最終処分量</t>
    <phoneticPr fontId="14"/>
  </si>
  <si>
    <t>143
［H30］</t>
    <phoneticPr fontId="14"/>
  </si>
  <si>
    <t>137
[R2]</t>
    <phoneticPr fontId="14"/>
  </si>
  <si>
    <t>160
[R3]</t>
  </si>
  <si>
    <t>156
[R4]</t>
    <phoneticPr fontId="14"/>
  </si>
  <si>
    <t>産業廃棄物（家畜ふん尿を含む）の最終処分率</t>
    <phoneticPr fontId="14"/>
  </si>
  <si>
    <t>2.4
［H30］</t>
    <phoneticPr fontId="14"/>
  </si>
  <si>
    <t>2.3
[R2]</t>
    <phoneticPr fontId="14"/>
  </si>
  <si>
    <t>2.7
[R3]</t>
  </si>
  <si>
    <t>2.6
[R4]</t>
    <phoneticPr fontId="14"/>
  </si>
  <si>
    <t>産業廃棄物（家畜ふん尿を除く）の排出量</t>
    <phoneticPr fontId="14"/>
  </si>
  <si>
    <t>2,216
［H30］</t>
    <phoneticPr fontId="14"/>
  </si>
  <si>
    <t>2,123
[R2]</t>
    <phoneticPr fontId="14"/>
  </si>
  <si>
    <t>2,263
[R3]</t>
  </si>
  <si>
    <t>2,205
[R4]</t>
    <phoneticPr fontId="14"/>
  </si>
  <si>
    <t>産業廃棄物（家畜ふん尿を除く）の再生利用量</t>
    <phoneticPr fontId="14"/>
  </si>
  <si>
    <t>802
［H30］</t>
    <phoneticPr fontId="14"/>
  </si>
  <si>
    <t>855
[R2]</t>
    <phoneticPr fontId="14"/>
  </si>
  <si>
    <t>974
[R3]</t>
  </si>
  <si>
    <t>1,057
[R4]</t>
    <phoneticPr fontId="14"/>
  </si>
  <si>
    <t>産業廃棄物（家畜ふん尿を除く）の再生利用率</t>
    <phoneticPr fontId="14"/>
  </si>
  <si>
    <t>36.2
［H30］</t>
    <phoneticPr fontId="14"/>
  </si>
  <si>
    <t>40.3
[R2]</t>
    <phoneticPr fontId="14"/>
  </si>
  <si>
    <t>43.0
[R3]</t>
  </si>
  <si>
    <t>47.9
[R4]</t>
    <phoneticPr fontId="14"/>
  </si>
  <si>
    <t>一般廃棄物の排出量</t>
    <phoneticPr fontId="14"/>
  </si>
  <si>
    <t>397
［H30］</t>
    <phoneticPr fontId="14"/>
  </si>
  <si>
    <t>384
[R2]</t>
    <phoneticPr fontId="14"/>
  </si>
  <si>
    <t>378
[R3]</t>
  </si>
  <si>
    <t>376
[R4]</t>
    <phoneticPr fontId="14"/>
  </si>
  <si>
    <t>１人１日当たりの一般廃棄物の排出量（うち生活系ごみ）</t>
    <phoneticPr fontId="14"/>
  </si>
  <si>
    <t>g/人・日</t>
    <phoneticPr fontId="14"/>
  </si>
  <si>
    <t>987
(669)
［H30］</t>
    <phoneticPr fontId="14"/>
  </si>
  <si>
    <t>968
(679)
[R2]</t>
    <phoneticPr fontId="14"/>
  </si>
  <si>
    <t>961
(673)
[R3]</t>
  </si>
  <si>
    <t>963
(673)
[R4]</t>
    <phoneticPr fontId="14"/>
  </si>
  <si>
    <t>952
(654)</t>
    <phoneticPr fontId="14"/>
  </si>
  <si>
    <t>98.9%
(97.2%)</t>
    <phoneticPr fontId="14"/>
  </si>
  <si>
    <t>918
(638)</t>
    <phoneticPr fontId="14"/>
  </si>
  <si>
    <t>一般廃棄物の再生利用量</t>
    <phoneticPr fontId="14"/>
  </si>
  <si>
    <t>63
［H30］</t>
    <phoneticPr fontId="14"/>
  </si>
  <si>
    <t>66
[R2]</t>
    <phoneticPr fontId="14"/>
  </si>
  <si>
    <t>65
[R3]</t>
  </si>
  <si>
    <t>63
[R4]</t>
    <phoneticPr fontId="14"/>
  </si>
  <si>
    <t>一般廃棄物の再生利用率</t>
    <phoneticPr fontId="14"/>
  </si>
  <si>
    <t>15.9
［H30］</t>
    <phoneticPr fontId="14"/>
  </si>
  <si>
    <t>17.1
[R2]</t>
    <phoneticPr fontId="14"/>
  </si>
  <si>
    <t>17.2
[R3]</t>
  </si>
  <si>
    <t>16.9
[R4]</t>
    <phoneticPr fontId="14"/>
  </si>
  <si>
    <t>一般廃棄物の最終処分量</t>
    <phoneticPr fontId="14"/>
  </si>
  <si>
    <t>43
［H30］</t>
    <phoneticPr fontId="14"/>
  </si>
  <si>
    <t>49
[R2]</t>
    <phoneticPr fontId="14"/>
  </si>
  <si>
    <t>47
[R3]</t>
  </si>
  <si>
    <t>52
[R4]</t>
    <phoneticPr fontId="14"/>
  </si>
  <si>
    <t>一般廃棄物の最終処分率</t>
    <phoneticPr fontId="14"/>
  </si>
  <si>
    <t>10.8
［H30］</t>
    <phoneticPr fontId="14"/>
  </si>
  <si>
    <t>12.6
[R2]</t>
    <phoneticPr fontId="14"/>
  </si>
  <si>
    <t>12.5
[R3]</t>
  </si>
  <si>
    <t>13.7
[R4]</t>
    <phoneticPr fontId="14"/>
  </si>
  <si>
    <t>食品ロス量（家庭系）</t>
    <rPh sb="0" eb="2">
      <t>ショクヒン</t>
    </rPh>
    <rPh sb="4" eb="5">
      <t>リョウ</t>
    </rPh>
    <rPh sb="6" eb="8">
      <t>カテイ</t>
    </rPh>
    <rPh sb="8" eb="9">
      <t>ケイ</t>
    </rPh>
    <phoneticPr fontId="14"/>
  </si>
  <si>
    <t>t</t>
    <phoneticPr fontId="14"/>
  </si>
  <si>
    <t>-</t>
    <phoneticPr fontId="14"/>
  </si>
  <si>
    <t>-</t>
  </si>
  <si>
    <t>食品ロス量（事業系）</t>
    <rPh sb="0" eb="2">
      <t>ショクヒン</t>
    </rPh>
    <rPh sb="4" eb="5">
      <t>リョウ</t>
    </rPh>
    <rPh sb="6" eb="8">
      <t>ジギョウ</t>
    </rPh>
    <rPh sb="8" eb="9">
      <t>ケイ</t>
    </rPh>
    <phoneticPr fontId="14"/>
  </si>
  <si>
    <t>公共建築物における木造率</t>
    <rPh sb="0" eb="2">
      <t>コウキョウ</t>
    </rPh>
    <rPh sb="2" eb="5">
      <t>ケンチクブツ</t>
    </rPh>
    <rPh sb="9" eb="12">
      <t>モクゾウリツ</t>
    </rPh>
    <phoneticPr fontId="14"/>
  </si>
  <si>
    <t>16.3
［H30］</t>
    <phoneticPr fontId="14"/>
  </si>
  <si>
    <t>24.7
[R2]</t>
    <phoneticPr fontId="14"/>
  </si>
  <si>
    <t>15.9
[R3]</t>
    <phoneticPr fontId="14"/>
  </si>
  <si>
    <t>22.4
[R4]</t>
    <phoneticPr fontId="14"/>
  </si>
  <si>
    <t>グリーン購入実施率（県庁）</t>
    <phoneticPr fontId="14"/>
  </si>
  <si>
    <t>93.5
[R2]</t>
    <phoneticPr fontId="14"/>
  </si>
  <si>
    <t>91.4
[R3]</t>
    <phoneticPr fontId="14"/>
  </si>
  <si>
    <t>91.7
[R4]</t>
    <phoneticPr fontId="14"/>
  </si>
  <si>
    <t>みやざきリサイクル製品認定数</t>
    <phoneticPr fontId="14"/>
  </si>
  <si>
    <t>品目</t>
    <rPh sb="0" eb="2">
      <t>ヒンモク</t>
    </rPh>
    <phoneticPr fontId="14"/>
  </si>
  <si>
    <t>大気環境基準達成率</t>
    <rPh sb="0" eb="2">
      <t>タイキ</t>
    </rPh>
    <rPh sb="2" eb="4">
      <t>カンキョウ</t>
    </rPh>
    <rPh sb="4" eb="6">
      <t>キジュン</t>
    </rPh>
    <rPh sb="6" eb="9">
      <t>タッセイリツ</t>
    </rPh>
    <phoneticPr fontId="14"/>
  </si>
  <si>
    <r>
      <t>二酸化硫黄(SO</t>
    </r>
    <r>
      <rPr>
        <sz val="12"/>
        <rFont val="游ゴシック"/>
        <family val="3"/>
        <charset val="128"/>
        <scheme val="minor"/>
      </rPr>
      <t>2</t>
    </r>
    <r>
      <rPr>
        <sz val="18"/>
        <rFont val="游ゴシック"/>
        <family val="3"/>
        <charset val="128"/>
        <scheme val="minor"/>
      </rPr>
      <t>)</t>
    </r>
    <rPh sb="0" eb="3">
      <t>ニサンカ</t>
    </rPh>
    <rPh sb="3" eb="5">
      <t>イオウ</t>
    </rPh>
    <phoneticPr fontId="14"/>
  </si>
  <si>
    <r>
      <t>二酸化窒素(NO</t>
    </r>
    <r>
      <rPr>
        <sz val="12"/>
        <rFont val="游ゴシック"/>
        <family val="3"/>
        <charset val="128"/>
        <scheme val="minor"/>
      </rPr>
      <t>2</t>
    </r>
    <r>
      <rPr>
        <sz val="18"/>
        <rFont val="游ゴシック"/>
        <family val="3"/>
        <charset val="128"/>
        <scheme val="minor"/>
      </rPr>
      <t>)</t>
    </r>
    <rPh sb="0" eb="3">
      <t>ニサンカ</t>
    </rPh>
    <rPh sb="3" eb="5">
      <t>チッソ</t>
    </rPh>
    <phoneticPr fontId="14"/>
  </si>
  <si>
    <t>光化学オキシダント(Ox)</t>
    <rPh sb="0" eb="3">
      <t>コウカガク</t>
    </rPh>
    <phoneticPr fontId="14"/>
  </si>
  <si>
    <t>浮遊粒子状物質(SPM)</t>
    <rPh sb="0" eb="2">
      <t>フユウ</t>
    </rPh>
    <rPh sb="2" eb="5">
      <t>リュウシジョウ</t>
    </rPh>
    <rPh sb="5" eb="7">
      <t>ブッシツ</t>
    </rPh>
    <phoneticPr fontId="14"/>
  </si>
  <si>
    <r>
      <t>微小粒子状物質
（PM</t>
    </r>
    <r>
      <rPr>
        <sz val="12"/>
        <rFont val="游ゴシック"/>
        <family val="3"/>
        <charset val="128"/>
        <scheme val="minor"/>
      </rPr>
      <t>2.5</t>
    </r>
    <r>
      <rPr>
        <sz val="18"/>
        <rFont val="游ゴシック"/>
        <family val="3"/>
        <charset val="128"/>
        <scheme val="minor"/>
      </rPr>
      <t>)</t>
    </r>
    <rPh sb="0" eb="2">
      <t>ビショウ</t>
    </rPh>
    <rPh sb="2" eb="4">
      <t>リュウシ</t>
    </rPh>
    <rPh sb="4" eb="5">
      <t>ジョウ</t>
    </rPh>
    <rPh sb="5" eb="7">
      <t>ブッシツ</t>
    </rPh>
    <phoneticPr fontId="14"/>
  </si>
  <si>
    <t>一酸化炭素(CO)</t>
    <rPh sb="0" eb="3">
      <t>イッサンカ</t>
    </rPh>
    <rPh sb="3" eb="5">
      <t>タンソ</t>
    </rPh>
    <phoneticPr fontId="14"/>
  </si>
  <si>
    <t>有害大気汚染物質の環境基準達成率</t>
    <rPh sb="0" eb="2">
      <t>ユウガイ</t>
    </rPh>
    <rPh sb="2" eb="4">
      <t>タイキ</t>
    </rPh>
    <rPh sb="4" eb="6">
      <t>オセン</t>
    </rPh>
    <rPh sb="6" eb="8">
      <t>ブッシツ</t>
    </rPh>
    <rPh sb="9" eb="11">
      <t>カンキョウ</t>
    </rPh>
    <rPh sb="11" eb="13">
      <t>キジュン</t>
    </rPh>
    <rPh sb="13" eb="16">
      <t>タッセイリツ</t>
    </rPh>
    <phoneticPr fontId="14"/>
  </si>
  <si>
    <t>ベンゼン</t>
    <phoneticPr fontId="14"/>
  </si>
  <si>
    <t>トリクロロエチレン</t>
    <phoneticPr fontId="14"/>
  </si>
  <si>
    <t>テトラクロロエチレン</t>
    <phoneticPr fontId="14"/>
  </si>
  <si>
    <t>ジクロロメタン</t>
    <phoneticPr fontId="14"/>
  </si>
  <si>
    <t>自動車騒音の環境基準達成率　面的評価</t>
    <rPh sb="14" eb="16">
      <t>メンテキ</t>
    </rPh>
    <rPh sb="16" eb="18">
      <t>ヒョウカ</t>
    </rPh>
    <phoneticPr fontId="14"/>
  </si>
  <si>
    <t>航空機騒音の環境基準達成率</t>
    <rPh sb="0" eb="3">
      <t>コウクウキ</t>
    </rPh>
    <rPh sb="3" eb="5">
      <t>ソウオン</t>
    </rPh>
    <rPh sb="6" eb="8">
      <t>カンキョウ</t>
    </rPh>
    <rPh sb="8" eb="10">
      <t>キジュン</t>
    </rPh>
    <rPh sb="10" eb="13">
      <t>タッセイリツ</t>
    </rPh>
    <phoneticPr fontId="14"/>
  </si>
  <si>
    <t>水質環境基準達成率</t>
    <rPh sb="0" eb="2">
      <t>スイシツ</t>
    </rPh>
    <rPh sb="2" eb="4">
      <t>カンキョウ</t>
    </rPh>
    <rPh sb="4" eb="6">
      <t>キジュン</t>
    </rPh>
    <rPh sb="6" eb="9">
      <t>タッセイリツ</t>
    </rPh>
    <phoneticPr fontId="14"/>
  </si>
  <si>
    <t>生物化学的酸素要求量(BOD)</t>
    <rPh sb="0" eb="2">
      <t>セイブツ</t>
    </rPh>
    <rPh sb="2" eb="5">
      <t>カガクテキ</t>
    </rPh>
    <rPh sb="5" eb="7">
      <t>サンソ</t>
    </rPh>
    <rPh sb="7" eb="10">
      <t>ヨウキュウリョウ</t>
    </rPh>
    <phoneticPr fontId="14"/>
  </si>
  <si>
    <t>化学的酸素要求量(COD)</t>
    <rPh sb="0" eb="3">
      <t>カガクテキ</t>
    </rPh>
    <rPh sb="3" eb="5">
      <t>サンソ</t>
    </rPh>
    <rPh sb="5" eb="8">
      <t>ヨウキュウリョウ</t>
    </rPh>
    <phoneticPr fontId="14"/>
  </si>
  <si>
    <t>地下水における環境基準達成率(％)</t>
    <rPh sb="0" eb="3">
      <t>チカスイ</t>
    </rPh>
    <rPh sb="7" eb="9">
      <t>カンキョウ</t>
    </rPh>
    <rPh sb="9" eb="11">
      <t>キジュン</t>
    </rPh>
    <rPh sb="11" eb="14">
      <t>タッセイリツ</t>
    </rPh>
    <phoneticPr fontId="14"/>
  </si>
  <si>
    <t>生活排水処理率</t>
    <rPh sb="0" eb="2">
      <t>セイカツ</t>
    </rPh>
    <rPh sb="2" eb="4">
      <t>ハイスイ</t>
    </rPh>
    <rPh sb="4" eb="7">
      <t>ショリリツ</t>
    </rPh>
    <phoneticPr fontId="14"/>
  </si>
  <si>
    <t>公共下水道</t>
    <rPh sb="0" eb="2">
      <t>コウキョウ</t>
    </rPh>
    <rPh sb="2" eb="5">
      <t>ゲスイドウ</t>
    </rPh>
    <phoneticPr fontId="14"/>
  </si>
  <si>
    <t>合併処理浄化槽</t>
    <rPh sb="0" eb="2">
      <t>ガッペイ</t>
    </rPh>
    <rPh sb="2" eb="4">
      <t>ショリ</t>
    </rPh>
    <rPh sb="4" eb="7">
      <t>ジョウカソウ</t>
    </rPh>
    <phoneticPr fontId="14"/>
  </si>
  <si>
    <t>農(漁)業集落排水施設</t>
    <rPh sb="0" eb="1">
      <t>ノウ</t>
    </rPh>
    <rPh sb="2" eb="3">
      <t>リョウ</t>
    </rPh>
    <rPh sb="4" eb="5">
      <t>ギョウ</t>
    </rPh>
    <rPh sb="5" eb="7">
      <t>シュウラク</t>
    </rPh>
    <rPh sb="7" eb="9">
      <t>ハイスイ</t>
    </rPh>
    <rPh sb="9" eb="11">
      <t>シセツ</t>
    </rPh>
    <phoneticPr fontId="14"/>
  </si>
  <si>
    <t>浄化槽法定検査実施率</t>
    <rPh sb="0" eb="3">
      <t>ジョウカソウ</t>
    </rPh>
    <rPh sb="3" eb="5">
      <t>ホウテイ</t>
    </rPh>
    <rPh sb="5" eb="7">
      <t>ケンサ</t>
    </rPh>
    <rPh sb="7" eb="10">
      <t>ジッシリツ</t>
    </rPh>
    <phoneticPr fontId="14"/>
  </si>
  <si>
    <t>7条検査(設置後の検査)</t>
    <rPh sb="1" eb="2">
      <t>ジョウ</t>
    </rPh>
    <rPh sb="2" eb="4">
      <t>ケンサ</t>
    </rPh>
    <rPh sb="5" eb="8">
      <t>セッチゴ</t>
    </rPh>
    <rPh sb="9" eb="11">
      <t>ケンサ</t>
    </rPh>
    <phoneticPr fontId="14"/>
  </si>
  <si>
    <t>11条検査（年に1回の定期検査)</t>
    <rPh sb="2" eb="3">
      <t>ジョウ</t>
    </rPh>
    <rPh sb="3" eb="5">
      <t>ケンサ</t>
    </rPh>
    <rPh sb="6" eb="7">
      <t>ネン</t>
    </rPh>
    <rPh sb="9" eb="10">
      <t>カイ</t>
    </rPh>
    <rPh sb="11" eb="13">
      <t>テイキ</t>
    </rPh>
    <rPh sb="13" eb="15">
      <t>ケンサ</t>
    </rPh>
    <phoneticPr fontId="14"/>
  </si>
  <si>
    <t>ダイオキシン類に係る環境基準の達成率</t>
    <rPh sb="6" eb="7">
      <t>ルイ</t>
    </rPh>
    <rPh sb="8" eb="9">
      <t>カカ</t>
    </rPh>
    <rPh sb="10" eb="12">
      <t>カンキョウ</t>
    </rPh>
    <rPh sb="12" eb="14">
      <t>キジュン</t>
    </rPh>
    <rPh sb="15" eb="18">
      <t>タッセイリツ</t>
    </rPh>
    <phoneticPr fontId="14"/>
  </si>
  <si>
    <t>大気</t>
    <rPh sb="0" eb="2">
      <t>タイキ</t>
    </rPh>
    <phoneticPr fontId="14"/>
  </si>
  <si>
    <t>公共用水域水質</t>
    <rPh sb="0" eb="3">
      <t>コウキョウヨウ</t>
    </rPh>
    <rPh sb="3" eb="5">
      <t>スイイキ</t>
    </rPh>
    <rPh sb="5" eb="7">
      <t>スイシツ</t>
    </rPh>
    <phoneticPr fontId="14"/>
  </si>
  <si>
    <t>公共用水域底質</t>
    <rPh sb="0" eb="3">
      <t>コウキョウヨウ</t>
    </rPh>
    <rPh sb="3" eb="5">
      <t>スイイキ</t>
    </rPh>
    <rPh sb="5" eb="7">
      <t>テイシツ</t>
    </rPh>
    <phoneticPr fontId="14"/>
  </si>
  <si>
    <t>地下水</t>
    <rPh sb="0" eb="3">
      <t>チカスイ</t>
    </rPh>
    <phoneticPr fontId="14"/>
  </si>
  <si>
    <t>土壌</t>
    <rPh sb="0" eb="2">
      <t>ドジョウ</t>
    </rPh>
    <phoneticPr fontId="14"/>
  </si>
  <si>
    <t>自然公園面積</t>
    <phoneticPr fontId="14"/>
  </si>
  <si>
    <t>自然環境保全地域面積</t>
    <phoneticPr fontId="14"/>
  </si>
  <si>
    <t>緑地環境保全地域面積</t>
    <phoneticPr fontId="14"/>
  </si>
  <si>
    <t>重要生息地（累計）</t>
    <rPh sb="0" eb="2">
      <t>ジュウヨウ</t>
    </rPh>
    <rPh sb="2" eb="5">
      <t>セイソクチ</t>
    </rPh>
    <rPh sb="6" eb="8">
      <t>ルイケイ</t>
    </rPh>
    <phoneticPr fontId="14"/>
  </si>
  <si>
    <t>箇所</t>
    <rPh sb="0" eb="2">
      <t>カショ</t>
    </rPh>
    <phoneticPr fontId="14"/>
  </si>
  <si>
    <t>シカ推定生息数</t>
    <phoneticPr fontId="14"/>
  </si>
  <si>
    <t>頭</t>
    <phoneticPr fontId="14"/>
  </si>
  <si>
    <t>101,000
［H30］</t>
    <phoneticPr fontId="14"/>
  </si>
  <si>
    <t>94,000
［R2］</t>
    <phoneticPr fontId="14"/>
  </si>
  <si>
    <t>82,000
［R3］</t>
    <phoneticPr fontId="14"/>
  </si>
  <si>
    <t>86,000
［R4］</t>
    <phoneticPr fontId="14"/>
  </si>
  <si>
    <t>再造林面積</t>
    <rPh sb="0" eb="1">
      <t>サイ</t>
    </rPh>
    <rPh sb="1" eb="3">
      <t>ゾウリン</t>
    </rPh>
    <rPh sb="3" eb="5">
      <t>メンセキ</t>
    </rPh>
    <phoneticPr fontId="14"/>
  </si>
  <si>
    <t>間伐実施面積［再掲］</t>
    <phoneticPr fontId="14"/>
  </si>
  <si>
    <t>森林ボランティア参加団体数（累計）</t>
    <rPh sb="10" eb="12">
      <t>ダンタイ</t>
    </rPh>
    <rPh sb="14" eb="16">
      <t>ルイケイ</t>
    </rPh>
    <phoneticPr fontId="14"/>
  </si>
  <si>
    <t>団体</t>
    <rPh sb="0" eb="2">
      <t>ダンタイ</t>
    </rPh>
    <phoneticPr fontId="14"/>
  </si>
  <si>
    <t>企業による森林整備・保全協定面積（累計）</t>
    <rPh sb="0" eb="2">
      <t>キギョウ</t>
    </rPh>
    <rPh sb="5" eb="7">
      <t>シンリン</t>
    </rPh>
    <rPh sb="7" eb="9">
      <t>セイビ</t>
    </rPh>
    <rPh sb="10" eb="12">
      <t>ホゼン</t>
    </rPh>
    <rPh sb="12" eb="14">
      <t>キョウテイ</t>
    </rPh>
    <rPh sb="14" eb="16">
      <t>メンセキ</t>
    </rPh>
    <rPh sb="17" eb="19">
      <t>ルイケイ</t>
    </rPh>
    <phoneticPr fontId="14"/>
  </si>
  <si>
    <t>自然環境の保全・創出に取り組む河川割合</t>
    <rPh sb="0" eb="2">
      <t>シゼン</t>
    </rPh>
    <rPh sb="2" eb="4">
      <t>カンキョウ</t>
    </rPh>
    <rPh sb="5" eb="7">
      <t>ホゼン</t>
    </rPh>
    <rPh sb="8" eb="10">
      <t>ソウシュツ</t>
    </rPh>
    <rPh sb="11" eb="12">
      <t>ト</t>
    </rPh>
    <rPh sb="13" eb="14">
      <t>ク</t>
    </rPh>
    <rPh sb="15" eb="17">
      <t>カセン</t>
    </rPh>
    <rPh sb="17" eb="19">
      <t>ワリアイ</t>
    </rPh>
    <phoneticPr fontId="14"/>
  </si>
  <si>
    <t>自然公園利用者数</t>
    <phoneticPr fontId="14"/>
  </si>
  <si>
    <t>千人</t>
    <phoneticPr fontId="14"/>
  </si>
  <si>
    <t>9,289
［H30］</t>
    <phoneticPr fontId="14"/>
  </si>
  <si>
    <t>5,709
［R2］</t>
    <phoneticPr fontId="14"/>
  </si>
  <si>
    <t>5,059
〔R3〕</t>
    <phoneticPr fontId="14"/>
  </si>
  <si>
    <t>6,101
〔R4〕</t>
    <phoneticPr fontId="14"/>
  </si>
  <si>
    <t>ひなもり台県民ふれあいの森利用者数</t>
    <phoneticPr fontId="14"/>
  </si>
  <si>
    <t>人</t>
    <phoneticPr fontId="14"/>
  </si>
  <si>
    <t>環境教育推進校指定校数</t>
    <phoneticPr fontId="14"/>
  </si>
  <si>
    <t>校</t>
    <phoneticPr fontId="14"/>
  </si>
  <si>
    <t>水生生物調査（水辺環境調査）参加団体数</t>
    <rPh sb="16" eb="18">
      <t>ダンタイ</t>
    </rPh>
    <phoneticPr fontId="14"/>
  </si>
  <si>
    <t>こどもエコチャレンジ施設認定数（累計）</t>
    <rPh sb="10" eb="12">
      <t>シセツ</t>
    </rPh>
    <rPh sb="12" eb="14">
      <t>ニンテイ</t>
    </rPh>
    <rPh sb="14" eb="15">
      <t>スウ</t>
    </rPh>
    <rPh sb="16" eb="18">
      <t>ルイケイ</t>
    </rPh>
    <phoneticPr fontId="14"/>
  </si>
  <si>
    <t>施設</t>
    <rPh sb="0" eb="2">
      <t>シセツ</t>
    </rPh>
    <phoneticPr fontId="14"/>
  </si>
  <si>
    <t>環境保全アドバイザー講座等　受講者数</t>
    <phoneticPr fontId="14"/>
  </si>
  <si>
    <t>ホームページ「みやざきの環境」へのアクセス件数</t>
    <phoneticPr fontId="14"/>
  </si>
  <si>
    <t>件</t>
    <phoneticPr fontId="14"/>
  </si>
  <si>
    <t>環境情報センター利用者数</t>
    <phoneticPr fontId="14"/>
  </si>
  <si>
    <t>森林環境教育実践校（団体）数</t>
    <phoneticPr fontId="14"/>
  </si>
  <si>
    <t>校・団体</t>
    <phoneticPr fontId="14"/>
  </si>
  <si>
    <t>森林づくり団体公募活動支援数</t>
    <phoneticPr fontId="14"/>
  </si>
  <si>
    <t>団体</t>
    <phoneticPr fontId="14"/>
  </si>
  <si>
    <t>地方公共団体実行計画（事務事業編）
を策定した市町村の割合（累計）</t>
    <rPh sb="30" eb="32">
      <t>ルイケイ</t>
    </rPh>
    <phoneticPr fontId="14"/>
  </si>
  <si>
    <t>地方公共団体実行計画（区域施策編）
を策定した市町村の割合（累計）</t>
    <rPh sb="30" eb="32">
      <t>ルイケイ</t>
    </rPh>
    <phoneticPr fontId="14"/>
  </si>
  <si>
    <t>「環境みやざき推進協議会」参加会員数（累計）</t>
    <rPh sb="19" eb="21">
      <t>ルイケイ</t>
    </rPh>
    <phoneticPr fontId="14"/>
  </si>
  <si>
    <t>団体等</t>
    <rPh sb="0" eb="2">
      <t>ダンタイ</t>
    </rPh>
    <rPh sb="2" eb="3">
      <t>トウ</t>
    </rPh>
    <phoneticPr fontId="14"/>
  </si>
  <si>
    <t>GAP認証取得経営体数（延べ数）</t>
    <rPh sb="3" eb="5">
      <t>ニンショウ</t>
    </rPh>
    <rPh sb="5" eb="7">
      <t>シュトク</t>
    </rPh>
    <rPh sb="7" eb="9">
      <t>ケイエイ</t>
    </rPh>
    <rPh sb="9" eb="10">
      <t>タイ</t>
    </rPh>
    <rPh sb="10" eb="11">
      <t>スウ</t>
    </rPh>
    <rPh sb="12" eb="13">
      <t>ノ</t>
    </rPh>
    <rPh sb="14" eb="15">
      <t>スウ</t>
    </rPh>
    <phoneticPr fontId="14"/>
  </si>
  <si>
    <t>経営体</t>
    <rPh sb="0" eb="3">
      <t>ケイエイタイ</t>
    </rPh>
    <phoneticPr fontId="14"/>
  </si>
  <si>
    <t>農林漁業体験民宿数（累計）</t>
    <rPh sb="10" eb="12">
      <t>ルイケイ</t>
    </rPh>
    <phoneticPr fontId="14"/>
  </si>
  <si>
    <t>軒</t>
    <phoneticPr fontId="14"/>
  </si>
  <si>
    <t>市街地における幹線道路の無電柱化率（累計）</t>
    <rPh sb="0" eb="3">
      <t>シガイチ</t>
    </rPh>
    <rPh sb="7" eb="9">
      <t>カンセン</t>
    </rPh>
    <rPh sb="9" eb="11">
      <t>ドウロ</t>
    </rPh>
    <rPh sb="12" eb="16">
      <t>ムデンチュウカ</t>
    </rPh>
    <rPh sb="16" eb="17">
      <t>リツ</t>
    </rPh>
    <rPh sb="18" eb="20">
      <t>ルイケイ</t>
    </rPh>
    <phoneticPr fontId="14"/>
  </si>
  <si>
    <t>都市公園面積（都市計画区域人口１人当たり）</t>
    <phoneticPr fontId="14"/>
  </si>
  <si>
    <t>㎡/人</t>
    <phoneticPr fontId="14"/>
  </si>
  <si>
    <t>21.0
［H30］</t>
    <phoneticPr fontId="14"/>
  </si>
  <si>
    <t>20.3
［R02］</t>
    <phoneticPr fontId="14"/>
  </si>
  <si>
    <t>20.8
［R03］</t>
    <phoneticPr fontId="14"/>
  </si>
  <si>
    <t>20.9
［R04］</t>
    <phoneticPr fontId="14"/>
  </si>
  <si>
    <t>６　環境と調和した地域・社会づくり</t>
    <phoneticPr fontId="4"/>
  </si>
  <si>
    <t>５　環境保全のために行動する人づくり</t>
    <phoneticPr fontId="4"/>
  </si>
  <si>
    <t>４　生物多様性の保全</t>
    <phoneticPr fontId="4"/>
  </si>
  <si>
    <t>３　地球環境、大気・水環境等の保全</t>
    <phoneticPr fontId="4"/>
  </si>
  <si>
    <t>２　循環型社会の形成</t>
    <phoneticPr fontId="4"/>
  </si>
  <si>
    <t>１　脱炭素社会の構築</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</si>
</sst>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_ "/>
    <numFmt numFmtId="177" formatCode="#,##0_);[Red]\(#,##0\)"/>
    <numFmt numFmtId="178" formatCode="#,##0.0;[Red]\-#,##0.0"/>
    <numFmt numFmtId="179" formatCode="0.0"/>
    <numFmt numFmtId="180" formatCode="0.0%"/>
    <numFmt numFmtId="181" formatCode="0.0_ "/>
    <numFmt numFmtId="182" formatCode="#,##0.0_ "/>
  </numFmts>
  <fonts count="20">
    <font>
      <sz val="11"/>
      <name val="ＭＳ Ｐゴシック"/>
      <family val="3"/>
      <charset val="128"/>
    </font>
    <font>
      <sz val="11"/>
      <color theme="1"/>
      <name val="游ゴシック"/>
      <family val="2"/>
      <charset val="128"/>
      <scheme val="minor"/>
    </font>
    <font>
      <sz val="10"/>
      <name val="Arial"/>
      <family val="2"/>
    </font>
    <font>
      <sz val="11"/>
      <name val="ＭＳ Ｐゴシック"/>
      <family val="3"/>
      <charset val="128"/>
    </font>
    <font>
      <sz val="6"/>
      <name val="ＭＳ Ｐゴシック"/>
      <family val="3"/>
      <charset val="128"/>
    </font>
    <font>
      <sz val="6"/>
      <name val="游ゴシック"/>
      <family val="3"/>
      <charset val="128"/>
    </font>
    <font>
      <vertAlign val="superscript"/>
      <sz val="18"/>
      <color indexed="8"/>
      <name val="游ゴシック"/>
      <family val="3"/>
      <charset val="128"/>
    </font>
    <font>
      <sz val="18"/>
      <color indexed="8"/>
      <name val="游ゴシック"/>
      <family val="3"/>
      <charset val="128"/>
    </font>
    <font>
      <sz val="18"/>
      <name val="ＭＳ ゴシック"/>
      <family val="3"/>
      <charset val="128"/>
    </font>
    <font>
      <sz val="11"/>
      <color theme="1"/>
      <name val="游ゴシック"/>
      <family val="3"/>
      <charset val="128"/>
      <scheme val="minor"/>
    </font>
    <font>
      <sz val="18"/>
      <name val="游ゴシック"/>
      <family val="3"/>
      <charset val="128"/>
      <scheme val="minor"/>
    </font>
    <font>
      <b/>
      <sz val="20"/>
      <name val="游ゴシック"/>
      <family val="3"/>
      <charset val="128"/>
      <scheme val="minor"/>
    </font>
    <font>
      <sz val="18"/>
      <color theme="1"/>
      <name val="ＭＳ ゴシック"/>
      <family val="3"/>
      <charset val="128"/>
    </font>
    <font>
      <sz val="11"/>
      <name val="游ゴシック"/>
      <family val="3"/>
      <charset val="128"/>
      <scheme val="minor"/>
    </font>
    <font>
      <sz val="6"/>
      <name val="游ゴシック"/>
      <family val="2"/>
      <charset val="128"/>
      <scheme val="minor"/>
    </font>
    <font>
      <sz val="12"/>
      <name val="游ゴシック"/>
      <family val="3"/>
      <charset val="128"/>
      <scheme val="minor"/>
    </font>
    <font>
      <vertAlign val="superscript"/>
      <sz val="18"/>
      <name val="游ゴシック"/>
      <family val="3"/>
      <charset val="128"/>
      <scheme val="minor"/>
    </font>
    <font>
      <sz val="18"/>
      <color theme="1"/>
      <name val="游ゴシック"/>
      <family val="2"/>
      <charset val="128"/>
      <scheme val="minor"/>
    </font>
    <font>
      <sz val="18"/>
      <color theme="1"/>
      <name val="游ゴシック"/>
      <family val="3"/>
      <charset val="128"/>
      <scheme val="minor"/>
    </font>
    <font>
      <sz val="18"/>
      <name val="游ゴシック"/>
      <family val="2"/>
      <charset val="128"/>
      <scheme val="minor"/>
    </font>
  </fonts>
  <fills count="2">
    <fill>
      <patternFill patternType="none"/>
    </fill>
    <fill>
      <patternFill patternType="gray125"/>
    </fill>
  </fills>
  <borders count="79">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hair">
        <color indexed="64"/>
      </bottom>
      <diagonal/>
    </border>
    <border>
      <left/>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s>
  <cellStyleXfs count="4">
    <xf numFmtId="0" fontId="0" fillId="0" borderId="0">
      <alignment vertical="center"/>
    </xf>
    <xf numFmtId="177" fontId="3" fillId="0" borderId="0" applyBorder="0" applyProtection="0">
      <alignment vertical="center"/>
    </xf>
    <xf numFmtId="41" fontId="2" fillId="0" borderId="0" applyFill="0" applyBorder="0" applyAlignment="0" applyProtection="0"/>
    <xf numFmtId="9" fontId="3" fillId="0" borderId="0" applyFont="0" applyFill="0" applyBorder="0" applyAlignment="0" applyProtection="0">
      <alignment vertical="center"/>
    </xf>
  </cellStyleXfs>
  <cellXfs count="437">
    <xf numFmtId="0" fontId="0" fillId="0" borderId="0" xfId="0">
      <alignment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left" vertical="center"/>
    </xf>
    <xf numFmtId="0" fontId="10" fillId="0" borderId="2" xfId="0" applyFont="1" applyBorder="1" applyAlignment="1">
      <alignment horizontal="left" vertical="center" wrapText="1"/>
    </xf>
    <xf numFmtId="0" fontId="10" fillId="0" borderId="4" xfId="0" applyFont="1" applyBorder="1" applyAlignment="1">
      <alignment horizontal="left"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lignment vertical="center"/>
    </xf>
    <xf numFmtId="0" fontId="10" fillId="0" borderId="13" xfId="0" applyFont="1" applyBorder="1" applyAlignment="1">
      <alignment vertical="center" wrapText="1"/>
    </xf>
    <xf numFmtId="0" fontId="10" fillId="0" borderId="14" xfId="0" applyFont="1" applyBorder="1" applyAlignment="1">
      <alignment vertical="center" wrapText="1"/>
    </xf>
    <xf numFmtId="0" fontId="10" fillId="0" borderId="15" xfId="0" applyFont="1" applyBorder="1" applyAlignment="1">
      <alignment vertical="center" wrapText="1"/>
    </xf>
    <xf numFmtId="0" fontId="10" fillId="0" borderId="3" xfId="0" applyFont="1" applyBorder="1">
      <alignment vertical="center"/>
    </xf>
    <xf numFmtId="0" fontId="10" fillId="0" borderId="16" xfId="0" applyFont="1" applyBorder="1" applyAlignment="1">
      <alignment horizontal="center" vertical="center" wrapText="1"/>
    </xf>
    <xf numFmtId="0" fontId="10" fillId="0" borderId="4" xfId="0" applyFont="1" applyBorder="1">
      <alignment vertical="center"/>
    </xf>
    <xf numFmtId="0" fontId="10" fillId="0" borderId="17" xfId="0" applyFont="1" applyBorder="1">
      <alignment vertical="center"/>
    </xf>
    <xf numFmtId="0" fontId="10" fillId="0" borderId="18" xfId="0" applyFont="1" applyBorder="1">
      <alignment vertical="center"/>
    </xf>
    <xf numFmtId="0" fontId="10" fillId="0" borderId="19" xfId="0" applyFont="1" applyBorder="1">
      <alignment vertical="center"/>
    </xf>
    <xf numFmtId="0" fontId="10" fillId="0" borderId="20" xfId="0" applyFont="1" applyBorder="1">
      <alignment vertical="center"/>
    </xf>
    <xf numFmtId="0" fontId="10" fillId="0" borderId="18" xfId="0" applyFont="1" applyBorder="1" applyAlignment="1">
      <alignment vertical="center" wrapText="1"/>
    </xf>
    <xf numFmtId="0" fontId="10" fillId="0" borderId="19" xfId="0" applyFont="1" applyBorder="1" applyAlignment="1">
      <alignment vertical="center" wrapText="1"/>
    </xf>
    <xf numFmtId="0" fontId="10" fillId="0" borderId="20" xfId="0" applyFont="1" applyBorder="1" applyAlignment="1">
      <alignment vertical="center" wrapText="1"/>
    </xf>
    <xf numFmtId="0" fontId="10" fillId="0" borderId="3" xfId="0" applyFont="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center" vertical="center" wrapText="1"/>
    </xf>
    <xf numFmtId="0" fontId="10" fillId="0" borderId="4"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6"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xf>
    <xf numFmtId="0" fontId="10" fillId="0" borderId="27" xfId="0" applyFont="1" applyBorder="1" applyAlignment="1">
      <alignment horizontal="center" vertical="center" wrapText="1"/>
    </xf>
    <xf numFmtId="0" fontId="8" fillId="0" borderId="7" xfId="0" applyFont="1" applyBorder="1" applyAlignment="1">
      <alignment horizontal="center" vertical="center"/>
    </xf>
    <xf numFmtId="0" fontId="10" fillId="0" borderId="0" xfId="0" applyFont="1">
      <alignment vertical="center"/>
    </xf>
    <xf numFmtId="0" fontId="11" fillId="0" borderId="0" xfId="0" applyFont="1">
      <alignment vertical="center"/>
    </xf>
    <xf numFmtId="0" fontId="10" fillId="0" borderId="16" xfId="0" applyFont="1" applyBorder="1" applyAlignment="1">
      <alignment horizontal="right" vertical="center"/>
    </xf>
    <xf numFmtId="0" fontId="10" fillId="0" borderId="10" xfId="0" applyFont="1" applyBorder="1" applyAlignment="1">
      <alignment horizontal="right" vertical="center"/>
    </xf>
    <xf numFmtId="0" fontId="10" fillId="0" borderId="28" xfId="0" applyFont="1" applyBorder="1" applyAlignment="1">
      <alignment horizontal="right" vertical="center"/>
    </xf>
    <xf numFmtId="0" fontId="10" fillId="0" borderId="29" xfId="0" applyFont="1" applyBorder="1" applyAlignment="1">
      <alignment horizontal="left" vertical="center" wrapText="1"/>
    </xf>
    <xf numFmtId="0" fontId="10" fillId="0" borderId="27" xfId="0" applyFont="1" applyBorder="1" applyAlignment="1">
      <alignment horizontal="left" vertical="center" wrapText="1"/>
    </xf>
    <xf numFmtId="0" fontId="10" fillId="0" borderId="25" xfId="0" applyFont="1" applyBorder="1" applyAlignment="1">
      <alignment horizontal="right" vertical="center" wrapText="1"/>
    </xf>
    <xf numFmtId="0" fontId="10" fillId="0" borderId="27" xfId="0" applyFont="1" applyBorder="1" applyAlignment="1">
      <alignment horizontal="right" vertical="center"/>
    </xf>
    <xf numFmtId="0" fontId="10" fillId="0" borderId="25" xfId="0" applyFont="1" applyBorder="1" applyAlignment="1">
      <alignment horizontal="right" vertical="center"/>
    </xf>
    <xf numFmtId="179" fontId="10" fillId="0" borderId="25" xfId="0" applyNumberFormat="1" applyFont="1" applyBorder="1" applyAlignment="1">
      <alignment horizontal="right" vertical="center"/>
    </xf>
    <xf numFmtId="179" fontId="10" fillId="0" borderId="30" xfId="0" applyNumberFormat="1" applyFont="1" applyBorder="1" applyAlignment="1">
      <alignment horizontal="right" vertical="center"/>
    </xf>
    <xf numFmtId="0" fontId="10" fillId="0" borderId="31" xfId="0" applyFont="1" applyBorder="1" applyAlignment="1">
      <alignment horizontal="left" vertical="center" wrapText="1"/>
    </xf>
    <xf numFmtId="0" fontId="10" fillId="0" borderId="10" xfId="0" applyFont="1" applyBorder="1" applyAlignment="1">
      <alignment horizontal="left" vertical="center" wrapText="1"/>
    </xf>
    <xf numFmtId="0" fontId="8" fillId="0" borderId="37" xfId="0" applyFont="1" applyBorder="1" applyAlignment="1">
      <alignment horizontal="left" vertical="center"/>
    </xf>
    <xf numFmtId="0" fontId="8" fillId="0" borderId="38" xfId="0" applyFont="1" applyBorder="1" applyAlignment="1">
      <alignment horizontal="left" vertical="center"/>
    </xf>
    <xf numFmtId="0" fontId="8" fillId="0" borderId="32"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3" fontId="10" fillId="0" borderId="25" xfId="0" applyNumberFormat="1" applyFont="1" applyBorder="1" applyAlignment="1">
      <alignment horizontal="right" vertical="center"/>
    </xf>
    <xf numFmtId="0" fontId="10" fillId="0" borderId="30" xfId="0" applyFont="1" applyBorder="1" applyAlignment="1">
      <alignment horizontal="right" vertical="center"/>
    </xf>
    <xf numFmtId="0" fontId="12" fillId="0" borderId="12" xfId="0" applyFont="1" applyBorder="1" applyAlignment="1">
      <alignment horizontal="center" vertical="center"/>
    </xf>
    <xf numFmtId="0" fontId="12" fillId="0" borderId="39" xfId="0" applyFont="1" applyBorder="1" applyAlignment="1">
      <alignment horizontal="center" vertical="center"/>
    </xf>
    <xf numFmtId="0" fontId="12" fillId="0" borderId="24" xfId="0" applyFont="1" applyBorder="1" applyAlignment="1">
      <alignment horizontal="center" vertical="center"/>
    </xf>
    <xf numFmtId="0" fontId="12" fillId="0" borderId="40" xfId="0" applyFont="1" applyBorder="1" applyAlignment="1">
      <alignment horizontal="center" vertical="center"/>
    </xf>
    <xf numFmtId="0" fontId="12" fillId="0" borderId="1" xfId="0" applyFont="1" applyBorder="1" applyAlignment="1">
      <alignment horizontal="center" vertical="center"/>
    </xf>
    <xf numFmtId="0" fontId="12" fillId="0" borderId="35" xfId="0" applyFont="1" applyBorder="1" applyAlignment="1">
      <alignment horizontal="center" vertical="center"/>
    </xf>
    <xf numFmtId="0" fontId="12" fillId="0" borderId="14" xfId="0" applyFont="1"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42" xfId="0" applyBorder="1">
      <alignment vertical="center"/>
    </xf>
    <xf numFmtId="0" fontId="0" fillId="0" borderId="43" xfId="0" applyBorder="1">
      <alignment vertical="center"/>
    </xf>
    <xf numFmtId="0" fontId="12" fillId="0" borderId="44" xfId="0" applyFont="1" applyBorder="1" applyAlignment="1">
      <alignment horizontal="center" vertical="center"/>
    </xf>
    <xf numFmtId="0" fontId="12" fillId="0" borderId="34" xfId="0" applyFont="1" applyBorder="1" applyAlignment="1">
      <alignment horizontal="center" vertical="center"/>
    </xf>
    <xf numFmtId="0" fontId="12" fillId="0" borderId="11" xfId="0" applyFont="1" applyBorder="1" applyAlignment="1">
      <alignment horizontal="center" vertical="center"/>
    </xf>
    <xf numFmtId="0" fontId="10" fillId="0" borderId="24" xfId="0" applyFont="1" applyBorder="1" applyAlignment="1">
      <alignment horizontal="left" vertical="center" wrapText="1"/>
    </xf>
    <xf numFmtId="0" fontId="10" fillId="0" borderId="40" xfId="0" applyFont="1" applyBorder="1" applyAlignment="1">
      <alignment horizontal="left" vertical="center" wrapText="1"/>
    </xf>
    <xf numFmtId="41" fontId="10" fillId="0" borderId="25" xfId="2" applyFont="1" applyBorder="1" applyAlignment="1">
      <alignment horizontal="right" vertical="center"/>
    </xf>
    <xf numFmtId="41" fontId="10" fillId="0" borderId="27" xfId="2" applyFont="1" applyBorder="1" applyAlignment="1">
      <alignment horizontal="right" vertical="center"/>
    </xf>
    <xf numFmtId="0" fontId="12" fillId="0" borderId="36" xfId="0" applyFont="1" applyBorder="1" applyAlignment="1">
      <alignment horizontal="center" vertical="center"/>
    </xf>
    <xf numFmtId="178" fontId="10" fillId="0" borderId="16" xfId="2" applyNumberFormat="1" applyFont="1" applyBorder="1" applyAlignment="1">
      <alignment horizontal="right" vertical="center"/>
    </xf>
    <xf numFmtId="178" fontId="10" fillId="0" borderId="10" xfId="2" applyNumberFormat="1" applyFont="1" applyBorder="1" applyAlignment="1">
      <alignment horizontal="right" vertical="center"/>
    </xf>
    <xf numFmtId="41" fontId="10" fillId="0" borderId="16" xfId="2" applyFont="1" applyBorder="1" applyAlignment="1">
      <alignment horizontal="right" vertical="center"/>
    </xf>
    <xf numFmtId="41" fontId="10" fillId="0" borderId="10" xfId="2" applyFont="1" applyBorder="1" applyAlignment="1">
      <alignment horizontal="right" vertical="center"/>
    </xf>
    <xf numFmtId="3" fontId="10" fillId="0" borderId="16" xfId="0" applyNumberFormat="1" applyFont="1" applyBorder="1" applyAlignment="1">
      <alignment horizontal="right" vertical="center"/>
    </xf>
    <xf numFmtId="0" fontId="10" fillId="0" borderId="37" xfId="0" applyFont="1" applyBorder="1" applyAlignment="1">
      <alignment horizontal="left" vertical="center" wrapText="1"/>
    </xf>
    <xf numFmtId="0" fontId="10" fillId="0" borderId="38" xfId="0" applyFont="1" applyBorder="1" applyAlignment="1">
      <alignment horizontal="left" vertical="center" wrapText="1"/>
    </xf>
    <xf numFmtId="0" fontId="10" fillId="0" borderId="32" xfId="0" applyFont="1" applyBorder="1" applyAlignment="1">
      <alignment horizontal="right" vertical="center"/>
    </xf>
    <xf numFmtId="0" fontId="10" fillId="0" borderId="38" xfId="0" applyFont="1" applyBorder="1" applyAlignment="1">
      <alignment horizontal="right" vertical="center"/>
    </xf>
    <xf numFmtId="41" fontId="10" fillId="0" borderId="32" xfId="2" applyFont="1" applyBorder="1" applyAlignment="1">
      <alignment horizontal="right" vertical="center"/>
    </xf>
    <xf numFmtId="41" fontId="10" fillId="0" borderId="38" xfId="2" applyFont="1" applyBorder="1" applyAlignment="1">
      <alignment horizontal="right" vertical="center"/>
    </xf>
    <xf numFmtId="0" fontId="10" fillId="0" borderId="2" xfId="0" applyFont="1" applyBorder="1" applyAlignment="1">
      <alignment horizontal="right" vertical="center"/>
    </xf>
    <xf numFmtId="0" fontId="10" fillId="0" borderId="45" xfId="0" applyFont="1" applyBorder="1" applyAlignment="1">
      <alignment horizontal="right" vertical="center"/>
    </xf>
    <xf numFmtId="3" fontId="10" fillId="0" borderId="6" xfId="0" applyNumberFormat="1" applyFont="1" applyBorder="1" applyAlignment="1">
      <alignment horizontal="right" vertical="center"/>
    </xf>
    <xf numFmtId="0" fontId="10" fillId="0" borderId="6" xfId="0" applyFont="1" applyBorder="1" applyAlignment="1">
      <alignment horizontal="right" vertical="center"/>
    </xf>
    <xf numFmtId="3" fontId="10" fillId="0" borderId="27" xfId="0" applyNumberFormat="1" applyFont="1" applyBorder="1" applyAlignment="1">
      <alignment horizontal="right" vertical="center"/>
    </xf>
    <xf numFmtId="0" fontId="10" fillId="0" borderId="46" xfId="0" applyFont="1" applyBorder="1" applyAlignment="1">
      <alignment horizontal="right" vertical="center"/>
    </xf>
    <xf numFmtId="41" fontId="10" fillId="0" borderId="6" xfId="2" applyFont="1" applyBorder="1" applyAlignment="1">
      <alignment horizontal="right" vertical="center"/>
    </xf>
    <xf numFmtId="3" fontId="10" fillId="0" borderId="2" xfId="0" applyNumberFormat="1" applyFont="1" applyBorder="1" applyAlignment="1">
      <alignment horizontal="right" vertical="center"/>
    </xf>
    <xf numFmtId="0" fontId="10" fillId="0" borderId="9" xfId="0" applyFont="1" applyBorder="1" applyAlignment="1">
      <alignment horizontal="center" vertical="center"/>
    </xf>
    <xf numFmtId="0" fontId="10" fillId="0" borderId="28" xfId="0" applyFont="1" applyBorder="1" applyAlignment="1">
      <alignment horizontal="center" vertical="center"/>
    </xf>
    <xf numFmtId="3" fontId="10" fillId="0" borderId="2" xfId="0" applyNumberFormat="1" applyFont="1" applyBorder="1" applyAlignment="1">
      <alignment horizontal="right" vertical="center" wrapText="1"/>
    </xf>
    <xf numFmtId="176" fontId="10" fillId="0" borderId="2" xfId="0" applyNumberFormat="1" applyFont="1" applyBorder="1" applyAlignment="1">
      <alignment horizontal="right" vertical="center" wrapText="1"/>
    </xf>
    <xf numFmtId="176" fontId="10" fillId="0" borderId="2" xfId="0" applyNumberFormat="1" applyFont="1" applyBorder="1" applyAlignment="1">
      <alignment horizontal="right" vertical="center"/>
    </xf>
    <xf numFmtId="0" fontId="10" fillId="0" borderId="2" xfId="0" applyFont="1" applyBorder="1" applyAlignment="1">
      <alignment horizontal="right" vertical="center" wrapText="1"/>
    </xf>
    <xf numFmtId="0" fontId="10" fillId="0" borderId="16" xfId="0" applyFont="1" applyBorder="1" applyAlignment="1">
      <alignment horizontal="center" vertical="center"/>
    </xf>
    <xf numFmtId="0" fontId="10" fillId="0" borderId="10" xfId="0" applyFont="1" applyBorder="1" applyAlignment="1">
      <alignment horizontal="center" vertical="center"/>
    </xf>
    <xf numFmtId="41" fontId="10" fillId="0" borderId="2" xfId="2" applyFont="1" applyBorder="1" applyAlignment="1">
      <alignment horizontal="right" vertical="center"/>
    </xf>
    <xf numFmtId="3" fontId="10" fillId="0" borderId="9" xfId="0" applyNumberFormat="1" applyFont="1" applyBorder="1" applyAlignment="1">
      <alignment horizontal="right" vertical="center"/>
    </xf>
    <xf numFmtId="3" fontId="10" fillId="0" borderId="10" xfId="0" applyNumberFormat="1" applyFont="1" applyBorder="1" applyAlignment="1">
      <alignment horizontal="right" vertical="center"/>
    </xf>
    <xf numFmtId="41" fontId="10" fillId="0" borderId="16" xfId="2" applyFont="1" applyFill="1" applyBorder="1" applyAlignment="1">
      <alignment horizontal="right" vertical="center"/>
    </xf>
    <xf numFmtId="41" fontId="10" fillId="0" borderId="10" xfId="2" applyFont="1" applyFill="1" applyBorder="1" applyAlignment="1">
      <alignment horizontal="right" vertical="center"/>
    </xf>
    <xf numFmtId="0" fontId="10" fillId="0" borderId="9" xfId="0" applyFont="1" applyBorder="1" applyAlignment="1">
      <alignment horizontal="right" vertical="center"/>
    </xf>
    <xf numFmtId="41" fontId="10" fillId="0" borderId="45" xfId="2" applyFont="1" applyBorder="1" applyAlignment="1">
      <alignment horizontal="right" vertical="center"/>
    </xf>
    <xf numFmtId="0" fontId="10" fillId="0" borderId="16" xfId="0" applyFont="1" applyBorder="1" applyAlignment="1">
      <alignment horizontal="right" vertical="center" wrapText="1"/>
    </xf>
    <xf numFmtId="0" fontId="10" fillId="0" borderId="17" xfId="0" applyFont="1" applyBorder="1" applyAlignment="1">
      <alignment horizontal="left" vertical="center" wrapText="1"/>
    </xf>
    <xf numFmtId="0" fontId="10" fillId="0" borderId="22" xfId="0" applyFont="1" applyBorder="1" applyAlignment="1">
      <alignment horizontal="left" vertical="center" wrapText="1"/>
    </xf>
    <xf numFmtId="0" fontId="10" fillId="0" borderId="47" xfId="0" applyFont="1" applyBorder="1" applyAlignment="1">
      <alignment horizontal="left" vertical="center" wrapText="1"/>
    </xf>
    <xf numFmtId="0" fontId="10" fillId="0" borderId="2" xfId="0" applyFont="1" applyBorder="1" applyAlignment="1">
      <alignment horizontal="left" vertical="center" wrapText="1"/>
    </xf>
    <xf numFmtId="41" fontId="10" fillId="0" borderId="2" xfId="2" applyFont="1" applyBorder="1" applyAlignment="1">
      <alignment horizontal="right" vertical="center" wrapText="1"/>
    </xf>
    <xf numFmtId="41" fontId="10" fillId="0" borderId="2" xfId="2" applyFont="1" applyFill="1" applyBorder="1" applyAlignment="1">
      <alignment horizontal="right" vertical="center" wrapText="1"/>
    </xf>
    <xf numFmtId="41" fontId="10" fillId="0" borderId="2" xfId="2" applyFont="1" applyFill="1" applyBorder="1" applyAlignment="1">
      <alignment horizontal="right" vertical="center"/>
    </xf>
    <xf numFmtId="0" fontId="10" fillId="0" borderId="5" xfId="0" applyFont="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10" fillId="0" borderId="2" xfId="0" applyFont="1" applyBorder="1" applyAlignment="1">
      <alignment horizontal="center" vertical="center"/>
    </xf>
    <xf numFmtId="0" fontId="10" fillId="0" borderId="54" xfId="0" applyFont="1" applyBorder="1" applyAlignment="1">
      <alignment horizontal="left" vertical="center" wrapText="1"/>
    </xf>
    <xf numFmtId="0" fontId="10" fillId="0" borderId="26" xfId="0" applyFont="1" applyBorder="1" applyAlignment="1">
      <alignment horizontal="left" vertical="center"/>
    </xf>
    <xf numFmtId="41" fontId="10" fillId="0" borderId="26" xfId="2" applyFont="1" applyBorder="1" applyAlignment="1">
      <alignment horizontal="right" vertical="center"/>
    </xf>
    <xf numFmtId="3" fontId="10" fillId="0" borderId="26" xfId="0" applyNumberFormat="1" applyFont="1" applyBorder="1" applyAlignment="1">
      <alignment horizontal="right" vertical="center"/>
    </xf>
    <xf numFmtId="0" fontId="10" fillId="0" borderId="26" xfId="0" applyFont="1" applyBorder="1" applyAlignment="1">
      <alignment horizontal="right" vertical="center"/>
    </xf>
    <xf numFmtId="41" fontId="10" fillId="0" borderId="26" xfId="2" applyFont="1" applyFill="1" applyBorder="1" applyAlignment="1">
      <alignment horizontal="right" vertical="center"/>
    </xf>
    <xf numFmtId="41" fontId="10" fillId="0" borderId="5" xfId="2" applyFont="1" applyBorder="1" applyAlignment="1">
      <alignment horizontal="center" vertical="center"/>
    </xf>
    <xf numFmtId="41" fontId="10" fillId="0" borderId="48" xfId="2" applyFont="1" applyBorder="1" applyAlignment="1">
      <alignment horizontal="center" vertical="center"/>
    </xf>
    <xf numFmtId="41" fontId="10" fillId="0" borderId="49" xfId="2" applyFont="1" applyBorder="1" applyAlignment="1">
      <alignment horizontal="center" vertical="center"/>
    </xf>
    <xf numFmtId="41" fontId="10" fillId="0" borderId="50" xfId="2" applyFont="1" applyBorder="1" applyAlignment="1">
      <alignment horizontal="center" vertical="center"/>
    </xf>
    <xf numFmtId="0" fontId="10" fillId="0" borderId="45" xfId="0" applyFont="1" applyBorder="1" applyAlignment="1">
      <alignment horizontal="center" vertical="center"/>
    </xf>
    <xf numFmtId="1" fontId="10" fillId="0" borderId="25" xfId="0" applyNumberFormat="1" applyFont="1" applyBorder="1" applyAlignment="1">
      <alignment horizontal="right" vertical="center"/>
    </xf>
    <xf numFmtId="1" fontId="10" fillId="0" borderId="30" xfId="0" applyNumberFormat="1" applyFont="1" applyBorder="1" applyAlignment="1">
      <alignment horizontal="right" vertical="center"/>
    </xf>
    <xf numFmtId="0" fontId="0" fillId="0" borderId="42" xfId="0"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1" fontId="10" fillId="0" borderId="55" xfId="0" applyNumberFormat="1" applyFont="1" applyBorder="1" applyAlignment="1">
      <alignment horizontal="right"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12" fillId="0" borderId="53" xfId="0" applyFont="1" applyBorder="1" applyAlignment="1">
      <alignment horizontal="center" vertical="center"/>
    </xf>
    <xf numFmtId="1" fontId="10" fillId="0" borderId="16" xfId="0" applyNumberFormat="1" applyFont="1" applyBorder="1" applyAlignment="1">
      <alignment horizontal="right" vertical="center"/>
    </xf>
    <xf numFmtId="1" fontId="10" fillId="0" borderId="28" xfId="0" applyNumberFormat="1" applyFont="1" applyBorder="1" applyAlignment="1">
      <alignment horizontal="right" vertical="center"/>
    </xf>
    <xf numFmtId="1" fontId="10" fillId="0" borderId="9" xfId="0" applyNumberFormat="1" applyFont="1" applyBorder="1" applyAlignment="1">
      <alignment horizontal="right" vertical="center"/>
    </xf>
    <xf numFmtId="179" fontId="10" fillId="0" borderId="16" xfId="0" applyNumberFormat="1" applyFont="1" applyBorder="1" applyAlignment="1">
      <alignment horizontal="right" vertical="center"/>
    </xf>
    <xf numFmtId="179" fontId="10" fillId="0" borderId="9" xfId="0" applyNumberFormat="1" applyFont="1" applyBorder="1" applyAlignment="1">
      <alignment horizontal="right" vertical="center"/>
    </xf>
    <xf numFmtId="179" fontId="10" fillId="0" borderId="28" xfId="0" applyNumberFormat="1" applyFont="1" applyBorder="1" applyAlignment="1">
      <alignment horizontal="right" vertical="center"/>
    </xf>
    <xf numFmtId="179" fontId="10" fillId="0" borderId="10" xfId="0" applyNumberFormat="1" applyFont="1" applyBorder="1" applyAlignment="1">
      <alignment horizontal="right" vertical="center"/>
    </xf>
    <xf numFmtId="179" fontId="10" fillId="0" borderId="9" xfId="0" applyNumberFormat="1" applyFont="1" applyBorder="1" applyAlignment="1">
      <alignment horizontal="right" vertical="center" wrapText="1"/>
    </xf>
    <xf numFmtId="179" fontId="10" fillId="0" borderId="16" xfId="0" applyNumberFormat="1" applyFont="1" applyBorder="1" applyAlignment="1">
      <alignment horizontal="right" vertical="center" wrapText="1"/>
    </xf>
    <xf numFmtId="179" fontId="10" fillId="0" borderId="28" xfId="0" applyNumberFormat="1" applyFont="1" applyBorder="1" applyAlignment="1">
      <alignment horizontal="right" vertical="center" wrapText="1"/>
    </xf>
    <xf numFmtId="1" fontId="10" fillId="0" borderId="2" xfId="0" applyNumberFormat="1" applyFont="1" applyBorder="1" applyAlignment="1">
      <alignment horizontal="right" vertical="center"/>
    </xf>
    <xf numFmtId="1" fontId="10" fillId="0" borderId="45" xfId="0" applyNumberFormat="1" applyFont="1" applyBorder="1" applyAlignment="1">
      <alignment horizontal="right" vertical="center"/>
    </xf>
    <xf numFmtId="1" fontId="10" fillId="0" borderId="10" xfId="0" applyNumberFormat="1" applyFont="1" applyBorder="1" applyAlignment="1">
      <alignment horizontal="right" vertical="center"/>
    </xf>
    <xf numFmtId="0" fontId="10" fillId="0" borderId="16" xfId="0" applyFont="1" applyBorder="1">
      <alignment vertical="center"/>
    </xf>
    <xf numFmtId="0" fontId="10" fillId="0" borderId="10" xfId="0" applyFont="1" applyBorder="1">
      <alignment vertical="center"/>
    </xf>
    <xf numFmtId="0" fontId="10" fillId="0" borderId="21" xfId="0" applyFont="1" applyBorder="1" applyAlignment="1">
      <alignment vertical="center" wrapText="1"/>
    </xf>
    <xf numFmtId="0" fontId="13" fillId="0" borderId="49" xfId="0" applyFont="1" applyBorder="1" applyAlignment="1">
      <alignment vertical="center" wrapText="1"/>
    </xf>
    <xf numFmtId="1" fontId="10" fillId="0" borderId="16" xfId="0" applyNumberFormat="1" applyFont="1" applyBorder="1">
      <alignment vertical="center"/>
    </xf>
    <xf numFmtId="1" fontId="10" fillId="0" borderId="10" xfId="0" applyNumberFormat="1" applyFont="1" applyBorder="1">
      <alignment vertical="center"/>
    </xf>
    <xf numFmtId="0" fontId="0" fillId="0" borderId="56" xfId="0" applyBorder="1" applyAlignment="1">
      <alignment horizontal="center" vertical="center"/>
    </xf>
    <xf numFmtId="178" fontId="10" fillId="0" borderId="48" xfId="2" applyNumberFormat="1" applyFont="1" applyFill="1" applyBorder="1" applyAlignment="1">
      <alignment horizontal="right" vertical="center"/>
    </xf>
    <xf numFmtId="178" fontId="10" fillId="0" borderId="49" xfId="2" applyNumberFormat="1" applyFont="1" applyFill="1" applyBorder="1" applyAlignment="1">
      <alignment horizontal="right" vertical="center"/>
    </xf>
    <xf numFmtId="178" fontId="10" fillId="0" borderId="57" xfId="2" applyNumberFormat="1" applyFont="1" applyFill="1" applyBorder="1" applyAlignment="1">
      <alignment horizontal="right" vertical="center"/>
    </xf>
    <xf numFmtId="178" fontId="10" fillId="0" borderId="16" xfId="2" applyNumberFormat="1" applyFont="1" applyFill="1" applyBorder="1" applyAlignment="1">
      <alignment horizontal="right" vertical="center" wrapText="1"/>
    </xf>
    <xf numFmtId="178" fontId="10" fillId="0" borderId="10" xfId="2" applyNumberFormat="1" applyFont="1" applyFill="1" applyBorder="1" applyAlignment="1">
      <alignment horizontal="right" vertical="center"/>
    </xf>
    <xf numFmtId="41" fontId="10" fillId="0" borderId="16" xfId="2" applyFont="1" applyFill="1" applyBorder="1" applyAlignment="1">
      <alignment horizontal="right" vertical="center" wrapText="1"/>
    </xf>
    <xf numFmtId="41" fontId="10" fillId="0" borderId="28" xfId="2" applyFont="1" applyFill="1" applyBorder="1" applyAlignment="1">
      <alignment horizontal="right" vertical="center" wrapText="1"/>
    </xf>
    <xf numFmtId="0" fontId="10" fillId="0" borderId="21" xfId="0" applyFont="1" applyBorder="1" applyAlignment="1">
      <alignment horizontal="left" vertical="center" wrapText="1"/>
    </xf>
    <xf numFmtId="0" fontId="10" fillId="0" borderId="49" xfId="0" applyFont="1" applyBorder="1" applyAlignment="1">
      <alignment horizontal="left" vertical="center" wrapText="1"/>
    </xf>
    <xf numFmtId="178" fontId="10" fillId="0" borderId="48" xfId="2" applyNumberFormat="1" applyFont="1" applyFill="1" applyBorder="1" applyAlignment="1">
      <alignment horizontal="right" vertical="center" wrapText="1"/>
    </xf>
    <xf numFmtId="0" fontId="10" fillId="0" borderId="28" xfId="0" applyFont="1" applyBorder="1" applyAlignment="1">
      <alignment horizontal="right" vertical="center" wrapText="1"/>
    </xf>
    <xf numFmtId="41" fontId="10" fillId="0" borderId="28" xfId="2" applyFont="1" applyFill="1" applyBorder="1" applyAlignment="1">
      <alignment horizontal="right" vertical="center"/>
    </xf>
    <xf numFmtId="0" fontId="10" fillId="0" borderId="9" xfId="0" applyFont="1" applyBorder="1" applyAlignment="1">
      <alignment horizontal="left" vertical="center"/>
    </xf>
    <xf numFmtId="0" fontId="10" fillId="0" borderId="32" xfId="0" applyFont="1" applyBorder="1" applyAlignment="1">
      <alignment horizontal="right" vertical="center" wrapText="1"/>
    </xf>
    <xf numFmtId="0" fontId="10" fillId="0" borderId="38" xfId="0" applyFont="1" applyBorder="1" applyAlignment="1">
      <alignment horizontal="right" vertical="center" wrapText="1"/>
    </xf>
    <xf numFmtId="0" fontId="10" fillId="0" borderId="32"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3" xfId="0" applyFont="1" applyBorder="1" applyAlignment="1">
      <alignment horizontal="right" vertical="center" wrapText="1"/>
    </xf>
    <xf numFmtId="0" fontId="13" fillId="0" borderId="46" xfId="0" applyFont="1" applyBorder="1" applyAlignment="1">
      <alignment horizontal="right" vertical="center"/>
    </xf>
    <xf numFmtId="0" fontId="10" fillId="0" borderId="58" xfId="0" applyFont="1" applyBorder="1" applyAlignment="1">
      <alignment horizontal="left" vertical="center" wrapText="1"/>
    </xf>
    <xf numFmtId="0" fontId="10" fillId="0" borderId="6" xfId="0" applyFont="1" applyBorder="1" applyAlignment="1">
      <alignment horizontal="left" vertical="center" wrapText="1"/>
    </xf>
    <xf numFmtId="178" fontId="10" fillId="0" borderId="6" xfId="2" applyNumberFormat="1" applyFont="1" applyBorder="1" applyAlignment="1">
      <alignment horizontal="right" vertical="center"/>
    </xf>
    <xf numFmtId="178" fontId="10" fillId="0" borderId="25" xfId="2" applyNumberFormat="1" applyFont="1" applyBorder="1" applyAlignment="1">
      <alignment horizontal="right" vertical="center"/>
    </xf>
    <xf numFmtId="0" fontId="13" fillId="0" borderId="34" xfId="0" applyFont="1" applyBorder="1" applyAlignment="1">
      <alignment horizontal="center" vertical="center"/>
    </xf>
    <xf numFmtId="0" fontId="13" fillId="0" borderId="40" xfId="0" applyFont="1" applyBorder="1" applyAlignment="1">
      <alignment horizontal="center" vertical="center"/>
    </xf>
    <xf numFmtId="0" fontId="13" fillId="0" borderId="45" xfId="0" applyFont="1" applyBorder="1" applyAlignment="1">
      <alignment horizontal="right" vertical="center"/>
    </xf>
    <xf numFmtId="178" fontId="10" fillId="0" borderId="2" xfId="2" applyNumberFormat="1" applyFont="1" applyBorder="1" applyAlignment="1">
      <alignment horizontal="right" vertical="center"/>
    </xf>
    <xf numFmtId="0" fontId="13" fillId="0" borderId="16" xfId="0" applyFont="1" applyBorder="1" applyAlignment="1">
      <alignment horizontal="center" vertical="center"/>
    </xf>
    <xf numFmtId="0" fontId="13" fillId="0" borderId="10" xfId="0" applyFont="1" applyBorder="1" applyAlignment="1">
      <alignment horizontal="center" vertical="center"/>
    </xf>
    <xf numFmtId="178" fontId="10" fillId="0" borderId="2" xfId="2" applyNumberFormat="1" applyFont="1" applyBorder="1" applyAlignment="1">
      <alignment horizontal="righ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41" fontId="10" fillId="0" borderId="48" xfId="2" applyFont="1" applyBorder="1" applyAlignment="1">
      <alignment horizontal="right" vertical="center"/>
    </xf>
    <xf numFmtId="41" fontId="10" fillId="0" borderId="49" xfId="2" applyFont="1" applyBorder="1" applyAlignment="1">
      <alignment horizontal="right" vertical="center"/>
    </xf>
    <xf numFmtId="41" fontId="10" fillId="0" borderId="8" xfId="2" applyFont="1" applyBorder="1" applyAlignment="1">
      <alignment horizontal="right" vertical="center"/>
    </xf>
    <xf numFmtId="0" fontId="13" fillId="0" borderId="48" xfId="0" applyFont="1" applyBorder="1" applyAlignment="1">
      <alignment horizontal="center" vertical="center"/>
    </xf>
    <xf numFmtId="0" fontId="13" fillId="0" borderId="49" xfId="0" applyFont="1" applyBorder="1" applyAlignment="1">
      <alignment horizontal="center" vertical="center"/>
    </xf>
    <xf numFmtId="0" fontId="10" fillId="0" borderId="47" xfId="0" applyFont="1" applyBorder="1" applyAlignment="1">
      <alignment horizontal="left" vertical="center"/>
    </xf>
    <xf numFmtId="0" fontId="10" fillId="0" borderId="2" xfId="0" applyFont="1" applyBorder="1" applyAlignment="1">
      <alignment horizontal="left" vertical="center"/>
    </xf>
    <xf numFmtId="38" fontId="10" fillId="0" borderId="2" xfId="2" applyNumberFormat="1" applyFont="1" applyBorder="1" applyAlignment="1">
      <alignment horizontal="right" vertical="center" wrapText="1"/>
    </xf>
    <xf numFmtId="38" fontId="10" fillId="0" borderId="2" xfId="2" applyNumberFormat="1" applyFont="1" applyBorder="1" applyAlignment="1">
      <alignment horizontal="right" vertical="center"/>
    </xf>
    <xf numFmtId="41" fontId="10" fillId="0" borderId="59" xfId="2" applyFont="1" applyBorder="1" applyAlignment="1">
      <alignment horizontal="right" vertical="center" wrapText="1"/>
    </xf>
    <xf numFmtId="0" fontId="13" fillId="0" borderId="60" xfId="0" applyFont="1" applyBorder="1" applyAlignment="1">
      <alignment horizontal="right" vertical="center"/>
    </xf>
    <xf numFmtId="41" fontId="10" fillId="0" borderId="60" xfId="2" applyFont="1" applyBorder="1" applyAlignment="1">
      <alignment horizontal="right" vertical="center" wrapText="1"/>
    </xf>
    <xf numFmtId="0" fontId="13" fillId="0" borderId="61" xfId="0" applyFont="1" applyBorder="1" applyAlignment="1">
      <alignment horizontal="right" vertical="center"/>
    </xf>
    <xf numFmtId="0" fontId="10" fillId="0" borderId="62" xfId="0" applyFont="1" applyBorder="1" applyAlignment="1">
      <alignment horizontal="left" vertical="center" wrapText="1"/>
    </xf>
    <xf numFmtId="0" fontId="9" fillId="0" borderId="53" xfId="0" applyFont="1" applyBorder="1" applyAlignment="1">
      <alignment horizontal="center" vertical="center"/>
    </xf>
    <xf numFmtId="3" fontId="10" fillId="0" borderId="26" xfId="0" applyNumberFormat="1" applyFont="1" applyBorder="1" applyAlignment="1">
      <alignment horizontal="right" vertical="center" wrapText="1"/>
    </xf>
    <xf numFmtId="41" fontId="10" fillId="0" borderId="26" xfId="2" applyFont="1" applyBorder="1" applyAlignment="1">
      <alignment horizontal="right" vertical="center" wrapText="1"/>
    </xf>
    <xf numFmtId="38" fontId="10" fillId="0" borderId="26" xfId="2" applyNumberFormat="1" applyFont="1" applyBorder="1" applyAlignment="1">
      <alignment horizontal="right" vertical="center" wrapText="1"/>
    </xf>
    <xf numFmtId="38" fontId="10" fillId="0" borderId="26" xfId="2" applyNumberFormat="1" applyFont="1" applyBorder="1" applyAlignment="1">
      <alignment horizontal="right" vertical="center"/>
    </xf>
    <xf numFmtId="41" fontId="10" fillId="0" borderId="63" xfId="2" applyFont="1" applyBorder="1" applyAlignment="1">
      <alignment horizontal="right" vertical="center" wrapText="1"/>
    </xf>
    <xf numFmtId="0" fontId="13" fillId="0" borderId="64" xfId="0" applyFont="1" applyBorder="1" applyAlignment="1">
      <alignment horizontal="right" vertical="center"/>
    </xf>
    <xf numFmtId="41" fontId="10" fillId="0" borderId="64" xfId="2" applyFont="1" applyBorder="1" applyAlignment="1">
      <alignment horizontal="right" vertical="center" wrapText="1"/>
    </xf>
    <xf numFmtId="0" fontId="13" fillId="0" borderId="65" xfId="0" applyFont="1" applyBorder="1" applyAlignment="1">
      <alignment horizontal="right" vertical="center"/>
    </xf>
    <xf numFmtId="0" fontId="9" fillId="0" borderId="34" xfId="0" applyFont="1" applyBorder="1" applyAlignment="1">
      <alignment horizontal="center" vertical="center"/>
    </xf>
    <xf numFmtId="0" fontId="9" fillId="0" borderId="40" xfId="0" applyFont="1" applyBorder="1" applyAlignment="1">
      <alignment horizontal="center" vertical="center"/>
    </xf>
    <xf numFmtId="0" fontId="9" fillId="0" borderId="42" xfId="0" applyFont="1" applyBorder="1" applyAlignment="1">
      <alignment horizontal="center" vertical="center"/>
    </xf>
    <xf numFmtId="0" fontId="12" fillId="0" borderId="13" xfId="0" applyFont="1" applyBorder="1" applyAlignment="1">
      <alignment horizontal="center" vertical="center"/>
    </xf>
    <xf numFmtId="0" fontId="9" fillId="0" borderId="15" xfId="0" applyFont="1" applyBorder="1" applyAlignment="1">
      <alignment horizontal="center" vertical="center"/>
    </xf>
    <xf numFmtId="0" fontId="1" fillId="0" borderId="42" xfId="0" applyFont="1" applyBorder="1" applyAlignment="1">
      <alignment horizontal="center" vertical="center"/>
    </xf>
    <xf numFmtId="0" fontId="1" fillId="0" borderId="0" xfId="0" applyFont="1" applyAlignment="1">
      <alignment horizontal="center" vertical="center"/>
    </xf>
    <xf numFmtId="0" fontId="1" fillId="0" borderId="34" xfId="0" applyFont="1" applyBorder="1" applyAlignment="1">
      <alignment horizontal="center" vertical="center"/>
    </xf>
    <xf numFmtId="0" fontId="1" fillId="0" borderId="40" xfId="0" applyFont="1" applyBorder="1" applyAlignment="1">
      <alignment horizontal="center" vertical="center"/>
    </xf>
    <xf numFmtId="0" fontId="12" fillId="0" borderId="0" xfId="0" applyFont="1" applyAlignment="1">
      <alignment horizontal="center" vertical="center"/>
    </xf>
    <xf numFmtId="0" fontId="12" fillId="0" borderId="66" xfId="0" applyFont="1" applyBorder="1" applyAlignment="1">
      <alignment horizontal="center" vertical="center"/>
    </xf>
    <xf numFmtId="0" fontId="12" fillId="0" borderId="67" xfId="0" applyFont="1" applyBorder="1" applyAlignment="1">
      <alignment horizontal="center" vertical="center"/>
    </xf>
    <xf numFmtId="41" fontId="10" fillId="0" borderId="26" xfId="2" applyFont="1" applyFill="1" applyBorder="1" applyAlignment="1">
      <alignment horizontal="right" vertical="center" wrapText="1"/>
    </xf>
    <xf numFmtId="41" fontId="10" fillId="0" borderId="26" xfId="2" applyFont="1" applyFill="1" applyBorder="1" applyAlignment="1">
      <alignment vertical="center"/>
    </xf>
    <xf numFmtId="41" fontId="10" fillId="0" borderId="32" xfId="2" applyFont="1" applyFill="1" applyBorder="1" applyAlignment="1">
      <alignment vertical="center"/>
    </xf>
    <xf numFmtId="41" fontId="10" fillId="0" borderId="63" xfId="2" applyFont="1" applyFill="1" applyBorder="1" applyAlignment="1">
      <alignment horizontal="right" vertical="center" wrapText="1"/>
    </xf>
    <xf numFmtId="0" fontId="13" fillId="0" borderId="68" xfId="0" applyFont="1" applyBorder="1" applyAlignment="1">
      <alignment horizontal="right" vertical="center"/>
    </xf>
    <xf numFmtId="180" fontId="10" fillId="0" borderId="63" xfId="3" applyNumberFormat="1" applyFont="1" applyFill="1" applyBorder="1" applyAlignment="1">
      <alignment horizontal="right" vertical="center" wrapText="1"/>
    </xf>
    <xf numFmtId="180" fontId="13" fillId="0" borderId="65" xfId="3" applyNumberFormat="1" applyFont="1" applyFill="1" applyBorder="1" applyAlignment="1">
      <alignment horizontal="right" vertical="center"/>
    </xf>
    <xf numFmtId="0" fontId="13" fillId="0" borderId="0" xfId="0" applyFont="1" applyAlignment="1">
      <alignment horizontal="right" vertical="center"/>
    </xf>
    <xf numFmtId="41" fontId="10" fillId="0" borderId="37" xfId="2" applyFont="1" applyBorder="1" applyAlignment="1">
      <alignment horizontal="right" vertical="center"/>
    </xf>
    <xf numFmtId="41" fontId="10" fillId="0" borderId="33" xfId="2" applyFont="1" applyBorder="1" applyAlignment="1">
      <alignment horizontal="right" vertical="center"/>
    </xf>
    <xf numFmtId="41" fontId="10" fillId="0" borderId="19" xfId="2" applyFont="1" applyFill="1" applyBorder="1" applyAlignment="1">
      <alignment vertical="center" wrapText="1"/>
    </xf>
    <xf numFmtId="41" fontId="10" fillId="0" borderId="22" xfId="2" applyFont="1" applyFill="1" applyBorder="1" applyAlignment="1">
      <alignment vertical="center" wrapText="1"/>
    </xf>
    <xf numFmtId="41" fontId="10" fillId="0" borderId="2" xfId="2" applyFont="1" applyFill="1" applyBorder="1" applyAlignment="1">
      <alignment vertical="center"/>
    </xf>
    <xf numFmtId="41" fontId="10" fillId="0" borderId="16" xfId="2" applyFont="1" applyFill="1" applyBorder="1" applyAlignment="1">
      <alignment vertical="center"/>
    </xf>
    <xf numFmtId="41" fontId="10" fillId="0" borderId="59" xfId="2" applyFont="1" applyFill="1" applyBorder="1" applyAlignment="1">
      <alignment horizontal="right" vertical="center" wrapText="1"/>
    </xf>
    <xf numFmtId="0" fontId="13" fillId="0" borderId="69" xfId="0" applyFont="1" applyBorder="1" applyAlignment="1">
      <alignment horizontal="right" vertical="center"/>
    </xf>
    <xf numFmtId="180" fontId="10" fillId="0" borderId="59" xfId="3" applyNumberFormat="1" applyFont="1" applyFill="1" applyBorder="1" applyAlignment="1">
      <alignment horizontal="right" vertical="center" wrapText="1"/>
    </xf>
    <xf numFmtId="180" fontId="13" fillId="0" borderId="61" xfId="3" applyNumberFormat="1" applyFont="1" applyFill="1" applyBorder="1" applyAlignment="1">
      <alignment horizontal="right" vertical="center"/>
    </xf>
    <xf numFmtId="41" fontId="10" fillId="0" borderId="31" xfId="2" applyFont="1" applyFill="1" applyBorder="1" applyAlignment="1">
      <alignment horizontal="right" vertical="center"/>
    </xf>
    <xf numFmtId="41" fontId="10" fillId="0" borderId="31" xfId="2" applyFont="1" applyBorder="1" applyAlignment="1">
      <alignment horizontal="right" vertical="center"/>
    </xf>
    <xf numFmtId="41" fontId="10" fillId="0" borderId="28" xfId="2" applyFont="1" applyBorder="1" applyAlignment="1">
      <alignment horizontal="right" vertical="center"/>
    </xf>
    <xf numFmtId="41" fontId="10" fillId="0" borderId="48" xfId="2" applyFont="1" applyFill="1" applyBorder="1" applyAlignment="1">
      <alignment horizontal="right" vertical="center" wrapText="1"/>
    </xf>
    <xf numFmtId="41" fontId="10" fillId="0" borderId="49" xfId="2" applyFont="1" applyFill="1" applyBorder="1" applyAlignment="1">
      <alignment horizontal="right" vertical="center"/>
    </xf>
    <xf numFmtId="41" fontId="10" fillId="0" borderId="10" xfId="2" applyFont="1" applyFill="1" applyBorder="1" applyAlignment="1">
      <alignment horizontal="right" vertical="center" wrapText="1"/>
    </xf>
    <xf numFmtId="41" fontId="10" fillId="0" borderId="10" xfId="2" applyFont="1" applyFill="1" applyBorder="1" applyAlignment="1">
      <alignment vertical="center"/>
    </xf>
    <xf numFmtId="180" fontId="10" fillId="0" borderId="16" xfId="3" applyNumberFormat="1" applyFont="1" applyFill="1" applyBorder="1" applyAlignment="1">
      <alignment horizontal="right" vertical="center" wrapText="1"/>
    </xf>
    <xf numFmtId="180" fontId="10" fillId="0" borderId="28" xfId="3" applyNumberFormat="1" applyFont="1" applyFill="1" applyBorder="1" applyAlignment="1">
      <alignment horizontal="right" vertical="center" wrapText="1"/>
    </xf>
    <xf numFmtId="178" fontId="10" fillId="0" borderId="2" xfId="2" applyNumberFormat="1" applyFont="1" applyFill="1" applyBorder="1" applyAlignment="1">
      <alignment horizontal="right" vertical="center"/>
    </xf>
    <xf numFmtId="178" fontId="10" fillId="0" borderId="10" xfId="2" applyNumberFormat="1" applyFont="1" applyBorder="1" applyAlignment="1">
      <alignment vertical="center"/>
    </xf>
    <xf numFmtId="178" fontId="10" fillId="0" borderId="16" xfId="2" applyNumberFormat="1" applyFont="1" applyBorder="1" applyAlignment="1">
      <alignment vertical="center"/>
    </xf>
    <xf numFmtId="178" fontId="10" fillId="0" borderId="59" xfId="2" applyNumberFormat="1" applyFont="1" applyBorder="1" applyAlignment="1">
      <alignment horizontal="right" vertical="center" wrapText="1"/>
    </xf>
    <xf numFmtId="178" fontId="13" fillId="0" borderId="69" xfId="0" applyNumberFormat="1" applyFont="1" applyBorder="1" applyAlignment="1">
      <alignment horizontal="right" vertical="center"/>
    </xf>
    <xf numFmtId="178" fontId="13" fillId="0" borderId="0" xfId="0" applyNumberFormat="1" applyFont="1" applyAlignment="1">
      <alignment horizontal="right" vertical="center"/>
    </xf>
    <xf numFmtId="178" fontId="10" fillId="0" borderId="31" xfId="2" applyNumberFormat="1" applyFont="1" applyFill="1" applyBorder="1" applyAlignment="1">
      <alignment horizontal="right" vertical="center"/>
    </xf>
    <xf numFmtId="178" fontId="10" fillId="0" borderId="28" xfId="2" applyNumberFormat="1" applyFont="1" applyFill="1" applyBorder="1" applyAlignment="1">
      <alignment horizontal="right" vertical="center"/>
    </xf>
    <xf numFmtId="178" fontId="10" fillId="0" borderId="6" xfId="2" applyNumberFormat="1" applyFont="1" applyFill="1" applyBorder="1" applyAlignment="1">
      <alignment horizontal="right" vertical="center"/>
    </xf>
    <xf numFmtId="178" fontId="10" fillId="0" borderId="25" xfId="2" applyNumberFormat="1" applyFont="1" applyFill="1" applyBorder="1" applyAlignment="1">
      <alignment horizontal="right" vertical="center"/>
    </xf>
    <xf numFmtId="0" fontId="10" fillId="0" borderId="34" xfId="0" applyFont="1" applyBorder="1">
      <alignment vertical="center"/>
    </xf>
    <xf numFmtId="0" fontId="10" fillId="0" borderId="40" xfId="0" applyFont="1" applyBorder="1">
      <alignment vertical="center"/>
    </xf>
    <xf numFmtId="41" fontId="10" fillId="0" borderId="27" xfId="2" applyFont="1" applyBorder="1" applyAlignment="1">
      <alignment vertical="center"/>
    </xf>
    <xf numFmtId="41" fontId="10" fillId="0" borderId="25" xfId="2" applyFont="1" applyBorder="1" applyAlignment="1">
      <alignment vertical="center"/>
    </xf>
    <xf numFmtId="178" fontId="10" fillId="0" borderId="70" xfId="2" applyNumberFormat="1" applyFont="1" applyBorder="1" applyAlignment="1">
      <alignment horizontal="right" vertical="center" wrapText="1"/>
    </xf>
    <xf numFmtId="178" fontId="13" fillId="0" borderId="71" xfId="0" applyNumberFormat="1" applyFont="1" applyBorder="1" applyAlignment="1">
      <alignment horizontal="right" vertical="center"/>
    </xf>
    <xf numFmtId="180" fontId="10" fillId="0" borderId="70" xfId="3" applyNumberFormat="1" applyFont="1" applyBorder="1" applyAlignment="1">
      <alignment horizontal="right" vertical="center" wrapText="1"/>
    </xf>
    <xf numFmtId="180" fontId="13" fillId="0" borderId="72" xfId="3" applyNumberFormat="1" applyFont="1" applyBorder="1" applyAlignment="1">
      <alignment horizontal="right" vertical="center"/>
    </xf>
    <xf numFmtId="178" fontId="10" fillId="0" borderId="29" xfId="2" applyNumberFormat="1" applyFont="1" applyFill="1" applyBorder="1" applyAlignment="1">
      <alignment horizontal="right" vertical="center"/>
    </xf>
    <xf numFmtId="178" fontId="10" fillId="0" borderId="30" xfId="2" applyNumberFormat="1" applyFont="1" applyFill="1" applyBorder="1" applyAlignment="1">
      <alignment horizontal="right" vertical="center"/>
    </xf>
    <xf numFmtId="0" fontId="12" fillId="0" borderId="26" xfId="0" applyFont="1" applyBorder="1" applyAlignment="1">
      <alignment horizontal="center" vertical="center"/>
    </xf>
    <xf numFmtId="0" fontId="12" fillId="0" borderId="73" xfId="0" applyFont="1" applyBorder="1" applyAlignment="1">
      <alignment horizontal="center" vertical="center"/>
    </xf>
    <xf numFmtId="0" fontId="12" fillId="0" borderId="74" xfId="0" applyFont="1" applyBorder="1" applyAlignment="1">
      <alignment horizontal="center" vertical="center"/>
    </xf>
    <xf numFmtId="0" fontId="12" fillId="0" borderId="56" xfId="0" applyFont="1" applyBorder="1" applyAlignment="1">
      <alignment horizontal="center" vertical="center"/>
    </xf>
    <xf numFmtId="0" fontId="12" fillId="0" borderId="75" xfId="0" applyFont="1" applyBorder="1" applyAlignment="1">
      <alignment horizontal="center" vertical="center"/>
    </xf>
    <xf numFmtId="0" fontId="12" fillId="0" borderId="6" xfId="0" applyFont="1" applyBorder="1" applyAlignment="1">
      <alignment horizontal="center" vertical="center"/>
    </xf>
    <xf numFmtId="0" fontId="12" fillId="0" borderId="46" xfId="0" applyFont="1" applyBorder="1" applyAlignment="1">
      <alignment horizontal="center" vertical="center"/>
    </xf>
    <xf numFmtId="0" fontId="10" fillId="0" borderId="48" xfId="0" applyFont="1" applyBorder="1" applyAlignment="1">
      <alignment horizontal="right" vertical="center" wrapText="1"/>
    </xf>
    <xf numFmtId="0" fontId="10" fillId="0" borderId="49" xfId="0" applyFont="1" applyBorder="1" applyAlignment="1">
      <alignment horizontal="right" vertical="center"/>
    </xf>
    <xf numFmtId="0" fontId="10" fillId="0" borderId="5" xfId="0" applyFont="1" applyBorder="1" applyAlignment="1">
      <alignment horizontal="right" vertical="center" wrapText="1"/>
    </xf>
    <xf numFmtId="0" fontId="10" fillId="0" borderId="5" xfId="0" applyFont="1" applyBorder="1" applyAlignment="1">
      <alignment horizontal="right" vertical="center"/>
    </xf>
    <xf numFmtId="0" fontId="10" fillId="0" borderId="48" xfId="0" applyFont="1" applyBorder="1" applyAlignment="1">
      <alignment horizontal="right" vertical="center"/>
    </xf>
    <xf numFmtId="0" fontId="10" fillId="0" borderId="8" xfId="0" applyFont="1" applyBorder="1" applyAlignment="1">
      <alignment horizontal="right" vertical="center"/>
    </xf>
    <xf numFmtId="180" fontId="10" fillId="0" borderId="5" xfId="3" applyNumberFormat="1" applyFont="1" applyFill="1" applyBorder="1" applyAlignment="1">
      <alignment horizontal="right" vertical="center"/>
    </xf>
    <xf numFmtId="180" fontId="10" fillId="0" borderId="50" xfId="3" applyNumberFormat="1" applyFont="1" applyFill="1" applyBorder="1" applyAlignment="1">
      <alignment horizontal="right" vertical="center"/>
    </xf>
    <xf numFmtId="0" fontId="10" fillId="0" borderId="37" xfId="0" applyFont="1" applyBorder="1" applyAlignment="1">
      <alignment horizontal="right" vertical="center"/>
    </xf>
    <xf numFmtId="0" fontId="10" fillId="0" borderId="33" xfId="0" applyFont="1" applyBorder="1" applyAlignment="1">
      <alignment horizontal="right" vertical="center"/>
    </xf>
    <xf numFmtId="41" fontId="10" fillId="0" borderId="9" xfId="2" applyFont="1" applyFill="1" applyBorder="1" applyAlignment="1">
      <alignment horizontal="right" vertical="center"/>
    </xf>
    <xf numFmtId="180" fontId="10" fillId="0" borderId="2" xfId="3" applyNumberFormat="1" applyFont="1" applyFill="1" applyBorder="1" applyAlignment="1">
      <alignment horizontal="right" vertical="center"/>
    </xf>
    <xf numFmtId="180" fontId="10" fillId="0" borderId="45" xfId="3" applyNumberFormat="1" applyFont="1" applyFill="1" applyBorder="1" applyAlignment="1">
      <alignment horizontal="right" vertical="center"/>
    </xf>
    <xf numFmtId="41" fontId="10" fillId="0" borderId="0" xfId="2" applyFont="1" applyFill="1" applyBorder="1" applyAlignment="1">
      <alignment vertical="center"/>
    </xf>
    <xf numFmtId="179" fontId="10" fillId="0" borderId="0" xfId="0" applyNumberFormat="1" applyFont="1">
      <alignment vertical="center"/>
    </xf>
    <xf numFmtId="179" fontId="10" fillId="0" borderId="31" xfId="0" applyNumberFormat="1" applyFont="1" applyBorder="1" applyAlignment="1">
      <alignment horizontal="right" vertical="center"/>
    </xf>
    <xf numFmtId="0" fontId="10" fillId="0" borderId="31" xfId="0" applyFont="1" applyBorder="1" applyAlignment="1">
      <alignment horizontal="right" vertical="center"/>
    </xf>
    <xf numFmtId="0" fontId="10" fillId="0" borderId="9" xfId="0" applyFont="1" applyBorder="1" applyAlignment="1">
      <alignment horizontal="right" vertical="center" wrapText="1"/>
    </xf>
    <xf numFmtId="180" fontId="10" fillId="0" borderId="2" xfId="3" applyNumberFormat="1" applyFont="1" applyFill="1" applyBorder="1" applyAlignment="1">
      <alignment horizontal="right" vertical="center" wrapText="1"/>
    </xf>
    <xf numFmtId="180" fontId="10" fillId="0" borderId="45" xfId="3" applyNumberFormat="1" applyFont="1" applyFill="1" applyBorder="1" applyAlignment="1">
      <alignment horizontal="right" vertical="center" wrapText="1"/>
    </xf>
    <xf numFmtId="0" fontId="10" fillId="0" borderId="0" xfId="0" applyFont="1" applyAlignment="1">
      <alignment vertical="center" wrapText="1"/>
    </xf>
    <xf numFmtId="0" fontId="10" fillId="0" borderId="31" xfId="0" applyFont="1" applyBorder="1" applyAlignment="1">
      <alignment horizontal="right" vertical="center" wrapText="1"/>
    </xf>
    <xf numFmtId="0" fontId="10" fillId="0" borderId="0" xfId="0" applyFont="1" applyAlignment="1">
      <alignment horizontal="right" vertical="center" wrapText="1"/>
    </xf>
    <xf numFmtId="180" fontId="10" fillId="0" borderId="2" xfId="0" applyNumberFormat="1" applyFont="1" applyBorder="1" applyAlignment="1">
      <alignment horizontal="right" vertical="center"/>
    </xf>
    <xf numFmtId="180" fontId="10" fillId="0" borderId="45" xfId="0" applyNumberFormat="1" applyFont="1" applyBorder="1" applyAlignment="1">
      <alignment horizontal="right" vertical="center"/>
    </xf>
    <xf numFmtId="178" fontId="10" fillId="0" borderId="16" xfId="2" applyNumberFormat="1" applyFont="1" applyFill="1" applyBorder="1" applyAlignment="1">
      <alignment horizontal="right" vertical="center"/>
    </xf>
    <xf numFmtId="178" fontId="10" fillId="0" borderId="9" xfId="2" applyNumberFormat="1" applyFont="1" applyFill="1" applyBorder="1" applyAlignment="1">
      <alignment horizontal="right" vertical="center"/>
    </xf>
    <xf numFmtId="178" fontId="10" fillId="0" borderId="0" xfId="2" applyNumberFormat="1" applyFont="1" applyFill="1" applyBorder="1" applyAlignment="1">
      <alignment vertical="center"/>
    </xf>
    <xf numFmtId="41" fontId="10" fillId="0" borderId="9" xfId="2" applyFont="1" applyFill="1" applyBorder="1" applyAlignment="1">
      <alignment horizontal="right" vertical="center" wrapText="1"/>
    </xf>
    <xf numFmtId="41" fontId="10" fillId="0" borderId="0" xfId="2" applyFont="1" applyFill="1" applyBorder="1" applyAlignment="1">
      <alignment vertical="center" wrapText="1"/>
    </xf>
    <xf numFmtId="41" fontId="10" fillId="0" borderId="31" xfId="2" applyFont="1" applyFill="1" applyBorder="1" applyAlignment="1">
      <alignment horizontal="right" vertical="center" wrapText="1"/>
    </xf>
    <xf numFmtId="0" fontId="10" fillId="0" borderId="55" xfId="0" applyFont="1" applyBorder="1" applyAlignment="1">
      <alignment horizontal="right" vertical="center"/>
    </xf>
    <xf numFmtId="180" fontId="10" fillId="0" borderId="6" xfId="3" applyNumberFormat="1" applyFont="1" applyFill="1" applyBorder="1" applyAlignment="1">
      <alignment horizontal="right" vertical="center"/>
    </xf>
    <xf numFmtId="180" fontId="10" fillId="0" borderId="46" xfId="3" applyNumberFormat="1" applyFont="1" applyFill="1" applyBorder="1" applyAlignment="1">
      <alignment horizontal="right" vertical="center"/>
    </xf>
    <xf numFmtId="0" fontId="10" fillId="0" borderId="29" xfId="0" applyFont="1" applyBorder="1" applyAlignment="1">
      <alignment horizontal="right" vertical="center"/>
    </xf>
    <xf numFmtId="0" fontId="12" fillId="0" borderId="43" xfId="0" applyFont="1" applyBorder="1" applyAlignment="1">
      <alignment horizontal="center" vertical="center"/>
    </xf>
    <xf numFmtId="0" fontId="12" fillId="0" borderId="39"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40"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horizontal="center" vertical="center" wrapText="1"/>
    </xf>
    <xf numFmtId="0" fontId="10" fillId="0" borderId="0" xfId="0" applyFont="1" applyBorder="1" applyAlignment="1">
      <alignment horizontal="right" vertical="center"/>
    </xf>
    <xf numFmtId="180" fontId="10" fillId="0" borderId="0" xfId="3" applyNumberFormat="1" applyFont="1" applyFill="1" applyBorder="1" applyAlignment="1">
      <alignment horizontal="right" vertical="center"/>
    </xf>
    <xf numFmtId="0" fontId="10" fillId="0" borderId="39" xfId="0" applyFont="1" applyBorder="1" applyAlignment="1">
      <alignment vertical="center" wrapText="1"/>
    </xf>
    <xf numFmtId="0" fontId="10" fillId="0" borderId="23" xfId="0" applyFont="1" applyBorder="1" applyAlignment="1">
      <alignment vertical="center" wrapText="1"/>
    </xf>
    <xf numFmtId="0" fontId="13" fillId="0" borderId="57" xfId="0" applyFont="1" applyBorder="1">
      <alignment vertical="center"/>
    </xf>
    <xf numFmtId="181" fontId="10" fillId="0" borderId="2" xfId="0" applyNumberFormat="1" applyFont="1" applyBorder="1" applyAlignment="1">
      <alignment horizontal="right" vertical="center"/>
    </xf>
    <xf numFmtId="181" fontId="10" fillId="0" borderId="16" xfId="0" applyNumberFormat="1" applyFont="1" applyBorder="1" applyAlignment="1">
      <alignment horizontal="right" vertical="center"/>
    </xf>
    <xf numFmtId="180" fontId="10" fillId="0" borderId="16" xfId="3" applyNumberFormat="1" applyFont="1" applyFill="1" applyBorder="1" applyAlignment="1">
      <alignment horizontal="right" vertical="center"/>
    </xf>
    <xf numFmtId="180" fontId="10" fillId="0" borderId="28" xfId="3" applyNumberFormat="1" applyFont="1" applyFill="1" applyBorder="1" applyAlignment="1">
      <alignment horizontal="right" vertical="center"/>
    </xf>
    <xf numFmtId="0" fontId="10" fillId="0" borderId="19" xfId="0" applyFont="1" applyBorder="1" applyAlignment="1">
      <alignment horizontal="right" vertical="center"/>
    </xf>
    <xf numFmtId="0" fontId="10" fillId="0" borderId="22" xfId="0" applyFont="1" applyBorder="1" applyAlignment="1">
      <alignment horizontal="right" vertical="center"/>
    </xf>
    <xf numFmtId="180" fontId="10" fillId="0" borderId="19" xfId="3" applyNumberFormat="1" applyFont="1" applyFill="1" applyBorder="1" applyAlignment="1">
      <alignment vertical="center"/>
    </xf>
    <xf numFmtId="180" fontId="10" fillId="0" borderId="20" xfId="3" applyNumberFormat="1" applyFont="1" applyFill="1" applyBorder="1" applyAlignment="1">
      <alignment vertical="center"/>
    </xf>
    <xf numFmtId="0" fontId="10" fillId="0" borderId="19" xfId="0" applyFont="1" applyBorder="1" applyAlignment="1">
      <alignment horizontal="right" vertical="center" wrapText="1"/>
    </xf>
    <xf numFmtId="0" fontId="10" fillId="0" borderId="22" xfId="0" applyFont="1" applyBorder="1" applyAlignment="1">
      <alignment horizontal="right" vertical="center" wrapText="1"/>
    </xf>
    <xf numFmtId="180" fontId="10" fillId="0" borderId="19" xfId="3" applyNumberFormat="1" applyFont="1" applyFill="1" applyBorder="1" applyAlignment="1">
      <alignment vertical="center" wrapText="1"/>
    </xf>
    <xf numFmtId="180" fontId="10" fillId="0" borderId="20" xfId="3" applyNumberFormat="1" applyFont="1" applyFill="1" applyBorder="1" applyAlignment="1">
      <alignment vertical="center" wrapText="1"/>
    </xf>
    <xf numFmtId="179" fontId="10" fillId="0" borderId="2" xfId="0" applyNumberFormat="1" applyFont="1" applyBorder="1" applyAlignment="1">
      <alignment horizontal="right" vertical="center" wrapText="1"/>
    </xf>
    <xf numFmtId="178" fontId="10" fillId="0" borderId="31" xfId="2" applyNumberFormat="1" applyFont="1" applyFill="1" applyBorder="1" applyAlignment="1">
      <alignment horizontal="right" vertical="center" wrapText="1"/>
    </xf>
    <xf numFmtId="178" fontId="10" fillId="0" borderId="28" xfId="2" applyNumberFormat="1" applyFont="1" applyFill="1" applyBorder="1" applyAlignment="1">
      <alignment horizontal="right" vertical="center" wrapText="1"/>
    </xf>
    <xf numFmtId="41" fontId="10" fillId="0" borderId="25" xfId="2" applyFont="1" applyFill="1" applyBorder="1" applyAlignment="1">
      <alignment horizontal="right" vertical="center"/>
    </xf>
    <xf numFmtId="41" fontId="10" fillId="0" borderId="27" xfId="2" applyFont="1" applyFill="1" applyBorder="1" applyAlignment="1">
      <alignment horizontal="right" vertical="center"/>
    </xf>
    <xf numFmtId="180" fontId="10" fillId="0" borderId="25" xfId="3" applyNumberFormat="1" applyFont="1" applyFill="1" applyBorder="1" applyAlignment="1">
      <alignment horizontal="right" vertical="center"/>
    </xf>
    <xf numFmtId="180" fontId="10" fillId="0" borderId="30" xfId="3" applyNumberFormat="1" applyFont="1" applyFill="1" applyBorder="1" applyAlignment="1">
      <alignment horizontal="right" vertical="center"/>
    </xf>
    <xf numFmtId="41" fontId="10" fillId="0" borderId="29" xfId="2" applyFont="1" applyFill="1" applyBorder="1" applyAlignment="1">
      <alignment horizontal="right" vertical="center"/>
    </xf>
    <xf numFmtId="41" fontId="10" fillId="0" borderId="30" xfId="2" applyFont="1" applyFill="1" applyBorder="1" applyAlignment="1">
      <alignment horizontal="right" vertical="center"/>
    </xf>
    <xf numFmtId="0" fontId="12" fillId="0" borderId="76"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2" fillId="0" borderId="77" xfId="0" applyFont="1" applyBorder="1" applyAlignment="1">
      <alignment horizontal="center" vertical="center"/>
    </xf>
    <xf numFmtId="0" fontId="12" fillId="0" borderId="78" xfId="0" applyFont="1" applyBorder="1" applyAlignment="1">
      <alignment horizontal="center" vertical="center"/>
    </xf>
    <xf numFmtId="0" fontId="17" fillId="0" borderId="34" xfId="0" applyFont="1" applyBorder="1" applyAlignment="1">
      <alignment horizontal="center" vertical="center"/>
    </xf>
    <xf numFmtId="0" fontId="17" fillId="0" borderId="53" xfId="0" applyFont="1" applyBorder="1" applyAlignment="1">
      <alignment horizontal="center" vertical="center"/>
    </xf>
    <xf numFmtId="41" fontId="10" fillId="0" borderId="5" xfId="2" applyFont="1" applyFill="1" applyBorder="1" applyAlignment="1">
      <alignment horizontal="right" vertical="center"/>
    </xf>
    <xf numFmtId="41" fontId="10" fillId="0" borderId="48" xfId="2" applyFont="1" applyFill="1" applyBorder="1" applyAlignment="1">
      <alignment horizontal="right" vertical="center"/>
    </xf>
    <xf numFmtId="41" fontId="10" fillId="0" borderId="5" xfId="2" applyFont="1" applyFill="1" applyBorder="1" applyAlignment="1">
      <alignment horizontal="center" vertical="center"/>
    </xf>
    <xf numFmtId="41" fontId="10" fillId="0" borderId="32" xfId="2" applyFont="1" applyFill="1" applyBorder="1" applyAlignment="1">
      <alignment horizontal="right" vertical="center"/>
    </xf>
    <xf numFmtId="41" fontId="10" fillId="0" borderId="38" xfId="2" applyFont="1" applyFill="1" applyBorder="1" applyAlignment="1">
      <alignment horizontal="right" vertical="center"/>
    </xf>
    <xf numFmtId="180" fontId="10" fillId="0" borderId="32" xfId="3" applyNumberFormat="1" applyFont="1" applyFill="1" applyBorder="1" applyAlignment="1">
      <alignment horizontal="right" vertical="center"/>
    </xf>
    <xf numFmtId="180" fontId="10" fillId="0" borderId="33" xfId="3" applyNumberFormat="1" applyFont="1" applyFill="1" applyBorder="1" applyAlignment="1">
      <alignment horizontal="right" vertical="center"/>
    </xf>
    <xf numFmtId="41" fontId="10" fillId="0" borderId="37" xfId="2" applyFont="1" applyFill="1" applyBorder="1" applyAlignment="1">
      <alignment horizontal="right" vertical="center"/>
    </xf>
    <xf numFmtId="41" fontId="10" fillId="0" borderId="33" xfId="2" applyFont="1" applyFill="1" applyBorder="1" applyAlignment="1">
      <alignment horizontal="right" vertical="center"/>
    </xf>
    <xf numFmtId="41" fontId="10" fillId="0" borderId="16" xfId="2" applyFont="1" applyFill="1" applyBorder="1" applyAlignment="1">
      <alignment horizontal="right" vertical="center" shrinkToFit="1"/>
    </xf>
    <xf numFmtId="41" fontId="10" fillId="0" borderId="10" xfId="2" applyFont="1" applyFill="1" applyBorder="1" applyAlignment="1">
      <alignment horizontal="right" vertical="center" shrinkToFit="1"/>
    </xf>
    <xf numFmtId="41" fontId="10" fillId="0" borderId="6" xfId="2" applyFont="1" applyFill="1" applyBorder="1" applyAlignment="1">
      <alignment horizontal="right"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34" xfId="0" applyFont="1" applyBorder="1" applyAlignment="1">
      <alignment horizontal="center" vertical="center"/>
    </xf>
    <xf numFmtId="0" fontId="18" fillId="0" borderId="53" xfId="0" applyFont="1" applyBorder="1" applyAlignment="1">
      <alignment horizontal="center" vertical="center"/>
    </xf>
    <xf numFmtId="182" fontId="10" fillId="0" borderId="16" xfId="0" applyNumberFormat="1" applyFont="1" applyBorder="1" applyAlignment="1">
      <alignment horizontal="right" vertical="center"/>
    </xf>
    <xf numFmtId="182" fontId="10" fillId="0" borderId="10" xfId="0" applyNumberFormat="1" applyFont="1" applyBorder="1" applyAlignment="1">
      <alignment horizontal="right" vertical="center"/>
    </xf>
    <xf numFmtId="0" fontId="8" fillId="0" borderId="12" xfId="0" applyFont="1" applyBorder="1" applyAlignment="1">
      <alignment horizontal="center" vertical="center"/>
    </xf>
    <xf numFmtId="0" fontId="8" fillId="0" borderId="39" xfId="0" applyFont="1" applyBorder="1" applyAlignment="1">
      <alignment horizontal="center" vertical="center"/>
    </xf>
    <xf numFmtId="0" fontId="8" fillId="0" borderId="1" xfId="0" applyFont="1" applyBorder="1" applyAlignment="1">
      <alignment horizontal="center" vertical="center"/>
    </xf>
    <xf numFmtId="0" fontId="8" fillId="0" borderId="14"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8" fillId="0" borderId="0" xfId="0" applyFont="1" applyAlignment="1">
      <alignment horizontal="center" vertical="center"/>
    </xf>
    <xf numFmtId="0" fontId="8" fillId="0" borderId="74" xfId="0" applyFont="1" applyBorder="1" applyAlignment="1">
      <alignment horizontal="center" vertical="center"/>
    </xf>
    <xf numFmtId="0" fontId="8" fillId="0" borderId="56" xfId="0" applyFont="1" applyBorder="1" applyAlignment="1">
      <alignment horizontal="center" vertical="center"/>
    </xf>
    <xf numFmtId="0" fontId="8" fillId="0" borderId="24" xfId="0" applyFont="1" applyBorder="1" applyAlignment="1">
      <alignment horizontal="center" vertical="center"/>
    </xf>
    <xf numFmtId="0" fontId="8" fillId="0" borderId="40" xfId="0" applyFont="1" applyBorder="1" applyAlignment="1">
      <alignment horizontal="center" vertical="center"/>
    </xf>
    <xf numFmtId="0" fontId="8" fillId="0" borderId="35" xfId="0" applyFont="1" applyBorder="1" applyAlignment="1">
      <alignment horizontal="center" vertical="center"/>
    </xf>
    <xf numFmtId="0" fontId="8" fillId="0" borderId="34"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10" fillId="0" borderId="34" xfId="0" applyFont="1" applyBorder="1" applyAlignment="1">
      <alignment horizontal="center" vertical="center"/>
    </xf>
    <xf numFmtId="0" fontId="10" fillId="0" borderId="53" xfId="0" applyFont="1" applyBorder="1" applyAlignment="1">
      <alignment horizontal="center" vertical="center"/>
    </xf>
    <xf numFmtId="0" fontId="8" fillId="0" borderId="66" xfId="0" applyFont="1" applyBorder="1" applyAlignment="1">
      <alignment horizontal="center" vertical="center"/>
    </xf>
    <xf numFmtId="0" fontId="8" fillId="0" borderId="67" xfId="0" applyFont="1" applyBorder="1" applyAlignment="1">
      <alignment horizontal="center" vertical="center"/>
    </xf>
    <xf numFmtId="0" fontId="8" fillId="0" borderId="37" xfId="0" applyFont="1" applyBorder="1" applyAlignment="1">
      <alignment horizontal="left" vertical="center" wrapText="1"/>
    </xf>
    <xf numFmtId="0" fontId="8" fillId="0" borderId="38" xfId="0" applyFont="1" applyBorder="1" applyAlignment="1">
      <alignment horizontal="left" vertical="center" wrapText="1"/>
    </xf>
    <xf numFmtId="41" fontId="10" fillId="0" borderId="32" xfId="2" applyFont="1" applyFill="1" applyBorder="1" applyAlignment="1">
      <alignment horizontal="center" vertical="center" wrapText="1"/>
    </xf>
    <xf numFmtId="41" fontId="10" fillId="0" borderId="38" xfId="2" applyFont="1" applyFill="1" applyBorder="1" applyAlignment="1">
      <alignment horizontal="center" vertical="center" wrapText="1"/>
    </xf>
    <xf numFmtId="180" fontId="10" fillId="0" borderId="32" xfId="3" applyNumberFormat="1" applyFont="1" applyFill="1" applyBorder="1" applyAlignment="1">
      <alignment horizontal="center" vertical="center"/>
    </xf>
    <xf numFmtId="180" fontId="10" fillId="0" borderId="33" xfId="3" applyNumberFormat="1" applyFont="1" applyFill="1" applyBorder="1" applyAlignment="1">
      <alignment horizontal="center" vertical="center"/>
    </xf>
    <xf numFmtId="41" fontId="10" fillId="0" borderId="0" xfId="2" applyFont="1" applyFill="1" applyBorder="1" applyAlignment="1">
      <alignment horizontal="center" vertical="center"/>
    </xf>
    <xf numFmtId="41" fontId="10" fillId="0" borderId="37" xfId="2" applyFont="1" applyFill="1" applyBorder="1" applyAlignment="1">
      <alignment horizontal="center" vertical="center"/>
    </xf>
    <xf numFmtId="41" fontId="10" fillId="0" borderId="33" xfId="2" applyFont="1" applyFill="1" applyBorder="1" applyAlignment="1">
      <alignment horizontal="center" vertical="center"/>
    </xf>
    <xf numFmtId="0" fontId="19" fillId="0" borderId="16" xfId="0" applyFont="1" applyBorder="1" applyAlignment="1">
      <alignment horizontal="right" vertical="center"/>
    </xf>
    <xf numFmtId="0" fontId="19" fillId="0" borderId="10" xfId="0" applyFont="1" applyBorder="1" applyAlignment="1">
      <alignment horizontal="right" vertical="center"/>
    </xf>
    <xf numFmtId="41" fontId="10" fillId="0" borderId="16" xfId="2" applyFont="1" applyFill="1" applyBorder="1" applyAlignment="1">
      <alignment horizontal="center" vertical="center"/>
    </xf>
    <xf numFmtId="41" fontId="10" fillId="0" borderId="10" xfId="2" applyFont="1" applyFill="1" applyBorder="1" applyAlignment="1">
      <alignment horizontal="center" vertical="center"/>
    </xf>
    <xf numFmtId="180" fontId="10" fillId="0" borderId="16" xfId="3" applyNumberFormat="1" applyFont="1" applyFill="1" applyBorder="1" applyAlignment="1">
      <alignment horizontal="center" vertical="center"/>
    </xf>
    <xf numFmtId="180" fontId="10" fillId="0" borderId="28" xfId="3" applyNumberFormat="1" applyFont="1" applyFill="1" applyBorder="1" applyAlignment="1">
      <alignment horizontal="center" vertical="center"/>
    </xf>
    <xf numFmtId="41" fontId="10" fillId="0" borderId="31" xfId="2" applyFont="1" applyFill="1" applyBorder="1" applyAlignment="1">
      <alignment horizontal="center" vertical="center"/>
    </xf>
    <xf numFmtId="41" fontId="10" fillId="0" borderId="28" xfId="2" applyFont="1" applyFill="1" applyBorder="1" applyAlignment="1">
      <alignment horizontal="center" vertical="center"/>
    </xf>
    <xf numFmtId="181" fontId="19" fillId="0" borderId="16" xfId="0" applyNumberFormat="1" applyFont="1" applyBorder="1" applyAlignment="1">
      <alignment horizontal="right" vertical="center"/>
    </xf>
    <xf numFmtId="181" fontId="19" fillId="0" borderId="10" xfId="0" applyNumberFormat="1" applyFont="1" applyBorder="1" applyAlignment="1">
      <alignment horizontal="right" vertical="center"/>
    </xf>
    <xf numFmtId="178" fontId="10" fillId="0" borderId="16" xfId="2" applyNumberFormat="1" applyFont="1" applyFill="1" applyBorder="1" applyAlignment="1">
      <alignment horizontal="center" vertical="center"/>
    </xf>
    <xf numFmtId="178" fontId="10" fillId="0" borderId="10" xfId="2" applyNumberFormat="1" applyFont="1" applyFill="1" applyBorder="1" applyAlignment="1">
      <alignment horizontal="center" vertical="center"/>
    </xf>
    <xf numFmtId="178" fontId="10" fillId="0" borderId="31" xfId="2" applyNumberFormat="1" applyFont="1" applyFill="1" applyBorder="1" applyAlignment="1">
      <alignment horizontal="center" vertical="center"/>
    </xf>
    <xf numFmtId="178" fontId="10" fillId="0" borderId="28" xfId="2" applyNumberFormat="1" applyFont="1" applyFill="1" applyBorder="1" applyAlignment="1">
      <alignment horizontal="center" vertical="center"/>
    </xf>
    <xf numFmtId="0" fontId="19" fillId="0" borderId="25" xfId="0" applyFont="1" applyBorder="1" applyAlignment="1">
      <alignment horizontal="right" vertical="center" wrapText="1"/>
    </xf>
    <xf numFmtId="0" fontId="19" fillId="0" borderId="25" xfId="0" applyFont="1" applyBorder="1" applyAlignment="1">
      <alignment horizontal="right" vertical="center"/>
    </xf>
    <xf numFmtId="0" fontId="19" fillId="0" borderId="27" xfId="0" applyFont="1" applyBorder="1" applyAlignment="1">
      <alignment horizontal="right" vertical="center"/>
    </xf>
    <xf numFmtId="178" fontId="10" fillId="0" borderId="25" xfId="2" applyNumberFormat="1" applyFont="1" applyFill="1" applyBorder="1" applyAlignment="1">
      <alignment horizontal="center" vertical="center"/>
    </xf>
    <xf numFmtId="178" fontId="10" fillId="0" borderId="27" xfId="2" applyNumberFormat="1" applyFont="1" applyFill="1" applyBorder="1" applyAlignment="1">
      <alignment horizontal="center" vertical="center"/>
    </xf>
    <xf numFmtId="180" fontId="10" fillId="0" borderId="25" xfId="3" applyNumberFormat="1" applyFont="1" applyFill="1" applyBorder="1" applyAlignment="1">
      <alignment horizontal="center" vertical="center"/>
    </xf>
    <xf numFmtId="180" fontId="10" fillId="0" borderId="30" xfId="3" applyNumberFormat="1" applyFont="1" applyFill="1" applyBorder="1" applyAlignment="1">
      <alignment horizontal="center" vertical="center"/>
    </xf>
    <xf numFmtId="178" fontId="10" fillId="0" borderId="29" xfId="2" applyNumberFormat="1" applyFont="1" applyFill="1" applyBorder="1" applyAlignment="1">
      <alignment horizontal="center" vertical="center"/>
    </xf>
    <xf numFmtId="178" fontId="10" fillId="0" borderId="30" xfId="2" applyNumberFormat="1" applyFont="1" applyFill="1" applyBorder="1" applyAlignment="1">
      <alignment horizontal="center" vertical="center"/>
    </xf>
  </cellXfs>
  <cellStyles count="4">
    <cellStyle name="Excel Built-in Comma [0]" xfId="1" xr:uid="{00000000-0005-0000-0000-000000000000}"/>
    <cellStyle name="パーセント" xfId="3"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16"/>
  <sheetViews>
    <sheetView zoomScale="50" zoomScaleNormal="50" workbookViewId="0">
      <selection activeCell="Y9" sqref="Y9"/>
    </sheetView>
  </sheetViews>
  <sheetFormatPr defaultRowHeight="13.2"/>
  <cols>
    <col min="2" max="2" width="36" customWidth="1"/>
    <col min="3" max="3" width="17.77734375" customWidth="1"/>
    <col min="8" max="11" width="9.77734375" customWidth="1"/>
  </cols>
  <sheetData>
    <row r="1" spans="1:19" ht="48" customHeight="1">
      <c r="A1" s="40" t="s">
        <v>0</v>
      </c>
    </row>
    <row r="2" spans="1:19" ht="40.200000000000003" customHeight="1" thickBot="1">
      <c r="A2" s="39" t="s">
        <v>245</v>
      </c>
    </row>
    <row r="3" spans="1:19" ht="35.4" customHeight="1">
      <c r="A3" s="60" t="s">
        <v>2</v>
      </c>
      <c r="B3" s="61"/>
      <c r="C3" s="64" t="s">
        <v>3</v>
      </c>
      <c r="D3" s="66" t="s">
        <v>4</v>
      </c>
      <c r="E3" s="61"/>
      <c r="F3" s="69" t="s">
        <v>5</v>
      </c>
      <c r="G3" s="70"/>
      <c r="H3" s="70"/>
      <c r="I3" s="70"/>
      <c r="J3" s="70"/>
      <c r="K3" s="70"/>
      <c r="L3" s="70"/>
      <c r="M3" s="70"/>
      <c r="N3" s="225"/>
      <c r="O3" s="225"/>
      <c r="P3" s="142" t="s">
        <v>6</v>
      </c>
      <c r="Q3" s="226"/>
      <c r="R3" s="226"/>
      <c r="S3" s="227"/>
    </row>
    <row r="4" spans="1:19" ht="35.4" customHeight="1" thickBot="1">
      <c r="A4" s="62"/>
      <c r="B4" s="63"/>
      <c r="C4" s="65"/>
      <c r="D4" s="223"/>
      <c r="E4" s="224"/>
      <c r="F4" s="65" t="s">
        <v>7</v>
      </c>
      <c r="G4" s="65"/>
      <c r="H4" s="65" t="s">
        <v>8</v>
      </c>
      <c r="I4" s="65"/>
      <c r="J4" s="65" t="s">
        <v>9</v>
      </c>
      <c r="K4" s="65"/>
      <c r="L4" s="65" t="s">
        <v>258</v>
      </c>
      <c r="M4" s="65"/>
      <c r="N4" s="74" t="s">
        <v>251</v>
      </c>
      <c r="O4" s="75"/>
      <c r="P4" s="74" t="s">
        <v>251</v>
      </c>
      <c r="Q4" s="75"/>
      <c r="R4" s="75"/>
      <c r="S4" s="214"/>
    </row>
    <row r="5" spans="1:19" ht="52.8" customHeight="1">
      <c r="A5" s="128" t="s">
        <v>10</v>
      </c>
      <c r="B5" s="129"/>
      <c r="C5" s="1" t="s">
        <v>11</v>
      </c>
      <c r="D5" s="215" t="s">
        <v>12</v>
      </c>
      <c r="E5" s="132"/>
      <c r="F5" s="216" t="s">
        <v>13</v>
      </c>
      <c r="G5" s="130"/>
      <c r="H5" s="216" t="s">
        <v>14</v>
      </c>
      <c r="I5" s="130"/>
      <c r="J5" s="217" t="s">
        <v>15</v>
      </c>
      <c r="K5" s="218"/>
      <c r="L5" s="130"/>
      <c r="M5" s="130"/>
      <c r="N5" s="130"/>
      <c r="O5" s="90"/>
      <c r="P5" s="219" t="s">
        <v>254</v>
      </c>
      <c r="Q5" s="220"/>
      <c r="R5" s="221" t="s">
        <v>259</v>
      </c>
      <c r="S5" s="222"/>
    </row>
    <row r="6" spans="1:19" ht="50.4" customHeight="1">
      <c r="A6" s="213" t="s">
        <v>16</v>
      </c>
      <c r="B6" s="119"/>
      <c r="C6" s="2" t="s">
        <v>17</v>
      </c>
      <c r="D6" s="102" t="s">
        <v>18</v>
      </c>
      <c r="E6" s="92"/>
      <c r="F6" s="120" t="s">
        <v>19</v>
      </c>
      <c r="G6" s="108"/>
      <c r="H6" s="120" t="s">
        <v>20</v>
      </c>
      <c r="I6" s="108"/>
      <c r="J6" s="207" t="s">
        <v>21</v>
      </c>
      <c r="K6" s="208"/>
      <c r="L6" s="108"/>
      <c r="M6" s="108"/>
      <c r="N6" s="108"/>
      <c r="O6" s="83"/>
      <c r="P6" s="209" t="s">
        <v>255</v>
      </c>
      <c r="Q6" s="210"/>
      <c r="R6" s="211" t="s">
        <v>260</v>
      </c>
      <c r="S6" s="212"/>
    </row>
    <row r="7" spans="1:19" ht="57.6" customHeight="1">
      <c r="A7" s="3"/>
      <c r="B7" s="4" t="s">
        <v>22</v>
      </c>
      <c r="C7" s="2" t="s">
        <v>17</v>
      </c>
      <c r="D7" s="102" t="s">
        <v>23</v>
      </c>
      <c r="E7" s="92"/>
      <c r="F7" s="120" t="s">
        <v>24</v>
      </c>
      <c r="G7" s="108"/>
      <c r="H7" s="120" t="s">
        <v>25</v>
      </c>
      <c r="I7" s="108"/>
      <c r="J7" s="207" t="s">
        <v>26</v>
      </c>
      <c r="K7" s="208"/>
      <c r="L7" s="108"/>
      <c r="M7" s="108"/>
      <c r="N7" s="108"/>
      <c r="O7" s="83"/>
      <c r="P7" s="209" t="s">
        <v>252</v>
      </c>
      <c r="Q7" s="210"/>
      <c r="R7" s="211" t="s">
        <v>261</v>
      </c>
      <c r="S7" s="212"/>
    </row>
    <row r="8" spans="1:19" ht="57.6" customHeight="1">
      <c r="A8" s="3"/>
      <c r="B8" s="4" t="s">
        <v>27</v>
      </c>
      <c r="C8" s="2" t="s">
        <v>17</v>
      </c>
      <c r="D8" s="102" t="s">
        <v>28</v>
      </c>
      <c r="E8" s="92"/>
      <c r="F8" s="120" t="s">
        <v>29</v>
      </c>
      <c r="G8" s="108"/>
      <c r="H8" s="120" t="s">
        <v>30</v>
      </c>
      <c r="I8" s="108"/>
      <c r="J8" s="207" t="s">
        <v>31</v>
      </c>
      <c r="K8" s="208"/>
      <c r="L8" s="108"/>
      <c r="M8" s="108"/>
      <c r="N8" s="108"/>
      <c r="O8" s="83"/>
      <c r="P8" s="209" t="s">
        <v>253</v>
      </c>
      <c r="Q8" s="210"/>
      <c r="R8" s="211" t="s">
        <v>262</v>
      </c>
      <c r="S8" s="212"/>
    </row>
    <row r="9" spans="1:19" ht="57.6" customHeight="1">
      <c r="A9" s="3"/>
      <c r="B9" s="4" t="s">
        <v>32</v>
      </c>
      <c r="C9" s="2" t="s">
        <v>17</v>
      </c>
      <c r="D9" s="102" t="s">
        <v>33</v>
      </c>
      <c r="E9" s="92"/>
      <c r="F9" s="120" t="s">
        <v>34</v>
      </c>
      <c r="G9" s="108"/>
      <c r="H9" s="120" t="s">
        <v>35</v>
      </c>
      <c r="I9" s="108"/>
      <c r="J9" s="207" t="s">
        <v>36</v>
      </c>
      <c r="K9" s="208"/>
      <c r="L9" s="108"/>
      <c r="M9" s="108"/>
      <c r="N9" s="108"/>
      <c r="O9" s="83"/>
      <c r="P9" s="209" t="s">
        <v>256</v>
      </c>
      <c r="Q9" s="210"/>
      <c r="R9" s="211" t="s">
        <v>263</v>
      </c>
      <c r="S9" s="212"/>
    </row>
    <row r="10" spans="1:19" ht="57.6" customHeight="1">
      <c r="A10" s="5"/>
      <c r="B10" s="4" t="s">
        <v>37</v>
      </c>
      <c r="C10" s="2" t="s">
        <v>17</v>
      </c>
      <c r="D10" s="102" t="s">
        <v>38</v>
      </c>
      <c r="E10" s="92"/>
      <c r="F10" s="120" t="s">
        <v>39</v>
      </c>
      <c r="G10" s="108"/>
      <c r="H10" s="120" t="s">
        <v>40</v>
      </c>
      <c r="I10" s="108"/>
      <c r="J10" s="207" t="s">
        <v>41</v>
      </c>
      <c r="K10" s="208"/>
      <c r="L10" s="108"/>
      <c r="M10" s="108"/>
      <c r="N10" s="108"/>
      <c r="O10" s="83"/>
      <c r="P10" s="209" t="s">
        <v>257</v>
      </c>
      <c r="Q10" s="210"/>
      <c r="R10" s="211" t="s">
        <v>264</v>
      </c>
      <c r="S10" s="212"/>
    </row>
    <row r="11" spans="1:19" ht="28.8">
      <c r="A11" s="205" t="s">
        <v>42</v>
      </c>
      <c r="B11" s="206"/>
      <c r="C11" s="2" t="s">
        <v>17</v>
      </c>
      <c r="D11" s="102" t="s">
        <v>43</v>
      </c>
      <c r="E11" s="92"/>
      <c r="F11" s="120" t="s">
        <v>44</v>
      </c>
      <c r="G11" s="108"/>
      <c r="H11" s="120" t="s">
        <v>45</v>
      </c>
      <c r="I11" s="108"/>
      <c r="J11" s="207" t="s">
        <v>46</v>
      </c>
      <c r="K11" s="208"/>
      <c r="L11" s="108"/>
      <c r="M11" s="108"/>
      <c r="N11" s="108"/>
      <c r="O11" s="83"/>
      <c r="P11" s="108">
        <v>1629</v>
      </c>
      <c r="Q11" s="108"/>
      <c r="R11" s="108"/>
      <c r="S11" s="193"/>
    </row>
    <row r="12" spans="1:19" ht="57.6" customHeight="1">
      <c r="A12" s="198" t="s">
        <v>47</v>
      </c>
      <c r="B12" s="199"/>
      <c r="C12" s="6" t="s">
        <v>48</v>
      </c>
      <c r="D12" s="200">
        <v>658104</v>
      </c>
      <c r="E12" s="201"/>
      <c r="F12" s="200">
        <v>955220</v>
      </c>
      <c r="G12" s="201"/>
      <c r="H12" s="120">
        <v>1110661</v>
      </c>
      <c r="I12" s="108"/>
      <c r="J12" s="200">
        <v>1221000</v>
      </c>
      <c r="K12" s="202"/>
      <c r="L12" s="203"/>
      <c r="M12" s="204"/>
      <c r="N12" s="202"/>
      <c r="O12" s="202"/>
      <c r="P12" s="108">
        <v>821000</v>
      </c>
      <c r="Q12" s="108"/>
      <c r="R12" s="108"/>
      <c r="S12" s="193"/>
    </row>
    <row r="13" spans="1:19" ht="57.6" customHeight="1">
      <c r="A13" s="118" t="s">
        <v>49</v>
      </c>
      <c r="B13" s="119"/>
      <c r="C13" s="2" t="s">
        <v>50</v>
      </c>
      <c r="D13" s="108">
        <v>4793</v>
      </c>
      <c r="E13" s="108"/>
      <c r="F13" s="108">
        <v>4550</v>
      </c>
      <c r="G13" s="108"/>
      <c r="H13" s="108">
        <v>3209</v>
      </c>
      <c r="I13" s="108"/>
      <c r="J13" s="120">
        <v>3223</v>
      </c>
      <c r="K13" s="83"/>
      <c r="L13" s="195"/>
      <c r="M13" s="196"/>
      <c r="N13" s="84"/>
      <c r="O13" s="83"/>
      <c r="P13" s="108">
        <v>8200</v>
      </c>
      <c r="Q13" s="108"/>
      <c r="R13" s="108"/>
      <c r="S13" s="193"/>
    </row>
    <row r="14" spans="1:19" ht="57.6" customHeight="1">
      <c r="A14" s="118" t="s">
        <v>51</v>
      </c>
      <c r="B14" s="119"/>
      <c r="C14" s="2" t="s">
        <v>52</v>
      </c>
      <c r="D14" s="194">
        <v>41.9</v>
      </c>
      <c r="E14" s="194"/>
      <c r="F14" s="194">
        <v>45.6</v>
      </c>
      <c r="G14" s="194"/>
      <c r="H14" s="194">
        <v>45.5</v>
      </c>
      <c r="I14" s="194"/>
      <c r="J14" s="194">
        <v>43.7</v>
      </c>
      <c r="K14" s="81"/>
      <c r="L14" s="195"/>
      <c r="M14" s="196"/>
      <c r="N14" s="82"/>
      <c r="O14" s="81"/>
      <c r="P14" s="197" t="s">
        <v>265</v>
      </c>
      <c r="Q14" s="197"/>
      <c r="R14" s="194"/>
      <c r="S14" s="193"/>
    </row>
    <row r="15" spans="1:19" ht="57.6" customHeight="1" thickBot="1">
      <c r="A15" s="187" t="s">
        <v>53</v>
      </c>
      <c r="B15" s="188"/>
      <c r="C15" s="7" t="s">
        <v>52</v>
      </c>
      <c r="D15" s="98">
        <v>0</v>
      </c>
      <c r="E15" s="98"/>
      <c r="F15" s="189">
        <v>3.8</v>
      </c>
      <c r="G15" s="189"/>
      <c r="H15" s="189">
        <v>7.7</v>
      </c>
      <c r="I15" s="189"/>
      <c r="J15" s="189">
        <v>7.7</v>
      </c>
      <c r="K15" s="190"/>
      <c r="L15" s="191"/>
      <c r="M15" s="192"/>
      <c r="N15" s="79"/>
      <c r="O15" s="78"/>
      <c r="P15" s="98">
        <v>100</v>
      </c>
      <c r="Q15" s="98"/>
      <c r="R15" s="98"/>
      <c r="S15" s="186"/>
    </row>
    <row r="16" spans="1:19" ht="28.8" customHeight="1"/>
    <row r="17" spans="1:17" ht="40.200000000000003" customHeight="1" thickBot="1">
      <c r="A17" s="39" t="s">
        <v>246</v>
      </c>
    </row>
    <row r="18" spans="1:17" ht="35.4" customHeight="1">
      <c r="A18" s="60" t="s">
        <v>2</v>
      </c>
      <c r="B18" s="61"/>
      <c r="C18" s="64" t="s">
        <v>3</v>
      </c>
      <c r="D18" s="66" t="s">
        <v>4</v>
      </c>
      <c r="E18" s="61"/>
      <c r="F18" s="69" t="s">
        <v>5</v>
      </c>
      <c r="G18" s="70"/>
      <c r="H18" s="70"/>
      <c r="I18" s="70"/>
      <c r="J18" s="70"/>
      <c r="K18" s="70"/>
      <c r="L18" s="70"/>
      <c r="M18" s="70"/>
      <c r="N18" s="71"/>
      <c r="O18" s="72"/>
      <c r="P18" s="64" t="s">
        <v>6</v>
      </c>
      <c r="Q18" s="73"/>
    </row>
    <row r="19" spans="1:17" ht="35.4" customHeight="1" thickBot="1">
      <c r="A19" s="62"/>
      <c r="B19" s="63"/>
      <c r="C19" s="65"/>
      <c r="D19" s="67"/>
      <c r="E19" s="68"/>
      <c r="F19" s="74" t="s">
        <v>7</v>
      </c>
      <c r="G19" s="63"/>
      <c r="H19" s="74" t="s">
        <v>8</v>
      </c>
      <c r="I19" s="63"/>
      <c r="J19" s="74" t="s">
        <v>9</v>
      </c>
      <c r="K19" s="63"/>
      <c r="L19" s="74" t="s">
        <v>258</v>
      </c>
      <c r="M19" s="75"/>
      <c r="N19" s="74" t="s">
        <v>251</v>
      </c>
      <c r="O19" s="63"/>
      <c r="P19" s="65" t="s">
        <v>251</v>
      </c>
      <c r="Q19" s="80"/>
    </row>
    <row r="20" spans="1:17" ht="57.6" customHeight="1">
      <c r="A20" s="86" t="s">
        <v>54</v>
      </c>
      <c r="B20" s="87"/>
      <c r="C20" s="8" t="s">
        <v>52</v>
      </c>
      <c r="D20" s="181" t="s">
        <v>55</v>
      </c>
      <c r="E20" s="182"/>
      <c r="F20" s="183" t="s">
        <v>56</v>
      </c>
      <c r="G20" s="184"/>
      <c r="H20" s="183" t="s">
        <v>56</v>
      </c>
      <c r="I20" s="184"/>
      <c r="J20" s="183" t="s">
        <v>56</v>
      </c>
      <c r="K20" s="184"/>
      <c r="L20" s="181"/>
      <c r="M20" s="182"/>
      <c r="N20" s="181"/>
      <c r="O20" s="182"/>
      <c r="P20" s="181">
        <v>24.4</v>
      </c>
      <c r="Q20" s="185"/>
    </row>
    <row r="21" spans="1:17" ht="57.6" customHeight="1">
      <c r="A21" s="175" t="s">
        <v>57</v>
      </c>
      <c r="B21" s="176"/>
      <c r="C21" s="9" t="s">
        <v>58</v>
      </c>
      <c r="D21" s="115" t="s">
        <v>59</v>
      </c>
      <c r="E21" s="42"/>
      <c r="F21" s="115" t="s">
        <v>60</v>
      </c>
      <c r="G21" s="42"/>
      <c r="H21" s="115" t="s">
        <v>61</v>
      </c>
      <c r="I21" s="42"/>
      <c r="J21" s="115" t="s">
        <v>62</v>
      </c>
      <c r="K21" s="42"/>
      <c r="L21" s="41"/>
      <c r="M21" s="42"/>
      <c r="N21" s="41"/>
      <c r="O21" s="42"/>
      <c r="P21" s="41">
        <v>191</v>
      </c>
      <c r="Q21" s="43"/>
    </row>
    <row r="22" spans="1:17" ht="57.6" customHeight="1">
      <c r="A22" s="175" t="s">
        <v>63</v>
      </c>
      <c r="B22" s="176"/>
      <c r="C22" s="9" t="s">
        <v>58</v>
      </c>
      <c r="D22" s="115" t="s">
        <v>64</v>
      </c>
      <c r="E22" s="42"/>
      <c r="F22" s="115" t="s">
        <v>65</v>
      </c>
      <c r="G22" s="42"/>
      <c r="H22" s="115" t="s">
        <v>66</v>
      </c>
      <c r="I22" s="42"/>
      <c r="J22" s="115" t="s">
        <v>67</v>
      </c>
      <c r="K22" s="42"/>
      <c r="L22" s="41"/>
      <c r="M22" s="42"/>
      <c r="N22" s="41"/>
      <c r="O22" s="42"/>
      <c r="P22" s="41">
        <v>364</v>
      </c>
      <c r="Q22" s="43"/>
    </row>
    <row r="23" spans="1:17" ht="57.6" customHeight="1">
      <c r="A23" s="175" t="s">
        <v>68</v>
      </c>
      <c r="B23" s="176"/>
      <c r="C23" s="9" t="s">
        <v>69</v>
      </c>
      <c r="D23" s="115" t="s">
        <v>70</v>
      </c>
      <c r="E23" s="42"/>
      <c r="F23" s="115" t="s">
        <v>71</v>
      </c>
      <c r="G23" s="42"/>
      <c r="H23" s="115" t="s">
        <v>72</v>
      </c>
      <c r="I23" s="42"/>
      <c r="J23" s="115" t="s">
        <v>73</v>
      </c>
      <c r="K23" s="113"/>
      <c r="L23" s="41"/>
      <c r="M23" s="113"/>
      <c r="N23" s="41"/>
      <c r="O23" s="113"/>
      <c r="P23" s="41">
        <v>930</v>
      </c>
      <c r="Q23" s="43"/>
    </row>
    <row r="24" spans="1:17" ht="57.6" customHeight="1">
      <c r="A24" s="175" t="s">
        <v>74</v>
      </c>
      <c r="B24" s="176"/>
      <c r="C24" s="9" t="s">
        <v>75</v>
      </c>
      <c r="D24" s="115" t="s">
        <v>76</v>
      </c>
      <c r="E24" s="42"/>
      <c r="F24" s="115" t="s">
        <v>77</v>
      </c>
      <c r="G24" s="42"/>
      <c r="H24" s="115" t="s">
        <v>78</v>
      </c>
      <c r="I24" s="42"/>
      <c r="J24" s="115" t="s">
        <v>79</v>
      </c>
      <c r="K24" s="113"/>
      <c r="L24" s="41"/>
      <c r="M24" s="113"/>
      <c r="N24" s="41"/>
      <c r="O24" s="113"/>
      <c r="P24" s="41">
        <v>91</v>
      </c>
      <c r="Q24" s="43"/>
    </row>
    <row r="25" spans="1:17" ht="57.6" customHeight="1">
      <c r="A25" s="175" t="s">
        <v>80</v>
      </c>
      <c r="B25" s="176"/>
      <c r="C25" s="9" t="s">
        <v>52</v>
      </c>
      <c r="D25" s="156" t="s">
        <v>81</v>
      </c>
      <c r="E25" s="154"/>
      <c r="F25" s="115" t="s">
        <v>82</v>
      </c>
      <c r="G25" s="42"/>
      <c r="H25" s="115" t="s">
        <v>83</v>
      </c>
      <c r="I25" s="42"/>
      <c r="J25" s="115" t="s">
        <v>84</v>
      </c>
      <c r="K25" s="42"/>
      <c r="L25" s="41"/>
      <c r="M25" s="42"/>
      <c r="N25" s="41"/>
      <c r="O25" s="42"/>
      <c r="P25" s="151">
        <v>25</v>
      </c>
      <c r="Q25" s="153"/>
    </row>
    <row r="26" spans="1:17" ht="57.6" customHeight="1">
      <c r="A26" s="51" t="s">
        <v>85</v>
      </c>
      <c r="B26" s="180"/>
      <c r="C26" s="10" t="s">
        <v>75</v>
      </c>
      <c r="D26" s="105" t="s">
        <v>86</v>
      </c>
      <c r="E26" s="92"/>
      <c r="F26" s="105" t="s">
        <v>87</v>
      </c>
      <c r="G26" s="92"/>
      <c r="H26" s="105" t="s">
        <v>88</v>
      </c>
      <c r="I26" s="92"/>
      <c r="J26" s="105" t="s">
        <v>89</v>
      </c>
      <c r="K26" s="92"/>
      <c r="L26" s="92"/>
      <c r="M26" s="92"/>
      <c r="N26" s="92"/>
      <c r="O26" s="92"/>
      <c r="P26" s="41">
        <v>40</v>
      </c>
      <c r="Q26" s="43"/>
    </row>
    <row r="27" spans="1:17" ht="57.6" customHeight="1">
      <c r="A27" s="51" t="s">
        <v>90</v>
      </c>
      <c r="B27" s="52"/>
      <c r="C27" s="11" t="s">
        <v>52</v>
      </c>
      <c r="D27" s="115" t="s">
        <v>91</v>
      </c>
      <c r="E27" s="42"/>
      <c r="F27" s="115" t="s">
        <v>92</v>
      </c>
      <c r="G27" s="42"/>
      <c r="H27" s="115" t="s">
        <v>93</v>
      </c>
      <c r="I27" s="42"/>
      <c r="J27" s="115" t="s">
        <v>94</v>
      </c>
      <c r="K27" s="42"/>
      <c r="L27" s="41"/>
      <c r="M27" s="42"/>
      <c r="N27" s="41"/>
      <c r="O27" s="42"/>
      <c r="P27" s="151">
        <v>11</v>
      </c>
      <c r="Q27" s="153"/>
    </row>
    <row r="28" spans="1:17" ht="57.6" customHeight="1">
      <c r="A28" s="175" t="s">
        <v>95</v>
      </c>
      <c r="B28" s="176"/>
      <c r="C28" s="9" t="s">
        <v>75</v>
      </c>
      <c r="D28" s="173" t="s">
        <v>96</v>
      </c>
      <c r="E28" s="112"/>
      <c r="F28" s="173" t="s">
        <v>97</v>
      </c>
      <c r="G28" s="112"/>
      <c r="H28" s="173" t="s">
        <v>98</v>
      </c>
      <c r="I28" s="112"/>
      <c r="J28" s="173" t="s">
        <v>99</v>
      </c>
      <c r="K28" s="112"/>
      <c r="L28" s="111"/>
      <c r="M28" s="112"/>
      <c r="N28" s="111"/>
      <c r="O28" s="112"/>
      <c r="P28" s="111">
        <v>5977</v>
      </c>
      <c r="Q28" s="179"/>
    </row>
    <row r="29" spans="1:17" ht="57.6" customHeight="1">
      <c r="A29" s="175" t="s">
        <v>100</v>
      </c>
      <c r="B29" s="176"/>
      <c r="C29" s="9" t="s">
        <v>75</v>
      </c>
      <c r="D29" s="173" t="s">
        <v>101</v>
      </c>
      <c r="E29" s="112"/>
      <c r="F29" s="173" t="s">
        <v>102</v>
      </c>
      <c r="G29" s="112"/>
      <c r="H29" s="173" t="s">
        <v>103</v>
      </c>
      <c r="I29" s="112"/>
      <c r="J29" s="173" t="s">
        <v>104</v>
      </c>
      <c r="K29" s="112"/>
      <c r="L29" s="111"/>
      <c r="M29" s="112"/>
      <c r="N29" s="111"/>
      <c r="O29" s="112"/>
      <c r="P29" s="111">
        <v>4005</v>
      </c>
      <c r="Q29" s="179"/>
    </row>
    <row r="30" spans="1:17" ht="57.6" customHeight="1">
      <c r="A30" s="175" t="s">
        <v>105</v>
      </c>
      <c r="B30" s="176"/>
      <c r="C30" s="9" t="s">
        <v>52</v>
      </c>
      <c r="D30" s="115" t="s">
        <v>106</v>
      </c>
      <c r="E30" s="42"/>
      <c r="F30" s="115" t="s">
        <v>107</v>
      </c>
      <c r="G30" s="42"/>
      <c r="H30" s="115" t="s">
        <v>108</v>
      </c>
      <c r="I30" s="42"/>
      <c r="J30" s="115" t="s">
        <v>109</v>
      </c>
      <c r="K30" s="42"/>
      <c r="L30" s="41"/>
      <c r="M30" s="42"/>
      <c r="N30" s="41"/>
      <c r="O30" s="42"/>
      <c r="P30" s="151">
        <v>67</v>
      </c>
      <c r="Q30" s="153"/>
    </row>
    <row r="31" spans="1:17" ht="57.6" customHeight="1">
      <c r="A31" s="51" t="s">
        <v>110</v>
      </c>
      <c r="B31" s="52"/>
      <c r="C31" s="12" t="s">
        <v>75</v>
      </c>
      <c r="D31" s="105" t="s">
        <v>111</v>
      </c>
      <c r="E31" s="92"/>
      <c r="F31" s="105" t="s">
        <v>112</v>
      </c>
      <c r="G31" s="92"/>
      <c r="H31" s="105" t="s">
        <v>113</v>
      </c>
      <c r="I31" s="92"/>
      <c r="J31" s="105" t="s">
        <v>114</v>
      </c>
      <c r="K31" s="92"/>
      <c r="L31" s="92"/>
      <c r="M31" s="92"/>
      <c r="N31" s="92"/>
      <c r="O31" s="92"/>
      <c r="P31" s="41">
        <v>151</v>
      </c>
      <c r="Q31" s="43"/>
    </row>
    <row r="32" spans="1:17" ht="57.6" customHeight="1">
      <c r="A32" s="175" t="s">
        <v>115</v>
      </c>
      <c r="B32" s="176"/>
      <c r="C32" s="9" t="s">
        <v>52</v>
      </c>
      <c r="D32" s="115" t="s">
        <v>116</v>
      </c>
      <c r="E32" s="42"/>
      <c r="F32" s="115" t="s">
        <v>117</v>
      </c>
      <c r="G32" s="42"/>
      <c r="H32" s="115" t="s">
        <v>118</v>
      </c>
      <c r="I32" s="42"/>
      <c r="J32" s="115" t="s">
        <v>119</v>
      </c>
      <c r="K32" s="42"/>
      <c r="L32" s="41"/>
      <c r="M32" s="42"/>
      <c r="N32" s="41"/>
      <c r="O32" s="42"/>
      <c r="P32" s="41">
        <v>2.2000000000000002</v>
      </c>
      <c r="Q32" s="43"/>
    </row>
    <row r="33" spans="1:17" ht="57.6" customHeight="1">
      <c r="A33" s="51" t="s">
        <v>120</v>
      </c>
      <c r="B33" s="52"/>
      <c r="C33" s="11" t="s">
        <v>75</v>
      </c>
      <c r="D33" s="173" t="s">
        <v>121</v>
      </c>
      <c r="E33" s="112"/>
      <c r="F33" s="173" t="s">
        <v>122</v>
      </c>
      <c r="G33" s="112"/>
      <c r="H33" s="173" t="s">
        <v>123</v>
      </c>
      <c r="I33" s="112"/>
      <c r="J33" s="173" t="s">
        <v>124</v>
      </c>
      <c r="K33" s="112"/>
      <c r="L33" s="111"/>
      <c r="M33" s="112"/>
      <c r="N33" s="111"/>
      <c r="O33" s="112"/>
      <c r="P33" s="111">
        <v>2014</v>
      </c>
      <c r="Q33" s="179"/>
    </row>
    <row r="34" spans="1:17" ht="57.6" customHeight="1">
      <c r="A34" s="51" t="s">
        <v>125</v>
      </c>
      <c r="B34" s="52"/>
      <c r="C34" s="12" t="s">
        <v>75</v>
      </c>
      <c r="D34" s="105" t="s">
        <v>70</v>
      </c>
      <c r="E34" s="105"/>
      <c r="F34" s="102" t="s">
        <v>126</v>
      </c>
      <c r="G34" s="105"/>
      <c r="H34" s="102" t="s">
        <v>127</v>
      </c>
      <c r="I34" s="105"/>
      <c r="J34" s="105" t="s">
        <v>128</v>
      </c>
      <c r="K34" s="105"/>
      <c r="L34" s="105"/>
      <c r="M34" s="105"/>
      <c r="N34" s="105"/>
      <c r="O34" s="105"/>
      <c r="P34" s="115">
        <v>906</v>
      </c>
      <c r="Q34" s="178"/>
    </row>
    <row r="35" spans="1:17" ht="57.6" customHeight="1">
      <c r="A35" s="51" t="s">
        <v>129</v>
      </c>
      <c r="B35" s="52"/>
      <c r="C35" s="11" t="s">
        <v>52</v>
      </c>
      <c r="D35" s="115" t="s">
        <v>130</v>
      </c>
      <c r="E35" s="42"/>
      <c r="F35" s="115" t="s">
        <v>131</v>
      </c>
      <c r="G35" s="42"/>
      <c r="H35" s="115" t="s">
        <v>132</v>
      </c>
      <c r="I35" s="42"/>
      <c r="J35" s="115" t="s">
        <v>133</v>
      </c>
      <c r="K35" s="42"/>
      <c r="L35" s="41"/>
      <c r="M35" s="42"/>
      <c r="N35" s="41"/>
      <c r="O35" s="42"/>
      <c r="P35" s="151">
        <v>45</v>
      </c>
      <c r="Q35" s="153"/>
    </row>
    <row r="36" spans="1:17" ht="57.6" customHeight="1">
      <c r="A36" s="175" t="s">
        <v>134</v>
      </c>
      <c r="B36" s="176"/>
      <c r="C36" s="9" t="s">
        <v>52</v>
      </c>
      <c r="D36" s="168">
        <v>25.8</v>
      </c>
      <c r="E36" s="169"/>
      <c r="F36" s="177">
        <v>25.5</v>
      </c>
      <c r="G36" s="169"/>
      <c r="H36" s="177">
        <v>26.8</v>
      </c>
      <c r="I36" s="169"/>
      <c r="J36" s="168">
        <v>16.3</v>
      </c>
      <c r="K36" s="169"/>
      <c r="L36" s="168"/>
      <c r="M36" s="169"/>
      <c r="N36" s="168"/>
      <c r="O36" s="169"/>
      <c r="P36" s="168">
        <v>30</v>
      </c>
      <c r="Q36" s="170"/>
    </row>
    <row r="37" spans="1:17" ht="57.6" customHeight="1">
      <c r="A37" s="51" t="s">
        <v>135</v>
      </c>
      <c r="B37" s="52"/>
      <c r="C37" s="12" t="s">
        <v>52</v>
      </c>
      <c r="D37" s="105">
        <v>96.2</v>
      </c>
      <c r="E37" s="105"/>
      <c r="F37" s="41">
        <v>94.3</v>
      </c>
      <c r="G37" s="42"/>
      <c r="H37" s="115">
        <v>92.5</v>
      </c>
      <c r="I37" s="42"/>
      <c r="J37" s="171">
        <v>92</v>
      </c>
      <c r="K37" s="172"/>
      <c r="L37" s="121"/>
      <c r="M37" s="121"/>
      <c r="N37" s="121"/>
      <c r="O37" s="121"/>
      <c r="P37" s="173">
        <v>100</v>
      </c>
      <c r="Q37" s="174"/>
    </row>
    <row r="38" spans="1:17" ht="57.6" customHeight="1" thickBot="1">
      <c r="A38" s="76" t="s">
        <v>136</v>
      </c>
      <c r="B38" s="77"/>
      <c r="C38" s="13" t="s">
        <v>137</v>
      </c>
      <c r="D38" s="48">
        <v>61</v>
      </c>
      <c r="E38" s="47"/>
      <c r="F38" s="48">
        <v>56</v>
      </c>
      <c r="G38" s="47"/>
      <c r="H38" s="48">
        <v>61</v>
      </c>
      <c r="I38" s="47"/>
      <c r="J38" s="48">
        <v>61</v>
      </c>
      <c r="K38" s="47"/>
      <c r="L38" s="48"/>
      <c r="M38" s="47"/>
      <c r="N38" s="48"/>
      <c r="O38" s="47"/>
      <c r="P38" s="48">
        <v>100</v>
      </c>
      <c r="Q38" s="59"/>
    </row>
    <row r="39" spans="1:17" ht="30" customHeight="1"/>
    <row r="40" spans="1:17" ht="40.200000000000003" customHeight="1" thickBot="1">
      <c r="A40" s="39" t="s">
        <v>247</v>
      </c>
    </row>
    <row r="41" spans="1:17" ht="35.4" customHeight="1">
      <c r="A41" s="60" t="s">
        <v>2</v>
      </c>
      <c r="B41" s="61"/>
      <c r="C41" s="64" t="s">
        <v>3</v>
      </c>
      <c r="D41" s="66" t="s">
        <v>4</v>
      </c>
      <c r="E41" s="61"/>
      <c r="F41" s="69" t="s">
        <v>138</v>
      </c>
      <c r="G41" s="70"/>
      <c r="H41" s="70"/>
      <c r="I41" s="70"/>
      <c r="J41" s="70"/>
      <c r="K41" s="70"/>
      <c r="L41" s="141"/>
      <c r="M41" s="141"/>
      <c r="N41" s="141"/>
      <c r="O41" s="167"/>
      <c r="P41" s="64" t="s">
        <v>6</v>
      </c>
      <c r="Q41" s="73"/>
    </row>
    <row r="42" spans="1:17" ht="35.4" customHeight="1" thickBot="1">
      <c r="A42" s="62"/>
      <c r="B42" s="63"/>
      <c r="C42" s="65"/>
      <c r="D42" s="67"/>
      <c r="E42" s="68"/>
      <c r="F42" s="74" t="s">
        <v>139</v>
      </c>
      <c r="G42" s="63"/>
      <c r="H42" s="74" t="s">
        <v>8</v>
      </c>
      <c r="I42" s="63"/>
      <c r="J42" s="74" t="s">
        <v>9</v>
      </c>
      <c r="K42" s="75"/>
      <c r="L42" s="65" t="s">
        <v>258</v>
      </c>
      <c r="M42" s="74"/>
      <c r="N42" s="65" t="s">
        <v>251</v>
      </c>
      <c r="O42" s="80"/>
      <c r="P42" s="65" t="s">
        <v>251</v>
      </c>
      <c r="Q42" s="80"/>
    </row>
    <row r="43" spans="1:17" ht="57.6" customHeight="1">
      <c r="A43" s="14" t="s">
        <v>140</v>
      </c>
      <c r="B43" s="15"/>
      <c r="C43" s="15"/>
      <c r="D43" s="15"/>
      <c r="E43" s="15"/>
      <c r="F43" s="15"/>
      <c r="G43" s="15"/>
      <c r="H43" s="15"/>
      <c r="I43" s="15"/>
      <c r="J43" s="15"/>
      <c r="K43" s="15"/>
      <c r="L43" s="15"/>
      <c r="M43" s="15"/>
      <c r="N43" s="16"/>
      <c r="O43" s="17"/>
      <c r="P43" s="16"/>
      <c r="Q43" s="17"/>
    </row>
    <row r="44" spans="1:17" ht="57.6" customHeight="1">
      <c r="A44" s="18"/>
      <c r="B44" s="4" t="s">
        <v>141</v>
      </c>
      <c r="C44" s="19" t="s">
        <v>52</v>
      </c>
      <c r="D44" s="41">
        <v>89.5</v>
      </c>
      <c r="E44" s="42"/>
      <c r="F44" s="41">
        <v>97.2</v>
      </c>
      <c r="G44" s="42"/>
      <c r="H44" s="41">
        <v>93.9</v>
      </c>
      <c r="I44" s="42"/>
      <c r="J44" s="41">
        <v>93.9</v>
      </c>
      <c r="K44" s="113"/>
      <c r="L44" s="158"/>
      <c r="M44" s="148"/>
      <c r="N44" s="158"/>
      <c r="O44" s="159"/>
      <c r="P44" s="158">
        <v>100</v>
      </c>
      <c r="Q44" s="159"/>
    </row>
    <row r="45" spans="1:17" ht="57.6" customHeight="1">
      <c r="A45" s="18"/>
      <c r="B45" s="4" t="s">
        <v>142</v>
      </c>
      <c r="C45" s="19" t="s">
        <v>52</v>
      </c>
      <c r="D45" s="41">
        <v>100</v>
      </c>
      <c r="E45" s="42"/>
      <c r="F45" s="41">
        <v>100</v>
      </c>
      <c r="G45" s="42"/>
      <c r="H45" s="41">
        <v>100</v>
      </c>
      <c r="I45" s="42"/>
      <c r="J45" s="41">
        <v>100</v>
      </c>
      <c r="K45" s="113"/>
      <c r="L45" s="158"/>
      <c r="M45" s="148"/>
      <c r="N45" s="158"/>
      <c r="O45" s="159"/>
      <c r="P45" s="158">
        <v>100</v>
      </c>
      <c r="Q45" s="159"/>
    </row>
    <row r="46" spans="1:17" ht="57.6" customHeight="1">
      <c r="A46" s="18"/>
      <c r="B46" s="4" t="s">
        <v>143</v>
      </c>
      <c r="C46" s="19" t="s">
        <v>52</v>
      </c>
      <c r="D46" s="41">
        <v>13.3</v>
      </c>
      <c r="E46" s="42"/>
      <c r="F46" s="41">
        <v>18.8</v>
      </c>
      <c r="G46" s="42"/>
      <c r="H46" s="41">
        <v>0</v>
      </c>
      <c r="I46" s="42"/>
      <c r="J46" s="41">
        <v>0</v>
      </c>
      <c r="K46" s="113"/>
      <c r="L46" s="158"/>
      <c r="M46" s="148"/>
      <c r="N46" s="158"/>
      <c r="O46" s="159"/>
      <c r="P46" s="158">
        <v>100</v>
      </c>
      <c r="Q46" s="159"/>
    </row>
    <row r="47" spans="1:17" ht="57.6" customHeight="1">
      <c r="A47" s="18"/>
      <c r="B47" s="4" t="s">
        <v>144</v>
      </c>
      <c r="C47" s="19" t="s">
        <v>52</v>
      </c>
      <c r="D47" s="41">
        <v>100</v>
      </c>
      <c r="E47" s="42"/>
      <c r="F47" s="41">
        <v>100</v>
      </c>
      <c r="G47" s="42"/>
      <c r="H47" s="41">
        <v>93.3</v>
      </c>
      <c r="I47" s="42"/>
      <c r="J47" s="41">
        <v>96.7</v>
      </c>
      <c r="K47" s="113"/>
      <c r="L47" s="158"/>
      <c r="M47" s="148"/>
      <c r="N47" s="158"/>
      <c r="O47" s="159"/>
      <c r="P47" s="158">
        <v>100</v>
      </c>
      <c r="Q47" s="159"/>
    </row>
    <row r="48" spans="1:17" ht="57.6" customHeight="1">
      <c r="A48" s="18"/>
      <c r="B48" s="4" t="s">
        <v>145</v>
      </c>
      <c r="C48" s="19" t="s">
        <v>52</v>
      </c>
      <c r="D48" s="41">
        <v>62.5</v>
      </c>
      <c r="E48" s="42"/>
      <c r="F48" s="151">
        <v>96</v>
      </c>
      <c r="G48" s="154"/>
      <c r="H48" s="41">
        <v>96.2</v>
      </c>
      <c r="I48" s="42"/>
      <c r="J48" s="41">
        <v>89.3</v>
      </c>
      <c r="K48" s="42"/>
      <c r="L48" s="148"/>
      <c r="M48" s="150"/>
      <c r="N48" s="148"/>
      <c r="O48" s="149"/>
      <c r="P48" s="148">
        <v>100</v>
      </c>
      <c r="Q48" s="149"/>
    </row>
    <row r="49" spans="1:17" ht="57.6" customHeight="1">
      <c r="A49" s="20"/>
      <c r="B49" s="4" t="s">
        <v>146</v>
      </c>
      <c r="C49" s="19" t="s">
        <v>52</v>
      </c>
      <c r="D49" s="41">
        <v>100</v>
      </c>
      <c r="E49" s="42"/>
      <c r="F49" s="41">
        <v>100</v>
      </c>
      <c r="G49" s="42"/>
      <c r="H49" s="41">
        <v>100</v>
      </c>
      <c r="I49" s="42"/>
      <c r="J49" s="41">
        <v>100</v>
      </c>
      <c r="K49" s="42"/>
      <c r="L49" s="158"/>
      <c r="M49" s="148"/>
      <c r="N49" s="158"/>
      <c r="O49" s="159"/>
      <c r="P49" s="158">
        <v>100</v>
      </c>
      <c r="Q49" s="159"/>
    </row>
    <row r="50" spans="1:17" ht="57.6" customHeight="1">
      <c r="A50" s="21" t="s">
        <v>147</v>
      </c>
      <c r="B50" s="22"/>
      <c r="C50" s="22"/>
      <c r="D50" s="22"/>
      <c r="E50" s="22"/>
      <c r="F50" s="22"/>
      <c r="G50" s="22"/>
      <c r="H50" s="22"/>
      <c r="I50" s="22"/>
      <c r="J50" s="22"/>
      <c r="K50" s="22"/>
      <c r="L50" s="22"/>
      <c r="M50" s="22"/>
      <c r="N50" s="23"/>
      <c r="O50" s="24"/>
      <c r="P50" s="23"/>
      <c r="Q50" s="24"/>
    </row>
    <row r="51" spans="1:17" ht="57.6" customHeight="1">
      <c r="A51" s="18"/>
      <c r="B51" s="4" t="s">
        <v>148</v>
      </c>
      <c r="C51" s="19" t="s">
        <v>1</v>
      </c>
      <c r="D51" s="148">
        <v>100</v>
      </c>
      <c r="E51" s="160"/>
      <c r="F51" s="148">
        <v>100</v>
      </c>
      <c r="G51" s="160"/>
      <c r="H51" s="148">
        <v>100</v>
      </c>
      <c r="I51" s="160"/>
      <c r="J51" s="165">
        <v>100</v>
      </c>
      <c r="K51" s="166"/>
      <c r="L51" s="148"/>
      <c r="M51" s="150"/>
      <c r="N51" s="148"/>
      <c r="O51" s="149"/>
      <c r="P51" s="148">
        <v>100</v>
      </c>
      <c r="Q51" s="149"/>
    </row>
    <row r="52" spans="1:17" ht="57.6" customHeight="1">
      <c r="A52" s="18"/>
      <c r="B52" s="4" t="s">
        <v>149</v>
      </c>
      <c r="C52" s="19" t="s">
        <v>1</v>
      </c>
      <c r="D52" s="148">
        <v>100</v>
      </c>
      <c r="E52" s="160"/>
      <c r="F52" s="148">
        <v>100</v>
      </c>
      <c r="G52" s="160"/>
      <c r="H52" s="148">
        <v>100</v>
      </c>
      <c r="I52" s="160"/>
      <c r="J52" s="165">
        <v>100</v>
      </c>
      <c r="K52" s="166"/>
      <c r="L52" s="148"/>
      <c r="M52" s="150"/>
      <c r="N52" s="148"/>
      <c r="O52" s="149"/>
      <c r="P52" s="148">
        <v>100</v>
      </c>
      <c r="Q52" s="149"/>
    </row>
    <row r="53" spans="1:17" ht="57.6" customHeight="1">
      <c r="A53" s="18"/>
      <c r="B53" s="4" t="s">
        <v>150</v>
      </c>
      <c r="C53" s="19" t="s">
        <v>1</v>
      </c>
      <c r="D53" s="148">
        <v>100</v>
      </c>
      <c r="E53" s="160"/>
      <c r="F53" s="148">
        <v>100</v>
      </c>
      <c r="G53" s="160"/>
      <c r="H53" s="148">
        <v>100</v>
      </c>
      <c r="I53" s="160"/>
      <c r="J53" s="165">
        <v>100</v>
      </c>
      <c r="K53" s="166"/>
      <c r="L53" s="148"/>
      <c r="M53" s="150"/>
      <c r="N53" s="148"/>
      <c r="O53" s="149"/>
      <c r="P53" s="148">
        <v>100</v>
      </c>
      <c r="Q53" s="149"/>
    </row>
    <row r="54" spans="1:17" ht="57.6" customHeight="1">
      <c r="A54" s="20"/>
      <c r="B54" s="4" t="s">
        <v>151</v>
      </c>
      <c r="C54" s="19" t="s">
        <v>1</v>
      </c>
      <c r="D54" s="148">
        <v>100</v>
      </c>
      <c r="E54" s="160"/>
      <c r="F54" s="148">
        <v>100</v>
      </c>
      <c r="G54" s="160"/>
      <c r="H54" s="148">
        <v>100</v>
      </c>
      <c r="I54" s="160"/>
      <c r="J54" s="165">
        <v>100</v>
      </c>
      <c r="K54" s="166"/>
      <c r="L54" s="148"/>
      <c r="M54" s="150"/>
      <c r="N54" s="148"/>
      <c r="O54" s="149"/>
      <c r="P54" s="148">
        <v>100</v>
      </c>
      <c r="Q54" s="149"/>
    </row>
    <row r="55" spans="1:17" ht="57.6" customHeight="1">
      <c r="A55" s="163" t="s">
        <v>152</v>
      </c>
      <c r="B55" s="164"/>
      <c r="C55" s="19" t="s">
        <v>1</v>
      </c>
      <c r="D55" s="151">
        <v>94</v>
      </c>
      <c r="E55" s="154"/>
      <c r="F55" s="41">
        <v>97.3</v>
      </c>
      <c r="G55" s="42"/>
      <c r="H55" s="41">
        <v>87.9</v>
      </c>
      <c r="I55" s="42"/>
      <c r="J55" s="151">
        <v>90</v>
      </c>
      <c r="K55" s="154"/>
      <c r="L55" s="158"/>
      <c r="M55" s="148"/>
      <c r="N55" s="158"/>
      <c r="O55" s="159"/>
      <c r="P55" s="158">
        <v>100</v>
      </c>
      <c r="Q55" s="159"/>
    </row>
    <row r="56" spans="1:17" ht="57.6" customHeight="1">
      <c r="A56" s="51" t="s">
        <v>153</v>
      </c>
      <c r="B56" s="52"/>
      <c r="C56" s="11" t="s">
        <v>52</v>
      </c>
      <c r="D56" s="148">
        <v>25</v>
      </c>
      <c r="E56" s="160"/>
      <c r="F56" s="41">
        <v>20</v>
      </c>
      <c r="G56" s="42"/>
      <c r="H56" s="41">
        <v>20</v>
      </c>
      <c r="I56" s="42"/>
      <c r="J56" s="161">
        <v>20</v>
      </c>
      <c r="K56" s="162"/>
      <c r="L56" s="158"/>
      <c r="M56" s="148"/>
      <c r="N56" s="158"/>
      <c r="O56" s="159"/>
      <c r="P56" s="158">
        <v>100</v>
      </c>
      <c r="Q56" s="159"/>
    </row>
    <row r="57" spans="1:17" ht="57.6" customHeight="1">
      <c r="A57" s="21" t="s">
        <v>154</v>
      </c>
      <c r="B57" s="25"/>
      <c r="C57" s="25"/>
      <c r="D57" s="25"/>
      <c r="E57" s="25"/>
      <c r="F57" s="25"/>
      <c r="G57" s="25"/>
      <c r="H57" s="25"/>
      <c r="I57" s="25"/>
      <c r="J57" s="25"/>
      <c r="K57" s="25"/>
      <c r="L57" s="25"/>
      <c r="M57" s="25"/>
      <c r="N57" s="26"/>
      <c r="O57" s="27"/>
      <c r="P57" s="26"/>
      <c r="Q57" s="27"/>
    </row>
    <row r="58" spans="1:17" ht="57.6" customHeight="1">
      <c r="A58" s="28"/>
      <c r="B58" s="4" t="s">
        <v>155</v>
      </c>
      <c r="C58" s="19" t="s">
        <v>1</v>
      </c>
      <c r="D58" s="41">
        <v>98.7</v>
      </c>
      <c r="E58" s="42"/>
      <c r="F58" s="41">
        <v>98.7</v>
      </c>
      <c r="G58" s="42"/>
      <c r="H58" s="41">
        <v>100</v>
      </c>
      <c r="I58" s="42"/>
      <c r="J58" s="41">
        <v>98.7</v>
      </c>
      <c r="K58" s="42"/>
      <c r="L58" s="148"/>
      <c r="M58" s="150"/>
      <c r="N58" s="148"/>
      <c r="O58" s="149"/>
      <c r="P58" s="148">
        <v>100</v>
      </c>
      <c r="Q58" s="149"/>
    </row>
    <row r="59" spans="1:17" ht="57.6" customHeight="1">
      <c r="A59" s="29"/>
      <c r="B59" s="4" t="s">
        <v>156</v>
      </c>
      <c r="C59" s="19" t="s">
        <v>1</v>
      </c>
      <c r="D59" s="41">
        <v>100</v>
      </c>
      <c r="E59" s="42"/>
      <c r="F59" s="41">
        <v>100</v>
      </c>
      <c r="G59" s="42"/>
      <c r="H59" s="41">
        <v>100</v>
      </c>
      <c r="I59" s="42"/>
      <c r="J59" s="41">
        <v>100</v>
      </c>
      <c r="K59" s="42"/>
      <c r="L59" s="148"/>
      <c r="M59" s="150"/>
      <c r="N59" s="148"/>
      <c r="O59" s="149"/>
      <c r="P59" s="148">
        <v>100</v>
      </c>
      <c r="Q59" s="149"/>
    </row>
    <row r="60" spans="1:17" ht="57.6" customHeight="1">
      <c r="A60" s="51" t="s">
        <v>157</v>
      </c>
      <c r="B60" s="52"/>
      <c r="C60" s="11" t="s">
        <v>1</v>
      </c>
      <c r="D60" s="41">
        <v>84.9</v>
      </c>
      <c r="E60" s="42"/>
      <c r="F60" s="41">
        <v>87.2</v>
      </c>
      <c r="G60" s="42"/>
      <c r="H60" s="41">
        <v>86.8</v>
      </c>
      <c r="I60" s="42"/>
      <c r="J60" s="151">
        <v>87</v>
      </c>
      <c r="K60" s="154"/>
      <c r="L60" s="148"/>
      <c r="M60" s="150"/>
      <c r="N60" s="148"/>
      <c r="O60" s="149"/>
      <c r="P60" s="148">
        <v>100</v>
      </c>
      <c r="Q60" s="149"/>
    </row>
    <row r="61" spans="1:17" ht="57.6" customHeight="1">
      <c r="A61" s="116" t="s">
        <v>158</v>
      </c>
      <c r="B61" s="117"/>
      <c r="C61" s="30" t="s">
        <v>1</v>
      </c>
      <c r="D61" s="105">
        <v>76.099999999999994</v>
      </c>
      <c r="E61" s="105"/>
      <c r="F61" s="105">
        <v>78.900000000000006</v>
      </c>
      <c r="G61" s="105"/>
      <c r="H61" s="105">
        <v>79.400000000000006</v>
      </c>
      <c r="I61" s="105"/>
      <c r="J61" s="105">
        <v>80.599999999999994</v>
      </c>
      <c r="K61" s="105"/>
      <c r="L61" s="155"/>
      <c r="M61" s="155"/>
      <c r="N61" s="156"/>
      <c r="O61" s="157"/>
      <c r="P61" s="156">
        <v>83</v>
      </c>
      <c r="Q61" s="157"/>
    </row>
    <row r="62" spans="1:17" ht="57.6" customHeight="1">
      <c r="A62" s="28"/>
      <c r="B62" s="4" t="s">
        <v>159</v>
      </c>
      <c r="C62" s="19" t="s">
        <v>1</v>
      </c>
      <c r="D62" s="41">
        <v>50.3</v>
      </c>
      <c r="E62" s="42"/>
      <c r="F62" s="41">
        <v>52.4</v>
      </c>
      <c r="G62" s="42"/>
      <c r="H62" s="41">
        <v>53.1</v>
      </c>
      <c r="I62" s="42"/>
      <c r="J62" s="105">
        <v>53.8</v>
      </c>
      <c r="K62" s="105"/>
      <c r="L62" s="151"/>
      <c r="M62" s="152"/>
      <c r="N62" s="151"/>
      <c r="O62" s="153"/>
      <c r="P62" s="151">
        <v>56</v>
      </c>
      <c r="Q62" s="153"/>
    </row>
    <row r="63" spans="1:17" ht="57.6" customHeight="1">
      <c r="A63" s="28"/>
      <c r="B63" s="4" t="s">
        <v>160</v>
      </c>
      <c r="C63" s="19" t="s">
        <v>1</v>
      </c>
      <c r="D63" s="151">
        <v>22</v>
      </c>
      <c r="E63" s="154"/>
      <c r="F63" s="41">
        <v>22.8</v>
      </c>
      <c r="G63" s="42"/>
      <c r="H63" s="41">
        <v>22.6</v>
      </c>
      <c r="I63" s="42"/>
      <c r="J63" s="105">
        <v>23.1</v>
      </c>
      <c r="K63" s="105"/>
      <c r="L63" s="151"/>
      <c r="M63" s="152"/>
      <c r="N63" s="151"/>
      <c r="O63" s="153"/>
      <c r="P63" s="151">
        <v>23.2</v>
      </c>
      <c r="Q63" s="153"/>
    </row>
    <row r="64" spans="1:17" ht="57.6" customHeight="1">
      <c r="A64" s="31"/>
      <c r="B64" s="4" t="s">
        <v>161</v>
      </c>
      <c r="C64" s="19" t="s">
        <v>1</v>
      </c>
      <c r="D64" s="41">
        <v>3.8</v>
      </c>
      <c r="E64" s="42"/>
      <c r="F64" s="41">
        <v>3.7</v>
      </c>
      <c r="G64" s="42"/>
      <c r="H64" s="41">
        <v>3.6</v>
      </c>
      <c r="I64" s="42"/>
      <c r="J64" s="105">
        <v>3.6</v>
      </c>
      <c r="K64" s="105"/>
      <c r="L64" s="151"/>
      <c r="M64" s="152"/>
      <c r="N64" s="151"/>
      <c r="O64" s="153"/>
      <c r="P64" s="151">
        <v>3.8</v>
      </c>
      <c r="Q64" s="153"/>
    </row>
    <row r="65" spans="1:17" ht="57.6" customHeight="1">
      <c r="A65" s="21" t="s">
        <v>162</v>
      </c>
      <c r="B65" s="25"/>
      <c r="C65" s="25"/>
      <c r="D65" s="25"/>
      <c r="E65" s="25"/>
      <c r="F65" s="25"/>
      <c r="G65" s="25"/>
      <c r="H65" s="25"/>
      <c r="I65" s="25"/>
      <c r="J65" s="25"/>
      <c r="K65" s="25"/>
      <c r="L65" s="25"/>
      <c r="M65" s="25"/>
      <c r="N65" s="26"/>
      <c r="O65" s="27"/>
      <c r="P65" s="26"/>
      <c r="Q65" s="27"/>
    </row>
    <row r="66" spans="1:17" ht="57.6" customHeight="1">
      <c r="A66" s="32"/>
      <c r="B66" s="4" t="s">
        <v>163</v>
      </c>
      <c r="C66" s="19" t="s">
        <v>1</v>
      </c>
      <c r="D66" s="41">
        <v>100</v>
      </c>
      <c r="E66" s="42"/>
      <c r="F66" s="41">
        <v>100</v>
      </c>
      <c r="G66" s="42"/>
      <c r="H66" s="41">
        <v>100</v>
      </c>
      <c r="I66" s="42"/>
      <c r="J66" s="41">
        <v>100</v>
      </c>
      <c r="K66" s="42"/>
      <c r="L66" s="148"/>
      <c r="M66" s="150"/>
      <c r="N66" s="148"/>
      <c r="O66" s="149"/>
      <c r="P66" s="148">
        <v>100</v>
      </c>
      <c r="Q66" s="149"/>
    </row>
    <row r="67" spans="1:17" ht="57.6" customHeight="1">
      <c r="A67" s="31"/>
      <c r="B67" s="4" t="s">
        <v>164</v>
      </c>
      <c r="C67" s="19" t="s">
        <v>1</v>
      </c>
      <c r="D67" s="41">
        <v>52.2</v>
      </c>
      <c r="E67" s="42"/>
      <c r="F67" s="41">
        <v>53.9</v>
      </c>
      <c r="G67" s="42"/>
      <c r="H67" s="41">
        <v>55.6</v>
      </c>
      <c r="I67" s="42"/>
      <c r="J67" s="41">
        <v>54.8</v>
      </c>
      <c r="K67" s="42"/>
      <c r="L67" s="151"/>
      <c r="M67" s="152"/>
      <c r="N67" s="151"/>
      <c r="O67" s="153"/>
      <c r="P67" s="151">
        <v>75</v>
      </c>
      <c r="Q67" s="153"/>
    </row>
    <row r="68" spans="1:17" ht="57.6" customHeight="1">
      <c r="A68" s="21" t="s">
        <v>165</v>
      </c>
      <c r="B68" s="25"/>
      <c r="C68" s="25"/>
      <c r="D68" s="25"/>
      <c r="E68" s="25"/>
      <c r="F68" s="25"/>
      <c r="G68" s="25"/>
      <c r="H68" s="25"/>
      <c r="I68" s="25"/>
      <c r="J68" s="25"/>
      <c r="K68" s="25"/>
      <c r="L68" s="25"/>
      <c r="M68" s="25"/>
      <c r="N68" s="26"/>
      <c r="O68" s="27"/>
      <c r="P68" s="26"/>
      <c r="Q68" s="27"/>
    </row>
    <row r="69" spans="1:17" ht="57.6" customHeight="1">
      <c r="A69" s="32"/>
      <c r="B69" s="4" t="s">
        <v>166</v>
      </c>
      <c r="C69" s="19" t="s">
        <v>1</v>
      </c>
      <c r="D69" s="41">
        <v>100</v>
      </c>
      <c r="E69" s="42"/>
      <c r="F69" s="41">
        <v>100</v>
      </c>
      <c r="G69" s="42"/>
      <c r="H69" s="41">
        <v>100</v>
      </c>
      <c r="I69" s="42"/>
      <c r="J69" s="41">
        <v>100</v>
      </c>
      <c r="K69" s="42"/>
      <c r="L69" s="148"/>
      <c r="M69" s="150"/>
      <c r="N69" s="148"/>
      <c r="O69" s="149"/>
      <c r="P69" s="148">
        <v>100</v>
      </c>
      <c r="Q69" s="149"/>
    </row>
    <row r="70" spans="1:17" ht="57.6" customHeight="1">
      <c r="A70" s="32"/>
      <c r="B70" s="4" t="s">
        <v>167</v>
      </c>
      <c r="C70" s="19" t="s">
        <v>1</v>
      </c>
      <c r="D70" s="41">
        <v>100</v>
      </c>
      <c r="E70" s="42"/>
      <c r="F70" s="41">
        <v>100</v>
      </c>
      <c r="G70" s="42"/>
      <c r="H70" s="41">
        <v>100</v>
      </c>
      <c r="I70" s="42"/>
      <c r="J70" s="41">
        <v>100</v>
      </c>
      <c r="K70" s="42"/>
      <c r="L70" s="148"/>
      <c r="M70" s="150"/>
      <c r="N70" s="148"/>
      <c r="O70" s="149"/>
      <c r="P70" s="148">
        <v>100</v>
      </c>
      <c r="Q70" s="149"/>
    </row>
    <row r="71" spans="1:17" ht="57.6" customHeight="1">
      <c r="A71" s="32"/>
      <c r="B71" s="4" t="s">
        <v>168</v>
      </c>
      <c r="C71" s="19" t="s">
        <v>1</v>
      </c>
      <c r="D71" s="41">
        <v>100</v>
      </c>
      <c r="E71" s="42"/>
      <c r="F71" s="41">
        <v>100</v>
      </c>
      <c r="G71" s="42"/>
      <c r="H71" s="41">
        <v>100</v>
      </c>
      <c r="I71" s="42"/>
      <c r="J71" s="41">
        <v>100</v>
      </c>
      <c r="K71" s="42"/>
      <c r="L71" s="148"/>
      <c r="M71" s="150"/>
      <c r="N71" s="148"/>
      <c r="O71" s="149"/>
      <c r="P71" s="148">
        <v>100</v>
      </c>
      <c r="Q71" s="149"/>
    </row>
    <row r="72" spans="1:17" ht="57.6" customHeight="1">
      <c r="A72" s="32"/>
      <c r="B72" s="4" t="s">
        <v>169</v>
      </c>
      <c r="C72" s="19" t="s">
        <v>1</v>
      </c>
      <c r="D72" s="41">
        <v>100</v>
      </c>
      <c r="E72" s="42"/>
      <c r="F72" s="41">
        <v>100</v>
      </c>
      <c r="G72" s="42"/>
      <c r="H72" s="41">
        <v>100</v>
      </c>
      <c r="I72" s="42"/>
      <c r="J72" s="41">
        <v>100</v>
      </c>
      <c r="K72" s="42"/>
      <c r="L72" s="148"/>
      <c r="M72" s="150"/>
      <c r="N72" s="148"/>
      <c r="O72" s="149"/>
      <c r="P72" s="148">
        <v>100</v>
      </c>
      <c r="Q72" s="149"/>
    </row>
    <row r="73" spans="1:17" ht="57.6" customHeight="1" thickBot="1">
      <c r="A73" s="33"/>
      <c r="B73" s="34" t="s">
        <v>170</v>
      </c>
      <c r="C73" s="35" t="s">
        <v>1</v>
      </c>
      <c r="D73" s="48">
        <v>100</v>
      </c>
      <c r="E73" s="47"/>
      <c r="F73" s="48">
        <v>100</v>
      </c>
      <c r="G73" s="47"/>
      <c r="H73" s="48">
        <v>100</v>
      </c>
      <c r="I73" s="47"/>
      <c r="J73" s="48">
        <v>100</v>
      </c>
      <c r="K73" s="47"/>
      <c r="L73" s="139"/>
      <c r="M73" s="144"/>
      <c r="N73" s="139"/>
      <c r="O73" s="140"/>
      <c r="P73" s="139">
        <v>100</v>
      </c>
      <c r="Q73" s="140"/>
    </row>
    <row r="74" spans="1:17" ht="30" customHeight="1"/>
    <row r="75" spans="1:17" ht="40.200000000000003" customHeight="1" thickBot="1">
      <c r="A75" s="39" t="s">
        <v>248</v>
      </c>
    </row>
    <row r="76" spans="1:17" ht="35.4" customHeight="1">
      <c r="A76" s="60" t="s">
        <v>2</v>
      </c>
      <c r="B76" s="61"/>
      <c r="C76" s="64" t="s">
        <v>3</v>
      </c>
      <c r="D76" s="66" t="s">
        <v>4</v>
      </c>
      <c r="E76" s="61"/>
      <c r="F76" s="69" t="s">
        <v>5</v>
      </c>
      <c r="G76" s="70"/>
      <c r="H76" s="70"/>
      <c r="I76" s="70"/>
      <c r="J76" s="70"/>
      <c r="K76" s="70"/>
      <c r="L76" s="141"/>
      <c r="M76" s="141"/>
      <c r="N76" s="71"/>
      <c r="O76" s="72"/>
      <c r="P76" s="142" t="s">
        <v>6</v>
      </c>
      <c r="Q76" s="143"/>
    </row>
    <row r="77" spans="1:17" ht="35.4" customHeight="1" thickBot="1">
      <c r="A77" s="62"/>
      <c r="B77" s="63"/>
      <c r="C77" s="65"/>
      <c r="D77" s="67"/>
      <c r="E77" s="68"/>
      <c r="F77" s="65" t="s">
        <v>139</v>
      </c>
      <c r="G77" s="65"/>
      <c r="H77" s="65" t="s">
        <v>8</v>
      </c>
      <c r="I77" s="65"/>
      <c r="J77" s="65" t="s">
        <v>9</v>
      </c>
      <c r="K77" s="65"/>
      <c r="L77" s="74" t="s">
        <v>258</v>
      </c>
      <c r="M77" s="75"/>
      <c r="N77" s="145" t="s">
        <v>251</v>
      </c>
      <c r="O77" s="146"/>
      <c r="P77" s="75" t="s">
        <v>251</v>
      </c>
      <c r="Q77" s="147"/>
    </row>
    <row r="78" spans="1:17" ht="58.8" customHeight="1">
      <c r="A78" s="128" t="s">
        <v>171</v>
      </c>
      <c r="B78" s="129"/>
      <c r="C78" s="36" t="s">
        <v>50</v>
      </c>
      <c r="D78" s="130">
        <v>92024</v>
      </c>
      <c r="E78" s="130"/>
      <c r="F78" s="131">
        <v>92024</v>
      </c>
      <c r="G78" s="132"/>
      <c r="H78" s="133">
        <v>92024</v>
      </c>
      <c r="I78" s="133"/>
      <c r="J78" s="130">
        <v>92024</v>
      </c>
      <c r="K78" s="130"/>
      <c r="L78" s="134"/>
      <c r="M78" s="135"/>
      <c r="N78" s="134"/>
      <c r="O78" s="134"/>
      <c r="P78" s="136" t="s">
        <v>172</v>
      </c>
      <c r="Q78" s="137"/>
    </row>
    <row r="79" spans="1:17" ht="58.8" customHeight="1">
      <c r="A79" s="118" t="s">
        <v>173</v>
      </c>
      <c r="B79" s="119"/>
      <c r="C79" s="2" t="s">
        <v>50</v>
      </c>
      <c r="D79" s="92">
        <v>184</v>
      </c>
      <c r="E79" s="92"/>
      <c r="F79" s="92">
        <v>184</v>
      </c>
      <c r="G79" s="92"/>
      <c r="H79" s="92">
        <v>184</v>
      </c>
      <c r="I79" s="92"/>
      <c r="J79" s="92">
        <v>184</v>
      </c>
      <c r="K79" s="92"/>
      <c r="L79" s="127"/>
      <c r="M79" s="106"/>
      <c r="N79" s="127"/>
      <c r="O79" s="127"/>
      <c r="P79" s="107" t="s">
        <v>172</v>
      </c>
      <c r="Q79" s="138"/>
    </row>
    <row r="80" spans="1:17" ht="58.8" customHeight="1">
      <c r="A80" s="51" t="s">
        <v>174</v>
      </c>
      <c r="B80" s="52"/>
      <c r="C80" s="12" t="s">
        <v>50</v>
      </c>
      <c r="D80" s="92">
        <v>21</v>
      </c>
      <c r="E80" s="92"/>
      <c r="F80" s="92">
        <v>21</v>
      </c>
      <c r="G80" s="92"/>
      <c r="H80" s="92">
        <v>21</v>
      </c>
      <c r="I80" s="92"/>
      <c r="J80" s="92">
        <v>21</v>
      </c>
      <c r="K80" s="92"/>
      <c r="L80" s="123"/>
      <c r="M80" s="124"/>
      <c r="N80" s="123"/>
      <c r="O80" s="123"/>
      <c r="P80" s="125" t="s">
        <v>172</v>
      </c>
      <c r="Q80" s="126"/>
    </row>
    <row r="81" spans="1:17" ht="58.8" customHeight="1">
      <c r="A81" s="51" t="s">
        <v>175</v>
      </c>
      <c r="B81" s="52"/>
      <c r="C81" s="12" t="s">
        <v>176</v>
      </c>
      <c r="D81" s="41">
        <v>8</v>
      </c>
      <c r="E81" s="42"/>
      <c r="F81" s="41">
        <v>10</v>
      </c>
      <c r="G81" s="42"/>
      <c r="H81" s="41">
        <v>10</v>
      </c>
      <c r="I81" s="42"/>
      <c r="J81" s="41">
        <v>11</v>
      </c>
      <c r="K81" s="42"/>
      <c r="L81" s="41"/>
      <c r="M81" s="113"/>
      <c r="N81" s="41"/>
      <c r="O81" s="42"/>
      <c r="P81" s="113">
        <v>14</v>
      </c>
      <c r="Q81" s="43"/>
    </row>
    <row r="82" spans="1:17" ht="58.8" customHeight="1">
      <c r="A82" s="118" t="s">
        <v>177</v>
      </c>
      <c r="B82" s="119"/>
      <c r="C82" s="2" t="s">
        <v>178</v>
      </c>
      <c r="D82" s="102" t="s">
        <v>179</v>
      </c>
      <c r="E82" s="92"/>
      <c r="F82" s="120" t="s">
        <v>180</v>
      </c>
      <c r="G82" s="108"/>
      <c r="H82" s="121" t="s">
        <v>181</v>
      </c>
      <c r="I82" s="122"/>
      <c r="J82" s="120" t="s">
        <v>182</v>
      </c>
      <c r="K82" s="108"/>
      <c r="L82" s="108"/>
      <c r="M82" s="83"/>
      <c r="N82" s="108"/>
      <c r="O82" s="108"/>
      <c r="P82" s="84">
        <v>77000</v>
      </c>
      <c r="Q82" s="114"/>
    </row>
    <row r="83" spans="1:17" ht="58.8" customHeight="1">
      <c r="A83" s="116" t="s">
        <v>183</v>
      </c>
      <c r="B83" s="117"/>
      <c r="C83" s="30" t="s">
        <v>184</v>
      </c>
      <c r="D83" s="92">
        <v>587</v>
      </c>
      <c r="E83" s="92"/>
      <c r="F83" s="105" t="s">
        <v>185</v>
      </c>
      <c r="G83" s="92"/>
      <c r="H83" s="105" t="s">
        <v>186</v>
      </c>
      <c r="I83" s="92"/>
      <c r="J83" s="105" t="s">
        <v>187</v>
      </c>
      <c r="K83" s="92"/>
      <c r="L83" s="92"/>
      <c r="M83" s="41"/>
      <c r="N83" s="92"/>
      <c r="O83" s="92"/>
      <c r="P83" s="42">
        <v>587</v>
      </c>
      <c r="Q83" s="93"/>
    </row>
    <row r="84" spans="1:17" ht="58.8" customHeight="1">
      <c r="A84" s="32"/>
      <c r="B84" s="4" t="s">
        <v>188</v>
      </c>
      <c r="C84" s="2" t="s">
        <v>52</v>
      </c>
      <c r="D84" s="92">
        <v>58</v>
      </c>
      <c r="E84" s="92"/>
      <c r="F84" s="105" t="s">
        <v>189</v>
      </c>
      <c r="G84" s="92"/>
      <c r="H84" s="105" t="s">
        <v>190</v>
      </c>
      <c r="I84" s="92"/>
      <c r="J84" s="105" t="s">
        <v>191</v>
      </c>
      <c r="K84" s="92"/>
      <c r="L84" s="92"/>
      <c r="M84" s="41"/>
      <c r="N84" s="92"/>
      <c r="O84" s="92"/>
      <c r="P84" s="42">
        <v>57</v>
      </c>
      <c r="Q84" s="93"/>
    </row>
    <row r="85" spans="1:17" ht="58.8" customHeight="1">
      <c r="A85" s="32"/>
      <c r="B85" s="4" t="s">
        <v>192</v>
      </c>
      <c r="C85" s="19" t="s">
        <v>52</v>
      </c>
      <c r="D85" s="41">
        <v>39</v>
      </c>
      <c r="E85" s="42"/>
      <c r="F85" s="115" t="s">
        <v>193</v>
      </c>
      <c r="G85" s="42"/>
      <c r="H85" s="115" t="s">
        <v>194</v>
      </c>
      <c r="I85" s="42"/>
      <c r="J85" s="115" t="s">
        <v>195</v>
      </c>
      <c r="K85" s="42"/>
      <c r="L85" s="41"/>
      <c r="M85" s="113"/>
      <c r="N85" s="41"/>
      <c r="O85" s="42"/>
      <c r="P85" s="113">
        <v>40</v>
      </c>
      <c r="Q85" s="43"/>
    </row>
    <row r="86" spans="1:17" ht="58.8" customHeight="1">
      <c r="A86" s="29"/>
      <c r="B86" s="4" t="s">
        <v>196</v>
      </c>
      <c r="C86" s="19" t="s">
        <v>52</v>
      </c>
      <c r="D86" s="41">
        <v>3</v>
      </c>
      <c r="E86" s="42"/>
      <c r="F86" s="115" t="s">
        <v>197</v>
      </c>
      <c r="G86" s="42"/>
      <c r="H86" s="115" t="s">
        <v>198</v>
      </c>
      <c r="I86" s="42"/>
      <c r="J86" s="115" t="s">
        <v>199</v>
      </c>
      <c r="K86" s="42"/>
      <c r="L86" s="41"/>
      <c r="M86" s="113"/>
      <c r="N86" s="41"/>
      <c r="O86" s="42"/>
      <c r="P86" s="113">
        <v>3</v>
      </c>
      <c r="Q86" s="43"/>
    </row>
    <row r="87" spans="1:17" ht="58.8" customHeight="1">
      <c r="A87" s="51" t="s">
        <v>200</v>
      </c>
      <c r="B87" s="52"/>
      <c r="C87" s="12" t="s">
        <v>201</v>
      </c>
      <c r="D87" s="92">
        <v>157</v>
      </c>
      <c r="E87" s="92"/>
      <c r="F87" s="105" t="s">
        <v>202</v>
      </c>
      <c r="G87" s="92"/>
      <c r="H87" s="105" t="s">
        <v>203</v>
      </c>
      <c r="I87" s="92"/>
      <c r="J87" s="105" t="s">
        <v>204</v>
      </c>
      <c r="K87" s="92"/>
      <c r="L87" s="92"/>
      <c r="M87" s="41"/>
      <c r="N87" s="92"/>
      <c r="O87" s="92"/>
      <c r="P87" s="42">
        <v>160</v>
      </c>
      <c r="Q87" s="93"/>
    </row>
    <row r="88" spans="1:17" ht="58.8" customHeight="1">
      <c r="A88" s="51" t="s">
        <v>205</v>
      </c>
      <c r="B88" s="52"/>
      <c r="C88" s="12" t="s">
        <v>50</v>
      </c>
      <c r="D88" s="108">
        <v>4793</v>
      </c>
      <c r="E88" s="108"/>
      <c r="F88" s="108">
        <v>4550</v>
      </c>
      <c r="G88" s="108"/>
      <c r="H88" s="108">
        <v>3209</v>
      </c>
      <c r="I88" s="108"/>
      <c r="J88" s="108">
        <v>3223</v>
      </c>
      <c r="K88" s="108"/>
      <c r="L88" s="108"/>
      <c r="M88" s="83"/>
      <c r="N88" s="108"/>
      <c r="O88" s="108"/>
      <c r="P88" s="84">
        <v>8200</v>
      </c>
      <c r="Q88" s="114"/>
    </row>
    <row r="89" spans="1:17" ht="58.8" customHeight="1">
      <c r="A89" s="51" t="s">
        <v>206</v>
      </c>
      <c r="B89" s="52"/>
      <c r="C89" s="11" t="s">
        <v>207</v>
      </c>
      <c r="D89" s="83">
        <v>27653</v>
      </c>
      <c r="E89" s="84"/>
      <c r="F89" s="83">
        <v>28602</v>
      </c>
      <c r="G89" s="84"/>
      <c r="H89" s="111">
        <v>29085</v>
      </c>
      <c r="I89" s="112"/>
      <c r="J89" s="83">
        <v>26229</v>
      </c>
      <c r="K89" s="84"/>
      <c r="L89" s="85"/>
      <c r="M89" s="113"/>
      <c r="N89" s="85"/>
      <c r="O89" s="42"/>
      <c r="P89" s="109">
        <v>33000</v>
      </c>
      <c r="Q89" s="43"/>
    </row>
    <row r="90" spans="1:17" ht="58.8" customHeight="1">
      <c r="A90" s="51" t="s">
        <v>208</v>
      </c>
      <c r="B90" s="52"/>
      <c r="C90" s="12" t="s">
        <v>50</v>
      </c>
      <c r="D90" s="108">
        <v>48952</v>
      </c>
      <c r="E90" s="108"/>
      <c r="F90" s="83">
        <v>49080</v>
      </c>
      <c r="G90" s="84"/>
      <c r="H90" s="83">
        <v>50344</v>
      </c>
      <c r="I90" s="84"/>
      <c r="J90" s="108">
        <v>50549</v>
      </c>
      <c r="K90" s="108"/>
      <c r="L90" s="99"/>
      <c r="M90" s="41"/>
      <c r="N90" s="99"/>
      <c r="O90" s="92"/>
      <c r="P90" s="110">
        <v>55000</v>
      </c>
      <c r="Q90" s="93"/>
    </row>
    <row r="91" spans="1:17" ht="58.8" customHeight="1">
      <c r="A91" s="51" t="s">
        <v>209</v>
      </c>
      <c r="B91" s="52"/>
      <c r="C91" s="12" t="s">
        <v>52</v>
      </c>
      <c r="D91" s="108">
        <v>100</v>
      </c>
      <c r="E91" s="108"/>
      <c r="F91" s="83">
        <v>100</v>
      </c>
      <c r="G91" s="84"/>
      <c r="H91" s="83">
        <v>100</v>
      </c>
      <c r="I91" s="84"/>
      <c r="J91" s="92">
        <v>100</v>
      </c>
      <c r="K91" s="92"/>
      <c r="L91" s="99"/>
      <c r="M91" s="41"/>
      <c r="N91" s="99"/>
      <c r="O91" s="92"/>
      <c r="P91" s="100" t="s">
        <v>172</v>
      </c>
      <c r="Q91" s="101"/>
    </row>
    <row r="92" spans="1:17" ht="58.8" customHeight="1">
      <c r="A92" s="51" t="s">
        <v>210</v>
      </c>
      <c r="B92" s="52"/>
      <c r="C92" s="12" t="s">
        <v>211</v>
      </c>
      <c r="D92" s="102" t="s">
        <v>212</v>
      </c>
      <c r="E92" s="92"/>
      <c r="F92" s="103" t="s">
        <v>213</v>
      </c>
      <c r="G92" s="104"/>
      <c r="H92" s="103" t="s">
        <v>214</v>
      </c>
      <c r="I92" s="104"/>
      <c r="J92" s="105" t="s">
        <v>215</v>
      </c>
      <c r="K92" s="92"/>
      <c r="L92" s="106"/>
      <c r="M92" s="100"/>
      <c r="N92" s="106"/>
      <c r="O92" s="107"/>
      <c r="P92" s="100" t="s">
        <v>172</v>
      </c>
      <c r="Q92" s="101"/>
    </row>
    <row r="93" spans="1:17" ht="58.8" customHeight="1" thickBot="1">
      <c r="A93" s="44" t="s">
        <v>216</v>
      </c>
      <c r="B93" s="45"/>
      <c r="C93" s="37" t="s">
        <v>207</v>
      </c>
      <c r="D93" s="98">
        <v>76908</v>
      </c>
      <c r="E93" s="98"/>
      <c r="F93" s="94">
        <v>83877</v>
      </c>
      <c r="G93" s="95"/>
      <c r="H93" s="94">
        <v>70189</v>
      </c>
      <c r="I93" s="95"/>
      <c r="J93" s="98">
        <v>84036</v>
      </c>
      <c r="K93" s="98"/>
      <c r="L93" s="94"/>
      <c r="M93" s="48"/>
      <c r="N93" s="94"/>
      <c r="O93" s="95"/>
      <c r="P93" s="96">
        <v>87000</v>
      </c>
      <c r="Q93" s="97"/>
    </row>
    <row r="94" spans="1:17" ht="30" customHeight="1"/>
    <row r="95" spans="1:17" ht="40.200000000000003" customHeight="1" thickBot="1">
      <c r="A95" s="39" t="s">
        <v>249</v>
      </c>
    </row>
    <row r="96" spans="1:17" ht="35.4" customHeight="1">
      <c r="A96" s="60" t="s">
        <v>2</v>
      </c>
      <c r="B96" s="61"/>
      <c r="C96" s="64" t="s">
        <v>3</v>
      </c>
      <c r="D96" s="66" t="s">
        <v>4</v>
      </c>
      <c r="E96" s="61"/>
      <c r="F96" s="69" t="s">
        <v>5</v>
      </c>
      <c r="G96" s="70"/>
      <c r="H96" s="70"/>
      <c r="I96" s="70"/>
      <c r="J96" s="70"/>
      <c r="K96" s="70"/>
      <c r="L96" s="70"/>
      <c r="M96" s="70"/>
      <c r="N96" s="71"/>
      <c r="O96" s="72"/>
      <c r="P96" s="64" t="s">
        <v>6</v>
      </c>
      <c r="Q96" s="73"/>
    </row>
    <row r="97" spans="1:17" ht="35.4" customHeight="1" thickBot="1">
      <c r="A97" s="62"/>
      <c r="B97" s="63"/>
      <c r="C97" s="65"/>
      <c r="D97" s="67"/>
      <c r="E97" s="68"/>
      <c r="F97" s="74" t="s">
        <v>139</v>
      </c>
      <c r="G97" s="63"/>
      <c r="H97" s="74" t="s">
        <v>217</v>
      </c>
      <c r="I97" s="63"/>
      <c r="J97" s="74" t="s">
        <v>9</v>
      </c>
      <c r="K97" s="63"/>
      <c r="L97" s="74" t="s">
        <v>258</v>
      </c>
      <c r="M97" s="75"/>
      <c r="N97" s="74" t="s">
        <v>251</v>
      </c>
      <c r="O97" s="75"/>
      <c r="P97" s="65" t="s">
        <v>251</v>
      </c>
      <c r="Q97" s="80"/>
    </row>
    <row r="98" spans="1:17" ht="57.6" customHeight="1">
      <c r="A98" s="86" t="s">
        <v>218</v>
      </c>
      <c r="B98" s="87"/>
      <c r="C98" s="8" t="s">
        <v>219</v>
      </c>
      <c r="D98" s="41">
        <v>8</v>
      </c>
      <c r="E98" s="42"/>
      <c r="F98" s="41">
        <v>8</v>
      </c>
      <c r="G98" s="42"/>
      <c r="H98" s="88">
        <v>8</v>
      </c>
      <c r="I98" s="89"/>
      <c r="J98" s="90">
        <v>8</v>
      </c>
      <c r="K98" s="91"/>
      <c r="L98" s="88"/>
      <c r="M98" s="89"/>
      <c r="N98" s="88"/>
      <c r="O98" s="89"/>
      <c r="P98" s="92">
        <v>8</v>
      </c>
      <c r="Q98" s="93"/>
    </row>
    <row r="99" spans="1:17" ht="57.6" customHeight="1">
      <c r="A99" s="51" t="s">
        <v>220</v>
      </c>
      <c r="B99" s="52"/>
      <c r="C99" s="11" t="s">
        <v>207</v>
      </c>
      <c r="D99" s="83">
        <v>1593</v>
      </c>
      <c r="E99" s="84"/>
      <c r="F99" s="85">
        <v>2012</v>
      </c>
      <c r="G99" s="42"/>
      <c r="H99" s="85">
        <v>2092</v>
      </c>
      <c r="I99" s="42"/>
      <c r="J99" s="83">
        <v>1734</v>
      </c>
      <c r="K99" s="84"/>
      <c r="L99" s="41"/>
      <c r="M99" s="42"/>
      <c r="N99" s="41"/>
      <c r="O99" s="42"/>
      <c r="P99" s="85">
        <v>3000</v>
      </c>
      <c r="Q99" s="43"/>
    </row>
    <row r="100" spans="1:17" ht="57.6" customHeight="1">
      <c r="A100" s="51" t="s">
        <v>221</v>
      </c>
      <c r="B100" s="52"/>
      <c r="C100" s="11" t="s">
        <v>222</v>
      </c>
      <c r="D100" s="41">
        <v>160</v>
      </c>
      <c r="E100" s="42"/>
      <c r="F100" s="41">
        <v>179</v>
      </c>
      <c r="G100" s="42"/>
      <c r="H100" s="41">
        <v>183</v>
      </c>
      <c r="I100" s="42"/>
      <c r="J100" s="83">
        <v>187</v>
      </c>
      <c r="K100" s="84"/>
      <c r="L100" s="41"/>
      <c r="M100" s="42"/>
      <c r="N100" s="41"/>
      <c r="O100" s="42"/>
      <c r="P100" s="85">
        <v>220</v>
      </c>
      <c r="Q100" s="43"/>
    </row>
    <row r="101" spans="1:17" ht="57.6" customHeight="1">
      <c r="A101" s="51" t="s">
        <v>223</v>
      </c>
      <c r="B101" s="52"/>
      <c r="C101" s="11" t="s">
        <v>207</v>
      </c>
      <c r="D101" s="83">
        <v>3820</v>
      </c>
      <c r="E101" s="84"/>
      <c r="F101" s="83">
        <v>4427</v>
      </c>
      <c r="G101" s="84"/>
      <c r="H101" s="83">
        <v>4197</v>
      </c>
      <c r="I101" s="84"/>
      <c r="J101" s="83">
        <v>3594</v>
      </c>
      <c r="K101" s="84"/>
      <c r="L101" s="41"/>
      <c r="M101" s="42"/>
      <c r="N101" s="41"/>
      <c r="O101" s="42"/>
      <c r="P101" s="85">
        <v>7000</v>
      </c>
      <c r="Q101" s="43"/>
    </row>
    <row r="102" spans="1:17" ht="57.6" customHeight="1">
      <c r="A102" s="51" t="s">
        <v>224</v>
      </c>
      <c r="B102" s="52"/>
      <c r="C102" s="11" t="s">
        <v>225</v>
      </c>
      <c r="D102" s="83">
        <v>229795</v>
      </c>
      <c r="E102" s="84"/>
      <c r="F102" s="83">
        <v>266597</v>
      </c>
      <c r="G102" s="84"/>
      <c r="H102" s="83">
        <v>293930</v>
      </c>
      <c r="I102" s="84"/>
      <c r="J102" s="83">
        <v>291670</v>
      </c>
      <c r="K102" s="84"/>
      <c r="L102" s="41"/>
      <c r="M102" s="42"/>
      <c r="N102" s="41"/>
      <c r="O102" s="42"/>
      <c r="P102" s="85">
        <v>800000</v>
      </c>
      <c r="Q102" s="43"/>
    </row>
    <row r="103" spans="1:17" ht="57.6" customHeight="1">
      <c r="A103" s="51" t="s">
        <v>226</v>
      </c>
      <c r="B103" s="52"/>
      <c r="C103" s="11" t="s">
        <v>207</v>
      </c>
      <c r="D103" s="83">
        <v>37804</v>
      </c>
      <c r="E103" s="84"/>
      <c r="F103" s="83">
        <v>40187</v>
      </c>
      <c r="G103" s="84"/>
      <c r="H103" s="83">
        <v>41990</v>
      </c>
      <c r="I103" s="84"/>
      <c r="J103" s="83">
        <v>43144</v>
      </c>
      <c r="K103" s="84"/>
      <c r="L103" s="41"/>
      <c r="M103" s="42"/>
      <c r="N103" s="41"/>
      <c r="O103" s="42"/>
      <c r="P103" s="85">
        <v>41000</v>
      </c>
      <c r="Q103" s="43"/>
    </row>
    <row r="104" spans="1:17" ht="57.6" customHeight="1">
      <c r="A104" s="51" t="s">
        <v>227</v>
      </c>
      <c r="B104" s="52"/>
      <c r="C104" s="11" t="s">
        <v>228</v>
      </c>
      <c r="D104" s="41">
        <v>55</v>
      </c>
      <c r="E104" s="42"/>
      <c r="F104" s="41">
        <v>54</v>
      </c>
      <c r="G104" s="42"/>
      <c r="H104" s="41">
        <v>51</v>
      </c>
      <c r="I104" s="42"/>
      <c r="J104" s="83">
        <v>43</v>
      </c>
      <c r="K104" s="84"/>
      <c r="L104" s="41"/>
      <c r="M104" s="42"/>
      <c r="N104" s="41"/>
      <c r="O104" s="42"/>
      <c r="P104" s="41">
        <v>60</v>
      </c>
      <c r="Q104" s="43"/>
    </row>
    <row r="105" spans="1:17" ht="57.6" customHeight="1">
      <c r="A105" s="51" t="s">
        <v>229</v>
      </c>
      <c r="B105" s="52"/>
      <c r="C105" s="11" t="s">
        <v>230</v>
      </c>
      <c r="D105" s="41">
        <v>27</v>
      </c>
      <c r="E105" s="42"/>
      <c r="F105" s="41">
        <v>31</v>
      </c>
      <c r="G105" s="42"/>
      <c r="H105" s="41">
        <v>31</v>
      </c>
      <c r="I105" s="42"/>
      <c r="J105" s="83">
        <v>34</v>
      </c>
      <c r="K105" s="84"/>
      <c r="L105" s="41"/>
      <c r="M105" s="42"/>
      <c r="N105" s="41"/>
      <c r="O105" s="42"/>
      <c r="P105" s="41">
        <v>40</v>
      </c>
      <c r="Q105" s="43"/>
    </row>
    <row r="106" spans="1:17" ht="57.6" customHeight="1">
      <c r="A106" s="51" t="s">
        <v>231</v>
      </c>
      <c r="B106" s="52"/>
      <c r="C106" s="11" t="s">
        <v>52</v>
      </c>
      <c r="D106" s="41">
        <v>84</v>
      </c>
      <c r="E106" s="42"/>
      <c r="F106" s="41">
        <v>84.6</v>
      </c>
      <c r="G106" s="42"/>
      <c r="H106" s="41">
        <v>84.6</v>
      </c>
      <c r="I106" s="42"/>
      <c r="J106" s="81">
        <v>88.5</v>
      </c>
      <c r="K106" s="82"/>
      <c r="L106" s="41"/>
      <c r="M106" s="42"/>
      <c r="N106" s="41"/>
      <c r="O106" s="42"/>
      <c r="P106" s="41">
        <v>100</v>
      </c>
      <c r="Q106" s="43"/>
    </row>
    <row r="107" spans="1:17" ht="57.6" customHeight="1">
      <c r="A107" s="51" t="s">
        <v>232</v>
      </c>
      <c r="B107" s="52"/>
      <c r="C107" s="11" t="s">
        <v>52</v>
      </c>
      <c r="D107" s="41">
        <v>15.4</v>
      </c>
      <c r="E107" s="42"/>
      <c r="F107" s="41">
        <v>15.4</v>
      </c>
      <c r="G107" s="42"/>
      <c r="H107" s="41">
        <v>15.4</v>
      </c>
      <c r="I107" s="42"/>
      <c r="J107" s="81">
        <v>15.4</v>
      </c>
      <c r="K107" s="82"/>
      <c r="L107" s="41"/>
      <c r="M107" s="42"/>
      <c r="N107" s="41"/>
      <c r="O107" s="42"/>
      <c r="P107" s="41">
        <v>50</v>
      </c>
      <c r="Q107" s="43"/>
    </row>
    <row r="108" spans="1:17" ht="57.6" customHeight="1" thickBot="1">
      <c r="A108" s="76" t="s">
        <v>233</v>
      </c>
      <c r="B108" s="77"/>
      <c r="C108" s="13" t="s">
        <v>234</v>
      </c>
      <c r="D108" s="48">
        <v>474</v>
      </c>
      <c r="E108" s="47"/>
      <c r="F108" s="48">
        <v>468</v>
      </c>
      <c r="G108" s="47"/>
      <c r="H108" s="48">
        <v>456</v>
      </c>
      <c r="I108" s="47"/>
      <c r="J108" s="78">
        <v>457</v>
      </c>
      <c r="K108" s="79"/>
      <c r="L108" s="48"/>
      <c r="M108" s="47"/>
      <c r="N108" s="48"/>
      <c r="O108" s="47"/>
      <c r="P108" s="58">
        <v>1000</v>
      </c>
      <c r="Q108" s="59"/>
    </row>
    <row r="109" spans="1:17" ht="30" customHeight="1"/>
    <row r="110" spans="1:17" ht="40.200000000000003" customHeight="1" thickBot="1">
      <c r="A110" s="39" t="s">
        <v>250</v>
      </c>
    </row>
    <row r="111" spans="1:17" ht="35.4" customHeight="1">
      <c r="A111" s="60" t="s">
        <v>2</v>
      </c>
      <c r="B111" s="61"/>
      <c r="C111" s="64" t="s">
        <v>3</v>
      </c>
      <c r="D111" s="66" t="s">
        <v>4</v>
      </c>
      <c r="E111" s="61"/>
      <c r="F111" s="69" t="s">
        <v>5</v>
      </c>
      <c r="G111" s="70"/>
      <c r="H111" s="70"/>
      <c r="I111" s="70"/>
      <c r="J111" s="70"/>
      <c r="K111" s="70"/>
      <c r="L111" s="71"/>
      <c r="M111" s="71"/>
      <c r="N111" s="71"/>
      <c r="O111" s="72"/>
      <c r="P111" s="64" t="s">
        <v>6</v>
      </c>
      <c r="Q111" s="73"/>
    </row>
    <row r="112" spans="1:17" ht="35.4" customHeight="1" thickBot="1">
      <c r="A112" s="62"/>
      <c r="B112" s="63"/>
      <c r="C112" s="65"/>
      <c r="D112" s="67"/>
      <c r="E112" s="68"/>
      <c r="F112" s="74" t="s">
        <v>139</v>
      </c>
      <c r="G112" s="63"/>
      <c r="H112" s="74" t="s">
        <v>8</v>
      </c>
      <c r="I112" s="75"/>
      <c r="J112" s="74" t="s">
        <v>9</v>
      </c>
      <c r="K112" s="75"/>
      <c r="L112" s="74" t="s">
        <v>258</v>
      </c>
      <c r="M112" s="75"/>
      <c r="N112" s="74" t="s">
        <v>251</v>
      </c>
      <c r="O112" s="75"/>
      <c r="P112" s="65" t="s">
        <v>251</v>
      </c>
      <c r="Q112" s="80"/>
    </row>
    <row r="113" spans="1:17" ht="57.6" customHeight="1">
      <c r="A113" s="53" t="s">
        <v>235</v>
      </c>
      <c r="B113" s="54"/>
      <c r="C113" s="38" t="s">
        <v>137</v>
      </c>
      <c r="D113" s="55">
        <v>4</v>
      </c>
      <c r="E113" s="56"/>
      <c r="F113" s="55">
        <v>6</v>
      </c>
      <c r="G113" s="56"/>
      <c r="H113" s="55">
        <v>7</v>
      </c>
      <c r="I113" s="56"/>
      <c r="J113" s="55">
        <v>8</v>
      </c>
      <c r="K113" s="56"/>
      <c r="L113" s="55"/>
      <c r="M113" s="56"/>
      <c r="N113" s="55"/>
      <c r="O113" s="56"/>
      <c r="P113" s="55">
        <v>10</v>
      </c>
      <c r="Q113" s="57"/>
    </row>
    <row r="114" spans="1:17" ht="57.6" customHeight="1">
      <c r="A114" s="51" t="s">
        <v>236</v>
      </c>
      <c r="B114" s="52"/>
      <c r="C114" s="11" t="s">
        <v>237</v>
      </c>
      <c r="D114" s="41">
        <v>142</v>
      </c>
      <c r="E114" s="42"/>
      <c r="F114" s="41">
        <v>168</v>
      </c>
      <c r="G114" s="42"/>
      <c r="H114" s="41">
        <v>171</v>
      </c>
      <c r="I114" s="42"/>
      <c r="J114" s="41">
        <v>185</v>
      </c>
      <c r="K114" s="42"/>
      <c r="L114" s="41"/>
      <c r="M114" s="42"/>
      <c r="N114" s="41"/>
      <c r="O114" s="42"/>
      <c r="P114" s="41">
        <v>184</v>
      </c>
      <c r="Q114" s="43"/>
    </row>
    <row r="115" spans="1:17" ht="57.6" customHeight="1">
      <c r="A115" s="51" t="s">
        <v>238</v>
      </c>
      <c r="B115" s="52"/>
      <c r="C115" s="11" t="s">
        <v>52</v>
      </c>
      <c r="D115" s="41">
        <v>3.1</v>
      </c>
      <c r="E115" s="42"/>
      <c r="F115" s="41">
        <v>3.1</v>
      </c>
      <c r="G115" s="42"/>
      <c r="H115" s="41">
        <v>3.1</v>
      </c>
      <c r="I115" s="42"/>
      <c r="J115" s="41">
        <v>3.1</v>
      </c>
      <c r="K115" s="42"/>
      <c r="L115" s="41"/>
      <c r="M115" s="42"/>
      <c r="N115" s="41"/>
      <c r="O115" s="42"/>
      <c r="P115" s="41">
        <v>3.6</v>
      </c>
      <c r="Q115" s="43"/>
    </row>
    <row r="116" spans="1:17" ht="57.6" customHeight="1" thickBot="1">
      <c r="A116" s="44" t="s">
        <v>239</v>
      </c>
      <c r="B116" s="45"/>
      <c r="C116" s="13" t="s">
        <v>240</v>
      </c>
      <c r="D116" s="46" t="s">
        <v>241</v>
      </c>
      <c r="E116" s="47"/>
      <c r="F116" s="46" t="s">
        <v>242</v>
      </c>
      <c r="G116" s="47"/>
      <c r="H116" s="46" t="s">
        <v>243</v>
      </c>
      <c r="I116" s="47"/>
      <c r="J116" s="46" t="s">
        <v>244</v>
      </c>
      <c r="K116" s="47"/>
      <c r="L116" s="48"/>
      <c r="M116" s="47"/>
      <c r="N116" s="48"/>
      <c r="O116" s="47"/>
      <c r="P116" s="49">
        <v>23.1</v>
      </c>
      <c r="Q116" s="50"/>
    </row>
  </sheetData>
  <mergeCells count="739">
    <mergeCell ref="A6:B6"/>
    <mergeCell ref="D6:E6"/>
    <mergeCell ref="F6:G6"/>
    <mergeCell ref="H6:I6"/>
    <mergeCell ref="J6:K6"/>
    <mergeCell ref="L6:M6"/>
    <mergeCell ref="P4:S4"/>
    <mergeCell ref="A5:B5"/>
    <mergeCell ref="D5:E5"/>
    <mergeCell ref="F5:G5"/>
    <mergeCell ref="H5:I5"/>
    <mergeCell ref="J5:K5"/>
    <mergeCell ref="L5:M5"/>
    <mergeCell ref="N5:O5"/>
    <mergeCell ref="P5:Q5"/>
    <mergeCell ref="R5:S5"/>
    <mergeCell ref="A3:B4"/>
    <mergeCell ref="C3:C4"/>
    <mergeCell ref="D3:E4"/>
    <mergeCell ref="F3:O3"/>
    <mergeCell ref="P3:S3"/>
    <mergeCell ref="F4:G4"/>
    <mergeCell ref="H4:I4"/>
    <mergeCell ref="J4:K4"/>
    <mergeCell ref="N6:O6"/>
    <mergeCell ref="P6:Q6"/>
    <mergeCell ref="R6:S6"/>
    <mergeCell ref="D7:E7"/>
    <mergeCell ref="F7:G7"/>
    <mergeCell ref="H7:I7"/>
    <mergeCell ref="J7:K7"/>
    <mergeCell ref="L7:M7"/>
    <mergeCell ref="N7:O7"/>
    <mergeCell ref="P7:Q7"/>
    <mergeCell ref="R7:S7"/>
    <mergeCell ref="L4:M4"/>
    <mergeCell ref="N4:O4"/>
    <mergeCell ref="D8:E8"/>
    <mergeCell ref="F8:G8"/>
    <mergeCell ref="H8:I8"/>
    <mergeCell ref="J8:K8"/>
    <mergeCell ref="L8:M8"/>
    <mergeCell ref="N8:O8"/>
    <mergeCell ref="P8:Q8"/>
    <mergeCell ref="R8:S8"/>
    <mergeCell ref="P9:Q9"/>
    <mergeCell ref="R9:S9"/>
    <mergeCell ref="D10:E10"/>
    <mergeCell ref="F10:G10"/>
    <mergeCell ref="H10:I10"/>
    <mergeCell ref="J10:K10"/>
    <mergeCell ref="L10:M10"/>
    <mergeCell ref="N10:O10"/>
    <mergeCell ref="P10:Q10"/>
    <mergeCell ref="R10:S10"/>
    <mergeCell ref="D9:E9"/>
    <mergeCell ref="F9:G9"/>
    <mergeCell ref="H9:I9"/>
    <mergeCell ref="J9:K9"/>
    <mergeCell ref="L9:M9"/>
    <mergeCell ref="N9:O9"/>
    <mergeCell ref="N11:O11"/>
    <mergeCell ref="P11:S11"/>
    <mergeCell ref="A12:B12"/>
    <mergeCell ref="D12:E12"/>
    <mergeCell ref="F12:G12"/>
    <mergeCell ref="H12:I12"/>
    <mergeCell ref="J12:K12"/>
    <mergeCell ref="L12:M12"/>
    <mergeCell ref="N12:O12"/>
    <mergeCell ref="P12:S12"/>
    <mergeCell ref="A11:B11"/>
    <mergeCell ref="D11:E11"/>
    <mergeCell ref="F11:G11"/>
    <mergeCell ref="H11:I11"/>
    <mergeCell ref="J11:K11"/>
    <mergeCell ref="L11:M11"/>
    <mergeCell ref="N13:O13"/>
    <mergeCell ref="P13:S13"/>
    <mergeCell ref="A14:B14"/>
    <mergeCell ref="D14:E14"/>
    <mergeCell ref="F14:G14"/>
    <mergeCell ref="H14:I14"/>
    <mergeCell ref="J14:K14"/>
    <mergeCell ref="L14:M14"/>
    <mergeCell ref="N14:O14"/>
    <mergeCell ref="P14:S14"/>
    <mergeCell ref="A13:B13"/>
    <mergeCell ref="D13:E13"/>
    <mergeCell ref="F13:G13"/>
    <mergeCell ref="H13:I13"/>
    <mergeCell ref="J13:K13"/>
    <mergeCell ref="L13:M13"/>
    <mergeCell ref="N15:O15"/>
    <mergeCell ref="P15:S15"/>
    <mergeCell ref="A18:B19"/>
    <mergeCell ref="C18:C19"/>
    <mergeCell ref="D18:E19"/>
    <mergeCell ref="F18:O18"/>
    <mergeCell ref="P18:Q18"/>
    <mergeCell ref="F19:G19"/>
    <mergeCell ref="H19:I19"/>
    <mergeCell ref="J19:K19"/>
    <mergeCell ref="A15:B15"/>
    <mergeCell ref="D15:E15"/>
    <mergeCell ref="F15:G15"/>
    <mergeCell ref="H15:I15"/>
    <mergeCell ref="J15:K15"/>
    <mergeCell ref="L15:M15"/>
    <mergeCell ref="L19:M19"/>
    <mergeCell ref="N19:O19"/>
    <mergeCell ref="P19:Q19"/>
    <mergeCell ref="A20:B20"/>
    <mergeCell ref="D20:E20"/>
    <mergeCell ref="F20:G20"/>
    <mergeCell ref="H20:I20"/>
    <mergeCell ref="J20:K20"/>
    <mergeCell ref="L20:M20"/>
    <mergeCell ref="N20:O20"/>
    <mergeCell ref="P20:Q20"/>
    <mergeCell ref="A21:B21"/>
    <mergeCell ref="D21:E21"/>
    <mergeCell ref="F21:G21"/>
    <mergeCell ref="H21:I21"/>
    <mergeCell ref="J21:K21"/>
    <mergeCell ref="L21:M21"/>
    <mergeCell ref="N21:O21"/>
    <mergeCell ref="P21:Q21"/>
    <mergeCell ref="N22:O22"/>
    <mergeCell ref="P22:Q22"/>
    <mergeCell ref="A23:B23"/>
    <mergeCell ref="D23:E23"/>
    <mergeCell ref="F23:G23"/>
    <mergeCell ref="H23:I23"/>
    <mergeCell ref="J23:K23"/>
    <mergeCell ref="L23:M23"/>
    <mergeCell ref="N23:O23"/>
    <mergeCell ref="P23:Q23"/>
    <mergeCell ref="A22:B22"/>
    <mergeCell ref="D22:E22"/>
    <mergeCell ref="F22:G22"/>
    <mergeCell ref="H22:I22"/>
    <mergeCell ref="J22:K22"/>
    <mergeCell ref="L22:M22"/>
    <mergeCell ref="N24:O24"/>
    <mergeCell ref="P24:Q24"/>
    <mergeCell ref="A25:B25"/>
    <mergeCell ref="D25:E25"/>
    <mergeCell ref="F25:G25"/>
    <mergeCell ref="H25:I25"/>
    <mergeCell ref="J25:K25"/>
    <mergeCell ref="L25:M25"/>
    <mergeCell ref="N25:O25"/>
    <mergeCell ref="P25:Q25"/>
    <mergeCell ref="A24:B24"/>
    <mergeCell ref="D24:E24"/>
    <mergeCell ref="F24:G24"/>
    <mergeCell ref="H24:I24"/>
    <mergeCell ref="J24:K24"/>
    <mergeCell ref="L24:M24"/>
    <mergeCell ref="N26:O26"/>
    <mergeCell ref="P26:Q26"/>
    <mergeCell ref="A27:B27"/>
    <mergeCell ref="D27:E27"/>
    <mergeCell ref="F27:G27"/>
    <mergeCell ref="H27:I27"/>
    <mergeCell ref="J27:K27"/>
    <mergeCell ref="L27:M27"/>
    <mergeCell ref="N27:O27"/>
    <mergeCell ref="P27:Q27"/>
    <mergeCell ref="A26:B26"/>
    <mergeCell ref="D26:E26"/>
    <mergeCell ref="F26:G26"/>
    <mergeCell ref="H26:I26"/>
    <mergeCell ref="J26:K26"/>
    <mergeCell ref="L26:M26"/>
    <mergeCell ref="N28:O28"/>
    <mergeCell ref="P28:Q28"/>
    <mergeCell ref="A29:B29"/>
    <mergeCell ref="D29:E29"/>
    <mergeCell ref="F29:G29"/>
    <mergeCell ref="H29:I29"/>
    <mergeCell ref="J29:K29"/>
    <mergeCell ref="L29:M29"/>
    <mergeCell ref="N29:O29"/>
    <mergeCell ref="P29:Q29"/>
    <mergeCell ref="A28:B28"/>
    <mergeCell ref="D28:E28"/>
    <mergeCell ref="F28:G28"/>
    <mergeCell ref="H28:I28"/>
    <mergeCell ref="J28:K28"/>
    <mergeCell ref="L28:M28"/>
    <mergeCell ref="N30:O30"/>
    <mergeCell ref="P30:Q30"/>
    <mergeCell ref="A31:B31"/>
    <mergeCell ref="D31:E31"/>
    <mergeCell ref="F31:G31"/>
    <mergeCell ref="H31:I31"/>
    <mergeCell ref="J31:K31"/>
    <mergeCell ref="L31:M31"/>
    <mergeCell ref="N31:O31"/>
    <mergeCell ref="P31:Q31"/>
    <mergeCell ref="A30:B30"/>
    <mergeCell ref="D30:E30"/>
    <mergeCell ref="F30:G30"/>
    <mergeCell ref="H30:I30"/>
    <mergeCell ref="J30:K30"/>
    <mergeCell ref="L30:M30"/>
    <mergeCell ref="N32:O32"/>
    <mergeCell ref="P32:Q32"/>
    <mergeCell ref="A33:B33"/>
    <mergeCell ref="D33:E33"/>
    <mergeCell ref="F33:G33"/>
    <mergeCell ref="H33:I33"/>
    <mergeCell ref="J33:K33"/>
    <mergeCell ref="L33:M33"/>
    <mergeCell ref="N33:O33"/>
    <mergeCell ref="P33:Q33"/>
    <mergeCell ref="A32:B32"/>
    <mergeCell ref="D32:E32"/>
    <mergeCell ref="F32:G32"/>
    <mergeCell ref="H32:I32"/>
    <mergeCell ref="J32:K32"/>
    <mergeCell ref="L32:M32"/>
    <mergeCell ref="N34:O34"/>
    <mergeCell ref="P34:Q34"/>
    <mergeCell ref="A35:B35"/>
    <mergeCell ref="D35:E35"/>
    <mergeCell ref="F35:G35"/>
    <mergeCell ref="H35:I35"/>
    <mergeCell ref="J35:K35"/>
    <mergeCell ref="L35:M35"/>
    <mergeCell ref="N35:O35"/>
    <mergeCell ref="P35:Q35"/>
    <mergeCell ref="A34:B34"/>
    <mergeCell ref="D34:E34"/>
    <mergeCell ref="F34:G34"/>
    <mergeCell ref="H34:I34"/>
    <mergeCell ref="J34:K34"/>
    <mergeCell ref="L34:M34"/>
    <mergeCell ref="N36:O36"/>
    <mergeCell ref="P36:Q36"/>
    <mergeCell ref="A37:B37"/>
    <mergeCell ref="D37:E37"/>
    <mergeCell ref="F37:G37"/>
    <mergeCell ref="H37:I37"/>
    <mergeCell ref="J37:K37"/>
    <mergeCell ref="L37:M37"/>
    <mergeCell ref="N37:O37"/>
    <mergeCell ref="P37:Q37"/>
    <mergeCell ref="A36:B36"/>
    <mergeCell ref="D36:E36"/>
    <mergeCell ref="F36:G36"/>
    <mergeCell ref="H36:I36"/>
    <mergeCell ref="J36:K36"/>
    <mergeCell ref="L36:M36"/>
    <mergeCell ref="N38:O38"/>
    <mergeCell ref="P38:Q38"/>
    <mergeCell ref="A41:B42"/>
    <mergeCell ref="C41:C42"/>
    <mergeCell ref="D41:E42"/>
    <mergeCell ref="F41:O41"/>
    <mergeCell ref="P41:Q41"/>
    <mergeCell ref="F42:G42"/>
    <mergeCell ref="H42:I42"/>
    <mergeCell ref="J42:K42"/>
    <mergeCell ref="A38:B38"/>
    <mergeCell ref="D38:E38"/>
    <mergeCell ref="F38:G38"/>
    <mergeCell ref="H38:I38"/>
    <mergeCell ref="J38:K38"/>
    <mergeCell ref="L38:M38"/>
    <mergeCell ref="L42:M42"/>
    <mergeCell ref="N42:O42"/>
    <mergeCell ref="P42:Q42"/>
    <mergeCell ref="D44:E44"/>
    <mergeCell ref="F44:G44"/>
    <mergeCell ref="H44:I44"/>
    <mergeCell ref="J44:K44"/>
    <mergeCell ref="L44:M44"/>
    <mergeCell ref="N44:O44"/>
    <mergeCell ref="P44:Q44"/>
    <mergeCell ref="P45:Q45"/>
    <mergeCell ref="D46:E46"/>
    <mergeCell ref="F46:G46"/>
    <mergeCell ref="H46:I46"/>
    <mergeCell ref="J46:K46"/>
    <mergeCell ref="L46:M46"/>
    <mergeCell ref="N46:O46"/>
    <mergeCell ref="P46:Q46"/>
    <mergeCell ref="D45:E45"/>
    <mergeCell ref="F45:G45"/>
    <mergeCell ref="H45:I45"/>
    <mergeCell ref="J45:K45"/>
    <mergeCell ref="L45:M45"/>
    <mergeCell ref="N45:O45"/>
    <mergeCell ref="P47:Q47"/>
    <mergeCell ref="D48:E48"/>
    <mergeCell ref="F48:G48"/>
    <mergeCell ref="H48:I48"/>
    <mergeCell ref="J48:K48"/>
    <mergeCell ref="L48:M48"/>
    <mergeCell ref="N48:O48"/>
    <mergeCell ref="P48:Q48"/>
    <mergeCell ref="D47:E47"/>
    <mergeCell ref="F47:G47"/>
    <mergeCell ref="H47:I47"/>
    <mergeCell ref="J47:K47"/>
    <mergeCell ref="L47:M47"/>
    <mergeCell ref="N47:O47"/>
    <mergeCell ref="P49:Q49"/>
    <mergeCell ref="D51:E51"/>
    <mergeCell ref="F51:G51"/>
    <mergeCell ref="H51:I51"/>
    <mergeCell ref="J51:K51"/>
    <mergeCell ref="L51:M51"/>
    <mergeCell ref="N51:O51"/>
    <mergeCell ref="P51:Q51"/>
    <mergeCell ref="D49:E49"/>
    <mergeCell ref="F49:G49"/>
    <mergeCell ref="H49:I49"/>
    <mergeCell ref="J49:K49"/>
    <mergeCell ref="L49:M49"/>
    <mergeCell ref="N49:O49"/>
    <mergeCell ref="N54:O54"/>
    <mergeCell ref="P52:Q52"/>
    <mergeCell ref="P53:Q53"/>
    <mergeCell ref="P54:Q54"/>
    <mergeCell ref="D53:E53"/>
    <mergeCell ref="F53:G53"/>
    <mergeCell ref="H53:I53"/>
    <mergeCell ref="J53:K53"/>
    <mergeCell ref="L53:M53"/>
    <mergeCell ref="N53:O53"/>
    <mergeCell ref="D52:E52"/>
    <mergeCell ref="F52:G52"/>
    <mergeCell ref="H52:I52"/>
    <mergeCell ref="J52:K52"/>
    <mergeCell ref="L52:M52"/>
    <mergeCell ref="N52:O52"/>
    <mergeCell ref="H58:I58"/>
    <mergeCell ref="J58:K58"/>
    <mergeCell ref="L58:M58"/>
    <mergeCell ref="N58:O58"/>
    <mergeCell ref="N55:O55"/>
    <mergeCell ref="P55:Q55"/>
    <mergeCell ref="D54:E54"/>
    <mergeCell ref="A56:B56"/>
    <mergeCell ref="D56:E56"/>
    <mergeCell ref="F56:G56"/>
    <mergeCell ref="H56:I56"/>
    <mergeCell ref="J56:K56"/>
    <mergeCell ref="L56:M56"/>
    <mergeCell ref="P56:Q56"/>
    <mergeCell ref="A55:B55"/>
    <mergeCell ref="D55:E55"/>
    <mergeCell ref="F55:G55"/>
    <mergeCell ref="H55:I55"/>
    <mergeCell ref="J55:K55"/>
    <mergeCell ref="L55:M55"/>
    <mergeCell ref="F54:G54"/>
    <mergeCell ref="H54:I54"/>
    <mergeCell ref="J54:K54"/>
    <mergeCell ref="L54:M54"/>
    <mergeCell ref="D59:E59"/>
    <mergeCell ref="A61:B61"/>
    <mergeCell ref="D61:E61"/>
    <mergeCell ref="F61:G61"/>
    <mergeCell ref="H61:I61"/>
    <mergeCell ref="J61:K61"/>
    <mergeCell ref="N56:O56"/>
    <mergeCell ref="P59:Q59"/>
    <mergeCell ref="A60:B60"/>
    <mergeCell ref="D60:E60"/>
    <mergeCell ref="F60:G60"/>
    <mergeCell ref="H60:I60"/>
    <mergeCell ref="J60:K60"/>
    <mergeCell ref="L60:M60"/>
    <mergeCell ref="N60:O60"/>
    <mergeCell ref="P60:Q60"/>
    <mergeCell ref="P58:Q58"/>
    <mergeCell ref="F59:G59"/>
    <mergeCell ref="H59:I59"/>
    <mergeCell ref="J59:K59"/>
    <mergeCell ref="L59:M59"/>
    <mergeCell ref="N59:O59"/>
    <mergeCell ref="D58:E58"/>
    <mergeCell ref="F58:G58"/>
    <mergeCell ref="L61:M61"/>
    <mergeCell ref="N61:O61"/>
    <mergeCell ref="P61:Q61"/>
    <mergeCell ref="D62:E62"/>
    <mergeCell ref="F62:G62"/>
    <mergeCell ref="H62:I62"/>
    <mergeCell ref="J62:K62"/>
    <mergeCell ref="L62:M62"/>
    <mergeCell ref="N62:O62"/>
    <mergeCell ref="P62:Q62"/>
    <mergeCell ref="P63:Q63"/>
    <mergeCell ref="D64:E64"/>
    <mergeCell ref="F64:G64"/>
    <mergeCell ref="H64:I64"/>
    <mergeCell ref="J64:K64"/>
    <mergeCell ref="L64:M64"/>
    <mergeCell ref="N64:O64"/>
    <mergeCell ref="P64:Q64"/>
    <mergeCell ref="D63:E63"/>
    <mergeCell ref="F63:G63"/>
    <mergeCell ref="H63:I63"/>
    <mergeCell ref="J63:K63"/>
    <mergeCell ref="L63:M63"/>
    <mergeCell ref="N63:O63"/>
    <mergeCell ref="P66:Q66"/>
    <mergeCell ref="D67:E67"/>
    <mergeCell ref="F67:G67"/>
    <mergeCell ref="H67:I67"/>
    <mergeCell ref="J67:K67"/>
    <mergeCell ref="L67:M67"/>
    <mergeCell ref="N67:O67"/>
    <mergeCell ref="P67:Q67"/>
    <mergeCell ref="D66:E66"/>
    <mergeCell ref="F66:G66"/>
    <mergeCell ref="H66:I66"/>
    <mergeCell ref="J66:K66"/>
    <mergeCell ref="L66:M66"/>
    <mergeCell ref="N66:O66"/>
    <mergeCell ref="P69:Q69"/>
    <mergeCell ref="D70:E70"/>
    <mergeCell ref="F70:G70"/>
    <mergeCell ref="H70:I70"/>
    <mergeCell ref="J70:K70"/>
    <mergeCell ref="L70:M70"/>
    <mergeCell ref="N70:O70"/>
    <mergeCell ref="P70:Q70"/>
    <mergeCell ref="D69:E69"/>
    <mergeCell ref="F69:G69"/>
    <mergeCell ref="H69:I69"/>
    <mergeCell ref="J69:K69"/>
    <mergeCell ref="L69:M69"/>
    <mergeCell ref="N69:O69"/>
    <mergeCell ref="P71:Q71"/>
    <mergeCell ref="D72:E72"/>
    <mergeCell ref="F72:G72"/>
    <mergeCell ref="H72:I72"/>
    <mergeCell ref="J72:K72"/>
    <mergeCell ref="L72:M72"/>
    <mergeCell ref="N72:O72"/>
    <mergeCell ref="P72:Q72"/>
    <mergeCell ref="D71:E71"/>
    <mergeCell ref="F71:G71"/>
    <mergeCell ref="H71:I71"/>
    <mergeCell ref="J71:K71"/>
    <mergeCell ref="L71:M71"/>
    <mergeCell ref="N71:O71"/>
    <mergeCell ref="P73:Q73"/>
    <mergeCell ref="A76:B77"/>
    <mergeCell ref="C76:C77"/>
    <mergeCell ref="D76:E77"/>
    <mergeCell ref="F76:O76"/>
    <mergeCell ref="P76:Q76"/>
    <mergeCell ref="F77:G77"/>
    <mergeCell ref="H77:I77"/>
    <mergeCell ref="J77:K77"/>
    <mergeCell ref="L77:M77"/>
    <mergeCell ref="D73:E73"/>
    <mergeCell ref="F73:G73"/>
    <mergeCell ref="H73:I73"/>
    <mergeCell ref="J73:K73"/>
    <mergeCell ref="L73:M73"/>
    <mergeCell ref="N73:O73"/>
    <mergeCell ref="N77:O77"/>
    <mergeCell ref="P77:Q77"/>
    <mergeCell ref="A78:B78"/>
    <mergeCell ref="D78:E78"/>
    <mergeCell ref="F78:G78"/>
    <mergeCell ref="H78:I78"/>
    <mergeCell ref="J78:K78"/>
    <mergeCell ref="L78:M78"/>
    <mergeCell ref="N78:O78"/>
    <mergeCell ref="P78:Q78"/>
    <mergeCell ref="N79:O79"/>
    <mergeCell ref="P79:Q79"/>
    <mergeCell ref="A80:B80"/>
    <mergeCell ref="D80:E80"/>
    <mergeCell ref="F80:G80"/>
    <mergeCell ref="H80:I80"/>
    <mergeCell ref="J80:K80"/>
    <mergeCell ref="L80:M80"/>
    <mergeCell ref="N80:O80"/>
    <mergeCell ref="P80:Q80"/>
    <mergeCell ref="A79:B79"/>
    <mergeCell ref="D79:E79"/>
    <mergeCell ref="F79:G79"/>
    <mergeCell ref="H79:I79"/>
    <mergeCell ref="J79:K79"/>
    <mergeCell ref="L79:M79"/>
    <mergeCell ref="A83:B83"/>
    <mergeCell ref="D83:E83"/>
    <mergeCell ref="F83:G83"/>
    <mergeCell ref="H83:I83"/>
    <mergeCell ref="J83:K83"/>
    <mergeCell ref="L83:M83"/>
    <mergeCell ref="N81:O81"/>
    <mergeCell ref="P81:Q81"/>
    <mergeCell ref="A82:B82"/>
    <mergeCell ref="D82:E82"/>
    <mergeCell ref="F82:G82"/>
    <mergeCell ref="H82:I82"/>
    <mergeCell ref="J82:K82"/>
    <mergeCell ref="L82:M82"/>
    <mergeCell ref="N82:O82"/>
    <mergeCell ref="P82:Q82"/>
    <mergeCell ref="A81:B81"/>
    <mergeCell ref="D81:E81"/>
    <mergeCell ref="F81:G81"/>
    <mergeCell ref="H81:I81"/>
    <mergeCell ref="J81:K81"/>
    <mergeCell ref="L81:M81"/>
    <mergeCell ref="N83:O83"/>
    <mergeCell ref="P83:Q83"/>
    <mergeCell ref="D86:E86"/>
    <mergeCell ref="F86:G86"/>
    <mergeCell ref="H86:I86"/>
    <mergeCell ref="J86:K86"/>
    <mergeCell ref="L86:M86"/>
    <mergeCell ref="N86:O86"/>
    <mergeCell ref="P84:Q84"/>
    <mergeCell ref="P85:Q85"/>
    <mergeCell ref="D84:E84"/>
    <mergeCell ref="F84:G84"/>
    <mergeCell ref="H84:I84"/>
    <mergeCell ref="J84:K84"/>
    <mergeCell ref="L84:M84"/>
    <mergeCell ref="N84:O84"/>
    <mergeCell ref="P86:Q86"/>
    <mergeCell ref="D85:E85"/>
    <mergeCell ref="F85:G85"/>
    <mergeCell ref="H85:I85"/>
    <mergeCell ref="J85:K85"/>
    <mergeCell ref="L85:M85"/>
    <mergeCell ref="N85:O85"/>
    <mergeCell ref="P87:Q87"/>
    <mergeCell ref="A88:B88"/>
    <mergeCell ref="D88:E88"/>
    <mergeCell ref="F88:G88"/>
    <mergeCell ref="H88:I88"/>
    <mergeCell ref="J88:K88"/>
    <mergeCell ref="L88:M88"/>
    <mergeCell ref="N88:O88"/>
    <mergeCell ref="P88:Q88"/>
    <mergeCell ref="A87:B87"/>
    <mergeCell ref="D87:E87"/>
    <mergeCell ref="F87:G87"/>
    <mergeCell ref="H87:I87"/>
    <mergeCell ref="J87:K87"/>
    <mergeCell ref="L87:M87"/>
    <mergeCell ref="N87:O87"/>
    <mergeCell ref="N89:O89"/>
    <mergeCell ref="P89:Q89"/>
    <mergeCell ref="A90:B90"/>
    <mergeCell ref="D90:E90"/>
    <mergeCell ref="F90:G90"/>
    <mergeCell ref="H90:I90"/>
    <mergeCell ref="J90:K90"/>
    <mergeCell ref="L90:M90"/>
    <mergeCell ref="N90:O90"/>
    <mergeCell ref="P90:Q90"/>
    <mergeCell ref="A89:B89"/>
    <mergeCell ref="D89:E89"/>
    <mergeCell ref="F89:G89"/>
    <mergeCell ref="H89:I89"/>
    <mergeCell ref="J89:K89"/>
    <mergeCell ref="L89:M89"/>
    <mergeCell ref="N91:O91"/>
    <mergeCell ref="P91:Q91"/>
    <mergeCell ref="A92:B92"/>
    <mergeCell ref="D92:E92"/>
    <mergeCell ref="F92:G92"/>
    <mergeCell ref="H92:I92"/>
    <mergeCell ref="J92:K92"/>
    <mergeCell ref="L92:M92"/>
    <mergeCell ref="N92:O92"/>
    <mergeCell ref="P92:Q92"/>
    <mergeCell ref="A91:B91"/>
    <mergeCell ref="D91:E91"/>
    <mergeCell ref="F91:G91"/>
    <mergeCell ref="H91:I91"/>
    <mergeCell ref="J91:K91"/>
    <mergeCell ref="L91:M91"/>
    <mergeCell ref="N93:O93"/>
    <mergeCell ref="P93:Q93"/>
    <mergeCell ref="A96:B97"/>
    <mergeCell ref="C96:C97"/>
    <mergeCell ref="D96:E97"/>
    <mergeCell ref="F96:O96"/>
    <mergeCell ref="P96:Q96"/>
    <mergeCell ref="F97:G97"/>
    <mergeCell ref="H97:I97"/>
    <mergeCell ref="J97:K97"/>
    <mergeCell ref="A93:B93"/>
    <mergeCell ref="D93:E93"/>
    <mergeCell ref="F93:G93"/>
    <mergeCell ref="H93:I93"/>
    <mergeCell ref="J93:K93"/>
    <mergeCell ref="L93:M93"/>
    <mergeCell ref="L97:M97"/>
    <mergeCell ref="N97:O97"/>
    <mergeCell ref="P97:Q97"/>
    <mergeCell ref="A98:B98"/>
    <mergeCell ref="D98:E98"/>
    <mergeCell ref="F98:G98"/>
    <mergeCell ref="H98:I98"/>
    <mergeCell ref="J98:K98"/>
    <mergeCell ref="L98:M98"/>
    <mergeCell ref="N98:O98"/>
    <mergeCell ref="P98:Q98"/>
    <mergeCell ref="A99:B99"/>
    <mergeCell ref="D99:E99"/>
    <mergeCell ref="F99:G99"/>
    <mergeCell ref="H99:I99"/>
    <mergeCell ref="J99:K99"/>
    <mergeCell ref="L99:M99"/>
    <mergeCell ref="N99:O99"/>
    <mergeCell ref="P99:Q99"/>
    <mergeCell ref="N100:O100"/>
    <mergeCell ref="P100:Q100"/>
    <mergeCell ref="A101:B101"/>
    <mergeCell ref="D101:E101"/>
    <mergeCell ref="F101:G101"/>
    <mergeCell ref="H101:I101"/>
    <mergeCell ref="J101:K101"/>
    <mergeCell ref="L101:M101"/>
    <mergeCell ref="N101:O101"/>
    <mergeCell ref="P101:Q101"/>
    <mergeCell ref="A100:B100"/>
    <mergeCell ref="D100:E100"/>
    <mergeCell ref="F100:G100"/>
    <mergeCell ref="H100:I100"/>
    <mergeCell ref="J100:K100"/>
    <mergeCell ref="L100:M100"/>
    <mergeCell ref="N102:O102"/>
    <mergeCell ref="P102:Q102"/>
    <mergeCell ref="A103:B103"/>
    <mergeCell ref="D103:E103"/>
    <mergeCell ref="F103:G103"/>
    <mergeCell ref="H103:I103"/>
    <mergeCell ref="J103:K103"/>
    <mergeCell ref="L103:M103"/>
    <mergeCell ref="N103:O103"/>
    <mergeCell ref="P103:Q103"/>
    <mergeCell ref="A102:B102"/>
    <mergeCell ref="D102:E102"/>
    <mergeCell ref="F102:G102"/>
    <mergeCell ref="H102:I102"/>
    <mergeCell ref="J102:K102"/>
    <mergeCell ref="L102:M102"/>
    <mergeCell ref="N104:O104"/>
    <mergeCell ref="P104:Q104"/>
    <mergeCell ref="A105:B105"/>
    <mergeCell ref="D105:E105"/>
    <mergeCell ref="F105:G105"/>
    <mergeCell ref="H105:I105"/>
    <mergeCell ref="J105:K105"/>
    <mergeCell ref="L105:M105"/>
    <mergeCell ref="N105:O105"/>
    <mergeCell ref="P105:Q105"/>
    <mergeCell ref="A104:B104"/>
    <mergeCell ref="D104:E104"/>
    <mergeCell ref="F104:G104"/>
    <mergeCell ref="H104:I104"/>
    <mergeCell ref="J104:K104"/>
    <mergeCell ref="L104:M104"/>
    <mergeCell ref="N106:O106"/>
    <mergeCell ref="P106:Q106"/>
    <mergeCell ref="A107:B107"/>
    <mergeCell ref="D107:E107"/>
    <mergeCell ref="F107:G107"/>
    <mergeCell ref="H107:I107"/>
    <mergeCell ref="J107:K107"/>
    <mergeCell ref="L107:M107"/>
    <mergeCell ref="N107:O107"/>
    <mergeCell ref="P107:Q107"/>
    <mergeCell ref="A106:B106"/>
    <mergeCell ref="D106:E106"/>
    <mergeCell ref="F106:G106"/>
    <mergeCell ref="H106:I106"/>
    <mergeCell ref="J106:K106"/>
    <mergeCell ref="L106:M106"/>
    <mergeCell ref="N108:O108"/>
    <mergeCell ref="P108:Q108"/>
    <mergeCell ref="A111:B112"/>
    <mergeCell ref="C111:C112"/>
    <mergeCell ref="D111:E112"/>
    <mergeCell ref="F111:O111"/>
    <mergeCell ref="P111:Q111"/>
    <mergeCell ref="F112:G112"/>
    <mergeCell ref="H112:I112"/>
    <mergeCell ref="J112:K112"/>
    <mergeCell ref="A108:B108"/>
    <mergeCell ref="D108:E108"/>
    <mergeCell ref="F108:G108"/>
    <mergeCell ref="H108:I108"/>
    <mergeCell ref="J108:K108"/>
    <mergeCell ref="L108:M108"/>
    <mergeCell ref="L112:M112"/>
    <mergeCell ref="N112:O112"/>
    <mergeCell ref="P112:Q112"/>
    <mergeCell ref="A113:B113"/>
    <mergeCell ref="D113:E113"/>
    <mergeCell ref="F113:G113"/>
    <mergeCell ref="H113:I113"/>
    <mergeCell ref="J113:K113"/>
    <mergeCell ref="L113:M113"/>
    <mergeCell ref="N113:O113"/>
    <mergeCell ref="P113:Q113"/>
    <mergeCell ref="A114:B114"/>
    <mergeCell ref="D114:E114"/>
    <mergeCell ref="F114:G114"/>
    <mergeCell ref="H114:I114"/>
    <mergeCell ref="J114:K114"/>
    <mergeCell ref="L114:M114"/>
    <mergeCell ref="N114:O114"/>
    <mergeCell ref="P114:Q114"/>
    <mergeCell ref="N115:O115"/>
    <mergeCell ref="P115:Q115"/>
    <mergeCell ref="A116:B116"/>
    <mergeCell ref="D116:E116"/>
    <mergeCell ref="F116:G116"/>
    <mergeCell ref="H116:I116"/>
    <mergeCell ref="J116:K116"/>
    <mergeCell ref="L116:M116"/>
    <mergeCell ref="N116:O116"/>
    <mergeCell ref="P116:Q116"/>
    <mergeCell ref="A115:B115"/>
    <mergeCell ref="D115:E115"/>
    <mergeCell ref="F115:G115"/>
    <mergeCell ref="H115:I115"/>
    <mergeCell ref="J115:K115"/>
    <mergeCell ref="L115:M115"/>
  </mergeCells>
  <phoneticPr fontId="4"/>
  <pageMargins left="0.7" right="0.7" top="0.75" bottom="0.75" header="0.3" footer="0.3"/>
  <pageSetup paperSize="9" scale="4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4EC1A-9F51-41EE-A218-1E1E19EEF9F5}">
  <sheetPr>
    <pageSetUpPr fitToPage="1"/>
  </sheetPr>
  <dimension ref="A1:V108"/>
  <sheetViews>
    <sheetView tabSelected="1" zoomScale="50" zoomScaleNormal="50" workbookViewId="0">
      <selection activeCell="AA12" sqref="AA12"/>
    </sheetView>
  </sheetViews>
  <sheetFormatPr defaultRowHeight="13.2"/>
  <cols>
    <col min="2" max="2" width="36" customWidth="1"/>
    <col min="3" max="3" width="17.77734375" customWidth="1"/>
    <col min="8" max="11" width="9.77734375" customWidth="1"/>
    <col min="20" max="20" width="2.21875" customWidth="1"/>
  </cols>
  <sheetData>
    <row r="1" spans="1:22" ht="48" customHeight="1">
      <c r="A1" s="40" t="s">
        <v>0</v>
      </c>
    </row>
    <row r="2" spans="1:22" ht="40.200000000000003" customHeight="1" thickBot="1">
      <c r="A2" s="39" t="s">
        <v>483</v>
      </c>
    </row>
    <row r="3" spans="1:22" ht="35.4" customHeight="1">
      <c r="A3" s="60" t="s">
        <v>266</v>
      </c>
      <c r="B3" s="61"/>
      <c r="C3" s="64" t="s">
        <v>267</v>
      </c>
      <c r="D3" s="66" t="s">
        <v>268</v>
      </c>
      <c r="E3" s="61"/>
      <c r="F3" s="69" t="s">
        <v>269</v>
      </c>
      <c r="G3" s="70"/>
      <c r="H3" s="70"/>
      <c r="I3" s="70"/>
      <c r="J3" s="70"/>
      <c r="K3" s="70"/>
      <c r="L3" s="70"/>
      <c r="M3" s="70"/>
      <c r="N3" s="228"/>
      <c r="O3" s="228"/>
      <c r="P3" s="69" t="s">
        <v>270</v>
      </c>
      <c r="Q3" s="70"/>
      <c r="R3" s="142" t="s">
        <v>271</v>
      </c>
      <c r="S3" s="143"/>
      <c r="T3" s="229"/>
      <c r="U3" s="60" t="s">
        <v>270</v>
      </c>
      <c r="V3" s="143"/>
    </row>
    <row r="4" spans="1:22" ht="35.4" customHeight="1" thickBot="1">
      <c r="A4" s="62"/>
      <c r="B4" s="63"/>
      <c r="C4" s="65"/>
      <c r="D4" s="230"/>
      <c r="E4" s="231"/>
      <c r="F4" s="65" t="s">
        <v>272</v>
      </c>
      <c r="G4" s="65"/>
      <c r="H4" s="145" t="s">
        <v>273</v>
      </c>
      <c r="I4" s="146"/>
      <c r="J4" s="145" t="s">
        <v>274</v>
      </c>
      <c r="K4" s="146"/>
      <c r="L4" s="145" t="s">
        <v>275</v>
      </c>
      <c r="M4" s="146"/>
      <c r="N4" s="145" t="s">
        <v>276</v>
      </c>
      <c r="O4" s="146"/>
      <c r="P4" s="74" t="s">
        <v>277</v>
      </c>
      <c r="Q4" s="75"/>
      <c r="R4" s="74"/>
      <c r="S4" s="147"/>
      <c r="T4" s="232"/>
      <c r="U4" s="233" t="s">
        <v>278</v>
      </c>
      <c r="V4" s="234"/>
    </row>
    <row r="5" spans="1:22" ht="52.8" customHeight="1">
      <c r="A5" s="128" t="s">
        <v>279</v>
      </c>
      <c r="B5" s="129"/>
      <c r="C5" s="1" t="s">
        <v>280</v>
      </c>
      <c r="D5" s="215" t="s">
        <v>281</v>
      </c>
      <c r="E5" s="132"/>
      <c r="F5" s="215" t="s">
        <v>282</v>
      </c>
      <c r="G5" s="132"/>
      <c r="H5" s="215" t="s">
        <v>283</v>
      </c>
      <c r="I5" s="132"/>
      <c r="J5" s="215" t="s">
        <v>284</v>
      </c>
      <c r="K5" s="132"/>
      <c r="L5" s="235"/>
      <c r="M5" s="133"/>
      <c r="N5" s="236"/>
      <c r="O5" s="237"/>
      <c r="P5" s="238">
        <v>4881</v>
      </c>
      <c r="Q5" s="239"/>
      <c r="R5" s="240">
        <f>P5/5217</f>
        <v>0.93559516963772282</v>
      </c>
      <c r="S5" s="241"/>
      <c r="T5" s="242"/>
      <c r="U5" s="243">
        <v>4073</v>
      </c>
      <c r="V5" s="244"/>
    </row>
    <row r="6" spans="1:22" ht="50.4" customHeight="1">
      <c r="A6" s="213" t="s">
        <v>285</v>
      </c>
      <c r="B6" s="119"/>
      <c r="C6" s="2" t="s">
        <v>286</v>
      </c>
      <c r="D6" s="102">
        <v>2318</v>
      </c>
      <c r="E6" s="92"/>
      <c r="F6" s="102">
        <v>2697</v>
      </c>
      <c r="G6" s="92"/>
      <c r="H6" s="102">
        <v>2748</v>
      </c>
      <c r="I6" s="92"/>
      <c r="J6" s="245">
        <v>2876</v>
      </c>
      <c r="K6" s="246"/>
      <c r="L6" s="121"/>
      <c r="M6" s="122"/>
      <c r="N6" s="247"/>
      <c r="O6" s="248"/>
      <c r="P6" s="249">
        <v>3098</v>
      </c>
      <c r="Q6" s="250"/>
      <c r="R6" s="251">
        <f>+J6/P6</f>
        <v>0.92834086507424141</v>
      </c>
      <c r="S6" s="252"/>
      <c r="T6" s="242"/>
      <c r="U6" s="253">
        <v>3600</v>
      </c>
      <c r="V6" s="179"/>
    </row>
    <row r="7" spans="1:22" ht="57.6" customHeight="1">
      <c r="A7" s="118" t="s">
        <v>287</v>
      </c>
      <c r="B7" s="206"/>
      <c r="C7" s="2" t="s">
        <v>280</v>
      </c>
      <c r="D7" s="102" t="s">
        <v>288</v>
      </c>
      <c r="E7" s="92"/>
      <c r="F7" s="102" t="s">
        <v>289</v>
      </c>
      <c r="G7" s="92"/>
      <c r="H7" s="102" t="s">
        <v>290</v>
      </c>
      <c r="I7" s="92"/>
      <c r="J7" s="102" t="s">
        <v>291</v>
      </c>
      <c r="K7" s="92"/>
      <c r="L7" s="121"/>
      <c r="M7" s="122"/>
      <c r="N7" s="247"/>
      <c r="O7" s="248"/>
      <c r="P7" s="249">
        <v>3768</v>
      </c>
      <c r="Q7" s="250"/>
      <c r="R7" s="251">
        <f>3838/P7</f>
        <v>1.0185774946921444</v>
      </c>
      <c r="S7" s="252"/>
      <c r="T7" s="242"/>
      <c r="U7" s="254">
        <v>3555</v>
      </c>
      <c r="V7" s="255"/>
    </row>
    <row r="8" spans="1:22" ht="57.6" customHeight="1">
      <c r="A8" s="118" t="s">
        <v>292</v>
      </c>
      <c r="B8" s="119"/>
      <c r="C8" s="2" t="s">
        <v>293</v>
      </c>
      <c r="D8" s="108">
        <v>2606</v>
      </c>
      <c r="E8" s="108"/>
      <c r="F8" s="121">
        <v>2976</v>
      </c>
      <c r="G8" s="122"/>
      <c r="H8" s="256">
        <v>2435</v>
      </c>
      <c r="I8" s="257"/>
      <c r="J8" s="173">
        <v>2537</v>
      </c>
      <c r="K8" s="258"/>
      <c r="L8" s="85"/>
      <c r="M8" s="110"/>
      <c r="N8" s="259"/>
      <c r="O8" s="248"/>
      <c r="P8" s="249">
        <v>6000</v>
      </c>
      <c r="Q8" s="250"/>
      <c r="R8" s="260">
        <f>+J8/P8</f>
        <v>0.42283333333333334</v>
      </c>
      <c r="S8" s="261"/>
      <c r="T8" s="242"/>
      <c r="U8" s="254">
        <v>6000</v>
      </c>
      <c r="V8" s="255"/>
    </row>
    <row r="9" spans="1:22" ht="57.6" customHeight="1">
      <c r="A9" s="118" t="s">
        <v>294</v>
      </c>
      <c r="B9" s="119"/>
      <c r="C9" s="2" t="s">
        <v>295</v>
      </c>
      <c r="D9" s="194">
        <v>7.7</v>
      </c>
      <c r="E9" s="194"/>
      <c r="F9" s="262">
        <v>7.7</v>
      </c>
      <c r="G9" s="262"/>
      <c r="H9" s="262">
        <v>7.7</v>
      </c>
      <c r="I9" s="262"/>
      <c r="J9" s="262">
        <v>7.7</v>
      </c>
      <c r="K9" s="262"/>
      <c r="L9" s="161"/>
      <c r="M9" s="162"/>
      <c r="N9" s="263"/>
      <c r="O9" s="264"/>
      <c r="P9" s="265">
        <v>30</v>
      </c>
      <c r="Q9" s="266"/>
      <c r="R9" s="260">
        <f>+J9/P9</f>
        <v>0.25666666666666665</v>
      </c>
      <c r="S9" s="261"/>
      <c r="T9" s="267"/>
      <c r="U9" s="268">
        <v>50</v>
      </c>
      <c r="V9" s="269"/>
    </row>
    <row r="10" spans="1:22" ht="57.6" customHeight="1" thickBot="1">
      <c r="A10" s="187" t="s">
        <v>296</v>
      </c>
      <c r="B10" s="188"/>
      <c r="C10" s="7" t="s">
        <v>295</v>
      </c>
      <c r="D10" s="189">
        <v>49.7</v>
      </c>
      <c r="E10" s="189"/>
      <c r="F10" s="270">
        <v>50.1</v>
      </c>
      <c r="G10" s="270"/>
      <c r="H10" s="270">
        <v>50.2</v>
      </c>
      <c r="I10" s="270"/>
      <c r="J10" s="270">
        <v>50.3</v>
      </c>
      <c r="K10" s="271"/>
      <c r="L10" s="272"/>
      <c r="M10" s="273"/>
      <c r="N10" s="274"/>
      <c r="O10" s="275"/>
      <c r="P10" s="276">
        <v>50.9</v>
      </c>
      <c r="Q10" s="277"/>
      <c r="R10" s="278">
        <f>J10/P10</f>
        <v>0.98821218074656181</v>
      </c>
      <c r="S10" s="279"/>
      <c r="T10" s="267"/>
      <c r="U10" s="280">
        <v>51.9</v>
      </c>
      <c r="V10" s="281"/>
    </row>
    <row r="11" spans="1:22" ht="28.8" customHeight="1"/>
    <row r="12" spans="1:22" ht="40.200000000000003" customHeight="1" thickBot="1">
      <c r="A12" s="39" t="s">
        <v>482</v>
      </c>
    </row>
    <row r="13" spans="1:22" ht="35.4" customHeight="1">
      <c r="A13" s="60" t="s">
        <v>266</v>
      </c>
      <c r="B13" s="61"/>
      <c r="C13" s="64" t="s">
        <v>267</v>
      </c>
      <c r="D13" s="66" t="s">
        <v>268</v>
      </c>
      <c r="E13" s="61"/>
      <c r="F13" s="69" t="s">
        <v>269</v>
      </c>
      <c r="G13" s="70"/>
      <c r="H13" s="70"/>
      <c r="I13" s="70"/>
      <c r="J13" s="70"/>
      <c r="K13" s="70"/>
      <c r="L13" s="70"/>
      <c r="M13" s="70"/>
      <c r="N13" s="228"/>
      <c r="O13" s="228"/>
      <c r="P13" s="69" t="s">
        <v>270</v>
      </c>
      <c r="Q13" s="70"/>
      <c r="R13" s="282" t="s">
        <v>271</v>
      </c>
      <c r="S13" s="283"/>
      <c r="T13" s="232"/>
      <c r="U13" s="284" t="s">
        <v>270</v>
      </c>
      <c r="V13" s="285"/>
    </row>
    <row r="14" spans="1:22" ht="35.4" customHeight="1" thickBot="1">
      <c r="A14" s="62"/>
      <c r="B14" s="63"/>
      <c r="C14" s="65"/>
      <c r="D14" s="230"/>
      <c r="E14" s="231"/>
      <c r="F14" s="65" t="s">
        <v>272</v>
      </c>
      <c r="G14" s="65"/>
      <c r="H14" s="145" t="s">
        <v>273</v>
      </c>
      <c r="I14" s="146"/>
      <c r="J14" s="145" t="s">
        <v>274</v>
      </c>
      <c r="K14" s="146"/>
      <c r="L14" s="145" t="s">
        <v>275</v>
      </c>
      <c r="M14" s="146"/>
      <c r="N14" s="145" t="s">
        <v>276</v>
      </c>
      <c r="O14" s="146"/>
      <c r="P14" s="145" t="s">
        <v>277</v>
      </c>
      <c r="Q14" s="286"/>
      <c r="R14" s="287"/>
      <c r="S14" s="288"/>
      <c r="T14" s="232"/>
      <c r="U14" s="233" t="s">
        <v>278</v>
      </c>
      <c r="V14" s="234"/>
    </row>
    <row r="15" spans="1:22" ht="57.6" customHeight="1">
      <c r="A15" s="175" t="s">
        <v>297</v>
      </c>
      <c r="B15" s="176"/>
      <c r="C15" s="9" t="s">
        <v>298</v>
      </c>
      <c r="D15" s="289" t="s">
        <v>299</v>
      </c>
      <c r="E15" s="290"/>
      <c r="F15" s="291" t="s">
        <v>300</v>
      </c>
      <c r="G15" s="292"/>
      <c r="H15" s="289" t="s">
        <v>301</v>
      </c>
      <c r="I15" s="290"/>
      <c r="J15" s="289" t="s">
        <v>302</v>
      </c>
      <c r="K15" s="290"/>
      <c r="L15" s="289"/>
      <c r="M15" s="290"/>
      <c r="N15" s="293"/>
      <c r="O15" s="290"/>
      <c r="P15" s="293">
        <v>172</v>
      </c>
      <c r="Q15" s="294"/>
      <c r="R15" s="295">
        <f>P15/208</f>
        <v>0.82692307692307687</v>
      </c>
      <c r="S15" s="296"/>
      <c r="T15" s="39"/>
      <c r="U15" s="297">
        <v>165</v>
      </c>
      <c r="V15" s="298"/>
    </row>
    <row r="16" spans="1:22" ht="57.6" customHeight="1">
      <c r="A16" s="175" t="s">
        <v>303</v>
      </c>
      <c r="B16" s="176"/>
      <c r="C16" s="9" t="s">
        <v>304</v>
      </c>
      <c r="D16" s="173" t="s">
        <v>305</v>
      </c>
      <c r="E16" s="112"/>
      <c r="F16" s="105" t="s">
        <v>306</v>
      </c>
      <c r="G16" s="92"/>
      <c r="H16" s="173" t="s">
        <v>307</v>
      </c>
      <c r="I16" s="112"/>
      <c r="J16" s="173" t="s">
        <v>308</v>
      </c>
      <c r="K16" s="112"/>
      <c r="L16" s="173"/>
      <c r="M16" s="112"/>
      <c r="N16" s="111"/>
      <c r="O16" s="112"/>
      <c r="P16" s="111">
        <v>5938</v>
      </c>
      <c r="Q16" s="299"/>
      <c r="R16" s="300">
        <f>P16/5889</f>
        <v>1.0083205977245713</v>
      </c>
      <c r="S16" s="301"/>
      <c r="T16" s="302"/>
      <c r="U16" s="253">
        <v>5946</v>
      </c>
      <c r="V16" s="179"/>
    </row>
    <row r="17" spans="1:22" ht="57.6" customHeight="1">
      <c r="A17" s="175" t="s">
        <v>309</v>
      </c>
      <c r="B17" s="176"/>
      <c r="C17" s="9" t="s">
        <v>304</v>
      </c>
      <c r="D17" s="173" t="s">
        <v>310</v>
      </c>
      <c r="E17" s="112"/>
      <c r="F17" s="105" t="s">
        <v>311</v>
      </c>
      <c r="G17" s="92"/>
      <c r="H17" s="173" t="s">
        <v>312</v>
      </c>
      <c r="I17" s="112"/>
      <c r="J17" s="173" t="s">
        <v>313</v>
      </c>
      <c r="K17" s="112"/>
      <c r="L17" s="173"/>
      <c r="M17" s="112"/>
      <c r="N17" s="111"/>
      <c r="O17" s="112"/>
      <c r="P17" s="111">
        <v>4037</v>
      </c>
      <c r="Q17" s="299"/>
      <c r="R17" s="300">
        <f>4002/P17</f>
        <v>0.99133019568986869</v>
      </c>
      <c r="S17" s="301"/>
      <c r="T17" s="302"/>
      <c r="U17" s="253">
        <v>4102</v>
      </c>
      <c r="V17" s="179"/>
    </row>
    <row r="18" spans="1:22" ht="57.6" customHeight="1">
      <c r="A18" s="175" t="s">
        <v>314</v>
      </c>
      <c r="B18" s="176"/>
      <c r="C18" s="9" t="s">
        <v>295</v>
      </c>
      <c r="D18" s="173" t="s">
        <v>315</v>
      </c>
      <c r="E18" s="112"/>
      <c r="F18" s="105" t="s">
        <v>316</v>
      </c>
      <c r="G18" s="92"/>
      <c r="H18" s="115" t="s">
        <v>317</v>
      </c>
      <c r="I18" s="42"/>
      <c r="J18" s="115" t="s">
        <v>318</v>
      </c>
      <c r="K18" s="42"/>
      <c r="L18" s="115"/>
      <c r="M18" s="42"/>
      <c r="N18" s="41"/>
      <c r="O18" s="42"/>
      <c r="P18" s="151">
        <v>68</v>
      </c>
      <c r="Q18" s="152"/>
      <c r="R18" s="300">
        <f>68/P18</f>
        <v>1</v>
      </c>
      <c r="S18" s="301"/>
      <c r="T18" s="303"/>
      <c r="U18" s="304">
        <v>69</v>
      </c>
      <c r="V18" s="153"/>
    </row>
    <row r="19" spans="1:22" ht="57.6" customHeight="1">
      <c r="A19" s="51" t="s">
        <v>319</v>
      </c>
      <c r="B19" s="52"/>
      <c r="C19" s="12" t="s">
        <v>304</v>
      </c>
      <c r="D19" s="173" t="s">
        <v>320</v>
      </c>
      <c r="E19" s="112"/>
      <c r="F19" s="105" t="s">
        <v>321</v>
      </c>
      <c r="G19" s="92"/>
      <c r="H19" s="105" t="s">
        <v>322</v>
      </c>
      <c r="I19" s="92"/>
      <c r="J19" s="105" t="s">
        <v>323</v>
      </c>
      <c r="K19" s="92"/>
      <c r="L19" s="105"/>
      <c r="M19" s="92"/>
      <c r="N19" s="92"/>
      <c r="O19" s="92"/>
      <c r="P19" s="41">
        <v>136</v>
      </c>
      <c r="Q19" s="113"/>
      <c r="R19" s="300">
        <f>P19/156</f>
        <v>0.87179487179487181</v>
      </c>
      <c r="S19" s="301"/>
      <c r="T19" s="39"/>
      <c r="U19" s="305">
        <v>136</v>
      </c>
      <c r="V19" s="43"/>
    </row>
    <row r="20" spans="1:22" ht="57.6" customHeight="1">
      <c r="A20" s="175" t="s">
        <v>324</v>
      </c>
      <c r="B20" s="176"/>
      <c r="C20" s="9" t="s">
        <v>295</v>
      </c>
      <c r="D20" s="173" t="s">
        <v>325</v>
      </c>
      <c r="E20" s="112"/>
      <c r="F20" s="105" t="s">
        <v>326</v>
      </c>
      <c r="G20" s="92"/>
      <c r="H20" s="115" t="s">
        <v>327</v>
      </c>
      <c r="I20" s="42"/>
      <c r="J20" s="115" t="s">
        <v>328</v>
      </c>
      <c r="K20" s="42"/>
      <c r="L20" s="115"/>
      <c r="M20" s="42"/>
      <c r="N20" s="41"/>
      <c r="O20" s="42"/>
      <c r="P20" s="41">
        <v>2.2999999999999998</v>
      </c>
      <c r="Q20" s="113"/>
      <c r="R20" s="300">
        <f>P20/2.7</f>
        <v>0.85185185185185175</v>
      </c>
      <c r="S20" s="301"/>
      <c r="T20" s="39"/>
      <c r="U20" s="305">
        <v>2.2999999999999998</v>
      </c>
      <c r="V20" s="43"/>
    </row>
    <row r="21" spans="1:22" ht="57.6" customHeight="1">
      <c r="A21" s="51" t="s">
        <v>329</v>
      </c>
      <c r="B21" s="52"/>
      <c r="C21" s="11" t="s">
        <v>304</v>
      </c>
      <c r="D21" s="173" t="s">
        <v>330</v>
      </c>
      <c r="E21" s="112"/>
      <c r="F21" s="105" t="s">
        <v>331</v>
      </c>
      <c r="G21" s="92"/>
      <c r="H21" s="173" t="s">
        <v>332</v>
      </c>
      <c r="I21" s="112"/>
      <c r="J21" s="173" t="s">
        <v>333</v>
      </c>
      <c r="K21" s="112"/>
      <c r="L21" s="173"/>
      <c r="M21" s="112"/>
      <c r="N21" s="111"/>
      <c r="O21" s="112"/>
      <c r="P21" s="111">
        <v>2131</v>
      </c>
      <c r="Q21" s="299"/>
      <c r="R21" s="300">
        <f>P21/2205</f>
        <v>0.96643990929705215</v>
      </c>
      <c r="S21" s="301"/>
      <c r="T21" s="302"/>
      <c r="U21" s="253">
        <v>2131</v>
      </c>
      <c r="V21" s="179"/>
    </row>
    <row r="22" spans="1:22" ht="57.6" customHeight="1">
      <c r="A22" s="51" t="s">
        <v>334</v>
      </c>
      <c r="B22" s="52"/>
      <c r="C22" s="12" t="s">
        <v>304</v>
      </c>
      <c r="D22" s="173" t="s">
        <v>335</v>
      </c>
      <c r="E22" s="112"/>
      <c r="F22" s="105" t="s">
        <v>336</v>
      </c>
      <c r="G22" s="92"/>
      <c r="H22" s="102" t="s">
        <v>337</v>
      </c>
      <c r="I22" s="105"/>
      <c r="J22" s="102" t="s">
        <v>338</v>
      </c>
      <c r="K22" s="105"/>
      <c r="L22" s="105"/>
      <c r="M22" s="105"/>
      <c r="N22" s="105"/>
      <c r="O22" s="105"/>
      <c r="P22" s="115">
        <v>831</v>
      </c>
      <c r="Q22" s="306"/>
      <c r="R22" s="307">
        <f>1057/P22</f>
        <v>1.2719614921780986</v>
      </c>
      <c r="S22" s="308"/>
      <c r="T22" s="309"/>
      <c r="U22" s="310">
        <v>874</v>
      </c>
      <c r="V22" s="178"/>
    </row>
    <row r="23" spans="1:22" ht="57.6" customHeight="1">
      <c r="A23" s="51" t="s">
        <v>339</v>
      </c>
      <c r="B23" s="52"/>
      <c r="C23" s="11" t="s">
        <v>295</v>
      </c>
      <c r="D23" s="173" t="s">
        <v>340</v>
      </c>
      <c r="E23" s="112"/>
      <c r="F23" s="105" t="s">
        <v>341</v>
      </c>
      <c r="G23" s="92"/>
      <c r="H23" s="115" t="s">
        <v>342</v>
      </c>
      <c r="I23" s="42"/>
      <c r="J23" s="115" t="s">
        <v>343</v>
      </c>
      <c r="K23" s="42"/>
      <c r="L23" s="115"/>
      <c r="M23" s="42"/>
      <c r="N23" s="41"/>
      <c r="O23" s="42"/>
      <c r="P23" s="151">
        <v>39</v>
      </c>
      <c r="Q23" s="152"/>
      <c r="R23" s="300">
        <f>47.9/P23</f>
        <v>1.2282051282051281</v>
      </c>
      <c r="S23" s="301"/>
      <c r="T23" s="303"/>
      <c r="U23" s="304">
        <v>41</v>
      </c>
      <c r="V23" s="153"/>
    </row>
    <row r="24" spans="1:22" ht="57.6" customHeight="1">
      <c r="A24" s="175" t="s">
        <v>344</v>
      </c>
      <c r="B24" s="176"/>
      <c r="C24" s="9" t="s">
        <v>298</v>
      </c>
      <c r="D24" s="173" t="s">
        <v>345</v>
      </c>
      <c r="E24" s="112"/>
      <c r="F24" s="105" t="s">
        <v>346</v>
      </c>
      <c r="G24" s="92"/>
      <c r="H24" s="115" t="s">
        <v>347</v>
      </c>
      <c r="I24" s="42"/>
      <c r="J24" s="115" t="s">
        <v>348</v>
      </c>
      <c r="K24" s="42"/>
      <c r="L24" s="115"/>
      <c r="M24" s="42"/>
      <c r="N24" s="41"/>
      <c r="O24" s="42"/>
      <c r="P24" s="41">
        <v>356</v>
      </c>
      <c r="Q24" s="113"/>
      <c r="R24" s="300">
        <f>P24/376</f>
        <v>0.94680851063829785</v>
      </c>
      <c r="S24" s="301"/>
      <c r="T24" s="39"/>
      <c r="U24" s="305">
        <v>327</v>
      </c>
      <c r="V24" s="43"/>
    </row>
    <row r="25" spans="1:22" ht="57.6" customHeight="1">
      <c r="A25" s="175" t="s">
        <v>349</v>
      </c>
      <c r="B25" s="176"/>
      <c r="C25" s="9" t="s">
        <v>350</v>
      </c>
      <c r="D25" s="173" t="s">
        <v>351</v>
      </c>
      <c r="E25" s="112"/>
      <c r="F25" s="105" t="s">
        <v>352</v>
      </c>
      <c r="G25" s="92"/>
      <c r="H25" s="115" t="s">
        <v>353</v>
      </c>
      <c r="I25" s="42"/>
      <c r="J25" s="115" t="s">
        <v>354</v>
      </c>
      <c r="K25" s="42"/>
      <c r="L25" s="115"/>
      <c r="M25" s="113"/>
      <c r="N25" s="41"/>
      <c r="O25" s="113"/>
      <c r="P25" s="115" t="s">
        <v>355</v>
      </c>
      <c r="Q25" s="306"/>
      <c r="R25" s="307" t="s">
        <v>356</v>
      </c>
      <c r="S25" s="308"/>
      <c r="T25" s="311"/>
      <c r="U25" s="310" t="s">
        <v>357</v>
      </c>
      <c r="V25" s="178"/>
    </row>
    <row r="26" spans="1:22" ht="57.6" customHeight="1">
      <c r="A26" s="175" t="s">
        <v>358</v>
      </c>
      <c r="B26" s="176"/>
      <c r="C26" s="9" t="s">
        <v>304</v>
      </c>
      <c r="D26" s="173" t="s">
        <v>359</v>
      </c>
      <c r="E26" s="112"/>
      <c r="F26" s="105" t="s">
        <v>360</v>
      </c>
      <c r="G26" s="92"/>
      <c r="H26" s="115" t="s">
        <v>361</v>
      </c>
      <c r="I26" s="42"/>
      <c r="J26" s="115" t="s">
        <v>362</v>
      </c>
      <c r="K26" s="42"/>
      <c r="L26" s="115"/>
      <c r="M26" s="113"/>
      <c r="N26" s="41"/>
      <c r="O26" s="113"/>
      <c r="P26" s="41">
        <v>71</v>
      </c>
      <c r="Q26" s="113"/>
      <c r="R26" s="300">
        <f>63/P26</f>
        <v>0.88732394366197187</v>
      </c>
      <c r="S26" s="301"/>
      <c r="T26" s="39"/>
      <c r="U26" s="305">
        <v>82</v>
      </c>
      <c r="V26" s="43"/>
    </row>
    <row r="27" spans="1:22" ht="57.6" customHeight="1">
      <c r="A27" s="175" t="s">
        <v>363</v>
      </c>
      <c r="B27" s="176"/>
      <c r="C27" s="9" t="s">
        <v>295</v>
      </c>
      <c r="D27" s="173" t="s">
        <v>364</v>
      </c>
      <c r="E27" s="112"/>
      <c r="F27" s="105" t="s">
        <v>365</v>
      </c>
      <c r="G27" s="92"/>
      <c r="H27" s="115" t="s">
        <v>366</v>
      </c>
      <c r="I27" s="42"/>
      <c r="J27" s="115" t="s">
        <v>367</v>
      </c>
      <c r="K27" s="42"/>
      <c r="L27" s="115"/>
      <c r="M27" s="42"/>
      <c r="N27" s="41"/>
      <c r="O27" s="42"/>
      <c r="P27" s="151">
        <v>20</v>
      </c>
      <c r="Q27" s="152"/>
      <c r="R27" s="300">
        <f>16.9/P27</f>
        <v>0.84499999999999997</v>
      </c>
      <c r="S27" s="301"/>
      <c r="T27" s="303"/>
      <c r="U27" s="304">
        <v>25</v>
      </c>
      <c r="V27" s="153"/>
    </row>
    <row r="28" spans="1:22" ht="57.6" customHeight="1">
      <c r="A28" s="51" t="s">
        <v>368</v>
      </c>
      <c r="B28" s="180"/>
      <c r="C28" s="10" t="s">
        <v>304</v>
      </c>
      <c r="D28" s="173" t="s">
        <v>369</v>
      </c>
      <c r="E28" s="112"/>
      <c r="F28" s="105" t="s">
        <v>370</v>
      </c>
      <c r="G28" s="92"/>
      <c r="H28" s="105" t="s">
        <v>371</v>
      </c>
      <c r="I28" s="92"/>
      <c r="J28" s="105" t="s">
        <v>372</v>
      </c>
      <c r="K28" s="92"/>
      <c r="L28" s="105"/>
      <c r="M28" s="92"/>
      <c r="N28" s="92"/>
      <c r="O28" s="92"/>
      <c r="P28" s="41">
        <v>36</v>
      </c>
      <c r="Q28" s="113"/>
      <c r="R28" s="300">
        <f>P28/52</f>
        <v>0.69230769230769229</v>
      </c>
      <c r="S28" s="301"/>
      <c r="T28" s="39"/>
      <c r="U28" s="305">
        <v>29</v>
      </c>
      <c r="V28" s="43"/>
    </row>
    <row r="29" spans="1:22" ht="57.6" customHeight="1">
      <c r="A29" s="51" t="s">
        <v>373</v>
      </c>
      <c r="B29" s="52"/>
      <c r="C29" s="11" t="s">
        <v>295</v>
      </c>
      <c r="D29" s="173" t="s">
        <v>374</v>
      </c>
      <c r="E29" s="112"/>
      <c r="F29" s="105" t="s">
        <v>375</v>
      </c>
      <c r="G29" s="92"/>
      <c r="H29" s="115" t="s">
        <v>376</v>
      </c>
      <c r="I29" s="42"/>
      <c r="J29" s="115" t="s">
        <v>377</v>
      </c>
      <c r="K29" s="42"/>
      <c r="L29" s="115"/>
      <c r="M29" s="42"/>
      <c r="N29" s="41"/>
      <c r="O29" s="42"/>
      <c r="P29" s="151">
        <v>10</v>
      </c>
      <c r="Q29" s="152"/>
      <c r="R29" s="300">
        <f>P29/13.7</f>
        <v>0.72992700729927007</v>
      </c>
      <c r="S29" s="301"/>
      <c r="T29" s="303"/>
      <c r="U29" s="304">
        <v>9</v>
      </c>
      <c r="V29" s="153"/>
    </row>
    <row r="30" spans="1:22" ht="57.6" customHeight="1">
      <c r="A30" s="51" t="s">
        <v>378</v>
      </c>
      <c r="B30" s="52"/>
      <c r="C30" s="11" t="s">
        <v>379</v>
      </c>
      <c r="D30" s="173" t="s">
        <v>380</v>
      </c>
      <c r="E30" s="112"/>
      <c r="F30" s="173" t="s">
        <v>380</v>
      </c>
      <c r="G30" s="258"/>
      <c r="H30" s="115" t="s">
        <v>381</v>
      </c>
      <c r="I30" s="42"/>
      <c r="J30" s="115" t="s">
        <v>381</v>
      </c>
      <c r="K30" s="42"/>
      <c r="L30" s="115"/>
      <c r="M30" s="42"/>
      <c r="N30" s="41"/>
      <c r="O30" s="42"/>
      <c r="P30" s="111">
        <v>20200</v>
      </c>
      <c r="Q30" s="299"/>
      <c r="R30" s="312" t="s">
        <v>380</v>
      </c>
      <c r="S30" s="313"/>
      <c r="T30" s="302"/>
      <c r="U30" s="253">
        <v>17700</v>
      </c>
      <c r="V30" s="179"/>
    </row>
    <row r="31" spans="1:22" ht="57.6" customHeight="1">
      <c r="A31" s="51" t="s">
        <v>382</v>
      </c>
      <c r="B31" s="52"/>
      <c r="C31" s="11" t="s">
        <v>379</v>
      </c>
      <c r="D31" s="173" t="s">
        <v>380</v>
      </c>
      <c r="E31" s="112"/>
      <c r="F31" s="173" t="s">
        <v>380</v>
      </c>
      <c r="G31" s="258"/>
      <c r="H31" s="115" t="s">
        <v>381</v>
      </c>
      <c r="I31" s="42"/>
      <c r="J31" s="115" t="s">
        <v>381</v>
      </c>
      <c r="K31" s="42"/>
      <c r="L31" s="115"/>
      <c r="M31" s="42"/>
      <c r="N31" s="41"/>
      <c r="O31" s="42"/>
      <c r="P31" s="111">
        <v>25300</v>
      </c>
      <c r="Q31" s="299"/>
      <c r="R31" s="312" t="s">
        <v>380</v>
      </c>
      <c r="S31" s="313"/>
      <c r="T31" s="302"/>
      <c r="U31" s="253">
        <v>23000</v>
      </c>
      <c r="V31" s="179"/>
    </row>
    <row r="32" spans="1:22" ht="57.6" customHeight="1">
      <c r="A32" s="175" t="s">
        <v>383</v>
      </c>
      <c r="B32" s="176"/>
      <c r="C32" s="9" t="s">
        <v>295</v>
      </c>
      <c r="D32" s="173" t="s">
        <v>384</v>
      </c>
      <c r="E32" s="112"/>
      <c r="F32" s="105" t="s">
        <v>385</v>
      </c>
      <c r="G32" s="92"/>
      <c r="H32" s="115" t="s">
        <v>386</v>
      </c>
      <c r="I32" s="42"/>
      <c r="J32" s="115" t="s">
        <v>387</v>
      </c>
      <c r="K32" s="42"/>
      <c r="L32" s="177"/>
      <c r="M32" s="169"/>
      <c r="N32" s="168"/>
      <c r="O32" s="169"/>
      <c r="P32" s="314">
        <v>30</v>
      </c>
      <c r="Q32" s="315"/>
      <c r="R32" s="300">
        <v>0.747</v>
      </c>
      <c r="S32" s="301"/>
      <c r="T32" s="316"/>
      <c r="U32" s="268">
        <v>35</v>
      </c>
      <c r="V32" s="269"/>
    </row>
    <row r="33" spans="1:22" ht="57.6" customHeight="1">
      <c r="A33" s="51" t="s">
        <v>388</v>
      </c>
      <c r="B33" s="52"/>
      <c r="C33" s="12" t="s">
        <v>295</v>
      </c>
      <c r="D33" s="105">
        <v>92.4</v>
      </c>
      <c r="E33" s="105"/>
      <c r="F33" s="115" t="s">
        <v>389</v>
      </c>
      <c r="G33" s="42"/>
      <c r="H33" s="115" t="s">
        <v>390</v>
      </c>
      <c r="I33" s="42"/>
      <c r="J33" s="171" t="s">
        <v>391</v>
      </c>
      <c r="K33" s="172"/>
      <c r="L33" s="177"/>
      <c r="M33" s="169"/>
      <c r="N33" s="121"/>
      <c r="O33" s="121"/>
      <c r="P33" s="173">
        <v>100</v>
      </c>
      <c r="Q33" s="317"/>
      <c r="R33" s="300">
        <v>0.91700000000000004</v>
      </c>
      <c r="S33" s="301"/>
      <c r="T33" s="318"/>
      <c r="U33" s="319">
        <v>100</v>
      </c>
      <c r="V33" s="174"/>
    </row>
    <row r="34" spans="1:22" ht="30" customHeight="1" thickBot="1">
      <c r="A34" s="76" t="s">
        <v>392</v>
      </c>
      <c r="B34" s="77"/>
      <c r="C34" s="13" t="s">
        <v>393</v>
      </c>
      <c r="D34" s="48">
        <v>101</v>
      </c>
      <c r="E34" s="47"/>
      <c r="F34" s="48">
        <v>117</v>
      </c>
      <c r="G34" s="47"/>
      <c r="H34" s="48">
        <v>128</v>
      </c>
      <c r="I34" s="47"/>
      <c r="J34" s="48">
        <v>131</v>
      </c>
      <c r="K34" s="47"/>
      <c r="L34" s="48"/>
      <c r="M34" s="47"/>
      <c r="N34" s="48"/>
      <c r="O34" s="47"/>
      <c r="P34" s="48">
        <v>150</v>
      </c>
      <c r="Q34" s="320"/>
      <c r="R34" s="321">
        <f>J34/P34</f>
        <v>0.87333333333333329</v>
      </c>
      <c r="S34" s="322"/>
      <c r="T34" s="39"/>
      <c r="U34" s="323">
        <v>200</v>
      </c>
      <c r="V34" s="59"/>
    </row>
    <row r="35" spans="1:22" ht="30" customHeight="1">
      <c r="A35" s="328"/>
      <c r="B35" s="328"/>
      <c r="C35" s="329"/>
      <c r="D35" s="330"/>
      <c r="E35" s="330"/>
      <c r="F35" s="330"/>
      <c r="G35" s="330"/>
      <c r="H35" s="330"/>
      <c r="I35" s="330"/>
      <c r="J35" s="330"/>
      <c r="K35" s="330"/>
      <c r="L35" s="330"/>
      <c r="M35" s="330"/>
      <c r="N35" s="330"/>
      <c r="O35" s="330"/>
      <c r="P35" s="330"/>
      <c r="Q35" s="330"/>
      <c r="R35" s="331"/>
      <c r="S35" s="331"/>
      <c r="T35" s="39"/>
      <c r="U35" s="330"/>
      <c r="V35" s="330"/>
    </row>
    <row r="36" spans="1:22" ht="40.200000000000003" customHeight="1" thickBot="1">
      <c r="A36" s="39" t="s">
        <v>481</v>
      </c>
    </row>
    <row r="37" spans="1:22" ht="35.4" customHeight="1">
      <c r="A37" s="60" t="s">
        <v>266</v>
      </c>
      <c r="B37" s="61"/>
      <c r="C37" s="64" t="s">
        <v>267</v>
      </c>
      <c r="D37" s="66" t="s">
        <v>268</v>
      </c>
      <c r="E37" s="325"/>
      <c r="F37" s="69" t="s">
        <v>269</v>
      </c>
      <c r="G37" s="70"/>
      <c r="H37" s="70"/>
      <c r="I37" s="70"/>
      <c r="J37" s="70"/>
      <c r="K37" s="70"/>
      <c r="L37" s="70"/>
      <c r="M37" s="70"/>
      <c r="N37" s="70"/>
      <c r="O37" s="324"/>
      <c r="P37" s="69" t="s">
        <v>270</v>
      </c>
      <c r="Q37" s="324"/>
      <c r="R37" s="142" t="s">
        <v>271</v>
      </c>
      <c r="S37" s="143"/>
      <c r="T37" s="232"/>
      <c r="U37" s="284" t="s">
        <v>270</v>
      </c>
      <c r="V37" s="285"/>
    </row>
    <row r="38" spans="1:22" ht="35.4" customHeight="1" thickBot="1">
      <c r="A38" s="62"/>
      <c r="B38" s="63"/>
      <c r="C38" s="65"/>
      <c r="D38" s="326"/>
      <c r="E38" s="327"/>
      <c r="F38" s="145" t="s">
        <v>272</v>
      </c>
      <c r="G38" s="146"/>
      <c r="H38" s="145" t="s">
        <v>273</v>
      </c>
      <c r="I38" s="146"/>
      <c r="J38" s="145" t="s">
        <v>274</v>
      </c>
      <c r="K38" s="146"/>
      <c r="L38" s="145" t="s">
        <v>275</v>
      </c>
      <c r="M38" s="146"/>
      <c r="N38" s="145" t="s">
        <v>276</v>
      </c>
      <c r="O38" s="146"/>
      <c r="P38" s="145" t="s">
        <v>277</v>
      </c>
      <c r="Q38" s="146"/>
      <c r="R38" s="74"/>
      <c r="S38" s="147"/>
      <c r="T38" s="232"/>
      <c r="U38" s="233" t="s">
        <v>278</v>
      </c>
      <c r="V38" s="234"/>
    </row>
    <row r="39" spans="1:22" ht="57.6" customHeight="1">
      <c r="A39" s="14" t="s">
        <v>394</v>
      </c>
      <c r="B39" s="15"/>
      <c r="C39" s="15"/>
      <c r="D39" s="15"/>
      <c r="E39" s="15"/>
      <c r="F39" s="15"/>
      <c r="G39" s="15"/>
      <c r="H39" s="15"/>
      <c r="I39" s="15"/>
      <c r="J39" s="15"/>
      <c r="K39" s="15"/>
      <c r="L39" s="15"/>
      <c r="M39" s="15"/>
      <c r="N39" s="16"/>
      <c r="O39" s="15"/>
      <c r="P39" s="16"/>
      <c r="Q39" s="332"/>
      <c r="R39" s="16"/>
      <c r="S39" s="17"/>
      <c r="T39" s="309"/>
      <c r="U39" s="333"/>
      <c r="V39" s="334"/>
    </row>
    <row r="40" spans="1:22" ht="57.6" customHeight="1">
      <c r="A40" s="18"/>
      <c r="B40" s="4" t="s">
        <v>395</v>
      </c>
      <c r="C40" s="19" t="s">
        <v>295</v>
      </c>
      <c r="D40" s="41">
        <v>88.2</v>
      </c>
      <c r="E40" s="42"/>
      <c r="F40" s="115">
        <v>88.2</v>
      </c>
      <c r="G40" s="42"/>
      <c r="H40" s="41">
        <v>94.1</v>
      </c>
      <c r="I40" s="42"/>
      <c r="J40" s="41">
        <v>88.2</v>
      </c>
      <c r="K40" s="113"/>
      <c r="L40" s="335"/>
      <c r="M40" s="336"/>
      <c r="N40" s="158"/>
      <c r="O40" s="148"/>
      <c r="P40" s="111">
        <v>100</v>
      </c>
      <c r="Q40" s="112"/>
      <c r="R40" s="337">
        <f>J40/P40</f>
        <v>0.88200000000000001</v>
      </c>
      <c r="S40" s="338"/>
      <c r="T40" s="302"/>
      <c r="U40" s="253">
        <v>100</v>
      </c>
      <c r="V40" s="179"/>
    </row>
    <row r="41" spans="1:22" ht="57.6" customHeight="1">
      <c r="A41" s="18"/>
      <c r="B41" s="4" t="s">
        <v>396</v>
      </c>
      <c r="C41" s="19" t="s">
        <v>295</v>
      </c>
      <c r="D41" s="41">
        <v>100</v>
      </c>
      <c r="E41" s="42"/>
      <c r="F41" s="115">
        <v>100</v>
      </c>
      <c r="G41" s="42"/>
      <c r="H41" s="41">
        <v>100</v>
      </c>
      <c r="I41" s="42"/>
      <c r="J41" s="41">
        <v>100</v>
      </c>
      <c r="K41" s="113"/>
      <c r="L41" s="158"/>
      <c r="M41" s="148"/>
      <c r="N41" s="158"/>
      <c r="O41" s="148"/>
      <c r="P41" s="111">
        <v>100</v>
      </c>
      <c r="Q41" s="112"/>
      <c r="R41" s="337">
        <f t="shared" ref="R41:R45" si="0">J41/P41</f>
        <v>1</v>
      </c>
      <c r="S41" s="338"/>
      <c r="T41" s="302"/>
      <c r="U41" s="253">
        <v>100</v>
      </c>
      <c r="V41" s="179"/>
    </row>
    <row r="42" spans="1:22" ht="57.6" customHeight="1">
      <c r="A42" s="18"/>
      <c r="B42" s="4" t="s">
        <v>397</v>
      </c>
      <c r="C42" s="19" t="s">
        <v>295</v>
      </c>
      <c r="D42" s="41">
        <v>0</v>
      </c>
      <c r="E42" s="42"/>
      <c r="F42" s="115">
        <v>0</v>
      </c>
      <c r="G42" s="42"/>
      <c r="H42" s="41">
        <v>0</v>
      </c>
      <c r="I42" s="42"/>
      <c r="J42" s="41">
        <v>0</v>
      </c>
      <c r="K42" s="113"/>
      <c r="L42" s="158"/>
      <c r="M42" s="148"/>
      <c r="N42" s="158"/>
      <c r="O42" s="148"/>
      <c r="P42" s="111">
        <v>100</v>
      </c>
      <c r="Q42" s="112"/>
      <c r="R42" s="337">
        <f t="shared" si="0"/>
        <v>0</v>
      </c>
      <c r="S42" s="338"/>
      <c r="T42" s="302"/>
      <c r="U42" s="253">
        <v>100</v>
      </c>
      <c r="V42" s="179"/>
    </row>
    <row r="43" spans="1:22" ht="57.6" customHeight="1">
      <c r="A43" s="18"/>
      <c r="B43" s="4" t="s">
        <v>398</v>
      </c>
      <c r="C43" s="19" t="s">
        <v>295</v>
      </c>
      <c r="D43" s="41">
        <v>100</v>
      </c>
      <c r="E43" s="42"/>
      <c r="F43" s="115">
        <v>100</v>
      </c>
      <c r="G43" s="42"/>
      <c r="H43" s="41">
        <v>100</v>
      </c>
      <c r="I43" s="42"/>
      <c r="J43" s="41">
        <v>100</v>
      </c>
      <c r="K43" s="113"/>
      <c r="L43" s="158"/>
      <c r="M43" s="148"/>
      <c r="N43" s="158"/>
      <c r="O43" s="148"/>
      <c r="P43" s="111">
        <v>100</v>
      </c>
      <c r="Q43" s="112"/>
      <c r="R43" s="337">
        <f t="shared" si="0"/>
        <v>1</v>
      </c>
      <c r="S43" s="338"/>
      <c r="T43" s="302"/>
      <c r="U43" s="253">
        <v>100</v>
      </c>
      <c r="V43" s="179"/>
    </row>
    <row r="44" spans="1:22" ht="57.6" customHeight="1">
      <c r="A44" s="18"/>
      <c r="B44" s="4" t="s">
        <v>399</v>
      </c>
      <c r="C44" s="19" t="s">
        <v>295</v>
      </c>
      <c r="D44" s="41">
        <v>100</v>
      </c>
      <c r="E44" s="42"/>
      <c r="F44" s="115">
        <v>100</v>
      </c>
      <c r="G44" s="42"/>
      <c r="H44" s="41">
        <v>100</v>
      </c>
      <c r="I44" s="42"/>
      <c r="J44" s="41">
        <v>100</v>
      </c>
      <c r="K44" s="42"/>
      <c r="L44" s="148"/>
      <c r="M44" s="150"/>
      <c r="N44" s="148"/>
      <c r="O44" s="150"/>
      <c r="P44" s="111">
        <v>100</v>
      </c>
      <c r="Q44" s="112"/>
      <c r="R44" s="337">
        <f t="shared" si="0"/>
        <v>1</v>
      </c>
      <c r="S44" s="338"/>
      <c r="T44" s="302"/>
      <c r="U44" s="253">
        <v>100</v>
      </c>
      <c r="V44" s="179"/>
    </row>
    <row r="45" spans="1:22" ht="57.6" customHeight="1">
      <c r="A45" s="20"/>
      <c r="B45" s="4" t="s">
        <v>400</v>
      </c>
      <c r="C45" s="19" t="s">
        <v>295</v>
      </c>
      <c r="D45" s="41">
        <v>100</v>
      </c>
      <c r="E45" s="42"/>
      <c r="F45" s="115">
        <v>100</v>
      </c>
      <c r="G45" s="42"/>
      <c r="H45" s="41">
        <v>100</v>
      </c>
      <c r="I45" s="42"/>
      <c r="J45" s="41">
        <v>100</v>
      </c>
      <c r="K45" s="42"/>
      <c r="L45" s="158"/>
      <c r="M45" s="148"/>
      <c r="N45" s="158"/>
      <c r="O45" s="148"/>
      <c r="P45" s="111">
        <v>100</v>
      </c>
      <c r="Q45" s="112"/>
      <c r="R45" s="337">
        <f t="shared" si="0"/>
        <v>1</v>
      </c>
      <c r="S45" s="338"/>
      <c r="T45" s="302"/>
      <c r="U45" s="253">
        <v>100</v>
      </c>
      <c r="V45" s="179"/>
    </row>
    <row r="46" spans="1:22" ht="57.6" customHeight="1">
      <c r="A46" s="21" t="s">
        <v>401</v>
      </c>
      <c r="B46" s="22"/>
      <c r="C46" s="22"/>
      <c r="D46" s="22"/>
      <c r="E46" s="22"/>
      <c r="F46" s="22"/>
      <c r="G46" s="22"/>
      <c r="H46" s="22"/>
      <c r="I46" s="22"/>
      <c r="J46" s="22"/>
      <c r="K46" s="22"/>
      <c r="L46" s="22"/>
      <c r="M46" s="22"/>
      <c r="N46" s="23"/>
      <c r="O46" s="22"/>
      <c r="P46" s="339"/>
      <c r="Q46" s="340"/>
      <c r="R46" s="341"/>
      <c r="S46" s="342"/>
      <c r="T46" s="39"/>
      <c r="U46" s="305"/>
      <c r="V46" s="43"/>
    </row>
    <row r="47" spans="1:22" ht="57.6" customHeight="1">
      <c r="A47" s="18"/>
      <c r="B47" s="4" t="s">
        <v>402</v>
      </c>
      <c r="C47" s="19" t="s">
        <v>1</v>
      </c>
      <c r="D47" s="148">
        <v>100</v>
      </c>
      <c r="E47" s="160"/>
      <c r="F47" s="115">
        <v>100</v>
      </c>
      <c r="G47" s="42"/>
      <c r="H47" s="148">
        <v>100</v>
      </c>
      <c r="I47" s="160"/>
      <c r="J47" s="165">
        <v>100</v>
      </c>
      <c r="K47" s="166"/>
      <c r="L47" s="148"/>
      <c r="M47" s="150"/>
      <c r="N47" s="148"/>
      <c r="O47" s="150"/>
      <c r="P47" s="111">
        <v>100</v>
      </c>
      <c r="Q47" s="112"/>
      <c r="R47" s="337">
        <f t="shared" ref="R47:R50" si="1">J47/P47</f>
        <v>1</v>
      </c>
      <c r="S47" s="338"/>
      <c r="T47" s="302"/>
      <c r="U47" s="253">
        <v>100</v>
      </c>
      <c r="V47" s="179"/>
    </row>
    <row r="48" spans="1:22" ht="57.6" customHeight="1">
      <c r="A48" s="18"/>
      <c r="B48" s="4" t="s">
        <v>403</v>
      </c>
      <c r="C48" s="19" t="s">
        <v>1</v>
      </c>
      <c r="D48" s="148">
        <v>100</v>
      </c>
      <c r="E48" s="160"/>
      <c r="F48" s="115">
        <v>100</v>
      </c>
      <c r="G48" s="42"/>
      <c r="H48" s="148">
        <v>100</v>
      </c>
      <c r="I48" s="160"/>
      <c r="J48" s="165">
        <v>100</v>
      </c>
      <c r="K48" s="166"/>
      <c r="L48" s="148"/>
      <c r="M48" s="150"/>
      <c r="N48" s="148"/>
      <c r="O48" s="150"/>
      <c r="P48" s="111">
        <v>100</v>
      </c>
      <c r="Q48" s="112"/>
      <c r="R48" s="337">
        <f t="shared" si="1"/>
        <v>1</v>
      </c>
      <c r="S48" s="338"/>
      <c r="T48" s="302"/>
      <c r="U48" s="253">
        <v>100</v>
      </c>
      <c r="V48" s="179"/>
    </row>
    <row r="49" spans="1:22" ht="57.6" customHeight="1">
      <c r="A49" s="18"/>
      <c r="B49" s="4" t="s">
        <v>404</v>
      </c>
      <c r="C49" s="19" t="s">
        <v>1</v>
      </c>
      <c r="D49" s="148">
        <v>100</v>
      </c>
      <c r="E49" s="160"/>
      <c r="F49" s="115">
        <v>100</v>
      </c>
      <c r="G49" s="42"/>
      <c r="H49" s="148">
        <v>100</v>
      </c>
      <c r="I49" s="160"/>
      <c r="J49" s="165">
        <v>100</v>
      </c>
      <c r="K49" s="166"/>
      <c r="L49" s="148"/>
      <c r="M49" s="150"/>
      <c r="N49" s="148"/>
      <c r="O49" s="150"/>
      <c r="P49" s="111">
        <v>100</v>
      </c>
      <c r="Q49" s="112"/>
      <c r="R49" s="337">
        <f t="shared" si="1"/>
        <v>1</v>
      </c>
      <c r="S49" s="338"/>
      <c r="T49" s="302"/>
      <c r="U49" s="253">
        <v>100</v>
      </c>
      <c r="V49" s="179"/>
    </row>
    <row r="50" spans="1:22" ht="57.6" customHeight="1">
      <c r="A50" s="20"/>
      <c r="B50" s="4" t="s">
        <v>405</v>
      </c>
      <c r="C50" s="19" t="s">
        <v>1</v>
      </c>
      <c r="D50" s="148">
        <v>100</v>
      </c>
      <c r="E50" s="160"/>
      <c r="F50" s="115">
        <v>100</v>
      </c>
      <c r="G50" s="42"/>
      <c r="H50" s="148">
        <v>100</v>
      </c>
      <c r="I50" s="160"/>
      <c r="J50" s="165">
        <v>100</v>
      </c>
      <c r="K50" s="166"/>
      <c r="L50" s="148"/>
      <c r="M50" s="150"/>
      <c r="N50" s="148"/>
      <c r="O50" s="150"/>
      <c r="P50" s="111">
        <v>100</v>
      </c>
      <c r="Q50" s="112"/>
      <c r="R50" s="337">
        <f t="shared" si="1"/>
        <v>1</v>
      </c>
      <c r="S50" s="338"/>
      <c r="T50" s="302"/>
      <c r="U50" s="253">
        <v>100</v>
      </c>
      <c r="V50" s="179"/>
    </row>
    <row r="51" spans="1:22" ht="57.6" customHeight="1">
      <c r="A51" s="163" t="s">
        <v>406</v>
      </c>
      <c r="B51" s="164"/>
      <c r="C51" s="19" t="s">
        <v>1</v>
      </c>
      <c r="D51" s="151">
        <v>95.9</v>
      </c>
      <c r="E51" s="154"/>
      <c r="F51" s="115">
        <v>97.9</v>
      </c>
      <c r="G51" s="42"/>
      <c r="H51" s="41">
        <v>99.7</v>
      </c>
      <c r="I51" s="42"/>
      <c r="J51" s="151">
        <v>96.4</v>
      </c>
      <c r="K51" s="154"/>
      <c r="L51" s="335"/>
      <c r="M51" s="336"/>
      <c r="N51" s="158"/>
      <c r="O51" s="148"/>
      <c r="P51" s="111">
        <v>100</v>
      </c>
      <c r="Q51" s="112"/>
      <c r="R51" s="337">
        <f>J51/P51</f>
        <v>0.96400000000000008</v>
      </c>
      <c r="S51" s="338"/>
      <c r="T51" s="302"/>
      <c r="U51" s="253">
        <v>100</v>
      </c>
      <c r="V51" s="179"/>
    </row>
    <row r="52" spans="1:22" ht="57.6" customHeight="1">
      <c r="A52" s="51" t="s">
        <v>407</v>
      </c>
      <c r="B52" s="52"/>
      <c r="C52" s="11" t="s">
        <v>295</v>
      </c>
      <c r="D52" s="151">
        <v>20</v>
      </c>
      <c r="E52" s="154"/>
      <c r="F52" s="41">
        <v>60</v>
      </c>
      <c r="G52" s="42"/>
      <c r="H52" s="41">
        <v>80</v>
      </c>
      <c r="I52" s="42"/>
      <c r="J52" s="161">
        <v>40</v>
      </c>
      <c r="K52" s="162"/>
      <c r="L52" s="158"/>
      <c r="M52" s="148"/>
      <c r="N52" s="158"/>
      <c r="O52" s="148"/>
      <c r="P52" s="111">
        <v>100</v>
      </c>
      <c r="Q52" s="112"/>
      <c r="R52" s="337">
        <f t="shared" ref="R52" si="2">J52/P52</f>
        <v>0.4</v>
      </c>
      <c r="S52" s="338"/>
      <c r="T52" s="302"/>
      <c r="U52" s="253">
        <v>100</v>
      </c>
      <c r="V52" s="179"/>
    </row>
    <row r="53" spans="1:22" ht="57.6" customHeight="1">
      <c r="A53" s="21" t="s">
        <v>408</v>
      </c>
      <c r="B53" s="25"/>
      <c r="C53" s="25"/>
      <c r="D53" s="25"/>
      <c r="E53" s="25"/>
      <c r="F53" s="25"/>
      <c r="G53" s="25"/>
      <c r="H53" s="25"/>
      <c r="I53" s="25"/>
      <c r="J53" s="25"/>
      <c r="K53" s="25"/>
      <c r="L53" s="25"/>
      <c r="M53" s="25"/>
      <c r="N53" s="26"/>
      <c r="O53" s="25"/>
      <c r="P53" s="343"/>
      <c r="Q53" s="344"/>
      <c r="R53" s="345"/>
      <c r="S53" s="346"/>
      <c r="T53" s="309"/>
      <c r="U53" s="310"/>
      <c r="V53" s="178"/>
    </row>
    <row r="54" spans="1:22" ht="57.6" customHeight="1">
      <c r="A54" s="28"/>
      <c r="B54" s="4" t="s">
        <v>409</v>
      </c>
      <c r="C54" s="19" t="s">
        <v>1</v>
      </c>
      <c r="D54" s="41">
        <v>96.2</v>
      </c>
      <c r="E54" s="42"/>
      <c r="F54" s="115">
        <v>97.5</v>
      </c>
      <c r="G54" s="42"/>
      <c r="H54" s="41">
        <v>98.7</v>
      </c>
      <c r="I54" s="42"/>
      <c r="J54" s="41">
        <v>100</v>
      </c>
      <c r="K54" s="42"/>
      <c r="L54" s="41"/>
      <c r="M54" s="113"/>
      <c r="N54" s="148"/>
      <c r="O54" s="150"/>
      <c r="P54" s="111">
        <v>100</v>
      </c>
      <c r="Q54" s="112"/>
      <c r="R54" s="337">
        <f t="shared" ref="R54:R60" si="3">J54/P54</f>
        <v>1</v>
      </c>
      <c r="S54" s="338"/>
      <c r="T54" s="302"/>
      <c r="U54" s="253">
        <v>100</v>
      </c>
      <c r="V54" s="179"/>
    </row>
    <row r="55" spans="1:22" ht="57.6" customHeight="1">
      <c r="A55" s="29"/>
      <c r="B55" s="4" t="s">
        <v>410</v>
      </c>
      <c r="C55" s="19" t="s">
        <v>1</v>
      </c>
      <c r="D55" s="41">
        <v>100</v>
      </c>
      <c r="E55" s="42"/>
      <c r="F55" s="115">
        <v>100</v>
      </c>
      <c r="G55" s="42"/>
      <c r="H55" s="41">
        <v>100</v>
      </c>
      <c r="I55" s="42"/>
      <c r="J55" s="41">
        <v>100</v>
      </c>
      <c r="K55" s="42"/>
      <c r="L55" s="41"/>
      <c r="M55" s="113"/>
      <c r="N55" s="148"/>
      <c r="O55" s="150"/>
      <c r="P55" s="111">
        <v>100</v>
      </c>
      <c r="Q55" s="112"/>
      <c r="R55" s="337">
        <f t="shared" si="3"/>
        <v>1</v>
      </c>
      <c r="S55" s="338"/>
      <c r="T55" s="302"/>
      <c r="U55" s="253">
        <v>100</v>
      </c>
      <c r="V55" s="179"/>
    </row>
    <row r="56" spans="1:22" ht="57.6" customHeight="1">
      <c r="A56" s="51" t="s">
        <v>411</v>
      </c>
      <c r="B56" s="52"/>
      <c r="C56" s="11" t="s">
        <v>1</v>
      </c>
      <c r="D56" s="41">
        <v>87.9</v>
      </c>
      <c r="E56" s="42"/>
      <c r="F56" s="115">
        <v>89.7</v>
      </c>
      <c r="G56" s="42"/>
      <c r="H56" s="41">
        <v>91.2</v>
      </c>
      <c r="I56" s="42"/>
      <c r="J56" s="151">
        <v>90</v>
      </c>
      <c r="K56" s="154"/>
      <c r="L56" s="41"/>
      <c r="M56" s="113"/>
      <c r="N56" s="148"/>
      <c r="O56" s="150"/>
      <c r="P56" s="111">
        <v>100</v>
      </c>
      <c r="Q56" s="112"/>
      <c r="R56" s="337">
        <f t="shared" si="3"/>
        <v>0.9</v>
      </c>
      <c r="S56" s="338"/>
      <c r="T56" s="302"/>
      <c r="U56" s="253">
        <v>100</v>
      </c>
      <c r="V56" s="179"/>
    </row>
    <row r="57" spans="1:22" ht="57.6" customHeight="1">
      <c r="A57" s="116" t="s">
        <v>412</v>
      </c>
      <c r="B57" s="117"/>
      <c r="C57" s="30" t="s">
        <v>1</v>
      </c>
      <c r="D57" s="347">
        <v>82</v>
      </c>
      <c r="E57" s="347"/>
      <c r="F57" s="105">
        <v>83.5</v>
      </c>
      <c r="G57" s="105"/>
      <c r="H57" s="105">
        <v>84.8</v>
      </c>
      <c r="I57" s="105"/>
      <c r="J57" s="105">
        <v>85.5</v>
      </c>
      <c r="K57" s="105"/>
      <c r="L57" s="155"/>
      <c r="M57" s="155"/>
      <c r="N57" s="156"/>
      <c r="O57" s="155"/>
      <c r="P57" s="314">
        <v>87.7</v>
      </c>
      <c r="Q57" s="172"/>
      <c r="R57" s="337">
        <f t="shared" si="3"/>
        <v>0.97491448118586088</v>
      </c>
      <c r="S57" s="338"/>
      <c r="T57" s="316"/>
      <c r="U57" s="348">
        <v>91.8</v>
      </c>
      <c r="V57" s="349"/>
    </row>
    <row r="58" spans="1:22" ht="57.6" customHeight="1">
      <c r="A58" s="28"/>
      <c r="B58" s="4" t="s">
        <v>413</v>
      </c>
      <c r="C58" s="19" t="s">
        <v>1</v>
      </c>
      <c r="D58" s="151">
        <v>54.7</v>
      </c>
      <c r="E58" s="154"/>
      <c r="F58" s="115">
        <v>55.7</v>
      </c>
      <c r="G58" s="42"/>
      <c r="H58" s="105">
        <v>56.3</v>
      </c>
      <c r="I58" s="105"/>
      <c r="J58" s="105">
        <v>56.7</v>
      </c>
      <c r="K58" s="105"/>
      <c r="L58" s="155"/>
      <c r="M58" s="155"/>
      <c r="N58" s="151"/>
      <c r="O58" s="152"/>
      <c r="P58" s="314">
        <v>59.1</v>
      </c>
      <c r="Q58" s="172"/>
      <c r="R58" s="337">
        <f t="shared" si="3"/>
        <v>0.95939086294416243</v>
      </c>
      <c r="S58" s="338"/>
      <c r="T58" s="316"/>
      <c r="U58" s="268">
        <v>62.2</v>
      </c>
      <c r="V58" s="269"/>
    </row>
    <row r="59" spans="1:22" ht="57.6" customHeight="1">
      <c r="A59" s="28"/>
      <c r="B59" s="4" t="s">
        <v>414</v>
      </c>
      <c r="C59" s="19" t="s">
        <v>1</v>
      </c>
      <c r="D59" s="151">
        <v>23.6</v>
      </c>
      <c r="E59" s="154"/>
      <c r="F59" s="115">
        <v>24.2</v>
      </c>
      <c r="G59" s="42"/>
      <c r="H59" s="105">
        <v>24.8</v>
      </c>
      <c r="I59" s="105"/>
      <c r="J59" s="105">
        <v>25.1</v>
      </c>
      <c r="K59" s="105"/>
      <c r="L59" s="155"/>
      <c r="M59" s="155"/>
      <c r="N59" s="151"/>
      <c r="O59" s="154"/>
      <c r="P59" s="314">
        <v>25</v>
      </c>
      <c r="Q59" s="172"/>
      <c r="R59" s="337">
        <f t="shared" si="3"/>
        <v>1.004</v>
      </c>
      <c r="S59" s="338"/>
      <c r="T59" s="316"/>
      <c r="U59" s="268">
        <v>26.4</v>
      </c>
      <c r="V59" s="269"/>
    </row>
    <row r="60" spans="1:22" ht="57.6" customHeight="1">
      <c r="A60" s="31"/>
      <c r="B60" s="4" t="s">
        <v>415</v>
      </c>
      <c r="C60" s="19" t="s">
        <v>1</v>
      </c>
      <c r="D60" s="151">
        <v>3.7</v>
      </c>
      <c r="E60" s="154"/>
      <c r="F60" s="115">
        <v>3.7</v>
      </c>
      <c r="G60" s="42"/>
      <c r="H60" s="105">
        <v>3.7</v>
      </c>
      <c r="I60" s="105"/>
      <c r="J60" s="105">
        <v>3.7</v>
      </c>
      <c r="K60" s="105"/>
      <c r="L60" s="155"/>
      <c r="M60" s="155"/>
      <c r="N60" s="151"/>
      <c r="O60" s="152"/>
      <c r="P60" s="314">
        <v>3.6</v>
      </c>
      <c r="Q60" s="172"/>
      <c r="R60" s="337">
        <f t="shared" si="3"/>
        <v>1.0277777777777779</v>
      </c>
      <c r="S60" s="338"/>
      <c r="T60" s="316"/>
      <c r="U60" s="268">
        <v>3.2</v>
      </c>
      <c r="V60" s="269"/>
    </row>
    <row r="61" spans="1:22" ht="57.6" customHeight="1">
      <c r="A61" s="21" t="s">
        <v>416</v>
      </c>
      <c r="B61" s="25"/>
      <c r="C61" s="25"/>
      <c r="D61" s="25"/>
      <c r="E61" s="25"/>
      <c r="F61" s="25"/>
      <c r="G61" s="25"/>
      <c r="H61" s="25"/>
      <c r="I61" s="25"/>
      <c r="J61" s="25"/>
      <c r="K61" s="25"/>
      <c r="L61" s="25"/>
      <c r="M61" s="25"/>
      <c r="N61" s="26"/>
      <c r="O61" s="25"/>
      <c r="P61" s="343"/>
      <c r="Q61" s="344"/>
      <c r="R61" s="345"/>
      <c r="S61" s="346"/>
      <c r="T61" s="309"/>
      <c r="U61" s="310"/>
      <c r="V61" s="178"/>
    </row>
    <row r="62" spans="1:22" ht="57.6" customHeight="1">
      <c r="A62" s="32"/>
      <c r="B62" s="4" t="s">
        <v>417</v>
      </c>
      <c r="C62" s="19" t="s">
        <v>1</v>
      </c>
      <c r="D62" s="41">
        <v>100</v>
      </c>
      <c r="E62" s="42"/>
      <c r="F62" s="115">
        <v>100</v>
      </c>
      <c r="G62" s="42"/>
      <c r="H62" s="105">
        <v>100</v>
      </c>
      <c r="I62" s="105"/>
      <c r="J62" s="41">
        <v>100</v>
      </c>
      <c r="K62" s="42"/>
      <c r="L62" s="148"/>
      <c r="M62" s="150"/>
      <c r="N62" s="148"/>
      <c r="O62" s="150"/>
      <c r="P62" s="111">
        <v>100</v>
      </c>
      <c r="Q62" s="112"/>
      <c r="R62" s="337">
        <f>J62/P62</f>
        <v>1</v>
      </c>
      <c r="S62" s="338"/>
      <c r="T62" s="302"/>
      <c r="U62" s="253">
        <v>100</v>
      </c>
      <c r="V62" s="179"/>
    </row>
    <row r="63" spans="1:22" ht="57.6" customHeight="1">
      <c r="A63" s="31"/>
      <c r="B63" s="4" t="s">
        <v>418</v>
      </c>
      <c r="C63" s="19" t="s">
        <v>1</v>
      </c>
      <c r="D63" s="41">
        <v>55.6</v>
      </c>
      <c r="E63" s="42"/>
      <c r="F63" s="115">
        <v>57.1</v>
      </c>
      <c r="G63" s="42"/>
      <c r="H63" s="105">
        <v>57.4</v>
      </c>
      <c r="I63" s="105"/>
      <c r="J63" s="41">
        <v>59.3</v>
      </c>
      <c r="K63" s="42"/>
      <c r="L63" s="151"/>
      <c r="M63" s="152"/>
      <c r="N63" s="151"/>
      <c r="O63" s="152"/>
      <c r="P63" s="314">
        <v>66</v>
      </c>
      <c r="Q63" s="172"/>
      <c r="R63" s="337">
        <f>J63/P63</f>
        <v>0.89848484848484844</v>
      </c>
      <c r="S63" s="338"/>
      <c r="T63" s="316"/>
      <c r="U63" s="268">
        <v>75</v>
      </c>
      <c r="V63" s="269"/>
    </row>
    <row r="64" spans="1:22" ht="57.6" customHeight="1">
      <c r="A64" s="21" t="s">
        <v>419</v>
      </c>
      <c r="B64" s="25"/>
      <c r="C64" s="25"/>
      <c r="D64" s="25"/>
      <c r="E64" s="25"/>
      <c r="F64" s="25"/>
      <c r="G64" s="25"/>
      <c r="H64" s="25"/>
      <c r="I64" s="25"/>
      <c r="J64" s="25"/>
      <c r="K64" s="25"/>
      <c r="L64" s="25"/>
      <c r="M64" s="25"/>
      <c r="N64" s="26"/>
      <c r="O64" s="25"/>
      <c r="P64" s="343"/>
      <c r="Q64" s="344"/>
      <c r="R64" s="345"/>
      <c r="S64" s="346"/>
      <c r="T64" s="309"/>
      <c r="U64" s="310"/>
      <c r="V64" s="178"/>
    </row>
    <row r="65" spans="1:22" ht="57.6" customHeight="1">
      <c r="A65" s="32"/>
      <c r="B65" s="4" t="s">
        <v>420</v>
      </c>
      <c r="C65" s="19" t="s">
        <v>1</v>
      </c>
      <c r="D65" s="41">
        <v>100</v>
      </c>
      <c r="E65" s="42"/>
      <c r="F65" s="115">
        <v>100</v>
      </c>
      <c r="G65" s="42"/>
      <c r="H65" s="41">
        <v>100</v>
      </c>
      <c r="I65" s="42"/>
      <c r="J65" s="41">
        <v>100</v>
      </c>
      <c r="K65" s="42"/>
      <c r="L65" s="148"/>
      <c r="M65" s="150"/>
      <c r="N65" s="148"/>
      <c r="O65" s="150"/>
      <c r="P65" s="111">
        <v>100</v>
      </c>
      <c r="Q65" s="112"/>
      <c r="R65" s="337">
        <f>J65/P65</f>
        <v>1</v>
      </c>
      <c r="S65" s="338"/>
      <c r="T65" s="302"/>
      <c r="U65" s="253">
        <v>100</v>
      </c>
      <c r="V65" s="179"/>
    </row>
    <row r="66" spans="1:22" ht="57.6" customHeight="1">
      <c r="A66" s="32"/>
      <c r="B66" s="4" t="s">
        <v>421</v>
      </c>
      <c r="C66" s="19" t="s">
        <v>1</v>
      </c>
      <c r="D66" s="41">
        <v>100</v>
      </c>
      <c r="E66" s="42"/>
      <c r="F66" s="115">
        <v>100</v>
      </c>
      <c r="G66" s="42"/>
      <c r="H66" s="41">
        <v>100</v>
      </c>
      <c r="I66" s="42"/>
      <c r="J66" s="41">
        <v>100</v>
      </c>
      <c r="K66" s="42"/>
      <c r="L66" s="148"/>
      <c r="M66" s="150"/>
      <c r="N66" s="148"/>
      <c r="O66" s="150"/>
      <c r="P66" s="111">
        <v>100</v>
      </c>
      <c r="Q66" s="112"/>
      <c r="R66" s="337">
        <f t="shared" ref="R66:R68" si="4">J66/P66</f>
        <v>1</v>
      </c>
      <c r="S66" s="338"/>
      <c r="T66" s="302"/>
      <c r="U66" s="253">
        <v>100</v>
      </c>
      <c r="V66" s="179"/>
    </row>
    <row r="67" spans="1:22" ht="57.6" customHeight="1">
      <c r="A67" s="32"/>
      <c r="B67" s="4" t="s">
        <v>422</v>
      </c>
      <c r="C67" s="19" t="s">
        <v>1</v>
      </c>
      <c r="D67" s="41">
        <v>100</v>
      </c>
      <c r="E67" s="42"/>
      <c r="F67" s="115">
        <v>100</v>
      </c>
      <c r="G67" s="42"/>
      <c r="H67" s="41">
        <v>100</v>
      </c>
      <c r="I67" s="42"/>
      <c r="J67" s="41">
        <v>100</v>
      </c>
      <c r="K67" s="42"/>
      <c r="L67" s="148"/>
      <c r="M67" s="150"/>
      <c r="N67" s="148"/>
      <c r="O67" s="150"/>
      <c r="P67" s="111">
        <v>100</v>
      </c>
      <c r="Q67" s="112"/>
      <c r="R67" s="337">
        <f t="shared" si="4"/>
        <v>1</v>
      </c>
      <c r="S67" s="338"/>
      <c r="T67" s="302"/>
      <c r="U67" s="253">
        <v>100</v>
      </c>
      <c r="V67" s="179"/>
    </row>
    <row r="68" spans="1:22" ht="57.6" customHeight="1">
      <c r="A68" s="32"/>
      <c r="B68" s="4" t="s">
        <v>423</v>
      </c>
      <c r="C68" s="19" t="s">
        <v>1</v>
      </c>
      <c r="D68" s="41">
        <v>100</v>
      </c>
      <c r="E68" s="42"/>
      <c r="F68" s="115">
        <v>100</v>
      </c>
      <c r="G68" s="42"/>
      <c r="H68" s="41">
        <v>100</v>
      </c>
      <c r="I68" s="42"/>
      <c r="J68" s="41">
        <v>100</v>
      </c>
      <c r="K68" s="42"/>
      <c r="L68" s="148"/>
      <c r="M68" s="150"/>
      <c r="N68" s="148"/>
      <c r="O68" s="150"/>
      <c r="P68" s="111">
        <v>100</v>
      </c>
      <c r="Q68" s="112"/>
      <c r="R68" s="337">
        <f t="shared" si="4"/>
        <v>1</v>
      </c>
      <c r="S68" s="338"/>
      <c r="T68" s="302"/>
      <c r="U68" s="253">
        <v>100</v>
      </c>
      <c r="V68" s="179"/>
    </row>
    <row r="69" spans="1:22" ht="57.6" customHeight="1" thickBot="1">
      <c r="A69" s="33"/>
      <c r="B69" s="34" t="s">
        <v>424</v>
      </c>
      <c r="C69" s="35" t="s">
        <v>1</v>
      </c>
      <c r="D69" s="48">
        <v>100</v>
      </c>
      <c r="E69" s="47"/>
      <c r="F69" s="46">
        <v>100</v>
      </c>
      <c r="G69" s="47"/>
      <c r="H69" s="48">
        <v>100</v>
      </c>
      <c r="I69" s="47"/>
      <c r="J69" s="48">
        <v>100</v>
      </c>
      <c r="K69" s="47"/>
      <c r="L69" s="139"/>
      <c r="M69" s="144"/>
      <c r="N69" s="139"/>
      <c r="O69" s="144"/>
      <c r="P69" s="350">
        <v>100</v>
      </c>
      <c r="Q69" s="351"/>
      <c r="R69" s="352">
        <f>J69/P69</f>
        <v>1</v>
      </c>
      <c r="S69" s="353"/>
      <c r="T69" s="302"/>
      <c r="U69" s="354">
        <v>100</v>
      </c>
      <c r="V69" s="355"/>
    </row>
    <row r="70" spans="1:22" ht="30" customHeight="1"/>
    <row r="71" spans="1:22" ht="40.200000000000003" customHeight="1" thickBot="1">
      <c r="A71" s="39" t="s">
        <v>480</v>
      </c>
    </row>
    <row r="72" spans="1:22" ht="35.4" customHeight="1">
      <c r="A72" s="60" t="s">
        <v>266</v>
      </c>
      <c r="B72" s="61"/>
      <c r="C72" s="64" t="s">
        <v>267</v>
      </c>
      <c r="D72" s="66" t="s">
        <v>268</v>
      </c>
      <c r="E72" s="61"/>
      <c r="F72" s="69" t="s">
        <v>269</v>
      </c>
      <c r="G72" s="70"/>
      <c r="H72" s="70"/>
      <c r="I72" s="70"/>
      <c r="J72" s="70"/>
      <c r="K72" s="70"/>
      <c r="L72" s="70"/>
      <c r="M72" s="70"/>
      <c r="N72" s="228"/>
      <c r="O72" s="228"/>
      <c r="P72" s="356" t="s">
        <v>270</v>
      </c>
      <c r="Q72" s="356"/>
      <c r="R72" s="357" t="s">
        <v>271</v>
      </c>
      <c r="S72" s="358"/>
      <c r="T72" s="232"/>
      <c r="U72" s="359" t="s">
        <v>270</v>
      </c>
      <c r="V72" s="360"/>
    </row>
    <row r="73" spans="1:22" ht="35.4" customHeight="1" thickBot="1">
      <c r="A73" s="62"/>
      <c r="B73" s="63"/>
      <c r="C73" s="65"/>
      <c r="D73" s="230"/>
      <c r="E73" s="231"/>
      <c r="F73" s="65" t="s">
        <v>272</v>
      </c>
      <c r="G73" s="65"/>
      <c r="H73" s="145" t="s">
        <v>273</v>
      </c>
      <c r="I73" s="146"/>
      <c r="J73" s="145" t="s">
        <v>274</v>
      </c>
      <c r="K73" s="146"/>
      <c r="L73" s="145" t="s">
        <v>275</v>
      </c>
      <c r="M73" s="146"/>
      <c r="N73" s="145" t="s">
        <v>276</v>
      </c>
      <c r="O73" s="146"/>
      <c r="P73" s="145" t="s">
        <v>277</v>
      </c>
      <c r="Q73" s="146"/>
      <c r="R73" s="361"/>
      <c r="S73" s="362"/>
      <c r="T73" s="232"/>
      <c r="U73" s="233" t="s">
        <v>278</v>
      </c>
      <c r="V73" s="234"/>
    </row>
    <row r="74" spans="1:22" ht="58.8" customHeight="1">
      <c r="A74" s="128" t="s">
        <v>425</v>
      </c>
      <c r="B74" s="129"/>
      <c r="C74" s="36" t="s">
        <v>293</v>
      </c>
      <c r="D74" s="130">
        <v>92024</v>
      </c>
      <c r="E74" s="130"/>
      <c r="F74" s="133">
        <v>92024</v>
      </c>
      <c r="G74" s="133"/>
      <c r="H74" s="133">
        <v>92024</v>
      </c>
      <c r="I74" s="133"/>
      <c r="J74" s="133">
        <v>92024</v>
      </c>
      <c r="K74" s="133"/>
      <c r="L74" s="363"/>
      <c r="M74" s="364"/>
      <c r="N74" s="365"/>
      <c r="O74" s="365"/>
      <c r="P74" s="366">
        <v>92024</v>
      </c>
      <c r="Q74" s="367"/>
      <c r="R74" s="368">
        <f>J74/P74</f>
        <v>1</v>
      </c>
      <c r="S74" s="369"/>
      <c r="T74" s="302"/>
      <c r="U74" s="370">
        <v>92024</v>
      </c>
      <c r="V74" s="371"/>
    </row>
    <row r="75" spans="1:22" ht="58.8" customHeight="1">
      <c r="A75" s="118" t="s">
        <v>426</v>
      </c>
      <c r="B75" s="119"/>
      <c r="C75" s="2" t="s">
        <v>293</v>
      </c>
      <c r="D75" s="92">
        <v>184</v>
      </c>
      <c r="E75" s="92"/>
      <c r="F75" s="92">
        <v>184</v>
      </c>
      <c r="G75" s="92"/>
      <c r="H75" s="92">
        <v>184</v>
      </c>
      <c r="I75" s="92"/>
      <c r="J75" s="92">
        <v>184</v>
      </c>
      <c r="K75" s="92"/>
      <c r="L75" s="92"/>
      <c r="M75" s="41"/>
      <c r="N75" s="127"/>
      <c r="O75" s="127"/>
      <c r="P75" s="111">
        <v>184</v>
      </c>
      <c r="Q75" s="112"/>
      <c r="R75" s="337">
        <f>J75/P75</f>
        <v>1</v>
      </c>
      <c r="S75" s="338"/>
      <c r="T75" s="302"/>
      <c r="U75" s="253">
        <v>184</v>
      </c>
      <c r="V75" s="179"/>
    </row>
    <row r="76" spans="1:22" ht="58.8" customHeight="1">
      <c r="A76" s="51" t="s">
        <v>427</v>
      </c>
      <c r="B76" s="52"/>
      <c r="C76" s="12" t="s">
        <v>293</v>
      </c>
      <c r="D76" s="92">
        <v>21</v>
      </c>
      <c r="E76" s="92"/>
      <c r="F76" s="92">
        <v>21</v>
      </c>
      <c r="G76" s="92"/>
      <c r="H76" s="92">
        <v>21</v>
      </c>
      <c r="I76" s="92"/>
      <c r="J76" s="92">
        <v>21</v>
      </c>
      <c r="K76" s="92"/>
      <c r="L76" s="292"/>
      <c r="M76" s="293"/>
      <c r="N76" s="123"/>
      <c r="O76" s="123"/>
      <c r="P76" s="111">
        <v>21</v>
      </c>
      <c r="Q76" s="112"/>
      <c r="R76" s="337">
        <f t="shared" ref="R76:R77" si="5">J76/P76</f>
        <v>1</v>
      </c>
      <c r="S76" s="338"/>
      <c r="T76" s="302"/>
      <c r="U76" s="253">
        <v>21</v>
      </c>
      <c r="V76" s="179"/>
    </row>
    <row r="77" spans="1:22" ht="58.8" customHeight="1">
      <c r="A77" s="51" t="s">
        <v>428</v>
      </c>
      <c r="B77" s="52"/>
      <c r="C77" s="12" t="s">
        <v>429</v>
      </c>
      <c r="D77" s="41">
        <v>11</v>
      </c>
      <c r="E77" s="42"/>
      <c r="F77" s="41">
        <v>14</v>
      </c>
      <c r="G77" s="42"/>
      <c r="H77" s="41">
        <v>14</v>
      </c>
      <c r="I77" s="42"/>
      <c r="J77" s="41">
        <v>14</v>
      </c>
      <c r="K77" s="42"/>
      <c r="L77" s="41"/>
      <c r="M77" s="113"/>
      <c r="N77" s="41"/>
      <c r="O77" s="42"/>
      <c r="P77" s="111">
        <v>14</v>
      </c>
      <c r="Q77" s="112"/>
      <c r="R77" s="337">
        <f t="shared" si="5"/>
        <v>1</v>
      </c>
      <c r="S77" s="338"/>
      <c r="T77" s="302"/>
      <c r="U77" s="253">
        <v>14</v>
      </c>
      <c r="V77" s="179"/>
    </row>
    <row r="78" spans="1:22" ht="58.8" customHeight="1">
      <c r="A78" s="118" t="s">
        <v>430</v>
      </c>
      <c r="B78" s="119"/>
      <c r="C78" s="2" t="s">
        <v>431</v>
      </c>
      <c r="D78" s="102" t="s">
        <v>432</v>
      </c>
      <c r="E78" s="92"/>
      <c r="F78" s="102" t="s">
        <v>433</v>
      </c>
      <c r="G78" s="92"/>
      <c r="H78" s="102" t="s">
        <v>434</v>
      </c>
      <c r="I78" s="92"/>
      <c r="J78" s="102" t="s">
        <v>435</v>
      </c>
      <c r="K78" s="92"/>
      <c r="L78" s="121"/>
      <c r="M78" s="111"/>
      <c r="N78" s="122"/>
      <c r="O78" s="122"/>
      <c r="P78" s="111">
        <v>65000</v>
      </c>
      <c r="Q78" s="112"/>
      <c r="R78" s="337">
        <f>P78/86000</f>
        <v>0.7558139534883721</v>
      </c>
      <c r="S78" s="338"/>
      <c r="T78" s="302"/>
      <c r="U78" s="253">
        <v>47000</v>
      </c>
      <c r="V78" s="179"/>
    </row>
    <row r="79" spans="1:22" ht="58.8" customHeight="1">
      <c r="A79" s="51" t="s">
        <v>436</v>
      </c>
      <c r="B79" s="52"/>
      <c r="C79" s="12" t="s">
        <v>293</v>
      </c>
      <c r="D79" s="108">
        <v>2134</v>
      </c>
      <c r="E79" s="108"/>
      <c r="F79" s="121">
        <v>2092</v>
      </c>
      <c r="G79" s="122"/>
      <c r="H79" s="111">
        <v>2151</v>
      </c>
      <c r="I79" s="112"/>
      <c r="J79" s="372">
        <v>2242</v>
      </c>
      <c r="K79" s="373"/>
      <c r="L79" s="105"/>
      <c r="M79" s="92"/>
      <c r="N79" s="92"/>
      <c r="O79" s="92"/>
      <c r="P79" s="111">
        <v>2200</v>
      </c>
      <c r="Q79" s="112"/>
      <c r="R79" s="337">
        <f t="shared" ref="R79:R83" si="6">J79/P79</f>
        <v>1.019090909090909</v>
      </c>
      <c r="S79" s="338"/>
      <c r="T79" s="302"/>
      <c r="U79" s="253">
        <v>2200</v>
      </c>
      <c r="V79" s="179"/>
    </row>
    <row r="80" spans="1:22" ht="58.8" customHeight="1">
      <c r="A80" s="51" t="s">
        <v>437</v>
      </c>
      <c r="B80" s="52"/>
      <c r="C80" s="12" t="s">
        <v>293</v>
      </c>
      <c r="D80" s="108">
        <v>2606</v>
      </c>
      <c r="E80" s="108"/>
      <c r="F80" s="121">
        <v>2976</v>
      </c>
      <c r="G80" s="122"/>
      <c r="H80" s="111">
        <v>2435</v>
      </c>
      <c r="I80" s="112"/>
      <c r="J80" s="173">
        <v>2537</v>
      </c>
      <c r="K80" s="258"/>
      <c r="L80" s="111"/>
      <c r="M80" s="112"/>
      <c r="N80" s="122"/>
      <c r="O80" s="122"/>
      <c r="P80" s="111">
        <v>6000</v>
      </c>
      <c r="Q80" s="112"/>
      <c r="R80" s="337">
        <f t="shared" si="6"/>
        <v>0.42283333333333334</v>
      </c>
      <c r="S80" s="338"/>
      <c r="T80" s="302"/>
      <c r="U80" s="253">
        <v>6000</v>
      </c>
      <c r="V80" s="179"/>
    </row>
    <row r="81" spans="1:22" ht="58.8" customHeight="1">
      <c r="A81" s="51" t="s">
        <v>438</v>
      </c>
      <c r="B81" s="52"/>
      <c r="C81" s="11" t="s">
        <v>439</v>
      </c>
      <c r="D81" s="83">
        <v>206</v>
      </c>
      <c r="E81" s="84"/>
      <c r="F81" s="111">
        <v>188</v>
      </c>
      <c r="G81" s="112"/>
      <c r="H81" s="111">
        <v>184</v>
      </c>
      <c r="I81" s="112"/>
      <c r="J81" s="111">
        <v>201</v>
      </c>
      <c r="K81" s="112"/>
      <c r="L81" s="85"/>
      <c r="M81" s="113"/>
      <c r="N81" s="85"/>
      <c r="O81" s="42"/>
      <c r="P81" s="111">
        <v>230</v>
      </c>
      <c r="Q81" s="112"/>
      <c r="R81" s="337">
        <f t="shared" si="6"/>
        <v>0.87391304347826082</v>
      </c>
      <c r="S81" s="338"/>
      <c r="T81" s="302"/>
      <c r="U81" s="253">
        <v>250</v>
      </c>
      <c r="V81" s="179"/>
    </row>
    <row r="82" spans="1:22" ht="58.8" customHeight="1">
      <c r="A82" s="51" t="s">
        <v>440</v>
      </c>
      <c r="B82" s="52"/>
      <c r="C82" s="12" t="s">
        <v>293</v>
      </c>
      <c r="D82" s="108">
        <v>378</v>
      </c>
      <c r="E82" s="108"/>
      <c r="F82" s="111">
        <v>394</v>
      </c>
      <c r="G82" s="112"/>
      <c r="H82" s="111">
        <v>398</v>
      </c>
      <c r="I82" s="112"/>
      <c r="J82" s="122">
        <v>409</v>
      </c>
      <c r="K82" s="122"/>
      <c r="L82" s="111"/>
      <c r="M82" s="112"/>
      <c r="N82" s="99"/>
      <c r="O82" s="92"/>
      <c r="P82" s="111">
        <v>429</v>
      </c>
      <c r="Q82" s="112"/>
      <c r="R82" s="337">
        <f t="shared" si="6"/>
        <v>0.9533799533799534</v>
      </c>
      <c r="S82" s="338"/>
      <c r="T82" s="302"/>
      <c r="U82" s="253">
        <v>472</v>
      </c>
      <c r="V82" s="179"/>
    </row>
    <row r="83" spans="1:22" ht="58.8" customHeight="1">
      <c r="A83" s="51" t="s">
        <v>441</v>
      </c>
      <c r="B83" s="52"/>
      <c r="C83" s="12" t="s">
        <v>295</v>
      </c>
      <c r="D83" s="108">
        <v>100</v>
      </c>
      <c r="E83" s="108"/>
      <c r="F83" s="111">
        <v>100</v>
      </c>
      <c r="G83" s="112"/>
      <c r="H83" s="111">
        <v>100</v>
      </c>
      <c r="I83" s="112"/>
      <c r="J83" s="92">
        <v>100</v>
      </c>
      <c r="K83" s="92"/>
      <c r="L83" s="111"/>
      <c r="M83" s="112"/>
      <c r="N83" s="99"/>
      <c r="O83" s="92"/>
      <c r="P83" s="111">
        <v>100</v>
      </c>
      <c r="Q83" s="112"/>
      <c r="R83" s="337">
        <f t="shared" si="6"/>
        <v>1</v>
      </c>
      <c r="S83" s="338"/>
      <c r="T83" s="302"/>
      <c r="U83" s="253">
        <v>100</v>
      </c>
      <c r="V83" s="179"/>
    </row>
    <row r="84" spans="1:22" ht="58.8" customHeight="1">
      <c r="A84" s="51" t="s">
        <v>442</v>
      </c>
      <c r="B84" s="52"/>
      <c r="C84" s="12" t="s">
        <v>443</v>
      </c>
      <c r="D84" s="102" t="s">
        <v>444</v>
      </c>
      <c r="E84" s="92"/>
      <c r="F84" s="102" t="s">
        <v>445</v>
      </c>
      <c r="G84" s="92"/>
      <c r="H84" s="103" t="s">
        <v>446</v>
      </c>
      <c r="I84" s="104"/>
      <c r="J84" s="103" t="s">
        <v>447</v>
      </c>
      <c r="K84" s="104"/>
      <c r="L84" s="115"/>
      <c r="M84" s="113"/>
      <c r="N84" s="106"/>
      <c r="O84" s="107"/>
      <c r="P84" s="111">
        <v>9300</v>
      </c>
      <c r="Q84" s="112"/>
      <c r="R84" s="337">
        <f>6101/P84</f>
        <v>0.65602150537634407</v>
      </c>
      <c r="S84" s="338"/>
      <c r="T84" s="302"/>
      <c r="U84" s="253">
        <v>9300</v>
      </c>
      <c r="V84" s="179"/>
    </row>
    <row r="85" spans="1:22" ht="58.8" customHeight="1" thickBot="1">
      <c r="A85" s="44" t="s">
        <v>448</v>
      </c>
      <c r="B85" s="45"/>
      <c r="C85" s="37" t="s">
        <v>449</v>
      </c>
      <c r="D85" s="98">
        <v>86126</v>
      </c>
      <c r="E85" s="98"/>
      <c r="F85" s="94">
        <v>66049</v>
      </c>
      <c r="G85" s="95"/>
      <c r="H85" s="94">
        <v>74584</v>
      </c>
      <c r="I85" s="95"/>
      <c r="J85" s="374">
        <v>78793</v>
      </c>
      <c r="K85" s="374"/>
      <c r="L85" s="94"/>
      <c r="M85" s="48"/>
      <c r="N85" s="94"/>
      <c r="O85" s="95"/>
      <c r="P85" s="350">
        <v>90000</v>
      </c>
      <c r="Q85" s="351"/>
      <c r="R85" s="352">
        <f>J85/P85</f>
        <v>0.8754777777777778</v>
      </c>
      <c r="S85" s="353"/>
      <c r="T85" s="302"/>
      <c r="U85" s="354">
        <v>100000</v>
      </c>
      <c r="V85" s="355"/>
    </row>
    <row r="86" spans="1:22" ht="30" customHeight="1"/>
    <row r="87" spans="1:22" ht="40.200000000000003" customHeight="1" thickBot="1">
      <c r="A87" s="39" t="s">
        <v>479</v>
      </c>
    </row>
    <row r="88" spans="1:22" ht="35.4" customHeight="1">
      <c r="A88" s="60" t="s">
        <v>266</v>
      </c>
      <c r="B88" s="61"/>
      <c r="C88" s="64" t="s">
        <v>267</v>
      </c>
      <c r="D88" s="66" t="s">
        <v>268</v>
      </c>
      <c r="E88" s="325"/>
      <c r="F88" s="69" t="s">
        <v>269</v>
      </c>
      <c r="G88" s="70"/>
      <c r="H88" s="70"/>
      <c r="I88" s="70"/>
      <c r="J88" s="70"/>
      <c r="K88" s="70"/>
      <c r="L88" s="70"/>
      <c r="M88" s="70"/>
      <c r="N88" s="70"/>
      <c r="O88" s="324"/>
      <c r="P88" s="69" t="s">
        <v>270</v>
      </c>
      <c r="Q88" s="324"/>
      <c r="R88" s="375" t="s">
        <v>271</v>
      </c>
      <c r="S88" s="376"/>
      <c r="T88" s="232"/>
      <c r="U88" s="284" t="s">
        <v>270</v>
      </c>
      <c r="V88" s="285"/>
    </row>
    <row r="89" spans="1:22" ht="35.4" customHeight="1" thickBot="1">
      <c r="A89" s="62"/>
      <c r="B89" s="63"/>
      <c r="C89" s="65"/>
      <c r="D89" s="326"/>
      <c r="E89" s="327"/>
      <c r="F89" s="145" t="s">
        <v>272</v>
      </c>
      <c r="G89" s="146"/>
      <c r="H89" s="145" t="s">
        <v>273</v>
      </c>
      <c r="I89" s="146"/>
      <c r="J89" s="145" t="s">
        <v>274</v>
      </c>
      <c r="K89" s="146"/>
      <c r="L89" s="145" t="s">
        <v>275</v>
      </c>
      <c r="M89" s="146"/>
      <c r="N89" s="145" t="s">
        <v>276</v>
      </c>
      <c r="O89" s="146"/>
      <c r="P89" s="145" t="s">
        <v>277</v>
      </c>
      <c r="Q89" s="146"/>
      <c r="R89" s="377"/>
      <c r="S89" s="378"/>
      <c r="T89" s="232"/>
      <c r="U89" s="233" t="s">
        <v>278</v>
      </c>
      <c r="V89" s="234"/>
    </row>
    <row r="90" spans="1:22" ht="57.6" customHeight="1">
      <c r="A90" s="86" t="s">
        <v>450</v>
      </c>
      <c r="B90" s="87"/>
      <c r="C90" s="8" t="s">
        <v>451</v>
      </c>
      <c r="D90" s="41">
        <v>8</v>
      </c>
      <c r="E90" s="42"/>
      <c r="F90" s="41">
        <v>10</v>
      </c>
      <c r="G90" s="42"/>
      <c r="H90" s="88">
        <v>10</v>
      </c>
      <c r="I90" s="89"/>
      <c r="J90" s="366">
        <v>14</v>
      </c>
      <c r="K90" s="367"/>
      <c r="L90" s="88"/>
      <c r="M90" s="89"/>
      <c r="N90" s="88"/>
      <c r="O90" s="89"/>
      <c r="P90" s="366">
        <v>14</v>
      </c>
      <c r="Q90" s="367"/>
      <c r="R90" s="368">
        <f>J90/P90</f>
        <v>1</v>
      </c>
      <c r="S90" s="369"/>
      <c r="T90" s="302"/>
      <c r="U90" s="370">
        <v>14</v>
      </c>
      <c r="V90" s="371"/>
    </row>
    <row r="91" spans="1:22" ht="57.6" customHeight="1">
      <c r="A91" s="51" t="s">
        <v>452</v>
      </c>
      <c r="B91" s="52"/>
      <c r="C91" s="11" t="s">
        <v>439</v>
      </c>
      <c r="D91" s="111">
        <v>41</v>
      </c>
      <c r="E91" s="112"/>
      <c r="F91" s="85">
        <v>37</v>
      </c>
      <c r="G91" s="42"/>
      <c r="H91" s="85">
        <v>39</v>
      </c>
      <c r="I91" s="42"/>
      <c r="J91" s="111">
        <v>39</v>
      </c>
      <c r="K91" s="112"/>
      <c r="L91" s="85"/>
      <c r="M91" s="42"/>
      <c r="N91" s="41"/>
      <c r="O91" s="42"/>
      <c r="P91" s="111">
        <v>60</v>
      </c>
      <c r="Q91" s="112"/>
      <c r="R91" s="337">
        <f>J91/P91</f>
        <v>0.65</v>
      </c>
      <c r="S91" s="338"/>
      <c r="T91" s="302"/>
      <c r="U91" s="253">
        <v>60</v>
      </c>
      <c r="V91" s="179"/>
    </row>
    <row r="92" spans="1:22" ht="57.6" customHeight="1">
      <c r="A92" s="51" t="s">
        <v>453</v>
      </c>
      <c r="B92" s="52"/>
      <c r="C92" s="11" t="s">
        <v>454</v>
      </c>
      <c r="D92" s="41">
        <v>195</v>
      </c>
      <c r="E92" s="42"/>
      <c r="F92" s="41">
        <v>209</v>
      </c>
      <c r="G92" s="42"/>
      <c r="H92" s="41">
        <v>217</v>
      </c>
      <c r="I92" s="42"/>
      <c r="J92" s="111">
        <v>221</v>
      </c>
      <c r="K92" s="112"/>
      <c r="L92" s="41"/>
      <c r="M92" s="42"/>
      <c r="N92" s="41"/>
      <c r="O92" s="42"/>
      <c r="P92" s="111">
        <v>231</v>
      </c>
      <c r="Q92" s="112"/>
      <c r="R92" s="337">
        <f t="shared" ref="R92:R96" si="7">J92/P92</f>
        <v>0.95670995670995673</v>
      </c>
      <c r="S92" s="338"/>
      <c r="T92" s="302"/>
      <c r="U92" s="253">
        <v>261</v>
      </c>
      <c r="V92" s="179"/>
    </row>
    <row r="93" spans="1:22" ht="57.6" customHeight="1">
      <c r="A93" s="51" t="s">
        <v>455</v>
      </c>
      <c r="B93" s="52"/>
      <c r="C93" s="11" t="s">
        <v>449</v>
      </c>
      <c r="D93" s="111">
        <v>4243</v>
      </c>
      <c r="E93" s="112"/>
      <c r="F93" s="111">
        <v>2079</v>
      </c>
      <c r="G93" s="112"/>
      <c r="H93" s="111">
        <v>2348</v>
      </c>
      <c r="I93" s="112"/>
      <c r="J93" s="111">
        <v>2003</v>
      </c>
      <c r="K93" s="112"/>
      <c r="L93" s="85"/>
      <c r="M93" s="42"/>
      <c r="N93" s="41"/>
      <c r="O93" s="42"/>
      <c r="P93" s="111">
        <v>4500</v>
      </c>
      <c r="Q93" s="112"/>
      <c r="R93" s="337">
        <f t="shared" si="7"/>
        <v>0.44511111111111112</v>
      </c>
      <c r="S93" s="338"/>
      <c r="T93" s="302"/>
      <c r="U93" s="253">
        <v>4800</v>
      </c>
      <c r="V93" s="179"/>
    </row>
    <row r="94" spans="1:22" ht="57.6" customHeight="1">
      <c r="A94" s="51" t="s">
        <v>456</v>
      </c>
      <c r="B94" s="52"/>
      <c r="C94" s="11" t="s">
        <v>457</v>
      </c>
      <c r="D94" s="111">
        <v>183521</v>
      </c>
      <c r="E94" s="112"/>
      <c r="F94" s="111">
        <v>350355</v>
      </c>
      <c r="G94" s="112"/>
      <c r="H94" s="111">
        <v>343159</v>
      </c>
      <c r="I94" s="112"/>
      <c r="J94" s="111">
        <v>275817</v>
      </c>
      <c r="K94" s="112"/>
      <c r="L94" s="85"/>
      <c r="M94" s="42"/>
      <c r="N94" s="41"/>
      <c r="O94" s="42"/>
      <c r="P94" s="111">
        <v>340000</v>
      </c>
      <c r="Q94" s="112"/>
      <c r="R94" s="337">
        <f t="shared" si="7"/>
        <v>0.81122647058823527</v>
      </c>
      <c r="S94" s="338"/>
      <c r="T94" s="302"/>
      <c r="U94" s="253">
        <v>380000</v>
      </c>
      <c r="V94" s="179"/>
    </row>
    <row r="95" spans="1:22" ht="57.6" customHeight="1">
      <c r="A95" s="51" t="s">
        <v>458</v>
      </c>
      <c r="B95" s="52"/>
      <c r="C95" s="11" t="s">
        <v>449</v>
      </c>
      <c r="D95" s="111">
        <v>40968</v>
      </c>
      <c r="E95" s="112"/>
      <c r="F95" s="111">
        <v>10951</v>
      </c>
      <c r="G95" s="112"/>
      <c r="H95" s="111">
        <v>16896</v>
      </c>
      <c r="I95" s="112"/>
      <c r="J95" s="111">
        <v>23448</v>
      </c>
      <c r="K95" s="112"/>
      <c r="L95" s="85"/>
      <c r="M95" s="42"/>
      <c r="N95" s="41"/>
      <c r="O95" s="42"/>
      <c r="P95" s="111">
        <v>44000</v>
      </c>
      <c r="Q95" s="112"/>
      <c r="R95" s="337">
        <f t="shared" si="7"/>
        <v>0.53290909090909089</v>
      </c>
      <c r="S95" s="338"/>
      <c r="T95" s="302"/>
      <c r="U95" s="253">
        <v>47000</v>
      </c>
      <c r="V95" s="179"/>
    </row>
    <row r="96" spans="1:22" ht="57.6" customHeight="1">
      <c r="A96" s="51" t="s">
        <v>459</v>
      </c>
      <c r="B96" s="52"/>
      <c r="C96" s="11" t="s">
        <v>460</v>
      </c>
      <c r="D96" s="41">
        <v>56</v>
      </c>
      <c r="E96" s="42"/>
      <c r="F96" s="41">
        <v>50</v>
      </c>
      <c r="G96" s="42"/>
      <c r="H96" s="41">
        <v>57</v>
      </c>
      <c r="I96" s="42"/>
      <c r="J96" s="111">
        <v>52</v>
      </c>
      <c r="K96" s="112"/>
      <c r="L96" s="41"/>
      <c r="M96" s="42"/>
      <c r="N96" s="41"/>
      <c r="O96" s="42"/>
      <c r="P96" s="111">
        <v>60</v>
      </c>
      <c r="Q96" s="112"/>
      <c r="R96" s="337">
        <f t="shared" si="7"/>
        <v>0.8666666666666667</v>
      </c>
      <c r="S96" s="338"/>
      <c r="T96" s="302"/>
      <c r="U96" s="253">
        <v>65</v>
      </c>
      <c r="V96" s="179"/>
    </row>
    <row r="97" spans="1:22" ht="57.6" customHeight="1">
      <c r="A97" s="51" t="s">
        <v>461</v>
      </c>
      <c r="B97" s="52"/>
      <c r="C97" s="11" t="s">
        <v>462</v>
      </c>
      <c r="D97" s="41">
        <v>34</v>
      </c>
      <c r="E97" s="42"/>
      <c r="F97" s="41">
        <v>36</v>
      </c>
      <c r="G97" s="42"/>
      <c r="H97" s="41">
        <v>42</v>
      </c>
      <c r="I97" s="42"/>
      <c r="J97" s="111">
        <v>41</v>
      </c>
      <c r="K97" s="112"/>
      <c r="L97" s="41"/>
      <c r="M97" s="42"/>
      <c r="N97" s="41"/>
      <c r="O97" s="42"/>
      <c r="P97" s="111">
        <v>41</v>
      </c>
      <c r="Q97" s="112"/>
      <c r="R97" s="337">
        <f>J97/P97</f>
        <v>1</v>
      </c>
      <c r="S97" s="338"/>
      <c r="T97" s="302"/>
      <c r="U97" s="253">
        <v>45</v>
      </c>
      <c r="V97" s="179"/>
    </row>
    <row r="98" spans="1:22" ht="57.6" customHeight="1">
      <c r="A98" s="51" t="s">
        <v>463</v>
      </c>
      <c r="B98" s="52"/>
      <c r="C98" s="11" t="s">
        <v>295</v>
      </c>
      <c r="D98" s="41">
        <v>92.3</v>
      </c>
      <c r="E98" s="42"/>
      <c r="F98" s="41">
        <v>96.2</v>
      </c>
      <c r="G98" s="42"/>
      <c r="H98" s="41">
        <v>96.2</v>
      </c>
      <c r="I98" s="42"/>
      <c r="J98" s="314">
        <v>96.2</v>
      </c>
      <c r="K98" s="172"/>
      <c r="L98" s="41"/>
      <c r="M98" s="42"/>
      <c r="N98" s="41"/>
      <c r="O98" s="42"/>
      <c r="P98" s="111">
        <v>100</v>
      </c>
      <c r="Q98" s="112"/>
      <c r="R98" s="337">
        <f>J98/P98</f>
        <v>0.96200000000000008</v>
      </c>
      <c r="S98" s="338"/>
      <c r="T98" s="302"/>
      <c r="U98" s="253">
        <v>100</v>
      </c>
      <c r="V98" s="179"/>
    </row>
    <row r="99" spans="1:22" ht="57.6" customHeight="1">
      <c r="A99" s="51" t="s">
        <v>464</v>
      </c>
      <c r="B99" s="52"/>
      <c r="C99" s="11" t="s">
        <v>295</v>
      </c>
      <c r="D99" s="41">
        <v>15.4</v>
      </c>
      <c r="E99" s="42"/>
      <c r="F99" s="379">
        <f>6/26*100</f>
        <v>23.076923076923077</v>
      </c>
      <c r="G99" s="380"/>
      <c r="H99" s="379">
        <f>5/26*100</f>
        <v>19.230769230769234</v>
      </c>
      <c r="I99" s="380"/>
      <c r="J99" s="314">
        <v>38.5</v>
      </c>
      <c r="K99" s="172"/>
      <c r="L99" s="41"/>
      <c r="M99" s="42"/>
      <c r="N99" s="41"/>
      <c r="O99" s="42"/>
      <c r="P99" s="314">
        <v>30</v>
      </c>
      <c r="Q99" s="172"/>
      <c r="R99" s="337">
        <f>J99/P99</f>
        <v>1.2833333333333334</v>
      </c>
      <c r="S99" s="338"/>
      <c r="T99" s="316"/>
      <c r="U99" s="268">
        <v>50</v>
      </c>
      <c r="V99" s="269"/>
    </row>
    <row r="100" spans="1:22" ht="57.6" customHeight="1" thickBot="1">
      <c r="A100" s="76" t="s">
        <v>465</v>
      </c>
      <c r="B100" s="77"/>
      <c r="C100" s="13" t="s">
        <v>466</v>
      </c>
      <c r="D100" s="48">
        <v>453</v>
      </c>
      <c r="E100" s="47"/>
      <c r="F100" s="48">
        <v>440</v>
      </c>
      <c r="G100" s="47"/>
      <c r="H100" s="48">
        <v>428</v>
      </c>
      <c r="I100" s="47"/>
      <c r="J100" s="350">
        <v>422</v>
      </c>
      <c r="K100" s="351"/>
      <c r="L100" s="48"/>
      <c r="M100" s="47"/>
      <c r="N100" s="48"/>
      <c r="O100" s="47"/>
      <c r="P100" s="350">
        <v>500</v>
      </c>
      <c r="Q100" s="351"/>
      <c r="R100" s="352">
        <f>J100/P100</f>
        <v>0.84399999999999997</v>
      </c>
      <c r="S100" s="353"/>
      <c r="T100" s="302"/>
      <c r="U100" s="354">
        <v>600</v>
      </c>
      <c r="V100" s="355"/>
    </row>
    <row r="101" spans="1:22" ht="30" customHeight="1"/>
    <row r="102" spans="1:22" ht="40.200000000000003" customHeight="1" thickBot="1">
      <c r="A102" s="39" t="s">
        <v>478</v>
      </c>
    </row>
    <row r="103" spans="1:22" ht="35.4" customHeight="1">
      <c r="A103" s="381" t="s">
        <v>266</v>
      </c>
      <c r="B103" s="382"/>
      <c r="C103" s="383" t="s">
        <v>267</v>
      </c>
      <c r="D103" s="384" t="s">
        <v>268</v>
      </c>
      <c r="E103" s="385"/>
      <c r="F103" s="386" t="s">
        <v>269</v>
      </c>
      <c r="G103" s="387"/>
      <c r="H103" s="387"/>
      <c r="I103" s="387"/>
      <c r="J103" s="387"/>
      <c r="K103" s="387"/>
      <c r="L103" s="387"/>
      <c r="M103" s="387"/>
      <c r="N103" s="387"/>
      <c r="O103" s="388"/>
      <c r="P103" s="386" t="s">
        <v>270</v>
      </c>
      <c r="Q103" s="388"/>
      <c r="R103" s="389" t="s">
        <v>271</v>
      </c>
      <c r="S103" s="390"/>
      <c r="T103" s="391"/>
      <c r="U103" s="392" t="s">
        <v>270</v>
      </c>
      <c r="V103" s="393"/>
    </row>
    <row r="104" spans="1:22" ht="35.4" customHeight="1" thickBot="1">
      <c r="A104" s="394"/>
      <c r="B104" s="395"/>
      <c r="C104" s="396"/>
      <c r="D104" s="397"/>
      <c r="E104" s="398"/>
      <c r="F104" s="399" t="s">
        <v>272</v>
      </c>
      <c r="G104" s="400"/>
      <c r="H104" s="399" t="s">
        <v>273</v>
      </c>
      <c r="I104" s="400"/>
      <c r="J104" s="399" t="s">
        <v>274</v>
      </c>
      <c r="K104" s="400"/>
      <c r="L104" s="399" t="s">
        <v>275</v>
      </c>
      <c r="M104" s="400"/>
      <c r="N104" s="399" t="s">
        <v>276</v>
      </c>
      <c r="O104" s="400"/>
      <c r="P104" s="399" t="s">
        <v>277</v>
      </c>
      <c r="Q104" s="400"/>
      <c r="R104" s="401"/>
      <c r="S104" s="402"/>
      <c r="T104" s="391"/>
      <c r="U104" s="403" t="s">
        <v>278</v>
      </c>
      <c r="V104" s="404"/>
    </row>
    <row r="105" spans="1:22" ht="57.6" customHeight="1">
      <c r="A105" s="405" t="s">
        <v>467</v>
      </c>
      <c r="B105" s="406"/>
      <c r="C105" s="38" t="s">
        <v>468</v>
      </c>
      <c r="D105" s="55">
        <v>178</v>
      </c>
      <c r="E105" s="56"/>
      <c r="F105" s="55">
        <v>374</v>
      </c>
      <c r="G105" s="56"/>
      <c r="H105" s="55">
        <v>402</v>
      </c>
      <c r="I105" s="56"/>
      <c r="J105" s="55">
        <v>410</v>
      </c>
      <c r="K105" s="56"/>
      <c r="L105" s="55"/>
      <c r="M105" s="56"/>
      <c r="N105" s="55"/>
      <c r="O105" s="56"/>
      <c r="P105" s="407">
        <v>400</v>
      </c>
      <c r="Q105" s="408"/>
      <c r="R105" s="409">
        <f>J105/P105</f>
        <v>1.0249999999999999</v>
      </c>
      <c r="S105" s="410"/>
      <c r="T105" s="411"/>
      <c r="U105" s="412" t="s">
        <v>380</v>
      </c>
      <c r="V105" s="413"/>
    </row>
    <row r="106" spans="1:22" ht="57.6" customHeight="1">
      <c r="A106" s="51" t="s">
        <v>469</v>
      </c>
      <c r="B106" s="52"/>
      <c r="C106" s="11" t="s">
        <v>470</v>
      </c>
      <c r="D106" s="414">
        <v>192</v>
      </c>
      <c r="E106" s="415"/>
      <c r="F106" s="414">
        <v>177</v>
      </c>
      <c r="G106" s="415"/>
      <c r="H106" s="414">
        <v>178</v>
      </c>
      <c r="I106" s="415"/>
      <c r="J106" s="41">
        <v>164</v>
      </c>
      <c r="K106" s="42"/>
      <c r="L106" s="414"/>
      <c r="M106" s="415"/>
      <c r="N106" s="414"/>
      <c r="O106" s="415"/>
      <c r="P106" s="416">
        <v>210</v>
      </c>
      <c r="Q106" s="417"/>
      <c r="R106" s="418">
        <f>J106/P106</f>
        <v>0.78095238095238095</v>
      </c>
      <c r="S106" s="419"/>
      <c r="T106" s="302"/>
      <c r="U106" s="420">
        <v>232</v>
      </c>
      <c r="V106" s="421"/>
    </row>
    <row r="107" spans="1:22" ht="57.6" customHeight="1">
      <c r="A107" s="51" t="s">
        <v>471</v>
      </c>
      <c r="B107" s="52"/>
      <c r="C107" s="11" t="s">
        <v>295</v>
      </c>
      <c r="D107" s="414">
        <v>3.9</v>
      </c>
      <c r="E107" s="415"/>
      <c r="F107" s="422">
        <f>(5.2+0.38)/142.93*100</f>
        <v>3.9040089554327291</v>
      </c>
      <c r="G107" s="423"/>
      <c r="H107" s="41">
        <v>4.3</v>
      </c>
      <c r="I107" s="42"/>
      <c r="J107" s="414">
        <v>4.3</v>
      </c>
      <c r="K107" s="415"/>
      <c r="L107" s="414"/>
      <c r="M107" s="415"/>
      <c r="N107" s="414"/>
      <c r="O107" s="415"/>
      <c r="P107" s="424">
        <v>5.5</v>
      </c>
      <c r="Q107" s="425"/>
      <c r="R107" s="418">
        <f>J107/P107</f>
        <v>0.78181818181818175</v>
      </c>
      <c r="S107" s="419"/>
      <c r="T107" s="316"/>
      <c r="U107" s="426">
        <v>6.2</v>
      </c>
      <c r="V107" s="427"/>
    </row>
    <row r="108" spans="1:22" ht="57.6" customHeight="1" thickBot="1">
      <c r="A108" s="44" t="s">
        <v>472</v>
      </c>
      <c r="B108" s="45"/>
      <c r="C108" s="13" t="s">
        <v>473</v>
      </c>
      <c r="D108" s="46" t="s">
        <v>474</v>
      </c>
      <c r="E108" s="47"/>
      <c r="F108" s="46" t="s">
        <v>475</v>
      </c>
      <c r="G108" s="47"/>
      <c r="H108" s="46" t="s">
        <v>476</v>
      </c>
      <c r="I108" s="47"/>
      <c r="J108" s="46" t="s">
        <v>477</v>
      </c>
      <c r="K108" s="47"/>
      <c r="L108" s="428"/>
      <c r="M108" s="47"/>
      <c r="N108" s="429"/>
      <c r="O108" s="430"/>
      <c r="P108" s="431">
        <v>21</v>
      </c>
      <c r="Q108" s="432"/>
      <c r="R108" s="433">
        <f>21/P108</f>
        <v>1</v>
      </c>
      <c r="S108" s="434"/>
      <c r="T108" s="316"/>
      <c r="U108" s="435">
        <v>21.1</v>
      </c>
      <c r="V108" s="436"/>
    </row>
  </sheetData>
  <mergeCells count="856">
    <mergeCell ref="R106:S106"/>
    <mergeCell ref="U106:V106"/>
    <mergeCell ref="R107:S107"/>
    <mergeCell ref="U107:V107"/>
    <mergeCell ref="R108:S108"/>
    <mergeCell ref="U108:V108"/>
    <mergeCell ref="R100:S100"/>
    <mergeCell ref="U100:V100"/>
    <mergeCell ref="R103:S104"/>
    <mergeCell ref="U103:V103"/>
    <mergeCell ref="U104:V104"/>
    <mergeCell ref="R105:S105"/>
    <mergeCell ref="U105:V105"/>
    <mergeCell ref="R97:S97"/>
    <mergeCell ref="U97:V97"/>
    <mergeCell ref="R98:S98"/>
    <mergeCell ref="U98:V98"/>
    <mergeCell ref="R99:S99"/>
    <mergeCell ref="U99:V99"/>
    <mergeCell ref="R94:S94"/>
    <mergeCell ref="U94:V94"/>
    <mergeCell ref="R95:S95"/>
    <mergeCell ref="U95:V95"/>
    <mergeCell ref="R96:S96"/>
    <mergeCell ref="U96:V96"/>
    <mergeCell ref="R91:S91"/>
    <mergeCell ref="U91:V91"/>
    <mergeCell ref="R92:S92"/>
    <mergeCell ref="U92:V92"/>
    <mergeCell ref="R93:S93"/>
    <mergeCell ref="U93:V93"/>
    <mergeCell ref="R85:S85"/>
    <mergeCell ref="U85:V85"/>
    <mergeCell ref="R88:S89"/>
    <mergeCell ref="U88:V88"/>
    <mergeCell ref="U89:V89"/>
    <mergeCell ref="R90:S90"/>
    <mergeCell ref="U90:V90"/>
    <mergeCell ref="A82:B82"/>
    <mergeCell ref="R82:S82"/>
    <mergeCell ref="U82:V82"/>
    <mergeCell ref="R83:S83"/>
    <mergeCell ref="U83:V83"/>
    <mergeCell ref="R84:S84"/>
    <mergeCell ref="U84:V84"/>
    <mergeCell ref="A80:B80"/>
    <mergeCell ref="R80:S80"/>
    <mergeCell ref="U80:V80"/>
    <mergeCell ref="A81:B81"/>
    <mergeCell ref="R81:S81"/>
    <mergeCell ref="U81:V81"/>
    <mergeCell ref="R77:S77"/>
    <mergeCell ref="U77:V77"/>
    <mergeCell ref="R78:S78"/>
    <mergeCell ref="U78:V78"/>
    <mergeCell ref="R79:S79"/>
    <mergeCell ref="U79:V79"/>
    <mergeCell ref="R74:S74"/>
    <mergeCell ref="U74:V74"/>
    <mergeCell ref="R75:S75"/>
    <mergeCell ref="U75:V75"/>
    <mergeCell ref="R76:S76"/>
    <mergeCell ref="U76:V76"/>
    <mergeCell ref="R68:S68"/>
    <mergeCell ref="U68:V68"/>
    <mergeCell ref="R69:S69"/>
    <mergeCell ref="U69:V69"/>
    <mergeCell ref="R72:S73"/>
    <mergeCell ref="U72:V72"/>
    <mergeCell ref="U73:V73"/>
    <mergeCell ref="U64:V64"/>
    <mergeCell ref="R65:S65"/>
    <mergeCell ref="U65:V65"/>
    <mergeCell ref="R66:S66"/>
    <mergeCell ref="U66:V66"/>
    <mergeCell ref="R67:S67"/>
    <mergeCell ref="U67:V67"/>
    <mergeCell ref="R60:S60"/>
    <mergeCell ref="U60:V60"/>
    <mergeCell ref="U61:V61"/>
    <mergeCell ref="R62:S62"/>
    <mergeCell ref="U62:V62"/>
    <mergeCell ref="R63:S63"/>
    <mergeCell ref="U63:V63"/>
    <mergeCell ref="R57:S57"/>
    <mergeCell ref="U57:V57"/>
    <mergeCell ref="R58:S58"/>
    <mergeCell ref="U58:V58"/>
    <mergeCell ref="R59:S59"/>
    <mergeCell ref="U59:V59"/>
    <mergeCell ref="U53:V53"/>
    <mergeCell ref="R54:S54"/>
    <mergeCell ref="U54:V54"/>
    <mergeCell ref="R55:S55"/>
    <mergeCell ref="U55:V55"/>
    <mergeCell ref="R56:S56"/>
    <mergeCell ref="U56:V56"/>
    <mergeCell ref="R50:S50"/>
    <mergeCell ref="U50:V50"/>
    <mergeCell ref="R51:S51"/>
    <mergeCell ref="U51:V51"/>
    <mergeCell ref="R52:S52"/>
    <mergeCell ref="U52:V52"/>
    <mergeCell ref="U46:V46"/>
    <mergeCell ref="R47:S47"/>
    <mergeCell ref="U47:V47"/>
    <mergeCell ref="R48:S48"/>
    <mergeCell ref="U48:V48"/>
    <mergeCell ref="R49:S49"/>
    <mergeCell ref="U49:V49"/>
    <mergeCell ref="R43:S43"/>
    <mergeCell ref="U43:V43"/>
    <mergeCell ref="R44:S44"/>
    <mergeCell ref="U44:V44"/>
    <mergeCell ref="R45:S45"/>
    <mergeCell ref="U45:V45"/>
    <mergeCell ref="R40:S40"/>
    <mergeCell ref="U40:V40"/>
    <mergeCell ref="R41:S41"/>
    <mergeCell ref="U41:V41"/>
    <mergeCell ref="R42:S42"/>
    <mergeCell ref="U42:V42"/>
    <mergeCell ref="N34:O34"/>
    <mergeCell ref="P34:Q34"/>
    <mergeCell ref="R34:S34"/>
    <mergeCell ref="U34:V34"/>
    <mergeCell ref="R37:S38"/>
    <mergeCell ref="U37:V37"/>
    <mergeCell ref="U38:V38"/>
    <mergeCell ref="A34:B34"/>
    <mergeCell ref="D34:E34"/>
    <mergeCell ref="F34:G34"/>
    <mergeCell ref="H34:I34"/>
    <mergeCell ref="J34:K34"/>
    <mergeCell ref="L34:M34"/>
    <mergeCell ref="R31:S31"/>
    <mergeCell ref="U31:V31"/>
    <mergeCell ref="R32:S32"/>
    <mergeCell ref="U32:V32"/>
    <mergeCell ref="R33:S33"/>
    <mergeCell ref="U33:V33"/>
    <mergeCell ref="R28:S28"/>
    <mergeCell ref="U28:V28"/>
    <mergeCell ref="R29:S29"/>
    <mergeCell ref="U29:V29"/>
    <mergeCell ref="R30:S30"/>
    <mergeCell ref="U30:V30"/>
    <mergeCell ref="R25:S25"/>
    <mergeCell ref="U25:V25"/>
    <mergeCell ref="R26:S26"/>
    <mergeCell ref="U26:V26"/>
    <mergeCell ref="R27:S27"/>
    <mergeCell ref="U27:V27"/>
    <mergeCell ref="R22:S22"/>
    <mergeCell ref="U22:V22"/>
    <mergeCell ref="R23:S23"/>
    <mergeCell ref="U23:V23"/>
    <mergeCell ref="R24:S24"/>
    <mergeCell ref="U24:V24"/>
    <mergeCell ref="R19:S19"/>
    <mergeCell ref="U19:V19"/>
    <mergeCell ref="R20:S20"/>
    <mergeCell ref="U20:V20"/>
    <mergeCell ref="R21:S21"/>
    <mergeCell ref="U21:V21"/>
    <mergeCell ref="R16:S16"/>
    <mergeCell ref="U16:V16"/>
    <mergeCell ref="R17:S17"/>
    <mergeCell ref="U17:V17"/>
    <mergeCell ref="R18:S18"/>
    <mergeCell ref="U18:V18"/>
    <mergeCell ref="A10:B10"/>
    <mergeCell ref="U10:V10"/>
    <mergeCell ref="R13:S14"/>
    <mergeCell ref="U13:V13"/>
    <mergeCell ref="U14:V14"/>
    <mergeCell ref="R15:S15"/>
    <mergeCell ref="U15:V15"/>
    <mergeCell ref="U6:V6"/>
    <mergeCell ref="A7:B7"/>
    <mergeCell ref="U7:V7"/>
    <mergeCell ref="A8:B8"/>
    <mergeCell ref="U8:V8"/>
    <mergeCell ref="A9:B9"/>
    <mergeCell ref="U9:V9"/>
    <mergeCell ref="P3:Q3"/>
    <mergeCell ref="R3:S4"/>
    <mergeCell ref="U3:V3"/>
    <mergeCell ref="P4:Q4"/>
    <mergeCell ref="U4:V4"/>
    <mergeCell ref="U5:V5"/>
    <mergeCell ref="N107:O107"/>
    <mergeCell ref="P107:Q107"/>
    <mergeCell ref="A108:B108"/>
    <mergeCell ref="D108:E108"/>
    <mergeCell ref="F108:G108"/>
    <mergeCell ref="H108:I108"/>
    <mergeCell ref="J108:K108"/>
    <mergeCell ref="L108:M108"/>
    <mergeCell ref="N108:O108"/>
    <mergeCell ref="P108:Q108"/>
    <mergeCell ref="A107:B107"/>
    <mergeCell ref="D107:E107"/>
    <mergeCell ref="F107:G107"/>
    <mergeCell ref="H107:I107"/>
    <mergeCell ref="J107:K107"/>
    <mergeCell ref="L107:M107"/>
    <mergeCell ref="P105:Q105"/>
    <mergeCell ref="A106:B106"/>
    <mergeCell ref="D106:E106"/>
    <mergeCell ref="F106:G106"/>
    <mergeCell ref="H106:I106"/>
    <mergeCell ref="J106:K106"/>
    <mergeCell ref="L106:M106"/>
    <mergeCell ref="N106:O106"/>
    <mergeCell ref="P106:Q106"/>
    <mergeCell ref="L104:M104"/>
    <mergeCell ref="N104:O104"/>
    <mergeCell ref="P104:Q104"/>
    <mergeCell ref="A105:B105"/>
    <mergeCell ref="D105:E105"/>
    <mergeCell ref="F105:G105"/>
    <mergeCell ref="H105:I105"/>
    <mergeCell ref="J105:K105"/>
    <mergeCell ref="L105:M105"/>
    <mergeCell ref="N105:O105"/>
    <mergeCell ref="N100:O100"/>
    <mergeCell ref="P100:Q100"/>
    <mergeCell ref="A103:B104"/>
    <mergeCell ref="C103:C104"/>
    <mergeCell ref="D103:E104"/>
    <mergeCell ref="F103:O103"/>
    <mergeCell ref="P103:Q103"/>
    <mergeCell ref="F104:G104"/>
    <mergeCell ref="H104:I104"/>
    <mergeCell ref="J104:K104"/>
    <mergeCell ref="A100:B100"/>
    <mergeCell ref="D100:E100"/>
    <mergeCell ref="F100:G100"/>
    <mergeCell ref="H100:I100"/>
    <mergeCell ref="J100:K100"/>
    <mergeCell ref="L100:M100"/>
    <mergeCell ref="N98:O98"/>
    <mergeCell ref="P98:Q98"/>
    <mergeCell ref="A99:B99"/>
    <mergeCell ref="D99:E99"/>
    <mergeCell ref="F99:G99"/>
    <mergeCell ref="H99:I99"/>
    <mergeCell ref="J99:K99"/>
    <mergeCell ref="L99:M99"/>
    <mergeCell ref="N99:O99"/>
    <mergeCell ref="P99:Q99"/>
    <mergeCell ref="A98:B98"/>
    <mergeCell ref="D98:E98"/>
    <mergeCell ref="F98:G98"/>
    <mergeCell ref="H98:I98"/>
    <mergeCell ref="J98:K98"/>
    <mergeCell ref="L98:M98"/>
    <mergeCell ref="N96:O96"/>
    <mergeCell ref="P96:Q96"/>
    <mergeCell ref="A97:B97"/>
    <mergeCell ref="D97:E97"/>
    <mergeCell ref="F97:G97"/>
    <mergeCell ref="H97:I97"/>
    <mergeCell ref="J97:K97"/>
    <mergeCell ref="L97:M97"/>
    <mergeCell ref="N97:O97"/>
    <mergeCell ref="P97:Q97"/>
    <mergeCell ref="A96:B96"/>
    <mergeCell ref="D96:E96"/>
    <mergeCell ref="F96:G96"/>
    <mergeCell ref="H96:I96"/>
    <mergeCell ref="J96:K96"/>
    <mergeCell ref="L96:M96"/>
    <mergeCell ref="N94:O94"/>
    <mergeCell ref="P94:Q94"/>
    <mergeCell ref="A95:B95"/>
    <mergeCell ref="D95:E95"/>
    <mergeCell ref="F95:G95"/>
    <mergeCell ref="H95:I95"/>
    <mergeCell ref="J95:K95"/>
    <mergeCell ref="L95:M95"/>
    <mergeCell ref="N95:O95"/>
    <mergeCell ref="P95:Q95"/>
    <mergeCell ref="A94:B94"/>
    <mergeCell ref="D94:E94"/>
    <mergeCell ref="F94:G94"/>
    <mergeCell ref="H94:I94"/>
    <mergeCell ref="J94:K94"/>
    <mergeCell ref="L94:M94"/>
    <mergeCell ref="N92:O92"/>
    <mergeCell ref="P92:Q92"/>
    <mergeCell ref="A93:B93"/>
    <mergeCell ref="D93:E93"/>
    <mergeCell ref="F93:G93"/>
    <mergeCell ref="H93:I93"/>
    <mergeCell ref="J93:K93"/>
    <mergeCell ref="L93:M93"/>
    <mergeCell ref="N93:O93"/>
    <mergeCell ref="P93:Q93"/>
    <mergeCell ref="A92:B92"/>
    <mergeCell ref="D92:E92"/>
    <mergeCell ref="F92:G92"/>
    <mergeCell ref="H92:I92"/>
    <mergeCell ref="J92:K92"/>
    <mergeCell ref="L92:M92"/>
    <mergeCell ref="P90:Q90"/>
    <mergeCell ref="A91:B91"/>
    <mergeCell ref="D91:E91"/>
    <mergeCell ref="F91:G91"/>
    <mergeCell ref="H91:I91"/>
    <mergeCell ref="J91:K91"/>
    <mergeCell ref="L91:M91"/>
    <mergeCell ref="N91:O91"/>
    <mergeCell ref="P91:Q91"/>
    <mergeCell ref="L89:M89"/>
    <mergeCell ref="N89:O89"/>
    <mergeCell ref="P89:Q89"/>
    <mergeCell ref="A90:B90"/>
    <mergeCell ref="D90:E90"/>
    <mergeCell ref="F90:G90"/>
    <mergeCell ref="H90:I90"/>
    <mergeCell ref="J90:K90"/>
    <mergeCell ref="L90:M90"/>
    <mergeCell ref="N90:O90"/>
    <mergeCell ref="A88:B89"/>
    <mergeCell ref="C88:C89"/>
    <mergeCell ref="D88:E89"/>
    <mergeCell ref="F88:O88"/>
    <mergeCell ref="P88:Q88"/>
    <mergeCell ref="F89:G89"/>
    <mergeCell ref="H89:I89"/>
    <mergeCell ref="J89:K89"/>
    <mergeCell ref="N85:O85"/>
    <mergeCell ref="P85:Q85"/>
    <mergeCell ref="A85:B85"/>
    <mergeCell ref="D85:E85"/>
    <mergeCell ref="F85:G85"/>
    <mergeCell ref="H85:I85"/>
    <mergeCell ref="J85:K85"/>
    <mergeCell ref="L85:M85"/>
    <mergeCell ref="N83:O83"/>
    <mergeCell ref="P83:Q83"/>
    <mergeCell ref="A84:B84"/>
    <mergeCell ref="D84:E84"/>
    <mergeCell ref="F84:G84"/>
    <mergeCell ref="H84:I84"/>
    <mergeCell ref="J84:K84"/>
    <mergeCell ref="L84:M84"/>
    <mergeCell ref="N84:O84"/>
    <mergeCell ref="P84:Q84"/>
    <mergeCell ref="A83:B83"/>
    <mergeCell ref="D83:E83"/>
    <mergeCell ref="F83:G83"/>
    <mergeCell ref="H83:I83"/>
    <mergeCell ref="J83:K83"/>
    <mergeCell ref="L83:M83"/>
    <mergeCell ref="P81:Q81"/>
    <mergeCell ref="D82:E82"/>
    <mergeCell ref="F82:G82"/>
    <mergeCell ref="H82:I82"/>
    <mergeCell ref="J82:K82"/>
    <mergeCell ref="L82:M82"/>
    <mergeCell ref="N82:O82"/>
    <mergeCell ref="P82:Q82"/>
    <mergeCell ref="D81:E81"/>
    <mergeCell ref="F81:G81"/>
    <mergeCell ref="H81:I81"/>
    <mergeCell ref="J81:K81"/>
    <mergeCell ref="L81:M81"/>
    <mergeCell ref="N81:O81"/>
    <mergeCell ref="N79:O79"/>
    <mergeCell ref="P79:Q79"/>
    <mergeCell ref="D80:E80"/>
    <mergeCell ref="F80:G80"/>
    <mergeCell ref="H80:I80"/>
    <mergeCell ref="J80:K80"/>
    <mergeCell ref="L80:M80"/>
    <mergeCell ref="N80:O80"/>
    <mergeCell ref="P80:Q80"/>
    <mergeCell ref="A79:B79"/>
    <mergeCell ref="D79:E79"/>
    <mergeCell ref="F79:G79"/>
    <mergeCell ref="H79:I79"/>
    <mergeCell ref="J79:K79"/>
    <mergeCell ref="L79:M79"/>
    <mergeCell ref="N77:O77"/>
    <mergeCell ref="P77:Q77"/>
    <mergeCell ref="A78:B78"/>
    <mergeCell ref="D78:E78"/>
    <mergeCell ref="F78:G78"/>
    <mergeCell ref="H78:I78"/>
    <mergeCell ref="J78:K78"/>
    <mergeCell ref="L78:M78"/>
    <mergeCell ref="N78:O78"/>
    <mergeCell ref="P78:Q78"/>
    <mergeCell ref="A77:B77"/>
    <mergeCell ref="D77:E77"/>
    <mergeCell ref="F77:G77"/>
    <mergeCell ref="H77:I77"/>
    <mergeCell ref="J77:K77"/>
    <mergeCell ref="L77:M77"/>
    <mergeCell ref="N75:O75"/>
    <mergeCell ref="P75:Q75"/>
    <mergeCell ref="A76:B76"/>
    <mergeCell ref="D76:E76"/>
    <mergeCell ref="F76:G76"/>
    <mergeCell ref="H76:I76"/>
    <mergeCell ref="J76:K76"/>
    <mergeCell ref="L76:M76"/>
    <mergeCell ref="N76:O76"/>
    <mergeCell ref="P76:Q76"/>
    <mergeCell ref="A75:B75"/>
    <mergeCell ref="D75:E75"/>
    <mergeCell ref="F75:G75"/>
    <mergeCell ref="H75:I75"/>
    <mergeCell ref="J75:K75"/>
    <mergeCell ref="L75:M75"/>
    <mergeCell ref="N73:O73"/>
    <mergeCell ref="P73:Q73"/>
    <mergeCell ref="A74:B74"/>
    <mergeCell ref="D74:E74"/>
    <mergeCell ref="F74:G74"/>
    <mergeCell ref="H74:I74"/>
    <mergeCell ref="J74:K74"/>
    <mergeCell ref="L74:M74"/>
    <mergeCell ref="N74:O74"/>
    <mergeCell ref="P74:Q74"/>
    <mergeCell ref="P69:Q69"/>
    <mergeCell ref="A72:B73"/>
    <mergeCell ref="C72:C73"/>
    <mergeCell ref="D72:E73"/>
    <mergeCell ref="F72:O72"/>
    <mergeCell ref="P72:Q72"/>
    <mergeCell ref="F73:G73"/>
    <mergeCell ref="H73:I73"/>
    <mergeCell ref="J73:K73"/>
    <mergeCell ref="L73:M73"/>
    <mergeCell ref="D69:E69"/>
    <mergeCell ref="F69:G69"/>
    <mergeCell ref="H69:I69"/>
    <mergeCell ref="J69:K69"/>
    <mergeCell ref="L69:M69"/>
    <mergeCell ref="N69:O69"/>
    <mergeCell ref="P67:Q67"/>
    <mergeCell ref="D68:E68"/>
    <mergeCell ref="F68:G68"/>
    <mergeCell ref="H68:I68"/>
    <mergeCell ref="J68:K68"/>
    <mergeCell ref="L68:M68"/>
    <mergeCell ref="N68:O68"/>
    <mergeCell ref="P68:Q68"/>
    <mergeCell ref="D67:E67"/>
    <mergeCell ref="F67:G67"/>
    <mergeCell ref="H67:I67"/>
    <mergeCell ref="J67:K67"/>
    <mergeCell ref="L67:M67"/>
    <mergeCell ref="N67:O67"/>
    <mergeCell ref="P65:Q65"/>
    <mergeCell ref="D66:E66"/>
    <mergeCell ref="F66:G66"/>
    <mergeCell ref="H66:I66"/>
    <mergeCell ref="J66:K66"/>
    <mergeCell ref="L66:M66"/>
    <mergeCell ref="N66:O66"/>
    <mergeCell ref="P66:Q66"/>
    <mergeCell ref="D65:E65"/>
    <mergeCell ref="F65:G65"/>
    <mergeCell ref="H65:I65"/>
    <mergeCell ref="J65:K65"/>
    <mergeCell ref="L65:M65"/>
    <mergeCell ref="N65:O65"/>
    <mergeCell ref="P62:Q62"/>
    <mergeCell ref="D63:E63"/>
    <mergeCell ref="F63:G63"/>
    <mergeCell ref="H63:I63"/>
    <mergeCell ref="J63:K63"/>
    <mergeCell ref="L63:M63"/>
    <mergeCell ref="N63:O63"/>
    <mergeCell ref="P63:Q63"/>
    <mergeCell ref="D62:E62"/>
    <mergeCell ref="F62:G62"/>
    <mergeCell ref="H62:I62"/>
    <mergeCell ref="J62:K62"/>
    <mergeCell ref="L62:M62"/>
    <mergeCell ref="N62:O62"/>
    <mergeCell ref="P59:Q59"/>
    <mergeCell ref="D60:E60"/>
    <mergeCell ref="F60:G60"/>
    <mergeCell ref="H60:I60"/>
    <mergeCell ref="J60:K60"/>
    <mergeCell ref="L60:M60"/>
    <mergeCell ref="N60:O60"/>
    <mergeCell ref="P60:Q60"/>
    <mergeCell ref="D59:E59"/>
    <mergeCell ref="F59:G59"/>
    <mergeCell ref="H59:I59"/>
    <mergeCell ref="J59:K59"/>
    <mergeCell ref="L59:M59"/>
    <mergeCell ref="N59:O59"/>
    <mergeCell ref="N57:O57"/>
    <mergeCell ref="P57:Q57"/>
    <mergeCell ref="D58:E58"/>
    <mergeCell ref="F58:G58"/>
    <mergeCell ref="H58:I58"/>
    <mergeCell ref="J58:K58"/>
    <mergeCell ref="L58:M58"/>
    <mergeCell ref="N58:O58"/>
    <mergeCell ref="P58:Q58"/>
    <mergeCell ref="A57:B57"/>
    <mergeCell ref="D57:E57"/>
    <mergeCell ref="F57:G57"/>
    <mergeCell ref="H57:I57"/>
    <mergeCell ref="J57:K57"/>
    <mergeCell ref="L57:M57"/>
    <mergeCell ref="P55:Q55"/>
    <mergeCell ref="A56:B56"/>
    <mergeCell ref="D56:E56"/>
    <mergeCell ref="F56:G56"/>
    <mergeCell ref="H56:I56"/>
    <mergeCell ref="J56:K56"/>
    <mergeCell ref="L56:M56"/>
    <mergeCell ref="N56:O56"/>
    <mergeCell ref="P56:Q56"/>
    <mergeCell ref="D55:E55"/>
    <mergeCell ref="F55:G55"/>
    <mergeCell ref="H55:I55"/>
    <mergeCell ref="J55:K55"/>
    <mergeCell ref="L55:M55"/>
    <mergeCell ref="N55:O55"/>
    <mergeCell ref="N52:O52"/>
    <mergeCell ref="P52:Q52"/>
    <mergeCell ref="D54:E54"/>
    <mergeCell ref="F54:G54"/>
    <mergeCell ref="H54:I54"/>
    <mergeCell ref="J54:K54"/>
    <mergeCell ref="L54:M54"/>
    <mergeCell ref="N54:O54"/>
    <mergeCell ref="P54:Q54"/>
    <mergeCell ref="A52:B52"/>
    <mergeCell ref="D52:E52"/>
    <mergeCell ref="F52:G52"/>
    <mergeCell ref="H52:I52"/>
    <mergeCell ref="J52:K52"/>
    <mergeCell ref="L52:M52"/>
    <mergeCell ref="P50:Q50"/>
    <mergeCell ref="A51:B51"/>
    <mergeCell ref="D51:E51"/>
    <mergeCell ref="F51:G51"/>
    <mergeCell ref="H51:I51"/>
    <mergeCell ref="J51:K51"/>
    <mergeCell ref="L51:M51"/>
    <mergeCell ref="N51:O51"/>
    <mergeCell ref="P51:Q51"/>
    <mergeCell ref="D50:E50"/>
    <mergeCell ref="F50:G50"/>
    <mergeCell ref="H50:I50"/>
    <mergeCell ref="J50:K50"/>
    <mergeCell ref="L50:M50"/>
    <mergeCell ref="N50:O50"/>
    <mergeCell ref="P48:Q48"/>
    <mergeCell ref="D49:E49"/>
    <mergeCell ref="F49:G49"/>
    <mergeCell ref="H49:I49"/>
    <mergeCell ref="J49:K49"/>
    <mergeCell ref="L49:M49"/>
    <mergeCell ref="N49:O49"/>
    <mergeCell ref="P49:Q49"/>
    <mergeCell ref="D48:E48"/>
    <mergeCell ref="F48:G48"/>
    <mergeCell ref="H48:I48"/>
    <mergeCell ref="J48:K48"/>
    <mergeCell ref="L48:M48"/>
    <mergeCell ref="N48:O48"/>
    <mergeCell ref="P45:Q45"/>
    <mergeCell ref="D47:E47"/>
    <mergeCell ref="F47:G47"/>
    <mergeCell ref="H47:I47"/>
    <mergeCell ref="J47:K47"/>
    <mergeCell ref="L47:M47"/>
    <mergeCell ref="N47:O47"/>
    <mergeCell ref="P47:Q47"/>
    <mergeCell ref="D45:E45"/>
    <mergeCell ref="F45:G45"/>
    <mergeCell ref="H45:I45"/>
    <mergeCell ref="J45:K45"/>
    <mergeCell ref="L45:M45"/>
    <mergeCell ref="N45:O45"/>
    <mergeCell ref="P43:Q43"/>
    <mergeCell ref="D44:E44"/>
    <mergeCell ref="F44:G44"/>
    <mergeCell ref="H44:I44"/>
    <mergeCell ref="J44:K44"/>
    <mergeCell ref="L44:M44"/>
    <mergeCell ref="N44:O44"/>
    <mergeCell ref="P44:Q44"/>
    <mergeCell ref="D43:E43"/>
    <mergeCell ref="F43:G43"/>
    <mergeCell ref="H43:I43"/>
    <mergeCell ref="J43:K43"/>
    <mergeCell ref="L43:M43"/>
    <mergeCell ref="N43:O43"/>
    <mergeCell ref="P41:Q41"/>
    <mergeCell ref="D42:E42"/>
    <mergeCell ref="F42:G42"/>
    <mergeCell ref="H42:I42"/>
    <mergeCell ref="J42:K42"/>
    <mergeCell ref="L42:M42"/>
    <mergeCell ref="N42:O42"/>
    <mergeCell ref="P42:Q42"/>
    <mergeCell ref="D41:E41"/>
    <mergeCell ref="F41:G41"/>
    <mergeCell ref="H41:I41"/>
    <mergeCell ref="J41:K41"/>
    <mergeCell ref="L41:M41"/>
    <mergeCell ref="N41:O41"/>
    <mergeCell ref="L38:M38"/>
    <mergeCell ref="N38:O38"/>
    <mergeCell ref="P38:Q38"/>
    <mergeCell ref="D40:E40"/>
    <mergeCell ref="F40:G40"/>
    <mergeCell ref="H40:I40"/>
    <mergeCell ref="J40:K40"/>
    <mergeCell ref="L40:M40"/>
    <mergeCell ref="N40:O40"/>
    <mergeCell ref="P40:Q40"/>
    <mergeCell ref="N33:O33"/>
    <mergeCell ref="P33:Q33"/>
    <mergeCell ref="A37:B38"/>
    <mergeCell ref="C37:C38"/>
    <mergeCell ref="D37:E38"/>
    <mergeCell ref="F37:O37"/>
    <mergeCell ref="P37:Q37"/>
    <mergeCell ref="F38:G38"/>
    <mergeCell ref="H38:I38"/>
    <mergeCell ref="J38:K38"/>
    <mergeCell ref="A33:B33"/>
    <mergeCell ref="D33:E33"/>
    <mergeCell ref="F33:G33"/>
    <mergeCell ref="H33:I33"/>
    <mergeCell ref="J33:K33"/>
    <mergeCell ref="L33:M33"/>
    <mergeCell ref="N31:O31"/>
    <mergeCell ref="P31:Q31"/>
    <mergeCell ref="A32:B32"/>
    <mergeCell ref="D32:E32"/>
    <mergeCell ref="F32:G32"/>
    <mergeCell ref="H32:I32"/>
    <mergeCell ref="J32:K32"/>
    <mergeCell ref="L32:M32"/>
    <mergeCell ref="N32:O32"/>
    <mergeCell ref="P32:Q32"/>
    <mergeCell ref="A31:B31"/>
    <mergeCell ref="D31:E31"/>
    <mergeCell ref="F31:G31"/>
    <mergeCell ref="H31:I31"/>
    <mergeCell ref="J31:K31"/>
    <mergeCell ref="L31:M31"/>
    <mergeCell ref="N29:O29"/>
    <mergeCell ref="P29:Q29"/>
    <mergeCell ref="A30:B30"/>
    <mergeCell ref="D30:E30"/>
    <mergeCell ref="F30:G30"/>
    <mergeCell ref="H30:I30"/>
    <mergeCell ref="J30:K30"/>
    <mergeCell ref="L30:M30"/>
    <mergeCell ref="N30:O30"/>
    <mergeCell ref="P30:Q30"/>
    <mergeCell ref="A29:B29"/>
    <mergeCell ref="D29:E29"/>
    <mergeCell ref="F29:G29"/>
    <mergeCell ref="H29:I29"/>
    <mergeCell ref="J29:K29"/>
    <mergeCell ref="L29:M29"/>
    <mergeCell ref="N27:O27"/>
    <mergeCell ref="P27:Q27"/>
    <mergeCell ref="A28:B28"/>
    <mergeCell ref="D28:E28"/>
    <mergeCell ref="F28:G28"/>
    <mergeCell ref="H28:I28"/>
    <mergeCell ref="J28:K28"/>
    <mergeCell ref="L28:M28"/>
    <mergeCell ref="N28:O28"/>
    <mergeCell ref="P28:Q28"/>
    <mergeCell ref="A27:B27"/>
    <mergeCell ref="D27:E27"/>
    <mergeCell ref="F27:G27"/>
    <mergeCell ref="H27:I27"/>
    <mergeCell ref="J27:K27"/>
    <mergeCell ref="L27:M27"/>
    <mergeCell ref="N25:O25"/>
    <mergeCell ref="P25:Q25"/>
    <mergeCell ref="A26:B26"/>
    <mergeCell ref="D26:E26"/>
    <mergeCell ref="F26:G26"/>
    <mergeCell ref="H26:I26"/>
    <mergeCell ref="J26:K26"/>
    <mergeCell ref="L26:M26"/>
    <mergeCell ref="N26:O26"/>
    <mergeCell ref="P26:Q26"/>
    <mergeCell ref="A25:B25"/>
    <mergeCell ref="D25:E25"/>
    <mergeCell ref="F25:G25"/>
    <mergeCell ref="H25:I25"/>
    <mergeCell ref="J25:K25"/>
    <mergeCell ref="L25:M25"/>
    <mergeCell ref="N23:O23"/>
    <mergeCell ref="P23:Q23"/>
    <mergeCell ref="A24:B24"/>
    <mergeCell ref="D24:E24"/>
    <mergeCell ref="F24:G24"/>
    <mergeCell ref="H24:I24"/>
    <mergeCell ref="J24:K24"/>
    <mergeCell ref="L24:M24"/>
    <mergeCell ref="N24:O24"/>
    <mergeCell ref="P24:Q24"/>
    <mergeCell ref="A23:B23"/>
    <mergeCell ref="D23:E23"/>
    <mergeCell ref="F23:G23"/>
    <mergeCell ref="H23:I23"/>
    <mergeCell ref="J23:K23"/>
    <mergeCell ref="L23:M23"/>
    <mergeCell ref="N21:O21"/>
    <mergeCell ref="P21:Q21"/>
    <mergeCell ref="A22:B22"/>
    <mergeCell ref="D22:E22"/>
    <mergeCell ref="F22:G22"/>
    <mergeCell ref="H22:I22"/>
    <mergeCell ref="J22:K22"/>
    <mergeCell ref="L22:M22"/>
    <mergeCell ref="N22:O22"/>
    <mergeCell ref="P22:Q22"/>
    <mergeCell ref="A21:B21"/>
    <mergeCell ref="D21:E21"/>
    <mergeCell ref="F21:G21"/>
    <mergeCell ref="H21:I21"/>
    <mergeCell ref="J21:K21"/>
    <mergeCell ref="L21:M21"/>
    <mergeCell ref="N19:O19"/>
    <mergeCell ref="P19:Q19"/>
    <mergeCell ref="A20:B20"/>
    <mergeCell ref="D20:E20"/>
    <mergeCell ref="F20:G20"/>
    <mergeCell ref="H20:I20"/>
    <mergeCell ref="J20:K20"/>
    <mergeCell ref="L20:M20"/>
    <mergeCell ref="N20:O20"/>
    <mergeCell ref="P20:Q20"/>
    <mergeCell ref="A19:B19"/>
    <mergeCell ref="D19:E19"/>
    <mergeCell ref="F19:G19"/>
    <mergeCell ref="H19:I19"/>
    <mergeCell ref="J19:K19"/>
    <mergeCell ref="L19:M19"/>
    <mergeCell ref="N17:O17"/>
    <mergeCell ref="P17:Q17"/>
    <mergeCell ref="A18:B18"/>
    <mergeCell ref="D18:E18"/>
    <mergeCell ref="F18:G18"/>
    <mergeCell ref="H18:I18"/>
    <mergeCell ref="J18:K18"/>
    <mergeCell ref="L18:M18"/>
    <mergeCell ref="N18:O18"/>
    <mergeCell ref="P18:Q18"/>
    <mergeCell ref="A17:B17"/>
    <mergeCell ref="D17:E17"/>
    <mergeCell ref="F17:G17"/>
    <mergeCell ref="H17:I17"/>
    <mergeCell ref="J17:K17"/>
    <mergeCell ref="L17:M17"/>
    <mergeCell ref="P15:Q15"/>
    <mergeCell ref="A16:B16"/>
    <mergeCell ref="D16:E16"/>
    <mergeCell ref="F16:G16"/>
    <mergeCell ref="H16:I16"/>
    <mergeCell ref="J16:K16"/>
    <mergeCell ref="L16:M16"/>
    <mergeCell ref="N16:O16"/>
    <mergeCell ref="P16:Q16"/>
    <mergeCell ref="L14:M14"/>
    <mergeCell ref="N14:O14"/>
    <mergeCell ref="P14:Q14"/>
    <mergeCell ref="A15:B15"/>
    <mergeCell ref="D15:E15"/>
    <mergeCell ref="F15:G15"/>
    <mergeCell ref="H15:I15"/>
    <mergeCell ref="J15:K15"/>
    <mergeCell ref="L15:M15"/>
    <mergeCell ref="N15:O15"/>
    <mergeCell ref="A13:B14"/>
    <mergeCell ref="C13:C14"/>
    <mergeCell ref="D13:E14"/>
    <mergeCell ref="F13:O13"/>
    <mergeCell ref="P13:Q13"/>
    <mergeCell ref="F14:G14"/>
    <mergeCell ref="H14:I14"/>
    <mergeCell ref="J14:K14"/>
    <mergeCell ref="P9:Q9"/>
    <mergeCell ref="R9:S9"/>
    <mergeCell ref="D10:E10"/>
    <mergeCell ref="F10:G10"/>
    <mergeCell ref="H10:I10"/>
    <mergeCell ref="J10:K10"/>
    <mergeCell ref="L10:M10"/>
    <mergeCell ref="N10:O10"/>
    <mergeCell ref="P10:Q10"/>
    <mergeCell ref="R10:S10"/>
    <mergeCell ref="D9:E9"/>
    <mergeCell ref="F9:G9"/>
    <mergeCell ref="H9:I9"/>
    <mergeCell ref="J9:K9"/>
    <mergeCell ref="L9:M9"/>
    <mergeCell ref="N9:O9"/>
    <mergeCell ref="R7:S7"/>
    <mergeCell ref="D8:E8"/>
    <mergeCell ref="F8:G8"/>
    <mergeCell ref="H8:I8"/>
    <mergeCell ref="J8:K8"/>
    <mergeCell ref="L8:M8"/>
    <mergeCell ref="N8:O8"/>
    <mergeCell ref="P8:Q8"/>
    <mergeCell ref="R8:S8"/>
    <mergeCell ref="N6:O6"/>
    <mergeCell ref="P6:Q6"/>
    <mergeCell ref="R6:S6"/>
    <mergeCell ref="D7:E7"/>
    <mergeCell ref="F7:G7"/>
    <mergeCell ref="H7:I7"/>
    <mergeCell ref="J7:K7"/>
    <mergeCell ref="L7:M7"/>
    <mergeCell ref="N7:O7"/>
    <mergeCell ref="P7:Q7"/>
    <mergeCell ref="A6:B6"/>
    <mergeCell ref="D6:E6"/>
    <mergeCell ref="F6:G6"/>
    <mergeCell ref="H6:I6"/>
    <mergeCell ref="J6:K6"/>
    <mergeCell ref="L6:M6"/>
    <mergeCell ref="A5:B5"/>
    <mergeCell ref="D5:E5"/>
    <mergeCell ref="F5:G5"/>
    <mergeCell ref="H5:I5"/>
    <mergeCell ref="J5:K5"/>
    <mergeCell ref="L5:M5"/>
    <mergeCell ref="N5:O5"/>
    <mergeCell ref="P5:Q5"/>
    <mergeCell ref="R5:S5"/>
    <mergeCell ref="A3:B4"/>
    <mergeCell ref="C3:C4"/>
    <mergeCell ref="D3:E4"/>
    <mergeCell ref="F3:O3"/>
    <mergeCell ref="F4:G4"/>
    <mergeCell ref="H4:I4"/>
    <mergeCell ref="J4:K4"/>
    <mergeCell ref="L4:M4"/>
    <mergeCell ref="N4:O4"/>
  </mergeCells>
  <phoneticPr fontId="4"/>
  <pageMargins left="0.7" right="0.7" top="0.75" bottom="0.75" header="0.3" footer="0.3"/>
  <pageSetup paperSize="9" scale="4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修正前</vt:lpstr>
      <vt:lpstr>修正後</vt:lpstr>
      <vt:lpstr>修正後!Print_Area</vt:lpstr>
      <vt:lpstr>修正前!Print_Area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2020-03-04T06:07:19Z</dcterms:created>
  <dcterms:modified xsi:type="dcterms:W3CDTF">2025-01-14T23:11:55Z</dcterms:modified>
</cp:coreProperties>
</file>