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95" windowHeight="9405" tabRatio="909" activeTab="0"/>
  </bookViews>
  <sheets>
    <sheet name="９地区段階別住民基本台帳人口" sheetId="1" r:id="rId1"/>
    <sheet name="町丁字別人口統計" sheetId="2" r:id="rId2"/>
    <sheet name="行政区別人口" sheetId="3" r:id="rId3"/>
  </sheets>
  <definedNames>
    <definedName name="_xlnm.Print_Area" localSheetId="0">'９地区段階別住民基本台帳人口'!$A$1:$P$190</definedName>
    <definedName name="_xlnm.Print_Area" localSheetId="2">'行政区別人口'!$A$1:$S$86</definedName>
    <definedName name="_xlnm.Print_Area" localSheetId="1">'町丁字別人口統計'!$A$1:$V$62</definedName>
    <definedName name="行政区">#REF!</definedName>
    <definedName name="住所CD">#REF!</definedName>
    <definedName name="女集計">#REF!</definedName>
    <definedName name="世帯数">#REF!</definedName>
    <definedName name="男集計">#REF!</definedName>
    <definedName name="年齢">#REF!</definedName>
  </definedNames>
  <calcPr fullCalcOnLoad="1"/>
</workbook>
</file>

<file path=xl/sharedStrings.xml><?xml version="1.0" encoding="utf-8"?>
<sst xmlns="http://schemas.openxmlformats.org/spreadsheetml/2006/main" count="754" uniqueCount="353">
  <si>
    <t>年齢</t>
  </si>
  <si>
    <t>男</t>
  </si>
  <si>
    <t>女</t>
  </si>
  <si>
    <t>世帯数</t>
  </si>
  <si>
    <t>飫肥地区</t>
  </si>
  <si>
    <t>男性</t>
  </si>
  <si>
    <t>女性</t>
  </si>
  <si>
    <t>合計</t>
  </si>
  <si>
    <t>吾田地区</t>
  </si>
  <si>
    <t>油津地区</t>
  </si>
  <si>
    <t>東郷地区</t>
  </si>
  <si>
    <t>細田地区</t>
  </si>
  <si>
    <t>鵜戸地区</t>
  </si>
  <si>
    <t>人口</t>
  </si>
  <si>
    <t>--</t>
  </si>
  <si>
    <t>女性</t>
  </si>
  <si>
    <t>合計</t>
  </si>
  <si>
    <t>　</t>
  </si>
  <si>
    <t>女性</t>
  </si>
  <si>
    <t>世帯</t>
  </si>
  <si>
    <t>酒谷地区</t>
  </si>
  <si>
    <t>大字名</t>
  </si>
  <si>
    <t>小計</t>
  </si>
  <si>
    <t>大字名</t>
  </si>
  <si>
    <t>世帯数</t>
  </si>
  <si>
    <t>男</t>
  </si>
  <si>
    <t>女</t>
  </si>
  <si>
    <t>小計</t>
  </si>
  <si>
    <t>飫肥一丁目</t>
  </si>
  <si>
    <t>飫肥二丁目</t>
  </si>
  <si>
    <t>飫肥三丁目</t>
  </si>
  <si>
    <t>飫肥四丁目</t>
  </si>
  <si>
    <t>飫肥五丁目</t>
  </si>
  <si>
    <t>飫肥六丁目</t>
  </si>
  <si>
    <t>飫肥七丁目</t>
  </si>
  <si>
    <t>飫肥八丁目</t>
  </si>
  <si>
    <t>飫肥九丁目</t>
  </si>
  <si>
    <t>飫肥十丁目</t>
  </si>
  <si>
    <t>大字吉野方</t>
  </si>
  <si>
    <t>今町一丁目</t>
  </si>
  <si>
    <t>今町二丁目</t>
  </si>
  <si>
    <t>星倉一丁目</t>
  </si>
  <si>
    <t>星倉二丁目</t>
  </si>
  <si>
    <t>星倉三丁目</t>
  </si>
  <si>
    <t>星倉四丁目</t>
  </si>
  <si>
    <t>星倉五丁目</t>
  </si>
  <si>
    <t>星倉六丁目</t>
  </si>
  <si>
    <t>吾田東一丁目</t>
  </si>
  <si>
    <t>吾田東二丁目</t>
  </si>
  <si>
    <t>吾田東三丁目</t>
  </si>
  <si>
    <t>吾田東四丁目</t>
  </si>
  <si>
    <t>吾田東五丁目</t>
  </si>
  <si>
    <t>吾田東六丁目</t>
  </si>
  <si>
    <t>吾田東七丁目</t>
  </si>
  <si>
    <t>吾田東八丁目</t>
  </si>
  <si>
    <t>吾田東九丁目</t>
  </si>
  <si>
    <t>吾田東十丁目</t>
  </si>
  <si>
    <t>吾田東十一丁目</t>
  </si>
  <si>
    <t>吾田西一丁目</t>
  </si>
  <si>
    <t>吾田西二丁目</t>
  </si>
  <si>
    <t>吾田西三丁目</t>
  </si>
  <si>
    <t>吾田西四丁目</t>
  </si>
  <si>
    <t>時任町</t>
  </si>
  <si>
    <t>戸高一丁目</t>
  </si>
  <si>
    <t>戸高二丁目</t>
  </si>
  <si>
    <t>戸高三丁目</t>
  </si>
  <si>
    <t>戸高四丁目</t>
  </si>
  <si>
    <t>中央通一丁目</t>
  </si>
  <si>
    <t>中央通二丁目</t>
  </si>
  <si>
    <t>大字西弁分</t>
  </si>
  <si>
    <t>西弁分一丁目</t>
  </si>
  <si>
    <t>西弁分二丁目</t>
  </si>
  <si>
    <t>西弁分三丁目</t>
  </si>
  <si>
    <t>西弁分四丁目</t>
  </si>
  <si>
    <t>西弁分五丁目</t>
  </si>
  <si>
    <t>大字隈谷甲</t>
  </si>
  <si>
    <t>大字隈谷乙</t>
  </si>
  <si>
    <t>大字隈谷丙</t>
  </si>
  <si>
    <t>上平野一丁目</t>
  </si>
  <si>
    <t>上平野二丁目</t>
  </si>
  <si>
    <t>上平野三丁目</t>
  </si>
  <si>
    <t>中平野一丁目</t>
  </si>
  <si>
    <t>中平野二丁目</t>
  </si>
  <si>
    <t>中平野三丁目</t>
  </si>
  <si>
    <t>中平野四丁目</t>
  </si>
  <si>
    <t>岩崎一丁目</t>
  </si>
  <si>
    <t>岩崎二丁目</t>
  </si>
  <si>
    <t>岩崎三丁目</t>
  </si>
  <si>
    <t>西町一丁目</t>
  </si>
  <si>
    <t>西町二丁目</t>
  </si>
  <si>
    <t>木山一丁目</t>
  </si>
  <si>
    <t>木山二丁目</t>
  </si>
  <si>
    <t>木山三丁目</t>
  </si>
  <si>
    <t>油津一丁目</t>
  </si>
  <si>
    <t>油津二丁目</t>
  </si>
  <si>
    <t>油津三丁目</t>
  </si>
  <si>
    <t>油津四丁目</t>
  </si>
  <si>
    <t>園田一丁目</t>
  </si>
  <si>
    <t>園田二丁目</t>
  </si>
  <si>
    <t>園田三丁目</t>
  </si>
  <si>
    <t>瀬貝一丁目</t>
  </si>
  <si>
    <t>瀬貝二丁目</t>
  </si>
  <si>
    <t>瀬貝三丁目</t>
  </si>
  <si>
    <t>梅ヶ浜一丁目</t>
  </si>
  <si>
    <t>梅ヶ浜二丁目</t>
  </si>
  <si>
    <t>梅ヶ浜三丁目</t>
  </si>
  <si>
    <t>(市)</t>
  </si>
  <si>
    <t>瀬西一丁目</t>
  </si>
  <si>
    <t>瀬西二丁目</t>
  </si>
  <si>
    <t>天福一丁目</t>
  </si>
  <si>
    <t>天福二丁目</t>
  </si>
  <si>
    <t>大字東弁分甲</t>
  </si>
  <si>
    <t>大字東弁分乙</t>
  </si>
  <si>
    <t>大字塚田甲</t>
  </si>
  <si>
    <t>大字塚田乙</t>
  </si>
  <si>
    <t>大字萩之嶺</t>
  </si>
  <si>
    <t>大字毛吉田</t>
  </si>
  <si>
    <t>大堂津一丁目</t>
  </si>
  <si>
    <t>大堂津二丁目</t>
  </si>
  <si>
    <t>大堂津三丁目</t>
  </si>
  <si>
    <t>大堂津四丁目</t>
  </si>
  <si>
    <t>大堂津五丁目</t>
  </si>
  <si>
    <t>大字伊比井</t>
  </si>
  <si>
    <t>大字酒谷甲</t>
  </si>
  <si>
    <t>大字酒谷乙</t>
  </si>
  <si>
    <t>大 字 楠 原</t>
  </si>
  <si>
    <t>大 字 本 町</t>
  </si>
  <si>
    <t>大 字 板 敷</t>
  </si>
  <si>
    <t>大 字 星 倉</t>
  </si>
  <si>
    <t>時　 任　 町</t>
  </si>
  <si>
    <t>大 字 戸 高</t>
  </si>
  <si>
    <t>大 字 平 野</t>
  </si>
  <si>
    <t>材   木   町</t>
  </si>
  <si>
    <t>春   日   町</t>
  </si>
  <si>
    <t>乙   姫   町</t>
  </si>
  <si>
    <t>大 字 殿 所</t>
  </si>
  <si>
    <t>大 字 松 永</t>
  </si>
  <si>
    <t>大 字 益 安</t>
  </si>
  <si>
    <t>大 字 平 山</t>
  </si>
  <si>
    <t>大 字 風 田</t>
  </si>
  <si>
    <t>大 字 大 窪</t>
  </si>
  <si>
    <t>大 字 上 方</t>
  </si>
  <si>
    <t>大 字 下 方</t>
  </si>
  <si>
    <t>大 字 宮 浦</t>
  </si>
  <si>
    <t>大 字 富 土</t>
  </si>
  <si>
    <t>そ   の   他</t>
  </si>
  <si>
    <t>合       計</t>
  </si>
  <si>
    <t>地区名</t>
  </si>
  <si>
    <t>山ノ口</t>
  </si>
  <si>
    <t>楠原</t>
  </si>
  <si>
    <t>前鶴</t>
  </si>
  <si>
    <t>大手</t>
  </si>
  <si>
    <t>小川</t>
  </si>
  <si>
    <t>本町</t>
  </si>
  <si>
    <t>上新町</t>
  </si>
  <si>
    <t>下新町</t>
  </si>
  <si>
    <t>鳥居下</t>
  </si>
  <si>
    <t>十文字</t>
  </si>
  <si>
    <t>山川</t>
  </si>
  <si>
    <t>今町</t>
  </si>
  <si>
    <t>板敷一区</t>
  </si>
  <si>
    <t>下板敷</t>
  </si>
  <si>
    <t>上板敷</t>
  </si>
  <si>
    <t>永吉</t>
  </si>
  <si>
    <t>倉掛</t>
  </si>
  <si>
    <t>西ノ村</t>
  </si>
  <si>
    <t>畦ノ丸</t>
  </si>
  <si>
    <t>徳之峯</t>
  </si>
  <si>
    <t>つづら八重</t>
  </si>
  <si>
    <t>大平・中角</t>
  </si>
  <si>
    <t>瀬田尾</t>
  </si>
  <si>
    <t>原之迫</t>
  </si>
  <si>
    <t>川向</t>
  </si>
  <si>
    <t>向原</t>
  </si>
  <si>
    <t>釈迦尾ヶ野</t>
  </si>
  <si>
    <t>星倉住宅</t>
  </si>
  <si>
    <t>仮屋講</t>
  </si>
  <si>
    <t>南平</t>
  </si>
  <si>
    <t>星倉山瀬</t>
  </si>
  <si>
    <t>戸高山瀬</t>
  </si>
  <si>
    <t>横通</t>
  </si>
  <si>
    <t>後河内</t>
  </si>
  <si>
    <t>中浦</t>
  </si>
  <si>
    <t>日後谷</t>
  </si>
  <si>
    <t>上隈谷</t>
  </si>
  <si>
    <t>中隈谷</t>
  </si>
  <si>
    <t>下隈谷</t>
  </si>
  <si>
    <t>上平野</t>
  </si>
  <si>
    <t>中平野</t>
  </si>
  <si>
    <t>桜ヶ丘</t>
  </si>
  <si>
    <t>中央区</t>
  </si>
  <si>
    <t>王子社宅</t>
  </si>
  <si>
    <t>中央団地</t>
  </si>
  <si>
    <t>吾田団地</t>
  </si>
  <si>
    <t>東光寺</t>
  </si>
  <si>
    <t>松原団地</t>
  </si>
  <si>
    <t>隈谷団地</t>
  </si>
  <si>
    <t>二の丸団地</t>
  </si>
  <si>
    <t>岩上</t>
  </si>
  <si>
    <t>岩下</t>
  </si>
  <si>
    <t>材木</t>
  </si>
  <si>
    <t>瀬西</t>
  </si>
  <si>
    <t>西町</t>
  </si>
  <si>
    <t>上町</t>
  </si>
  <si>
    <t>下西</t>
  </si>
  <si>
    <t>下東</t>
  </si>
  <si>
    <t>梅上</t>
  </si>
  <si>
    <t>春日</t>
  </si>
  <si>
    <t>園田</t>
  </si>
  <si>
    <t>木山</t>
  </si>
  <si>
    <t>瀬貝</t>
  </si>
  <si>
    <t>梅下</t>
  </si>
  <si>
    <t>殿所</t>
  </si>
  <si>
    <t>松永</t>
  </si>
  <si>
    <t>甲東</t>
  </si>
  <si>
    <t>乙東</t>
  </si>
  <si>
    <t>益安</t>
  </si>
  <si>
    <t>平山</t>
  </si>
  <si>
    <t>風田</t>
  </si>
  <si>
    <t>宿之河内</t>
  </si>
  <si>
    <t>南平</t>
  </si>
  <si>
    <t>寺村</t>
  </si>
  <si>
    <t>仮屋</t>
  </si>
  <si>
    <t>茶円</t>
  </si>
  <si>
    <t>通水</t>
  </si>
  <si>
    <t>上塚田</t>
  </si>
  <si>
    <t>下塚田</t>
  </si>
  <si>
    <t>仏坂</t>
  </si>
  <si>
    <t>西寺</t>
  </si>
  <si>
    <t>東下中</t>
  </si>
  <si>
    <t>川下</t>
  </si>
  <si>
    <t>上毛吉田</t>
  </si>
  <si>
    <t>下毛吉田</t>
  </si>
  <si>
    <t>上方</t>
  </si>
  <si>
    <t>下方</t>
  </si>
  <si>
    <t>塩鶴</t>
  </si>
  <si>
    <t>大堂津一区</t>
  </si>
  <si>
    <t>大堂津二区</t>
  </si>
  <si>
    <t>大堂津三区</t>
  </si>
  <si>
    <t>大浦</t>
  </si>
  <si>
    <t>小吹毛井</t>
  </si>
  <si>
    <t>鵜戸</t>
  </si>
  <si>
    <t>宮浦</t>
  </si>
  <si>
    <t>小目井</t>
  </si>
  <si>
    <t>富土</t>
  </si>
  <si>
    <t>富土河内</t>
  </si>
  <si>
    <t>伊比井</t>
  </si>
  <si>
    <t>伊比井河内</t>
  </si>
  <si>
    <t>鶯巣</t>
  </si>
  <si>
    <t>酒谷一区</t>
  </si>
  <si>
    <t>酒谷二区</t>
  </si>
  <si>
    <t>酒谷三区</t>
  </si>
  <si>
    <t>酒谷四区</t>
  </si>
  <si>
    <t>酒谷五区</t>
  </si>
  <si>
    <t>酒谷六区</t>
  </si>
  <si>
    <t>酒谷七区</t>
  </si>
  <si>
    <t>酒谷八区</t>
  </si>
  <si>
    <t>酒谷九区</t>
  </si>
  <si>
    <t>酒谷十区</t>
  </si>
  <si>
    <t>区 名</t>
  </si>
  <si>
    <t>飫  肥  地  区</t>
  </si>
  <si>
    <t>吾 田 地 区</t>
  </si>
  <si>
    <t>小   計</t>
  </si>
  <si>
    <t>油 津 地 区</t>
  </si>
  <si>
    <t>東 郷 地 区</t>
  </si>
  <si>
    <t>細田地区</t>
  </si>
  <si>
    <t>細  田  地  区</t>
  </si>
  <si>
    <t>鵜 戸 地 区</t>
  </si>
  <si>
    <t>酒 谷 地 区</t>
  </si>
  <si>
    <t>合      計</t>
  </si>
  <si>
    <t>＊＊　日南市行政区別人口　＊＊</t>
  </si>
  <si>
    <t>☆☆ 町丁字別人口統計 ☆☆</t>
  </si>
  <si>
    <t>住民基本台帳人口　（段階別）</t>
  </si>
  <si>
    <t>北　郷  地  区</t>
  </si>
  <si>
    <t>内之田</t>
  </si>
  <si>
    <t>倉迫</t>
  </si>
  <si>
    <t>大藤</t>
  </si>
  <si>
    <t>立野</t>
  </si>
  <si>
    <t>新町</t>
  </si>
  <si>
    <t>鵜之木</t>
  </si>
  <si>
    <t>伊十川</t>
  </si>
  <si>
    <t>中央</t>
  </si>
  <si>
    <t>太夫</t>
  </si>
  <si>
    <t>常明寺</t>
  </si>
  <si>
    <t>一之瀬</t>
  </si>
  <si>
    <t>宮鶴</t>
  </si>
  <si>
    <t>年見</t>
  </si>
  <si>
    <t>猪八重</t>
  </si>
  <si>
    <t>坂元</t>
  </si>
  <si>
    <t>昼野</t>
  </si>
  <si>
    <t>平佐</t>
  </si>
  <si>
    <t>宿野</t>
  </si>
  <si>
    <t>谷合</t>
  </si>
  <si>
    <t>河原谷</t>
  </si>
  <si>
    <t>曽和田</t>
  </si>
  <si>
    <t>黒荷田</t>
  </si>
  <si>
    <t>田代</t>
  </si>
  <si>
    <t>大戸野</t>
  </si>
  <si>
    <t>山仮屋</t>
  </si>
  <si>
    <t>南郷地区</t>
  </si>
  <si>
    <t>南　郷　地　区</t>
  </si>
  <si>
    <t>津屋野</t>
  </si>
  <si>
    <t>谷之口</t>
  </si>
  <si>
    <t>上中村</t>
  </si>
  <si>
    <t>中央町</t>
  </si>
  <si>
    <t>目井津</t>
  </si>
  <si>
    <t>栄松</t>
  </si>
  <si>
    <t>脇本</t>
  </si>
  <si>
    <t>潟上下</t>
  </si>
  <si>
    <t>潟上中</t>
  </si>
  <si>
    <t>潟上上</t>
  </si>
  <si>
    <t>外浦</t>
  </si>
  <si>
    <t>贄波</t>
  </si>
  <si>
    <t>夫婦浦</t>
  </si>
  <si>
    <t>上講</t>
  </si>
  <si>
    <t>中講</t>
  </si>
  <si>
    <t>下講</t>
  </si>
  <si>
    <t>地区計</t>
  </si>
  <si>
    <t>南町</t>
  </si>
  <si>
    <t>東町</t>
  </si>
  <si>
    <t>西町</t>
  </si>
  <si>
    <t>北郷地区</t>
  </si>
  <si>
    <t>蓑崎</t>
  </si>
  <si>
    <t>大藤甲</t>
  </si>
  <si>
    <t>大藤乙</t>
  </si>
  <si>
    <t>北河内</t>
  </si>
  <si>
    <t>郷之原甲</t>
  </si>
  <si>
    <t>郷之原乙</t>
  </si>
  <si>
    <t>津屋野</t>
  </si>
  <si>
    <t>谷之口</t>
  </si>
  <si>
    <t>中村甲</t>
  </si>
  <si>
    <t>中村乙</t>
  </si>
  <si>
    <t>潟上</t>
  </si>
  <si>
    <t>贄波</t>
  </si>
  <si>
    <t>脇本</t>
  </si>
  <si>
    <t>榎原甲</t>
  </si>
  <si>
    <t>榎原乙</t>
  </si>
  <si>
    <t>榎原丙</t>
  </si>
  <si>
    <t>榎原</t>
  </si>
  <si>
    <t>札之尾</t>
  </si>
  <si>
    <t>年少人口</t>
  </si>
  <si>
    <t>生産人口</t>
  </si>
  <si>
    <t>老年人口</t>
  </si>
  <si>
    <t>生産</t>
  </si>
  <si>
    <t>年少</t>
  </si>
  <si>
    <t>老年</t>
  </si>
  <si>
    <t>年少　女</t>
  </si>
  <si>
    <t>生産　女</t>
  </si>
  <si>
    <t>老年　女</t>
  </si>
  <si>
    <t>　＊年齢基準日　平成31年10月1日＊</t>
  </si>
  <si>
    <t>平成31年3月29日　現在</t>
  </si>
  <si>
    <t>平成31年4月1日　作成</t>
  </si>
  <si>
    <t>平成31年4月1日　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</si>
</sst>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 quotePrefix="1">
      <alignment/>
    </xf>
    <xf numFmtId="0" fontId="0" fillId="0" borderId="23" xfId="0" applyBorder="1" applyAlignment="1" quotePrefix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 quotePrefix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4" borderId="0" xfId="0" applyFill="1" applyBorder="1" applyAlignment="1">
      <alignment/>
    </xf>
    <xf numFmtId="0" fontId="3" fillId="33" borderId="30" xfId="0" applyFont="1" applyFill="1" applyBorder="1" applyAlignment="1">
      <alignment horizontal="distributed" vertical="center"/>
    </xf>
    <xf numFmtId="0" fontId="3" fillId="33" borderId="31" xfId="0" applyFont="1" applyFill="1" applyBorder="1" applyAlignment="1">
      <alignment horizontal="distributed" vertical="center"/>
    </xf>
    <xf numFmtId="0" fontId="3" fillId="33" borderId="32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39" xfId="0" applyBorder="1" applyAlignment="1">
      <alignment/>
    </xf>
    <xf numFmtId="0" fontId="0" fillId="0" borderId="47" xfId="0" applyBorder="1" applyAlignment="1">
      <alignment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176" fontId="0" fillId="0" borderId="53" xfId="0" applyNumberFormat="1" applyBorder="1" applyAlignment="1">
      <alignment/>
    </xf>
    <xf numFmtId="176" fontId="0" fillId="0" borderId="54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3" fillId="33" borderId="47" xfId="0" applyNumberFormat="1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/>
    </xf>
    <xf numFmtId="176" fontId="3" fillId="33" borderId="13" xfId="0" applyNumberFormat="1" applyFont="1" applyFill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3" fillId="33" borderId="56" xfId="0" applyNumberFormat="1" applyFont="1" applyFill="1" applyBorder="1" applyAlignment="1">
      <alignment/>
    </xf>
    <xf numFmtId="176" fontId="3" fillId="33" borderId="50" xfId="0" applyNumberFormat="1" applyFont="1" applyFill="1" applyBorder="1" applyAlignment="1">
      <alignment/>
    </xf>
    <xf numFmtId="176" fontId="3" fillId="33" borderId="5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" fillId="0" borderId="0" xfId="0" applyNumberFormat="1" applyFont="1" applyAlignment="1">
      <alignment vertical="center"/>
    </xf>
    <xf numFmtId="176" fontId="0" fillId="0" borderId="43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34" borderId="39" xfId="0" applyFont="1" applyFill="1" applyBorder="1" applyAlignment="1">
      <alignment/>
    </xf>
    <xf numFmtId="176" fontId="0" fillId="34" borderId="10" xfId="0" applyNumberFormat="1" applyFont="1" applyFill="1" applyBorder="1" applyAlignment="1">
      <alignment/>
    </xf>
    <xf numFmtId="176" fontId="0" fillId="34" borderId="11" xfId="0" applyNumberFormat="1" applyFont="1" applyFill="1" applyBorder="1" applyAlignment="1">
      <alignment/>
    </xf>
    <xf numFmtId="0" fontId="0" fillId="0" borderId="38" xfId="0" applyBorder="1" applyAlignment="1">
      <alignment/>
    </xf>
    <xf numFmtId="176" fontId="0" fillId="34" borderId="10" xfId="0" applyNumberFormat="1" applyFont="1" applyFill="1" applyBorder="1" applyAlignment="1">
      <alignment/>
    </xf>
    <xf numFmtId="176" fontId="0" fillId="34" borderId="11" xfId="0" applyNumberFormat="1" applyFont="1" applyFill="1" applyBorder="1" applyAlignment="1">
      <alignment/>
    </xf>
    <xf numFmtId="0" fontId="0" fillId="34" borderId="39" xfId="0" applyFont="1" applyFill="1" applyBorder="1" applyAlignment="1">
      <alignment horizontal="left"/>
    </xf>
    <xf numFmtId="176" fontId="0" fillId="34" borderId="46" xfId="0" applyNumberFormat="1" applyFill="1" applyBorder="1" applyAlignment="1">
      <alignment/>
    </xf>
    <xf numFmtId="176" fontId="0" fillId="34" borderId="53" xfId="0" applyNumberFormat="1" applyFill="1" applyBorder="1" applyAlignment="1">
      <alignment/>
    </xf>
    <xf numFmtId="176" fontId="0" fillId="34" borderId="55" xfId="0" applyNumberFormat="1" applyFill="1" applyBorder="1" applyAlignment="1">
      <alignment/>
    </xf>
    <xf numFmtId="176" fontId="0" fillId="34" borderId="39" xfId="0" applyNumberForma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4" borderId="11" xfId="0" applyNumberFormat="1" applyFill="1" applyBorder="1" applyAlignment="1">
      <alignment/>
    </xf>
    <xf numFmtId="176" fontId="3" fillId="34" borderId="39" xfId="0" applyNumberFormat="1" applyFont="1" applyFill="1" applyBorder="1" applyAlignment="1">
      <alignment horizontal="center"/>
    </xf>
    <xf numFmtId="176" fontId="3" fillId="34" borderId="10" xfId="0" applyNumberFormat="1" applyFont="1" applyFill="1" applyBorder="1" applyAlignment="1">
      <alignment/>
    </xf>
    <xf numFmtId="176" fontId="3" fillId="34" borderId="11" xfId="0" applyNumberFormat="1" applyFont="1" applyFill="1" applyBorder="1" applyAlignment="1">
      <alignment/>
    </xf>
    <xf numFmtId="176" fontId="0" fillId="34" borderId="47" xfId="0" applyNumberFormat="1" applyFill="1" applyBorder="1" applyAlignment="1">
      <alignment/>
    </xf>
    <xf numFmtId="176" fontId="0" fillId="34" borderId="12" xfId="0" applyNumberFormat="1" applyFill="1" applyBorder="1" applyAlignment="1">
      <alignment/>
    </xf>
    <xf numFmtId="176" fontId="0" fillId="34" borderId="13" xfId="0" applyNumberFormat="1" applyFill="1" applyBorder="1" applyAlignment="1">
      <alignment/>
    </xf>
    <xf numFmtId="176" fontId="0" fillId="0" borderId="38" xfId="0" applyNumberFormat="1" applyBorder="1" applyAlignment="1">
      <alignment/>
    </xf>
    <xf numFmtId="176" fontId="3" fillId="34" borderId="47" xfId="0" applyNumberFormat="1" applyFont="1" applyFill="1" applyBorder="1" applyAlignment="1">
      <alignment horizontal="center"/>
    </xf>
    <xf numFmtId="176" fontId="3" fillId="34" borderId="12" xfId="0" applyNumberFormat="1" applyFont="1" applyFill="1" applyBorder="1" applyAlignment="1">
      <alignment/>
    </xf>
    <xf numFmtId="176" fontId="3" fillId="34" borderId="13" xfId="0" applyNumberFormat="1" applyFont="1" applyFill="1" applyBorder="1" applyAlignment="1">
      <alignment/>
    </xf>
    <xf numFmtId="0" fontId="3" fillId="34" borderId="57" xfId="0" applyFont="1" applyFill="1" applyBorder="1" applyAlignment="1">
      <alignment horizontal="distributed" vertical="center"/>
    </xf>
    <xf numFmtId="176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0" fontId="0" fillId="33" borderId="28" xfId="0" applyFill="1" applyBorder="1" applyAlignment="1">
      <alignment/>
    </xf>
    <xf numFmtId="0" fontId="2" fillId="0" borderId="0" xfId="0" applyFont="1" applyAlignment="1">
      <alignment horizontal="distributed" vertical="center" indent="4"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0" fontId="5" fillId="0" borderId="0" xfId="0" applyFont="1" applyAlignment="1">
      <alignment horizontal="distributed" indent="4"/>
    </xf>
    <xf numFmtId="0" fontId="4" fillId="0" borderId="0" xfId="0" applyFont="1" applyAlignment="1">
      <alignment horizontal="distributed" indent="2"/>
    </xf>
    <xf numFmtId="0" fontId="0" fillId="0" borderId="0" xfId="0" applyAlignment="1">
      <alignment horizontal="distributed"/>
    </xf>
    <xf numFmtId="176" fontId="3" fillId="33" borderId="64" xfId="0" applyNumberFormat="1" applyFont="1" applyFill="1" applyBorder="1" applyAlignment="1">
      <alignment vertical="center" textRotation="255"/>
    </xf>
    <xf numFmtId="176" fontId="3" fillId="33" borderId="65" xfId="0" applyNumberFormat="1" applyFont="1" applyFill="1" applyBorder="1" applyAlignment="1">
      <alignment vertical="center" textRotation="255"/>
    </xf>
    <xf numFmtId="176" fontId="3" fillId="33" borderId="66" xfId="0" applyNumberFormat="1" applyFont="1" applyFill="1" applyBorder="1" applyAlignment="1">
      <alignment vertical="center" textRotation="255"/>
    </xf>
    <xf numFmtId="176" fontId="3" fillId="33" borderId="67" xfId="0" applyNumberFormat="1" applyFont="1" applyFill="1" applyBorder="1" applyAlignment="1">
      <alignment horizontal="center"/>
    </xf>
    <xf numFmtId="176" fontId="3" fillId="33" borderId="56" xfId="0" applyNumberFormat="1" applyFont="1" applyFill="1" applyBorder="1" applyAlignment="1">
      <alignment horizontal="center"/>
    </xf>
    <xf numFmtId="0" fontId="3" fillId="33" borderId="64" xfId="0" applyFont="1" applyFill="1" applyBorder="1" applyAlignment="1">
      <alignment vertical="center" textRotation="255"/>
    </xf>
    <xf numFmtId="0" fontId="3" fillId="33" borderId="65" xfId="0" applyFont="1" applyFill="1" applyBorder="1" applyAlignment="1">
      <alignment vertical="center" textRotation="255"/>
    </xf>
    <xf numFmtId="0" fontId="3" fillId="33" borderId="66" xfId="0" applyFont="1" applyFill="1" applyBorder="1" applyAlignment="1">
      <alignment vertical="center" textRotation="255"/>
    </xf>
    <xf numFmtId="0" fontId="0" fillId="0" borderId="65" xfId="0" applyBorder="1" applyAlignment="1">
      <alignment vertical="center" textRotation="255"/>
    </xf>
    <xf numFmtId="0" fontId="0" fillId="0" borderId="66" xfId="0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Q190"/>
  <sheetViews>
    <sheetView tabSelected="1" view="pageBreakPreview" zoomScale="60" zoomScalePageLayoutView="0" workbookViewId="0" topLeftCell="A153">
      <selection activeCell="P197" sqref="P197"/>
    </sheetView>
  </sheetViews>
  <sheetFormatPr defaultColWidth="9.00390625" defaultRowHeight="13.5"/>
  <cols>
    <col min="2" max="2" width="3.75390625" style="0" customWidth="1"/>
    <col min="3" max="3" width="2.50390625" style="0" customWidth="1"/>
    <col min="4" max="4" width="3.75390625" style="0" customWidth="1"/>
    <col min="8" max="8" width="2.375" style="0" customWidth="1"/>
    <col min="9" max="9" width="3.75390625" style="0" customWidth="1"/>
    <col min="10" max="10" width="2.50390625" style="0" customWidth="1"/>
    <col min="11" max="11" width="3.75390625" style="0" customWidth="1"/>
    <col min="15" max="15" width="9.625" style="0" customWidth="1"/>
    <col min="16" max="16" width="10.375" style="0" customWidth="1"/>
  </cols>
  <sheetData>
    <row r="1" spans="5:13" ht="22.5" customHeight="1">
      <c r="E1" s="101" t="s">
        <v>272</v>
      </c>
      <c r="F1" s="101"/>
      <c r="G1" s="101"/>
      <c r="H1" s="101"/>
      <c r="I1" s="101"/>
      <c r="J1" s="101"/>
      <c r="K1" s="101"/>
      <c r="L1" s="101"/>
      <c r="M1" s="101"/>
    </row>
    <row r="2" spans="2:13" ht="22.5" customHeight="1">
      <c r="B2" s="71" t="s">
        <v>4</v>
      </c>
      <c r="F2" t="s">
        <v>349</v>
      </c>
      <c r="M2" s="69" t="s">
        <v>350</v>
      </c>
    </row>
    <row r="3" ht="22.5" customHeight="1" thickBot="1">
      <c r="M3" s="70" t="s">
        <v>351</v>
      </c>
    </row>
    <row r="4" spans="2:16" ht="18" customHeight="1" thickBot="1">
      <c r="B4" s="102" t="s">
        <v>0</v>
      </c>
      <c r="C4" s="100"/>
      <c r="D4" s="100"/>
      <c r="E4" s="21" t="s">
        <v>5</v>
      </c>
      <c r="F4" s="21" t="s">
        <v>6</v>
      </c>
      <c r="G4" s="21" t="s">
        <v>7</v>
      </c>
      <c r="H4" s="21"/>
      <c r="I4" s="100" t="s">
        <v>0</v>
      </c>
      <c r="J4" s="100"/>
      <c r="K4" s="100"/>
      <c r="L4" s="21" t="s">
        <v>5</v>
      </c>
      <c r="M4" s="21" t="s">
        <v>15</v>
      </c>
      <c r="N4" s="22" t="s">
        <v>16</v>
      </c>
      <c r="P4" s="23" t="s">
        <v>13</v>
      </c>
    </row>
    <row r="5" spans="2:16" ht="18" customHeight="1" thickTop="1">
      <c r="B5" s="9">
        <v>0</v>
      </c>
      <c r="C5" s="19" t="s">
        <v>14</v>
      </c>
      <c r="D5" s="10">
        <v>4</v>
      </c>
      <c r="E5" s="11">
        <v>71</v>
      </c>
      <c r="F5" s="11">
        <v>72</v>
      </c>
      <c r="G5" s="11">
        <f>E5+F5</f>
        <v>143</v>
      </c>
      <c r="H5" s="11"/>
      <c r="I5" s="20">
        <v>55</v>
      </c>
      <c r="J5" s="19" t="s">
        <v>14</v>
      </c>
      <c r="K5" s="10">
        <v>59</v>
      </c>
      <c r="L5" s="11">
        <v>182</v>
      </c>
      <c r="M5" s="11">
        <v>203</v>
      </c>
      <c r="N5" s="12">
        <f aca="true" t="shared" si="0" ref="N5:N15">L5+M5</f>
        <v>385</v>
      </c>
      <c r="P5">
        <f>P8+P11</f>
        <v>5784</v>
      </c>
    </row>
    <row r="6" spans="2:14" ht="18" customHeight="1">
      <c r="B6" s="5">
        <v>5</v>
      </c>
      <c r="C6" s="15" t="s">
        <v>14</v>
      </c>
      <c r="D6" s="7">
        <v>9</v>
      </c>
      <c r="E6" s="1">
        <v>126</v>
      </c>
      <c r="F6" s="1">
        <v>123</v>
      </c>
      <c r="G6" s="1">
        <f aca="true" t="shared" si="1" ref="G6:G15">E6+F6</f>
        <v>249</v>
      </c>
      <c r="H6" s="1"/>
      <c r="I6" s="17">
        <v>60</v>
      </c>
      <c r="J6" s="15" t="s">
        <v>14</v>
      </c>
      <c r="K6" s="7">
        <v>64</v>
      </c>
      <c r="L6" s="1">
        <v>211</v>
      </c>
      <c r="M6" s="1">
        <v>214</v>
      </c>
      <c r="N6" s="2">
        <f t="shared" si="0"/>
        <v>425</v>
      </c>
    </row>
    <row r="7" spans="2:16" ht="18" customHeight="1">
      <c r="B7" s="5">
        <v>10</v>
      </c>
      <c r="C7" s="15" t="s">
        <v>14</v>
      </c>
      <c r="D7" s="7">
        <v>14</v>
      </c>
      <c r="E7" s="1">
        <v>118</v>
      </c>
      <c r="F7" s="1">
        <v>118</v>
      </c>
      <c r="G7" s="1">
        <f t="shared" si="1"/>
        <v>236</v>
      </c>
      <c r="H7" s="1"/>
      <c r="I7" s="17">
        <v>65</v>
      </c>
      <c r="J7" s="15" t="s">
        <v>14</v>
      </c>
      <c r="K7" s="7">
        <v>69</v>
      </c>
      <c r="L7" s="1">
        <v>267</v>
      </c>
      <c r="M7" s="1">
        <v>282</v>
      </c>
      <c r="N7" s="2">
        <f t="shared" si="0"/>
        <v>549</v>
      </c>
      <c r="P7" t="s">
        <v>5</v>
      </c>
    </row>
    <row r="8" spans="2:16" ht="18" customHeight="1">
      <c r="B8" s="5">
        <v>15</v>
      </c>
      <c r="C8" s="15" t="s">
        <v>14</v>
      </c>
      <c r="D8" s="7">
        <v>19</v>
      </c>
      <c r="E8" s="1">
        <v>110</v>
      </c>
      <c r="F8" s="1">
        <v>110</v>
      </c>
      <c r="G8" s="1">
        <f t="shared" si="1"/>
        <v>220</v>
      </c>
      <c r="H8" s="1"/>
      <c r="I8" s="17">
        <v>70</v>
      </c>
      <c r="J8" s="15" t="s">
        <v>14</v>
      </c>
      <c r="K8" s="7">
        <v>74</v>
      </c>
      <c r="L8" s="1">
        <v>255</v>
      </c>
      <c r="M8" s="1">
        <v>287</v>
      </c>
      <c r="N8" s="2">
        <f t="shared" si="0"/>
        <v>542</v>
      </c>
      <c r="P8">
        <f>SUM(E5:E15)+SUM(L5:L15)</f>
        <v>2690</v>
      </c>
    </row>
    <row r="9" spans="2:14" ht="18" customHeight="1">
      <c r="B9" s="5">
        <v>20</v>
      </c>
      <c r="C9" s="15" t="s">
        <v>14</v>
      </c>
      <c r="D9" s="7">
        <v>24</v>
      </c>
      <c r="E9" s="1">
        <v>77</v>
      </c>
      <c r="F9" s="1">
        <v>69</v>
      </c>
      <c r="G9" s="1">
        <f t="shared" si="1"/>
        <v>146</v>
      </c>
      <c r="H9" s="1"/>
      <c r="I9" s="17">
        <v>75</v>
      </c>
      <c r="J9" s="15" t="s">
        <v>14</v>
      </c>
      <c r="K9" s="7">
        <v>79</v>
      </c>
      <c r="L9" s="1">
        <v>185</v>
      </c>
      <c r="M9" s="1">
        <v>256</v>
      </c>
      <c r="N9" s="2">
        <f t="shared" si="0"/>
        <v>441</v>
      </c>
    </row>
    <row r="10" spans="2:16" ht="18" customHeight="1">
      <c r="B10" s="5">
        <v>25</v>
      </c>
      <c r="C10" s="15" t="s">
        <v>14</v>
      </c>
      <c r="D10" s="7">
        <v>29</v>
      </c>
      <c r="E10" s="1">
        <v>75</v>
      </c>
      <c r="F10" s="1">
        <v>60</v>
      </c>
      <c r="G10" s="1">
        <f t="shared" si="1"/>
        <v>135</v>
      </c>
      <c r="H10" s="1"/>
      <c r="I10" s="17">
        <v>80</v>
      </c>
      <c r="J10" s="15" t="s">
        <v>14</v>
      </c>
      <c r="K10" s="7">
        <v>84</v>
      </c>
      <c r="L10" s="1">
        <v>153</v>
      </c>
      <c r="M10" s="1">
        <v>233</v>
      </c>
      <c r="N10" s="2">
        <f t="shared" si="0"/>
        <v>386</v>
      </c>
      <c r="P10" t="s">
        <v>18</v>
      </c>
    </row>
    <row r="11" spans="2:16" ht="18" customHeight="1">
      <c r="B11" s="5">
        <v>30</v>
      </c>
      <c r="C11" s="15" t="s">
        <v>14</v>
      </c>
      <c r="D11" s="7">
        <v>34</v>
      </c>
      <c r="E11" s="1">
        <v>115</v>
      </c>
      <c r="F11" s="1">
        <v>102</v>
      </c>
      <c r="G11" s="1">
        <f t="shared" si="1"/>
        <v>217</v>
      </c>
      <c r="H11" s="1"/>
      <c r="I11" s="17">
        <v>85</v>
      </c>
      <c r="J11" s="15" t="s">
        <v>14</v>
      </c>
      <c r="K11" s="7">
        <v>89</v>
      </c>
      <c r="L11" s="1">
        <v>110</v>
      </c>
      <c r="M11" s="1">
        <v>210</v>
      </c>
      <c r="N11" s="2">
        <f t="shared" si="0"/>
        <v>320</v>
      </c>
      <c r="P11">
        <f>SUM(F5:F15)+SUM(M5:M15)</f>
        <v>3094</v>
      </c>
    </row>
    <row r="12" spans="2:14" ht="18" customHeight="1">
      <c r="B12" s="5">
        <v>35</v>
      </c>
      <c r="C12" s="15" t="s">
        <v>14</v>
      </c>
      <c r="D12" s="7">
        <v>39</v>
      </c>
      <c r="E12" s="1">
        <v>131</v>
      </c>
      <c r="F12" s="1">
        <v>136</v>
      </c>
      <c r="G12" s="1">
        <f t="shared" si="1"/>
        <v>267</v>
      </c>
      <c r="H12" s="1"/>
      <c r="I12" s="17">
        <v>90</v>
      </c>
      <c r="J12" s="15" t="s">
        <v>14</v>
      </c>
      <c r="K12" s="7">
        <v>94</v>
      </c>
      <c r="L12" s="1">
        <v>37</v>
      </c>
      <c r="M12" s="1">
        <v>137</v>
      </c>
      <c r="N12" s="2">
        <f t="shared" si="0"/>
        <v>174</v>
      </c>
    </row>
    <row r="13" spans="2:16" ht="18" customHeight="1">
      <c r="B13" s="5">
        <v>40</v>
      </c>
      <c r="C13" s="15" t="s">
        <v>14</v>
      </c>
      <c r="D13" s="7">
        <v>44</v>
      </c>
      <c r="E13" s="1">
        <v>141</v>
      </c>
      <c r="F13" s="1">
        <v>149</v>
      </c>
      <c r="G13" s="1">
        <f t="shared" si="1"/>
        <v>290</v>
      </c>
      <c r="H13" s="1"/>
      <c r="I13" s="17">
        <v>95</v>
      </c>
      <c r="J13" s="15" t="s">
        <v>14</v>
      </c>
      <c r="K13" s="7">
        <v>99</v>
      </c>
      <c r="L13" s="1">
        <v>15</v>
      </c>
      <c r="M13" s="1">
        <v>34</v>
      </c>
      <c r="N13" s="2">
        <f t="shared" si="0"/>
        <v>49</v>
      </c>
      <c r="P13" t="s">
        <v>19</v>
      </c>
    </row>
    <row r="14" spans="2:16" ht="18" customHeight="1">
      <c r="B14" s="5">
        <v>45</v>
      </c>
      <c r="C14" s="15" t="s">
        <v>14</v>
      </c>
      <c r="D14" s="7">
        <v>49</v>
      </c>
      <c r="E14" s="1">
        <v>164</v>
      </c>
      <c r="F14" s="1">
        <v>150</v>
      </c>
      <c r="G14" s="1">
        <f t="shared" si="1"/>
        <v>314</v>
      </c>
      <c r="H14" s="1"/>
      <c r="I14" s="17">
        <v>100</v>
      </c>
      <c r="J14" s="15" t="s">
        <v>14</v>
      </c>
      <c r="K14" s="7">
        <v>104</v>
      </c>
      <c r="L14" s="1">
        <v>0</v>
      </c>
      <c r="M14" s="1">
        <v>2</v>
      </c>
      <c r="N14" s="2">
        <f t="shared" si="0"/>
        <v>2</v>
      </c>
      <c r="P14">
        <v>2935</v>
      </c>
    </row>
    <row r="15" spans="2:14" ht="18" customHeight="1" thickBot="1">
      <c r="B15" s="6">
        <v>50</v>
      </c>
      <c r="C15" s="16" t="s">
        <v>14</v>
      </c>
      <c r="D15" s="8">
        <v>54</v>
      </c>
      <c r="E15" s="3">
        <v>147</v>
      </c>
      <c r="F15" s="3">
        <v>147</v>
      </c>
      <c r="G15" s="3">
        <f t="shared" si="1"/>
        <v>294</v>
      </c>
      <c r="H15" s="3"/>
      <c r="I15" s="18">
        <v>105</v>
      </c>
      <c r="J15" s="16" t="s">
        <v>14</v>
      </c>
      <c r="K15" s="8">
        <v>999</v>
      </c>
      <c r="L15" s="3">
        <v>0</v>
      </c>
      <c r="M15" s="3">
        <v>0</v>
      </c>
      <c r="N15" s="4">
        <f t="shared" si="0"/>
        <v>0</v>
      </c>
    </row>
    <row r="16" ht="18" customHeight="1"/>
    <row r="17" spans="5:14" ht="18" customHeight="1">
      <c r="E17" t="s">
        <v>17</v>
      </c>
      <c r="F17" t="s">
        <v>340</v>
      </c>
      <c r="G17">
        <f>SUM(G5:G7)</f>
        <v>628</v>
      </c>
      <c r="I17" t="s">
        <v>344</v>
      </c>
      <c r="K17" t="s">
        <v>1</v>
      </c>
      <c r="L17">
        <f>SUM(E5:E7)</f>
        <v>315</v>
      </c>
      <c r="M17" t="s">
        <v>346</v>
      </c>
      <c r="N17">
        <f>SUM(F5:F7)</f>
        <v>313</v>
      </c>
    </row>
    <row r="18" spans="6:14" ht="18" customHeight="1">
      <c r="F18" t="s">
        <v>341</v>
      </c>
      <c r="G18">
        <f>SUM(G8:G15)+SUM(N5:N6)</f>
        <v>2693</v>
      </c>
      <c r="I18" t="s">
        <v>343</v>
      </c>
      <c r="K18" t="s">
        <v>1</v>
      </c>
      <c r="L18">
        <f>SUM(E8:E15)+SUM(L5:L6)</f>
        <v>1353</v>
      </c>
      <c r="M18" t="s">
        <v>347</v>
      </c>
      <c r="N18">
        <f>SUM(F8:F15)+SUM(M5:M6)</f>
        <v>1340</v>
      </c>
    </row>
    <row r="19" spans="6:14" ht="18" customHeight="1">
      <c r="F19" t="s">
        <v>342</v>
      </c>
      <c r="G19">
        <f>SUM(N7:N15)</f>
        <v>2463</v>
      </c>
      <c r="I19" t="s">
        <v>345</v>
      </c>
      <c r="K19" t="s">
        <v>1</v>
      </c>
      <c r="L19">
        <f>SUM(L7:L15)</f>
        <v>1022</v>
      </c>
      <c r="M19" t="s">
        <v>348</v>
      </c>
      <c r="N19">
        <f>SUM(M7:M15)</f>
        <v>1441</v>
      </c>
    </row>
    <row r="20" spans="5:13" ht="22.5" customHeight="1">
      <c r="E20" s="101" t="s">
        <v>272</v>
      </c>
      <c r="F20" s="101"/>
      <c r="G20" s="101"/>
      <c r="H20" s="101"/>
      <c r="I20" s="101"/>
      <c r="J20" s="101"/>
      <c r="K20" s="101"/>
      <c r="L20" s="101"/>
      <c r="M20" s="101"/>
    </row>
    <row r="21" spans="2:13" ht="22.5" customHeight="1">
      <c r="B21" s="71" t="s">
        <v>8</v>
      </c>
      <c r="C21" s="13"/>
      <c r="F21" s="69" t="str">
        <f>F2</f>
        <v>　＊年齢基準日　平成31年10月1日＊</v>
      </c>
      <c r="M21" s="69" t="str">
        <f>M2</f>
        <v>平成31年3月29日　現在</v>
      </c>
    </row>
    <row r="22" ht="22.5" customHeight="1" thickBot="1">
      <c r="M22" s="70" t="str">
        <f>M3</f>
        <v>平成31年4月1日　作成</v>
      </c>
    </row>
    <row r="23" spans="2:16" ht="17.25" customHeight="1" thickBot="1">
      <c r="B23" s="102" t="s">
        <v>0</v>
      </c>
      <c r="C23" s="100"/>
      <c r="D23" s="100"/>
      <c r="E23" s="21" t="s">
        <v>5</v>
      </c>
      <c r="F23" s="21" t="s">
        <v>6</v>
      </c>
      <c r="G23" s="21" t="s">
        <v>7</v>
      </c>
      <c r="H23" s="21"/>
      <c r="I23" s="100" t="s">
        <v>0</v>
      </c>
      <c r="J23" s="100"/>
      <c r="K23" s="100"/>
      <c r="L23" s="21" t="s">
        <v>5</v>
      </c>
      <c r="M23" s="21" t="s">
        <v>15</v>
      </c>
      <c r="N23" s="22" t="s">
        <v>16</v>
      </c>
      <c r="P23" s="23" t="s">
        <v>13</v>
      </c>
    </row>
    <row r="24" spans="2:16" ht="17.25" customHeight="1" thickTop="1">
      <c r="B24" s="9">
        <v>0</v>
      </c>
      <c r="C24" s="19" t="s">
        <v>14</v>
      </c>
      <c r="D24" s="10">
        <v>4</v>
      </c>
      <c r="E24" s="11">
        <v>421</v>
      </c>
      <c r="F24" s="11">
        <v>361</v>
      </c>
      <c r="G24" s="11">
        <f aca="true" t="shared" si="2" ref="G24:G34">E24+F24</f>
        <v>782</v>
      </c>
      <c r="H24" s="11"/>
      <c r="I24" s="20">
        <v>55</v>
      </c>
      <c r="J24" s="19" t="s">
        <v>14</v>
      </c>
      <c r="K24" s="10">
        <v>59</v>
      </c>
      <c r="L24" s="11">
        <v>556</v>
      </c>
      <c r="M24" s="11">
        <v>628</v>
      </c>
      <c r="N24" s="12">
        <f aca="true" t="shared" si="3" ref="N24:N34">L24+M24</f>
        <v>1184</v>
      </c>
      <c r="P24">
        <f>P27+P30</f>
        <v>18531</v>
      </c>
    </row>
    <row r="25" spans="2:14" ht="17.25" customHeight="1">
      <c r="B25" s="5">
        <v>5</v>
      </c>
      <c r="C25" s="15" t="s">
        <v>14</v>
      </c>
      <c r="D25" s="7">
        <v>9</v>
      </c>
      <c r="E25" s="1">
        <v>459</v>
      </c>
      <c r="F25" s="1">
        <v>480</v>
      </c>
      <c r="G25" s="1">
        <f t="shared" si="2"/>
        <v>939</v>
      </c>
      <c r="H25" s="1"/>
      <c r="I25" s="17">
        <v>60</v>
      </c>
      <c r="J25" s="15" t="s">
        <v>14</v>
      </c>
      <c r="K25" s="7">
        <v>64</v>
      </c>
      <c r="L25" s="1">
        <v>665</v>
      </c>
      <c r="M25" s="1">
        <v>661</v>
      </c>
      <c r="N25" s="2">
        <f t="shared" si="3"/>
        <v>1326</v>
      </c>
    </row>
    <row r="26" spans="2:16" ht="17.25" customHeight="1">
      <c r="B26" s="5">
        <v>10</v>
      </c>
      <c r="C26" s="15" t="s">
        <v>14</v>
      </c>
      <c r="D26" s="7">
        <v>14</v>
      </c>
      <c r="E26" s="1">
        <v>463</v>
      </c>
      <c r="F26" s="1">
        <v>409</v>
      </c>
      <c r="G26" s="1">
        <f t="shared" si="2"/>
        <v>872</v>
      </c>
      <c r="H26" s="1"/>
      <c r="I26" s="17">
        <v>65</v>
      </c>
      <c r="J26" s="15" t="s">
        <v>14</v>
      </c>
      <c r="K26" s="7">
        <v>69</v>
      </c>
      <c r="L26" s="1">
        <v>630</v>
      </c>
      <c r="M26" s="1">
        <v>730</v>
      </c>
      <c r="N26" s="2">
        <f t="shared" si="3"/>
        <v>1360</v>
      </c>
      <c r="P26" t="s">
        <v>5</v>
      </c>
    </row>
    <row r="27" spans="2:16" ht="17.25" customHeight="1">
      <c r="B27" s="5">
        <v>15</v>
      </c>
      <c r="C27" s="15" t="s">
        <v>14</v>
      </c>
      <c r="D27" s="7">
        <v>19</v>
      </c>
      <c r="E27" s="1">
        <v>483</v>
      </c>
      <c r="F27" s="1">
        <v>413</v>
      </c>
      <c r="G27" s="1">
        <f t="shared" si="2"/>
        <v>896</v>
      </c>
      <c r="H27" s="1"/>
      <c r="I27" s="17">
        <v>70</v>
      </c>
      <c r="J27" s="15" t="s">
        <v>14</v>
      </c>
      <c r="K27" s="7">
        <v>74</v>
      </c>
      <c r="L27" s="1">
        <v>569</v>
      </c>
      <c r="M27" s="1">
        <v>671</v>
      </c>
      <c r="N27" s="2">
        <f t="shared" si="3"/>
        <v>1240</v>
      </c>
      <c r="P27">
        <f>SUM(E24:E34)+SUM(L24:L34)</f>
        <v>8808</v>
      </c>
    </row>
    <row r="28" spans="2:14" ht="17.25" customHeight="1">
      <c r="B28" s="5">
        <v>20</v>
      </c>
      <c r="C28" s="15" t="s">
        <v>14</v>
      </c>
      <c r="D28" s="7">
        <v>24</v>
      </c>
      <c r="E28" s="1">
        <v>352</v>
      </c>
      <c r="F28" s="1">
        <v>328</v>
      </c>
      <c r="G28" s="1">
        <f t="shared" si="2"/>
        <v>680</v>
      </c>
      <c r="H28" s="1"/>
      <c r="I28" s="17">
        <v>75</v>
      </c>
      <c r="J28" s="15" t="s">
        <v>14</v>
      </c>
      <c r="K28" s="7">
        <v>79</v>
      </c>
      <c r="L28" s="1">
        <v>448</v>
      </c>
      <c r="M28" s="1">
        <v>561</v>
      </c>
      <c r="N28" s="2">
        <f t="shared" si="3"/>
        <v>1009</v>
      </c>
    </row>
    <row r="29" spans="2:16" ht="17.25" customHeight="1">
      <c r="B29" s="5">
        <v>25</v>
      </c>
      <c r="C29" s="15" t="s">
        <v>14</v>
      </c>
      <c r="D29" s="7">
        <v>29</v>
      </c>
      <c r="E29" s="1">
        <v>446</v>
      </c>
      <c r="F29" s="1">
        <v>453</v>
      </c>
      <c r="G29" s="1">
        <f t="shared" si="2"/>
        <v>899</v>
      </c>
      <c r="H29" s="1"/>
      <c r="I29" s="17">
        <v>80</v>
      </c>
      <c r="J29" s="15" t="s">
        <v>14</v>
      </c>
      <c r="K29" s="7">
        <v>84</v>
      </c>
      <c r="L29" s="1">
        <v>351</v>
      </c>
      <c r="M29" s="1">
        <v>533</v>
      </c>
      <c r="N29" s="2">
        <f t="shared" si="3"/>
        <v>884</v>
      </c>
      <c r="P29" t="s">
        <v>18</v>
      </c>
    </row>
    <row r="30" spans="2:16" ht="17.25" customHeight="1">
      <c r="B30" s="5">
        <v>30</v>
      </c>
      <c r="C30" s="15" t="s">
        <v>14</v>
      </c>
      <c r="D30" s="7">
        <v>34</v>
      </c>
      <c r="E30" s="1">
        <v>430</v>
      </c>
      <c r="F30" s="1">
        <v>510</v>
      </c>
      <c r="G30" s="1">
        <f t="shared" si="2"/>
        <v>940</v>
      </c>
      <c r="H30" s="1"/>
      <c r="I30" s="17">
        <v>85</v>
      </c>
      <c r="J30" s="15" t="s">
        <v>14</v>
      </c>
      <c r="K30" s="7">
        <v>89</v>
      </c>
      <c r="L30" s="1">
        <v>243</v>
      </c>
      <c r="M30" s="1">
        <v>452</v>
      </c>
      <c r="N30" s="2">
        <f t="shared" si="3"/>
        <v>695</v>
      </c>
      <c r="P30">
        <f>SUM(F24:F34)+SUM(M24:M34)</f>
        <v>9723</v>
      </c>
    </row>
    <row r="31" spans="2:14" ht="17.25" customHeight="1">
      <c r="B31" s="5">
        <v>35</v>
      </c>
      <c r="C31" s="15" t="s">
        <v>14</v>
      </c>
      <c r="D31" s="7">
        <v>39</v>
      </c>
      <c r="E31" s="1">
        <v>552</v>
      </c>
      <c r="F31" s="1">
        <v>575</v>
      </c>
      <c r="G31" s="1">
        <f t="shared" si="2"/>
        <v>1127</v>
      </c>
      <c r="H31" s="1"/>
      <c r="I31" s="17">
        <v>90</v>
      </c>
      <c r="J31" s="15" t="s">
        <v>14</v>
      </c>
      <c r="K31" s="7">
        <v>94</v>
      </c>
      <c r="L31" s="1">
        <v>91</v>
      </c>
      <c r="M31" s="1">
        <v>211</v>
      </c>
      <c r="N31" s="2">
        <f t="shared" si="3"/>
        <v>302</v>
      </c>
    </row>
    <row r="32" spans="2:16" ht="17.25" customHeight="1">
      <c r="B32" s="5">
        <v>40</v>
      </c>
      <c r="C32" s="15" t="s">
        <v>14</v>
      </c>
      <c r="D32" s="7">
        <v>44</v>
      </c>
      <c r="E32" s="1">
        <v>559</v>
      </c>
      <c r="F32" s="1">
        <v>574</v>
      </c>
      <c r="G32" s="1">
        <f t="shared" si="2"/>
        <v>1133</v>
      </c>
      <c r="H32" s="1"/>
      <c r="I32" s="17">
        <v>95</v>
      </c>
      <c r="J32" s="15" t="s">
        <v>14</v>
      </c>
      <c r="K32" s="7">
        <v>99</v>
      </c>
      <c r="L32" s="1">
        <v>14</v>
      </c>
      <c r="M32" s="1">
        <v>61</v>
      </c>
      <c r="N32" s="2">
        <f t="shared" si="3"/>
        <v>75</v>
      </c>
      <c r="P32" t="s">
        <v>19</v>
      </c>
    </row>
    <row r="33" spans="2:17" ht="17.25" customHeight="1">
      <c r="B33" s="5">
        <v>45</v>
      </c>
      <c r="C33" s="15" t="s">
        <v>14</v>
      </c>
      <c r="D33" s="7">
        <v>49</v>
      </c>
      <c r="E33" s="1">
        <v>581</v>
      </c>
      <c r="F33" s="1">
        <v>575</v>
      </c>
      <c r="G33" s="1">
        <f t="shared" si="2"/>
        <v>1156</v>
      </c>
      <c r="H33" s="1"/>
      <c r="I33" s="17">
        <v>100</v>
      </c>
      <c r="J33" s="15" t="s">
        <v>14</v>
      </c>
      <c r="K33" s="7">
        <v>104</v>
      </c>
      <c r="L33" s="1">
        <v>3</v>
      </c>
      <c r="M33" s="1">
        <v>13</v>
      </c>
      <c r="N33" s="2">
        <f t="shared" si="3"/>
        <v>16</v>
      </c>
      <c r="P33">
        <v>9020</v>
      </c>
      <c r="Q33" s="14"/>
    </row>
    <row r="34" spans="2:14" ht="17.25" customHeight="1" thickBot="1">
      <c r="B34" s="6">
        <v>50</v>
      </c>
      <c r="C34" s="16" t="s">
        <v>14</v>
      </c>
      <c r="D34" s="8">
        <v>54</v>
      </c>
      <c r="E34" s="3">
        <v>492</v>
      </c>
      <c r="F34" s="3">
        <v>522</v>
      </c>
      <c r="G34" s="3">
        <f t="shared" si="2"/>
        <v>1014</v>
      </c>
      <c r="H34" s="3"/>
      <c r="I34" s="18">
        <v>105</v>
      </c>
      <c r="J34" s="16" t="s">
        <v>14</v>
      </c>
      <c r="K34" s="8">
        <v>999</v>
      </c>
      <c r="L34" s="3">
        <v>0</v>
      </c>
      <c r="M34" s="3">
        <v>2</v>
      </c>
      <c r="N34" s="4">
        <f t="shared" si="3"/>
        <v>2</v>
      </c>
    </row>
    <row r="35" ht="17.25" customHeight="1"/>
    <row r="36" spans="6:14" ht="17.25" customHeight="1">
      <c r="F36" t="str">
        <f>F17</f>
        <v>年少人口</v>
      </c>
      <c r="G36">
        <f>SUM(G24:G26)</f>
        <v>2593</v>
      </c>
      <c r="I36" t="str">
        <f>I17</f>
        <v>年少</v>
      </c>
      <c r="K36" t="str">
        <f aca="true" t="shared" si="4" ref="K36:M38">K17</f>
        <v>男</v>
      </c>
      <c r="L36">
        <f>SUM(E24:E26)</f>
        <v>1343</v>
      </c>
      <c r="M36" t="str">
        <f t="shared" si="4"/>
        <v>年少　女</v>
      </c>
      <c r="N36">
        <f>SUM(F24:F26)</f>
        <v>1250</v>
      </c>
    </row>
    <row r="37" spans="6:14" ht="17.25" customHeight="1">
      <c r="F37" t="str">
        <f>F18</f>
        <v>生産人口</v>
      </c>
      <c r="G37">
        <f>SUM(G27:G34)+SUM(N24:N25)</f>
        <v>10355</v>
      </c>
      <c r="I37" t="str">
        <f>I18</f>
        <v>生産</v>
      </c>
      <c r="K37" t="str">
        <f t="shared" si="4"/>
        <v>男</v>
      </c>
      <c r="L37">
        <f>SUM(E27:E34)+SUM(L24:L25)</f>
        <v>5116</v>
      </c>
      <c r="M37" t="str">
        <f t="shared" si="4"/>
        <v>生産　女</v>
      </c>
      <c r="N37">
        <f>SUM(F27:F34)+SUM(M24:M25)</f>
        <v>5239</v>
      </c>
    </row>
    <row r="38" spans="6:14" ht="17.25" customHeight="1">
      <c r="F38" t="str">
        <f>F19</f>
        <v>老年人口</v>
      </c>
      <c r="G38">
        <f>SUM(N26:N34)</f>
        <v>5583</v>
      </c>
      <c r="I38" t="str">
        <f>I19</f>
        <v>老年</v>
      </c>
      <c r="K38" t="str">
        <f t="shared" si="4"/>
        <v>男</v>
      </c>
      <c r="L38">
        <f>SUM(L26:L34)</f>
        <v>2349</v>
      </c>
      <c r="M38" t="str">
        <f t="shared" si="4"/>
        <v>老年　女</v>
      </c>
      <c r="N38">
        <f>SUM(M26:M34)</f>
        <v>3234</v>
      </c>
    </row>
    <row r="39" spans="5:13" ht="22.5" customHeight="1">
      <c r="E39" s="101" t="s">
        <v>272</v>
      </c>
      <c r="F39" s="101"/>
      <c r="G39" s="101"/>
      <c r="H39" s="101"/>
      <c r="I39" s="101"/>
      <c r="J39" s="101"/>
      <c r="K39" s="101"/>
      <c r="L39" s="101"/>
      <c r="M39" s="101"/>
    </row>
    <row r="40" spans="2:13" ht="22.5" customHeight="1">
      <c r="B40" s="71" t="s">
        <v>9</v>
      </c>
      <c r="C40" s="13"/>
      <c r="F40" s="69" t="str">
        <f>F21</f>
        <v>　＊年齢基準日　平成31年10月1日＊</v>
      </c>
      <c r="M40" s="69" t="str">
        <f>M21</f>
        <v>平成31年3月29日　現在</v>
      </c>
    </row>
    <row r="41" ht="22.5" customHeight="1" thickBot="1">
      <c r="M41" s="70" t="str">
        <f>M22</f>
        <v>平成31年4月1日　作成</v>
      </c>
    </row>
    <row r="42" spans="2:16" ht="17.25" customHeight="1" thickBot="1">
      <c r="B42" s="102" t="s">
        <v>0</v>
      </c>
      <c r="C42" s="100"/>
      <c r="D42" s="100"/>
      <c r="E42" s="21" t="s">
        <v>5</v>
      </c>
      <c r="F42" s="21" t="s">
        <v>6</v>
      </c>
      <c r="G42" s="21" t="s">
        <v>7</v>
      </c>
      <c r="H42" s="21"/>
      <c r="I42" s="100" t="s">
        <v>0</v>
      </c>
      <c r="J42" s="100"/>
      <c r="K42" s="100"/>
      <c r="L42" s="21" t="s">
        <v>5</v>
      </c>
      <c r="M42" s="21" t="s">
        <v>15</v>
      </c>
      <c r="N42" s="22" t="s">
        <v>16</v>
      </c>
      <c r="P42" s="23" t="s">
        <v>13</v>
      </c>
    </row>
    <row r="43" spans="2:16" ht="17.25" customHeight="1" thickTop="1">
      <c r="B43" s="9">
        <v>0</v>
      </c>
      <c r="C43" s="19" t="s">
        <v>14</v>
      </c>
      <c r="D43" s="10">
        <v>4</v>
      </c>
      <c r="E43" s="11">
        <v>77</v>
      </c>
      <c r="F43" s="11">
        <v>73</v>
      </c>
      <c r="G43" s="11">
        <f aca="true" t="shared" si="5" ref="G43:G53">E43+F43</f>
        <v>150</v>
      </c>
      <c r="H43" s="11"/>
      <c r="I43" s="20">
        <v>55</v>
      </c>
      <c r="J43" s="19" t="s">
        <v>14</v>
      </c>
      <c r="K43" s="10">
        <v>59</v>
      </c>
      <c r="L43" s="11">
        <v>164</v>
      </c>
      <c r="M43" s="11">
        <v>144</v>
      </c>
      <c r="N43" s="12">
        <f aca="true" t="shared" si="6" ref="N43:N53">L43+M43</f>
        <v>308</v>
      </c>
      <c r="P43">
        <f>P46+P49</f>
        <v>5234</v>
      </c>
    </row>
    <row r="44" spans="2:14" ht="17.25" customHeight="1">
      <c r="B44" s="5">
        <v>5</v>
      </c>
      <c r="C44" s="15" t="s">
        <v>14</v>
      </c>
      <c r="D44" s="7">
        <v>9</v>
      </c>
      <c r="E44" s="1">
        <v>90</v>
      </c>
      <c r="F44" s="1">
        <v>101</v>
      </c>
      <c r="G44" s="1">
        <f t="shared" si="5"/>
        <v>191</v>
      </c>
      <c r="H44" s="1"/>
      <c r="I44" s="17">
        <v>60</v>
      </c>
      <c r="J44" s="15" t="s">
        <v>14</v>
      </c>
      <c r="K44" s="7">
        <v>64</v>
      </c>
      <c r="L44" s="1">
        <v>178</v>
      </c>
      <c r="M44" s="1">
        <v>193</v>
      </c>
      <c r="N44" s="2">
        <f t="shared" si="6"/>
        <v>371</v>
      </c>
    </row>
    <row r="45" spans="2:16" ht="17.25" customHeight="1">
      <c r="B45" s="5">
        <v>10</v>
      </c>
      <c r="C45" s="15" t="s">
        <v>14</v>
      </c>
      <c r="D45" s="7">
        <v>14</v>
      </c>
      <c r="E45" s="1">
        <v>105</v>
      </c>
      <c r="F45" s="1">
        <v>96</v>
      </c>
      <c r="G45" s="1">
        <f t="shared" si="5"/>
        <v>201</v>
      </c>
      <c r="H45" s="1"/>
      <c r="I45" s="17">
        <v>65</v>
      </c>
      <c r="J45" s="15" t="s">
        <v>14</v>
      </c>
      <c r="K45" s="7">
        <v>69</v>
      </c>
      <c r="L45" s="1">
        <v>213</v>
      </c>
      <c r="M45" s="1">
        <v>228</v>
      </c>
      <c r="N45" s="2">
        <f t="shared" si="6"/>
        <v>441</v>
      </c>
      <c r="P45" t="s">
        <v>5</v>
      </c>
    </row>
    <row r="46" spans="2:16" ht="17.25" customHeight="1">
      <c r="B46" s="5">
        <v>15</v>
      </c>
      <c r="C46" s="15" t="s">
        <v>14</v>
      </c>
      <c r="D46" s="7">
        <v>19</v>
      </c>
      <c r="E46" s="1">
        <v>109</v>
      </c>
      <c r="F46" s="1">
        <v>104</v>
      </c>
      <c r="G46" s="1">
        <f t="shared" si="5"/>
        <v>213</v>
      </c>
      <c r="H46" s="1"/>
      <c r="I46" s="17">
        <v>70</v>
      </c>
      <c r="J46" s="15" t="s">
        <v>14</v>
      </c>
      <c r="K46" s="7">
        <v>74</v>
      </c>
      <c r="L46" s="1">
        <v>198</v>
      </c>
      <c r="M46" s="1">
        <v>231</v>
      </c>
      <c r="N46" s="2">
        <f t="shared" si="6"/>
        <v>429</v>
      </c>
      <c r="P46">
        <f>SUM(E43:E53)+SUM(L43:L53)</f>
        <v>2408</v>
      </c>
    </row>
    <row r="47" spans="2:14" ht="17.25" customHeight="1">
      <c r="B47" s="5">
        <v>20</v>
      </c>
      <c r="C47" s="15" t="s">
        <v>14</v>
      </c>
      <c r="D47" s="7">
        <v>24</v>
      </c>
      <c r="E47" s="1">
        <v>87</v>
      </c>
      <c r="F47" s="1">
        <v>89</v>
      </c>
      <c r="G47" s="1">
        <f t="shared" si="5"/>
        <v>176</v>
      </c>
      <c r="H47" s="1"/>
      <c r="I47" s="17">
        <v>75</v>
      </c>
      <c r="J47" s="15" t="s">
        <v>14</v>
      </c>
      <c r="K47" s="7">
        <v>79</v>
      </c>
      <c r="L47" s="1">
        <v>144</v>
      </c>
      <c r="M47" s="1">
        <v>251</v>
      </c>
      <c r="N47" s="2">
        <f t="shared" si="6"/>
        <v>395</v>
      </c>
    </row>
    <row r="48" spans="2:16" ht="17.25" customHeight="1">
      <c r="B48" s="5">
        <v>25</v>
      </c>
      <c r="C48" s="15" t="s">
        <v>14</v>
      </c>
      <c r="D48" s="7">
        <v>29</v>
      </c>
      <c r="E48" s="1">
        <v>101</v>
      </c>
      <c r="F48" s="1">
        <v>92</v>
      </c>
      <c r="G48" s="1">
        <f t="shared" si="5"/>
        <v>193</v>
      </c>
      <c r="H48" s="1"/>
      <c r="I48" s="17">
        <v>80</v>
      </c>
      <c r="J48" s="15" t="s">
        <v>14</v>
      </c>
      <c r="K48" s="7">
        <v>84</v>
      </c>
      <c r="L48" s="1">
        <v>140</v>
      </c>
      <c r="M48" s="1">
        <v>225</v>
      </c>
      <c r="N48" s="2">
        <f t="shared" si="6"/>
        <v>365</v>
      </c>
      <c r="P48" t="s">
        <v>18</v>
      </c>
    </row>
    <row r="49" spans="2:16" ht="17.25" customHeight="1">
      <c r="B49" s="5">
        <v>30</v>
      </c>
      <c r="C49" s="15" t="s">
        <v>14</v>
      </c>
      <c r="D49" s="7">
        <v>34</v>
      </c>
      <c r="E49" s="1">
        <v>87</v>
      </c>
      <c r="F49" s="1">
        <v>92</v>
      </c>
      <c r="G49" s="1">
        <f t="shared" si="5"/>
        <v>179</v>
      </c>
      <c r="H49" s="1"/>
      <c r="I49" s="17">
        <v>85</v>
      </c>
      <c r="J49" s="15" t="s">
        <v>14</v>
      </c>
      <c r="K49" s="7">
        <v>89</v>
      </c>
      <c r="L49" s="1">
        <v>91</v>
      </c>
      <c r="M49" s="1">
        <v>192</v>
      </c>
      <c r="N49" s="2">
        <f t="shared" si="6"/>
        <v>283</v>
      </c>
      <c r="P49">
        <f>SUM(F43:F53)+SUM(M43:M53)</f>
        <v>2826</v>
      </c>
    </row>
    <row r="50" spans="2:14" ht="17.25" customHeight="1">
      <c r="B50" s="5">
        <v>35</v>
      </c>
      <c r="C50" s="15" t="s">
        <v>14</v>
      </c>
      <c r="D50" s="7">
        <v>39</v>
      </c>
      <c r="E50" s="1">
        <v>137</v>
      </c>
      <c r="F50" s="1">
        <v>138</v>
      </c>
      <c r="G50" s="1">
        <f t="shared" si="5"/>
        <v>275</v>
      </c>
      <c r="H50" s="1"/>
      <c r="I50" s="17">
        <v>90</v>
      </c>
      <c r="J50" s="15" t="s">
        <v>14</v>
      </c>
      <c r="K50" s="7">
        <v>94</v>
      </c>
      <c r="L50" s="1">
        <v>37</v>
      </c>
      <c r="M50" s="1">
        <v>98</v>
      </c>
      <c r="N50" s="2">
        <f t="shared" si="6"/>
        <v>135</v>
      </c>
    </row>
    <row r="51" spans="2:16" ht="17.25" customHeight="1">
      <c r="B51" s="5">
        <v>40</v>
      </c>
      <c r="C51" s="15" t="s">
        <v>14</v>
      </c>
      <c r="D51" s="7">
        <v>44</v>
      </c>
      <c r="E51" s="1">
        <v>133</v>
      </c>
      <c r="F51" s="1">
        <v>135</v>
      </c>
      <c r="G51" s="1">
        <f t="shared" si="5"/>
        <v>268</v>
      </c>
      <c r="H51" s="1"/>
      <c r="I51" s="17">
        <v>95</v>
      </c>
      <c r="J51" s="15" t="s">
        <v>14</v>
      </c>
      <c r="K51" s="7">
        <v>99</v>
      </c>
      <c r="L51" s="1">
        <v>9</v>
      </c>
      <c r="M51" s="1">
        <v>37</v>
      </c>
      <c r="N51" s="2">
        <f t="shared" si="6"/>
        <v>46</v>
      </c>
      <c r="P51" t="s">
        <v>19</v>
      </c>
    </row>
    <row r="52" spans="2:17" ht="17.25" customHeight="1">
      <c r="B52" s="5">
        <v>45</v>
      </c>
      <c r="C52" s="15" t="s">
        <v>14</v>
      </c>
      <c r="D52" s="7">
        <v>49</v>
      </c>
      <c r="E52" s="1">
        <v>145</v>
      </c>
      <c r="F52" s="1">
        <v>156</v>
      </c>
      <c r="G52" s="1">
        <f t="shared" si="5"/>
        <v>301</v>
      </c>
      <c r="H52" s="1"/>
      <c r="I52" s="17">
        <v>100</v>
      </c>
      <c r="J52" s="15" t="s">
        <v>14</v>
      </c>
      <c r="K52" s="7">
        <v>104</v>
      </c>
      <c r="L52" s="1">
        <v>0</v>
      </c>
      <c r="M52" s="1">
        <v>7</v>
      </c>
      <c r="N52" s="2">
        <f t="shared" si="6"/>
        <v>7</v>
      </c>
      <c r="P52">
        <v>2835</v>
      </c>
      <c r="Q52" s="14"/>
    </row>
    <row r="53" spans="2:14" ht="17.25" customHeight="1" thickBot="1">
      <c r="B53" s="6">
        <v>50</v>
      </c>
      <c r="C53" s="16" t="s">
        <v>14</v>
      </c>
      <c r="D53" s="8">
        <v>54</v>
      </c>
      <c r="E53" s="3">
        <v>163</v>
      </c>
      <c r="F53" s="3">
        <v>144</v>
      </c>
      <c r="G53" s="3">
        <f t="shared" si="5"/>
        <v>307</v>
      </c>
      <c r="H53" s="3"/>
      <c r="I53" s="18">
        <v>105</v>
      </c>
      <c r="J53" s="16" t="s">
        <v>14</v>
      </c>
      <c r="K53" s="8">
        <v>999</v>
      </c>
      <c r="L53" s="3">
        <v>0</v>
      </c>
      <c r="M53" s="3">
        <v>0</v>
      </c>
      <c r="N53" s="4">
        <f t="shared" si="6"/>
        <v>0</v>
      </c>
    </row>
    <row r="54" ht="17.25" customHeight="1"/>
    <row r="55" spans="6:14" ht="17.25" customHeight="1">
      <c r="F55" t="str">
        <f>F36</f>
        <v>年少人口</v>
      </c>
      <c r="G55">
        <f>SUM(G43:G45)</f>
        <v>542</v>
      </c>
      <c r="I55" t="str">
        <f>I36</f>
        <v>年少</v>
      </c>
      <c r="K55" t="str">
        <f aca="true" t="shared" si="7" ref="K55:M57">K36</f>
        <v>男</v>
      </c>
      <c r="L55">
        <f>SUM(E43:E45)</f>
        <v>272</v>
      </c>
      <c r="M55" t="str">
        <f t="shared" si="7"/>
        <v>年少　女</v>
      </c>
      <c r="N55">
        <f>SUM(F43:F45)</f>
        <v>270</v>
      </c>
    </row>
    <row r="56" spans="6:14" ht="17.25" customHeight="1">
      <c r="F56" t="str">
        <f>F37</f>
        <v>生産人口</v>
      </c>
      <c r="G56">
        <f>SUM(G46:G53)+SUM(N43:N44)</f>
        <v>2591</v>
      </c>
      <c r="I56" t="str">
        <f>I37</f>
        <v>生産</v>
      </c>
      <c r="K56" t="str">
        <f t="shared" si="7"/>
        <v>男</v>
      </c>
      <c r="L56">
        <f>SUM(E46:E53)+SUM(L43:L44)</f>
        <v>1304</v>
      </c>
      <c r="M56" t="str">
        <f t="shared" si="7"/>
        <v>生産　女</v>
      </c>
      <c r="N56">
        <f>SUM(F46:F53)+SUM(M43:M44)</f>
        <v>1287</v>
      </c>
    </row>
    <row r="57" spans="6:14" ht="17.25" customHeight="1">
      <c r="F57" t="str">
        <f>F38</f>
        <v>老年人口</v>
      </c>
      <c r="G57">
        <f>SUM(N45:N53)</f>
        <v>2101</v>
      </c>
      <c r="I57" t="str">
        <f>I38</f>
        <v>老年</v>
      </c>
      <c r="K57" t="str">
        <f t="shared" si="7"/>
        <v>男</v>
      </c>
      <c r="L57">
        <f>SUM(L45:L53)</f>
        <v>832</v>
      </c>
      <c r="M57" t="str">
        <f t="shared" si="7"/>
        <v>老年　女</v>
      </c>
      <c r="N57">
        <f>SUM(M45:M53)</f>
        <v>1269</v>
      </c>
    </row>
    <row r="58" spans="5:13" ht="22.5" customHeight="1">
      <c r="E58" s="101" t="s">
        <v>272</v>
      </c>
      <c r="F58" s="101"/>
      <c r="G58" s="101"/>
      <c r="H58" s="101"/>
      <c r="I58" s="101"/>
      <c r="J58" s="101"/>
      <c r="K58" s="101"/>
      <c r="L58" s="101"/>
      <c r="M58" s="101"/>
    </row>
    <row r="59" spans="2:13" ht="22.5" customHeight="1">
      <c r="B59" s="71" t="s">
        <v>10</v>
      </c>
      <c r="C59" s="13"/>
      <c r="F59" s="69" t="str">
        <f>F40</f>
        <v>　＊年齢基準日　平成31年10月1日＊</v>
      </c>
      <c r="M59" s="69" t="str">
        <f>M40</f>
        <v>平成31年3月29日　現在</v>
      </c>
    </row>
    <row r="60" ht="22.5" customHeight="1" thickBot="1">
      <c r="M60" s="70" t="str">
        <f>M41</f>
        <v>平成31年4月1日　作成</v>
      </c>
    </row>
    <row r="61" spans="2:16" ht="17.25" customHeight="1" thickBot="1">
      <c r="B61" s="102" t="s">
        <v>0</v>
      </c>
      <c r="C61" s="100"/>
      <c r="D61" s="100"/>
      <c r="E61" s="21" t="s">
        <v>5</v>
      </c>
      <c r="F61" s="21" t="s">
        <v>6</v>
      </c>
      <c r="G61" s="21" t="s">
        <v>7</v>
      </c>
      <c r="H61" s="21"/>
      <c r="I61" s="100" t="s">
        <v>0</v>
      </c>
      <c r="J61" s="100"/>
      <c r="K61" s="100"/>
      <c r="L61" s="21" t="s">
        <v>5</v>
      </c>
      <c r="M61" s="21" t="s">
        <v>15</v>
      </c>
      <c r="N61" s="22" t="s">
        <v>16</v>
      </c>
      <c r="P61" s="23" t="s">
        <v>13</v>
      </c>
    </row>
    <row r="62" spans="2:16" ht="17.25" customHeight="1" thickTop="1">
      <c r="B62" s="9">
        <v>0</v>
      </c>
      <c r="C62" s="19" t="s">
        <v>14</v>
      </c>
      <c r="D62" s="10">
        <v>4</v>
      </c>
      <c r="E62" s="11">
        <v>53</v>
      </c>
      <c r="F62" s="11">
        <v>53</v>
      </c>
      <c r="G62" s="11">
        <f aca="true" t="shared" si="8" ref="G62:G72">E62+F62</f>
        <v>106</v>
      </c>
      <c r="H62" s="11"/>
      <c r="I62" s="20">
        <v>55</v>
      </c>
      <c r="J62" s="19" t="s">
        <v>14</v>
      </c>
      <c r="K62" s="10">
        <v>59</v>
      </c>
      <c r="L62" s="11">
        <v>149</v>
      </c>
      <c r="M62" s="11">
        <v>147</v>
      </c>
      <c r="N62" s="12">
        <f aca="true" t="shared" si="9" ref="N62:N72">L62+M62</f>
        <v>296</v>
      </c>
      <c r="P62">
        <f>P65+P68</f>
        <v>4432</v>
      </c>
    </row>
    <row r="63" spans="2:14" ht="17.25" customHeight="1">
      <c r="B63" s="5">
        <v>5</v>
      </c>
      <c r="C63" s="15" t="s">
        <v>14</v>
      </c>
      <c r="D63" s="7">
        <v>9</v>
      </c>
      <c r="E63" s="1">
        <v>81</v>
      </c>
      <c r="F63" s="1">
        <v>90</v>
      </c>
      <c r="G63" s="1">
        <f t="shared" si="8"/>
        <v>171</v>
      </c>
      <c r="H63" s="1"/>
      <c r="I63" s="17">
        <v>60</v>
      </c>
      <c r="J63" s="15" t="s">
        <v>14</v>
      </c>
      <c r="K63" s="7">
        <v>64</v>
      </c>
      <c r="L63" s="1">
        <v>166</v>
      </c>
      <c r="M63" s="1">
        <v>183</v>
      </c>
      <c r="N63" s="2">
        <f t="shared" si="9"/>
        <v>349</v>
      </c>
    </row>
    <row r="64" spans="2:16" ht="17.25" customHeight="1">
      <c r="B64" s="5">
        <v>10</v>
      </c>
      <c r="C64" s="15" t="s">
        <v>14</v>
      </c>
      <c r="D64" s="7">
        <v>14</v>
      </c>
      <c r="E64" s="1">
        <v>88</v>
      </c>
      <c r="F64" s="1">
        <v>68</v>
      </c>
      <c r="G64" s="1">
        <f t="shared" si="8"/>
        <v>156</v>
      </c>
      <c r="H64" s="1"/>
      <c r="I64" s="17">
        <v>65</v>
      </c>
      <c r="J64" s="15" t="s">
        <v>14</v>
      </c>
      <c r="K64" s="7">
        <v>69</v>
      </c>
      <c r="L64" s="1">
        <v>217</v>
      </c>
      <c r="M64" s="1">
        <v>215</v>
      </c>
      <c r="N64" s="2">
        <f t="shared" si="9"/>
        <v>432</v>
      </c>
      <c r="P64" t="s">
        <v>5</v>
      </c>
    </row>
    <row r="65" spans="2:16" ht="17.25" customHeight="1">
      <c r="B65" s="5">
        <v>15</v>
      </c>
      <c r="C65" s="15" t="s">
        <v>14</v>
      </c>
      <c r="D65" s="7">
        <v>19</v>
      </c>
      <c r="E65" s="1">
        <v>115</v>
      </c>
      <c r="F65" s="1">
        <v>76</v>
      </c>
      <c r="G65" s="1">
        <f t="shared" si="8"/>
        <v>191</v>
      </c>
      <c r="H65" s="1"/>
      <c r="I65" s="17">
        <v>70</v>
      </c>
      <c r="J65" s="15" t="s">
        <v>14</v>
      </c>
      <c r="K65" s="7">
        <v>74</v>
      </c>
      <c r="L65" s="1">
        <v>198</v>
      </c>
      <c r="M65" s="1">
        <v>190</v>
      </c>
      <c r="N65" s="2">
        <f t="shared" si="9"/>
        <v>388</v>
      </c>
      <c r="P65">
        <f>SUM(E62:E72)+SUM(L62:L72)</f>
        <v>2161</v>
      </c>
    </row>
    <row r="66" spans="2:14" ht="17.25" customHeight="1">
      <c r="B66" s="5">
        <v>20</v>
      </c>
      <c r="C66" s="15" t="s">
        <v>14</v>
      </c>
      <c r="D66" s="7">
        <v>24</v>
      </c>
      <c r="E66" s="1">
        <v>81</v>
      </c>
      <c r="F66" s="1">
        <v>69</v>
      </c>
      <c r="G66" s="1">
        <f t="shared" si="8"/>
        <v>150</v>
      </c>
      <c r="H66" s="1"/>
      <c r="I66" s="17">
        <v>75</v>
      </c>
      <c r="J66" s="15" t="s">
        <v>14</v>
      </c>
      <c r="K66" s="7">
        <v>79</v>
      </c>
      <c r="L66" s="1">
        <v>146</v>
      </c>
      <c r="M66" s="1">
        <v>163</v>
      </c>
      <c r="N66" s="2">
        <f t="shared" si="9"/>
        <v>309</v>
      </c>
    </row>
    <row r="67" spans="2:16" ht="17.25" customHeight="1">
      <c r="B67" s="5">
        <v>25</v>
      </c>
      <c r="C67" s="15" t="s">
        <v>14</v>
      </c>
      <c r="D67" s="7">
        <v>29</v>
      </c>
      <c r="E67" s="1">
        <v>95</v>
      </c>
      <c r="F67" s="1">
        <v>67</v>
      </c>
      <c r="G67" s="1">
        <f t="shared" si="8"/>
        <v>162</v>
      </c>
      <c r="H67" s="1"/>
      <c r="I67" s="17">
        <v>80</v>
      </c>
      <c r="J67" s="15" t="s">
        <v>14</v>
      </c>
      <c r="K67" s="7">
        <v>84</v>
      </c>
      <c r="L67" s="1">
        <v>108</v>
      </c>
      <c r="M67" s="1">
        <v>152</v>
      </c>
      <c r="N67" s="2">
        <f t="shared" si="9"/>
        <v>260</v>
      </c>
      <c r="P67" t="s">
        <v>18</v>
      </c>
    </row>
    <row r="68" spans="2:16" ht="17.25" customHeight="1">
      <c r="B68" s="5">
        <v>30</v>
      </c>
      <c r="C68" s="15" t="s">
        <v>14</v>
      </c>
      <c r="D68" s="7">
        <v>34</v>
      </c>
      <c r="E68" s="1">
        <v>87</v>
      </c>
      <c r="F68" s="1">
        <v>98</v>
      </c>
      <c r="G68" s="1">
        <f t="shared" si="8"/>
        <v>185</v>
      </c>
      <c r="H68" s="1"/>
      <c r="I68" s="17">
        <v>85</v>
      </c>
      <c r="J68" s="15" t="s">
        <v>14</v>
      </c>
      <c r="K68" s="7">
        <v>89</v>
      </c>
      <c r="L68" s="1">
        <v>65</v>
      </c>
      <c r="M68" s="1">
        <v>132</v>
      </c>
      <c r="N68" s="2">
        <f t="shared" si="9"/>
        <v>197</v>
      </c>
      <c r="P68">
        <f>SUM(F62:F72)+SUM(M62:M72)</f>
        <v>2271</v>
      </c>
    </row>
    <row r="69" spans="2:14" ht="17.25" customHeight="1">
      <c r="B69" s="5">
        <v>35</v>
      </c>
      <c r="C69" s="15" t="s">
        <v>14</v>
      </c>
      <c r="D69" s="7">
        <v>39</v>
      </c>
      <c r="E69" s="1">
        <v>115</v>
      </c>
      <c r="F69" s="1">
        <v>92</v>
      </c>
      <c r="G69" s="1">
        <f t="shared" si="8"/>
        <v>207</v>
      </c>
      <c r="H69" s="1"/>
      <c r="I69" s="17">
        <v>90</v>
      </c>
      <c r="J69" s="15" t="s">
        <v>14</v>
      </c>
      <c r="K69" s="7">
        <v>94</v>
      </c>
      <c r="L69" s="1">
        <v>31</v>
      </c>
      <c r="M69" s="1">
        <v>68</v>
      </c>
      <c r="N69" s="2">
        <f t="shared" si="9"/>
        <v>99</v>
      </c>
    </row>
    <row r="70" spans="2:16" ht="17.25" customHeight="1">
      <c r="B70" s="5">
        <v>40</v>
      </c>
      <c r="C70" s="15" t="s">
        <v>14</v>
      </c>
      <c r="D70" s="7">
        <v>44</v>
      </c>
      <c r="E70" s="1">
        <v>123</v>
      </c>
      <c r="F70" s="1">
        <v>120</v>
      </c>
      <c r="G70" s="1">
        <f t="shared" si="8"/>
        <v>243</v>
      </c>
      <c r="H70" s="1"/>
      <c r="I70" s="17">
        <v>95</v>
      </c>
      <c r="J70" s="15" t="s">
        <v>14</v>
      </c>
      <c r="K70" s="7">
        <v>99</v>
      </c>
      <c r="L70" s="1">
        <v>3</v>
      </c>
      <c r="M70" s="1">
        <v>23</v>
      </c>
      <c r="N70" s="2">
        <f t="shared" si="9"/>
        <v>26</v>
      </c>
      <c r="P70" t="s">
        <v>19</v>
      </c>
    </row>
    <row r="71" spans="2:17" ht="17.25" customHeight="1">
      <c r="B71" s="5">
        <v>45</v>
      </c>
      <c r="C71" s="15" t="s">
        <v>14</v>
      </c>
      <c r="D71" s="7">
        <v>49</v>
      </c>
      <c r="E71" s="1">
        <v>125</v>
      </c>
      <c r="F71" s="1">
        <v>129</v>
      </c>
      <c r="G71" s="1">
        <f t="shared" si="8"/>
        <v>254</v>
      </c>
      <c r="H71" s="1"/>
      <c r="I71" s="17">
        <v>100</v>
      </c>
      <c r="J71" s="15" t="s">
        <v>14</v>
      </c>
      <c r="K71" s="7">
        <v>104</v>
      </c>
      <c r="L71" s="1">
        <v>1</v>
      </c>
      <c r="M71" s="1">
        <v>6</v>
      </c>
      <c r="N71" s="2">
        <f t="shared" si="9"/>
        <v>7</v>
      </c>
      <c r="P71">
        <v>2303</v>
      </c>
      <c r="Q71" s="14"/>
    </row>
    <row r="72" spans="2:14" ht="17.25" customHeight="1" thickBot="1">
      <c r="B72" s="6">
        <v>50</v>
      </c>
      <c r="C72" s="16" t="s">
        <v>14</v>
      </c>
      <c r="D72" s="8">
        <v>54</v>
      </c>
      <c r="E72" s="3">
        <v>114</v>
      </c>
      <c r="F72" s="3">
        <v>130</v>
      </c>
      <c r="G72" s="3">
        <f t="shared" si="8"/>
        <v>244</v>
      </c>
      <c r="H72" s="3"/>
      <c r="I72" s="18">
        <v>105</v>
      </c>
      <c r="J72" s="16" t="s">
        <v>14</v>
      </c>
      <c r="K72" s="8">
        <v>999</v>
      </c>
      <c r="L72" s="3">
        <v>0</v>
      </c>
      <c r="M72" s="3">
        <v>0</v>
      </c>
      <c r="N72" s="4">
        <f t="shared" si="9"/>
        <v>0</v>
      </c>
    </row>
    <row r="73" ht="17.25" customHeight="1"/>
    <row r="74" spans="6:14" ht="17.25" customHeight="1">
      <c r="F74" t="str">
        <f>F55</f>
        <v>年少人口</v>
      </c>
      <c r="G74">
        <f>SUM(G62:G64)</f>
        <v>433</v>
      </c>
      <c r="I74" t="str">
        <f>I55</f>
        <v>年少</v>
      </c>
      <c r="K74" t="str">
        <f aca="true" t="shared" si="10" ref="K74:M76">K55</f>
        <v>男</v>
      </c>
      <c r="L74">
        <f>SUM(E62:E64)</f>
        <v>222</v>
      </c>
      <c r="M74" t="str">
        <f t="shared" si="10"/>
        <v>年少　女</v>
      </c>
      <c r="N74">
        <f>SUM(F62:F64)</f>
        <v>211</v>
      </c>
    </row>
    <row r="75" spans="6:14" ht="17.25" customHeight="1">
      <c r="F75" t="str">
        <f>F56</f>
        <v>生産人口</v>
      </c>
      <c r="G75">
        <f>SUM(G65:G72)+SUM(N62:N63)</f>
        <v>2281</v>
      </c>
      <c r="I75" t="str">
        <f>I56</f>
        <v>生産</v>
      </c>
      <c r="K75" t="str">
        <f t="shared" si="10"/>
        <v>男</v>
      </c>
      <c r="L75">
        <f>SUM(E65:E72)+SUM(L62:L63)</f>
        <v>1170</v>
      </c>
      <c r="M75" t="str">
        <f t="shared" si="10"/>
        <v>生産　女</v>
      </c>
      <c r="N75">
        <f>SUM(F65:F72)+SUM(M62:M63)</f>
        <v>1111</v>
      </c>
    </row>
    <row r="76" spans="6:14" ht="17.25" customHeight="1">
      <c r="F76" t="str">
        <f>F57</f>
        <v>老年人口</v>
      </c>
      <c r="G76">
        <f>SUM(N64:N72)</f>
        <v>1718</v>
      </c>
      <c r="I76" t="str">
        <f>I57</f>
        <v>老年</v>
      </c>
      <c r="K76" t="str">
        <f t="shared" si="10"/>
        <v>男</v>
      </c>
      <c r="L76">
        <f>SUM(L64:L72)</f>
        <v>769</v>
      </c>
      <c r="M76" t="str">
        <f t="shared" si="10"/>
        <v>老年　女</v>
      </c>
      <c r="N76">
        <f>SUM(M64:M72)</f>
        <v>949</v>
      </c>
    </row>
    <row r="77" spans="5:13" ht="22.5" customHeight="1">
      <c r="E77" s="101" t="s">
        <v>272</v>
      </c>
      <c r="F77" s="101"/>
      <c r="G77" s="101"/>
      <c r="H77" s="101"/>
      <c r="I77" s="101"/>
      <c r="J77" s="101"/>
      <c r="K77" s="101"/>
      <c r="L77" s="101"/>
      <c r="M77" s="101"/>
    </row>
    <row r="78" spans="2:13" ht="22.5" customHeight="1">
      <c r="B78" s="71" t="s">
        <v>11</v>
      </c>
      <c r="C78" s="13"/>
      <c r="F78" s="69" t="str">
        <f>F59</f>
        <v>　＊年齢基準日　平成31年10月1日＊</v>
      </c>
      <c r="M78" s="69" t="str">
        <f>M59</f>
        <v>平成31年3月29日　現在</v>
      </c>
    </row>
    <row r="79" ht="22.5" customHeight="1" thickBot="1">
      <c r="M79" s="70" t="str">
        <f>M60</f>
        <v>平成31年4月1日　作成</v>
      </c>
    </row>
    <row r="80" spans="2:16" ht="17.25" customHeight="1" thickBot="1">
      <c r="B80" s="102" t="s">
        <v>0</v>
      </c>
      <c r="C80" s="100"/>
      <c r="D80" s="100"/>
      <c r="E80" s="21" t="s">
        <v>5</v>
      </c>
      <c r="F80" s="21" t="s">
        <v>6</v>
      </c>
      <c r="G80" s="21" t="s">
        <v>7</v>
      </c>
      <c r="H80" s="21"/>
      <c r="I80" s="100" t="s">
        <v>0</v>
      </c>
      <c r="J80" s="100"/>
      <c r="K80" s="100"/>
      <c r="L80" s="21" t="s">
        <v>5</v>
      </c>
      <c r="M80" s="21" t="s">
        <v>15</v>
      </c>
      <c r="N80" s="22" t="s">
        <v>16</v>
      </c>
      <c r="P80" s="23" t="s">
        <v>13</v>
      </c>
    </row>
    <row r="81" spans="2:16" ht="17.25" customHeight="1" thickTop="1">
      <c r="B81" s="9">
        <v>0</v>
      </c>
      <c r="C81" s="19" t="s">
        <v>14</v>
      </c>
      <c r="D81" s="10">
        <v>4</v>
      </c>
      <c r="E81" s="11">
        <v>36</v>
      </c>
      <c r="F81" s="11">
        <v>24</v>
      </c>
      <c r="G81" s="11">
        <f aca="true" t="shared" si="11" ref="G81:G91">E81+F81</f>
        <v>60</v>
      </c>
      <c r="H81" s="11"/>
      <c r="I81" s="20">
        <v>55</v>
      </c>
      <c r="J81" s="19" t="s">
        <v>14</v>
      </c>
      <c r="K81" s="10">
        <v>59</v>
      </c>
      <c r="L81" s="11">
        <v>93</v>
      </c>
      <c r="M81" s="11">
        <v>114</v>
      </c>
      <c r="N81" s="12">
        <f aca="true" t="shared" si="12" ref="N81:N91">L81+M81</f>
        <v>207</v>
      </c>
      <c r="P81">
        <f>P84+P87</f>
        <v>3444</v>
      </c>
    </row>
    <row r="82" spans="2:14" ht="17.25" customHeight="1">
      <c r="B82" s="5">
        <v>5</v>
      </c>
      <c r="C82" s="15" t="s">
        <v>14</v>
      </c>
      <c r="D82" s="7">
        <v>9</v>
      </c>
      <c r="E82" s="1">
        <v>39</v>
      </c>
      <c r="F82" s="1">
        <v>31</v>
      </c>
      <c r="G82" s="1">
        <f t="shared" si="11"/>
        <v>70</v>
      </c>
      <c r="H82" s="1"/>
      <c r="I82" s="17">
        <v>60</v>
      </c>
      <c r="J82" s="15" t="s">
        <v>14</v>
      </c>
      <c r="K82" s="7">
        <v>64</v>
      </c>
      <c r="L82" s="1">
        <v>164</v>
      </c>
      <c r="M82" s="1">
        <v>144</v>
      </c>
      <c r="N82" s="2">
        <f t="shared" si="12"/>
        <v>308</v>
      </c>
    </row>
    <row r="83" spans="2:16" ht="17.25" customHeight="1">
      <c r="B83" s="5">
        <v>10</v>
      </c>
      <c r="C83" s="15" t="s">
        <v>14</v>
      </c>
      <c r="D83" s="7">
        <v>14</v>
      </c>
      <c r="E83" s="1">
        <v>42</v>
      </c>
      <c r="F83" s="1">
        <v>51</v>
      </c>
      <c r="G83" s="1">
        <f t="shared" si="11"/>
        <v>93</v>
      </c>
      <c r="H83" s="1"/>
      <c r="I83" s="17">
        <v>65</v>
      </c>
      <c r="J83" s="15" t="s">
        <v>14</v>
      </c>
      <c r="K83" s="7">
        <v>69</v>
      </c>
      <c r="L83" s="1">
        <v>186</v>
      </c>
      <c r="M83" s="1">
        <v>187</v>
      </c>
      <c r="N83" s="2">
        <f t="shared" si="12"/>
        <v>373</v>
      </c>
      <c r="P83" t="s">
        <v>5</v>
      </c>
    </row>
    <row r="84" spans="2:16" ht="17.25" customHeight="1">
      <c r="B84" s="5">
        <v>15</v>
      </c>
      <c r="C84" s="15" t="s">
        <v>14</v>
      </c>
      <c r="D84" s="7">
        <v>19</v>
      </c>
      <c r="E84" s="1">
        <v>49</v>
      </c>
      <c r="F84" s="1">
        <v>56</v>
      </c>
      <c r="G84" s="1">
        <f t="shared" si="11"/>
        <v>105</v>
      </c>
      <c r="H84" s="1"/>
      <c r="I84" s="17">
        <v>70</v>
      </c>
      <c r="J84" s="15" t="s">
        <v>14</v>
      </c>
      <c r="K84" s="7">
        <v>74</v>
      </c>
      <c r="L84" s="1">
        <v>166</v>
      </c>
      <c r="M84" s="1">
        <v>178</v>
      </c>
      <c r="N84" s="2">
        <f t="shared" si="12"/>
        <v>344</v>
      </c>
      <c r="P84">
        <f>SUM(E81:E91)+SUM(L81:L91)</f>
        <v>1619</v>
      </c>
    </row>
    <row r="85" spans="2:14" ht="17.25" customHeight="1">
      <c r="B85" s="5">
        <v>20</v>
      </c>
      <c r="C85" s="15" t="s">
        <v>14</v>
      </c>
      <c r="D85" s="7">
        <v>24</v>
      </c>
      <c r="E85" s="1">
        <v>65</v>
      </c>
      <c r="F85" s="1">
        <v>32</v>
      </c>
      <c r="G85" s="1">
        <f t="shared" si="11"/>
        <v>97</v>
      </c>
      <c r="H85" s="1"/>
      <c r="I85" s="17">
        <v>75</v>
      </c>
      <c r="J85" s="15" t="s">
        <v>14</v>
      </c>
      <c r="K85" s="7">
        <v>79</v>
      </c>
      <c r="L85" s="1">
        <v>134</v>
      </c>
      <c r="M85" s="1">
        <v>159</v>
      </c>
      <c r="N85" s="2">
        <f t="shared" si="12"/>
        <v>293</v>
      </c>
    </row>
    <row r="86" spans="2:16" ht="17.25" customHeight="1">
      <c r="B86" s="5">
        <v>25</v>
      </c>
      <c r="C86" s="15" t="s">
        <v>14</v>
      </c>
      <c r="D86" s="7">
        <v>29</v>
      </c>
      <c r="E86" s="1">
        <v>52</v>
      </c>
      <c r="F86" s="1">
        <v>42</v>
      </c>
      <c r="G86" s="1">
        <f t="shared" si="11"/>
        <v>94</v>
      </c>
      <c r="H86" s="1"/>
      <c r="I86" s="17">
        <v>80</v>
      </c>
      <c r="J86" s="15" t="s">
        <v>14</v>
      </c>
      <c r="K86" s="7">
        <v>84</v>
      </c>
      <c r="L86" s="1">
        <v>138</v>
      </c>
      <c r="M86" s="1">
        <v>183</v>
      </c>
      <c r="N86" s="2">
        <f t="shared" si="12"/>
        <v>321</v>
      </c>
      <c r="P86" t="s">
        <v>18</v>
      </c>
    </row>
    <row r="87" spans="2:16" ht="17.25" customHeight="1">
      <c r="B87" s="5">
        <v>30</v>
      </c>
      <c r="C87" s="15" t="s">
        <v>14</v>
      </c>
      <c r="D87" s="7">
        <v>34</v>
      </c>
      <c r="E87" s="1">
        <v>47</v>
      </c>
      <c r="F87" s="1">
        <v>68</v>
      </c>
      <c r="G87" s="1">
        <f t="shared" si="11"/>
        <v>115</v>
      </c>
      <c r="H87" s="1"/>
      <c r="I87" s="17">
        <v>85</v>
      </c>
      <c r="J87" s="15" t="s">
        <v>14</v>
      </c>
      <c r="K87" s="7">
        <v>89</v>
      </c>
      <c r="L87" s="1">
        <v>71</v>
      </c>
      <c r="M87" s="1">
        <v>141</v>
      </c>
      <c r="N87" s="2">
        <f t="shared" si="12"/>
        <v>212</v>
      </c>
      <c r="P87">
        <f>SUM(F81:F91)+SUM(M81:M91)</f>
        <v>1825</v>
      </c>
    </row>
    <row r="88" spans="2:14" ht="17.25" customHeight="1">
      <c r="B88" s="5">
        <v>35</v>
      </c>
      <c r="C88" s="15" t="s">
        <v>14</v>
      </c>
      <c r="D88" s="7">
        <v>39</v>
      </c>
      <c r="E88" s="1">
        <v>55</v>
      </c>
      <c r="F88" s="1">
        <v>60</v>
      </c>
      <c r="G88" s="1">
        <f t="shared" si="11"/>
        <v>115</v>
      </c>
      <c r="H88" s="1"/>
      <c r="I88" s="17">
        <v>90</v>
      </c>
      <c r="J88" s="15" t="s">
        <v>14</v>
      </c>
      <c r="K88" s="7">
        <v>94</v>
      </c>
      <c r="L88" s="1">
        <v>39</v>
      </c>
      <c r="M88" s="1">
        <v>107</v>
      </c>
      <c r="N88" s="2">
        <f t="shared" si="12"/>
        <v>146</v>
      </c>
    </row>
    <row r="89" spans="2:16" ht="17.25" customHeight="1">
      <c r="B89" s="5">
        <v>40</v>
      </c>
      <c r="C89" s="15" t="s">
        <v>14</v>
      </c>
      <c r="D89" s="7">
        <v>44</v>
      </c>
      <c r="E89" s="1">
        <v>76</v>
      </c>
      <c r="F89" s="1">
        <v>77</v>
      </c>
      <c r="G89" s="1">
        <f t="shared" si="11"/>
        <v>153</v>
      </c>
      <c r="H89" s="1"/>
      <c r="I89" s="17">
        <v>95</v>
      </c>
      <c r="J89" s="15" t="s">
        <v>14</v>
      </c>
      <c r="K89" s="7">
        <v>99</v>
      </c>
      <c r="L89" s="1">
        <v>8</v>
      </c>
      <c r="M89" s="1">
        <v>37</v>
      </c>
      <c r="N89" s="2">
        <f t="shared" si="12"/>
        <v>45</v>
      </c>
      <c r="P89" t="s">
        <v>19</v>
      </c>
    </row>
    <row r="90" spans="2:16" ht="17.25" customHeight="1">
      <c r="B90" s="5">
        <v>45</v>
      </c>
      <c r="C90" s="15" t="s">
        <v>14</v>
      </c>
      <c r="D90" s="7">
        <v>49</v>
      </c>
      <c r="E90" s="1">
        <v>85</v>
      </c>
      <c r="F90" s="1">
        <v>54</v>
      </c>
      <c r="G90" s="1">
        <f t="shared" si="11"/>
        <v>139</v>
      </c>
      <c r="H90" s="1"/>
      <c r="I90" s="17">
        <v>100</v>
      </c>
      <c r="J90" s="15" t="s">
        <v>14</v>
      </c>
      <c r="K90" s="7">
        <v>104</v>
      </c>
      <c r="L90" s="1">
        <v>0</v>
      </c>
      <c r="M90" s="1">
        <v>6</v>
      </c>
      <c r="N90" s="2">
        <f t="shared" si="12"/>
        <v>6</v>
      </c>
      <c r="P90">
        <v>1825</v>
      </c>
    </row>
    <row r="91" spans="2:14" ht="17.25" customHeight="1" thickBot="1">
      <c r="B91" s="6">
        <v>50</v>
      </c>
      <c r="C91" s="16" t="s">
        <v>14</v>
      </c>
      <c r="D91" s="8">
        <v>54</v>
      </c>
      <c r="E91" s="3">
        <v>74</v>
      </c>
      <c r="F91" s="3">
        <v>73</v>
      </c>
      <c r="G91" s="3">
        <f t="shared" si="11"/>
        <v>147</v>
      </c>
      <c r="H91" s="3"/>
      <c r="I91" s="18">
        <v>105</v>
      </c>
      <c r="J91" s="16" t="s">
        <v>14</v>
      </c>
      <c r="K91" s="8">
        <v>999</v>
      </c>
      <c r="L91" s="3">
        <v>0</v>
      </c>
      <c r="M91" s="3">
        <v>1</v>
      </c>
      <c r="N91" s="4">
        <f t="shared" si="12"/>
        <v>1</v>
      </c>
    </row>
    <row r="92" ht="17.25" customHeight="1"/>
    <row r="93" spans="6:14" ht="17.25" customHeight="1">
      <c r="F93" t="str">
        <f>F74</f>
        <v>年少人口</v>
      </c>
      <c r="G93">
        <f>SUM(G81:G83)</f>
        <v>223</v>
      </c>
      <c r="I93" t="str">
        <f>I74</f>
        <v>年少</v>
      </c>
      <c r="K93" t="str">
        <f aca="true" t="shared" si="13" ref="K93:M95">K74</f>
        <v>男</v>
      </c>
      <c r="L93">
        <f>SUM(E81:E83)</f>
        <v>117</v>
      </c>
      <c r="M93" t="str">
        <f t="shared" si="13"/>
        <v>年少　女</v>
      </c>
      <c r="N93">
        <f>SUM(F81:F83)</f>
        <v>106</v>
      </c>
    </row>
    <row r="94" spans="6:14" ht="17.25" customHeight="1">
      <c r="F94" t="str">
        <f>F75</f>
        <v>生産人口</v>
      </c>
      <c r="G94">
        <f>SUM(G84:G91)+SUM(N81:N82)</f>
        <v>1480</v>
      </c>
      <c r="I94" t="str">
        <f>I75</f>
        <v>生産</v>
      </c>
      <c r="K94" t="str">
        <f t="shared" si="13"/>
        <v>男</v>
      </c>
      <c r="L94">
        <f>SUM(E84:E91)+SUM(L81:L82)</f>
        <v>760</v>
      </c>
      <c r="M94" t="str">
        <f t="shared" si="13"/>
        <v>生産　女</v>
      </c>
      <c r="N94">
        <f>SUM(F84:F91)+SUM(M81:M82)</f>
        <v>720</v>
      </c>
    </row>
    <row r="95" spans="6:14" ht="17.25" customHeight="1">
      <c r="F95" t="str">
        <f>F76</f>
        <v>老年人口</v>
      </c>
      <c r="G95">
        <f>SUM(N83:N91)</f>
        <v>1741</v>
      </c>
      <c r="I95" t="str">
        <f>I76</f>
        <v>老年</v>
      </c>
      <c r="K95" t="str">
        <f t="shared" si="13"/>
        <v>男</v>
      </c>
      <c r="L95">
        <f>SUM(L83:L91)</f>
        <v>742</v>
      </c>
      <c r="M95" t="str">
        <f t="shared" si="13"/>
        <v>老年　女</v>
      </c>
      <c r="N95">
        <f>SUM(M83:M91)</f>
        <v>999</v>
      </c>
    </row>
    <row r="96" spans="5:13" ht="22.5" customHeight="1">
      <c r="E96" s="101" t="s">
        <v>272</v>
      </c>
      <c r="F96" s="101"/>
      <c r="G96" s="101"/>
      <c r="H96" s="101"/>
      <c r="I96" s="101"/>
      <c r="J96" s="101"/>
      <c r="K96" s="101"/>
      <c r="L96" s="101"/>
      <c r="M96" s="101"/>
    </row>
    <row r="97" spans="2:13" ht="22.5" customHeight="1">
      <c r="B97" s="71" t="s">
        <v>12</v>
      </c>
      <c r="C97" s="13"/>
      <c r="F97" s="69" t="str">
        <f>F78</f>
        <v>　＊年齢基準日　平成31年10月1日＊</v>
      </c>
      <c r="M97" s="69" t="str">
        <f>M78</f>
        <v>平成31年3月29日　現在</v>
      </c>
    </row>
    <row r="98" ht="22.5" customHeight="1" thickBot="1">
      <c r="M98" s="70" t="str">
        <f>M79</f>
        <v>平成31年4月1日　作成</v>
      </c>
    </row>
    <row r="99" spans="2:16" ht="17.25" customHeight="1" thickBot="1">
      <c r="B99" s="102" t="s">
        <v>0</v>
      </c>
      <c r="C99" s="100"/>
      <c r="D99" s="100"/>
      <c r="E99" s="21" t="s">
        <v>5</v>
      </c>
      <c r="F99" s="21" t="s">
        <v>6</v>
      </c>
      <c r="G99" s="21" t="s">
        <v>7</v>
      </c>
      <c r="H99" s="21"/>
      <c r="I99" s="100" t="s">
        <v>0</v>
      </c>
      <c r="J99" s="100"/>
      <c r="K99" s="100"/>
      <c r="L99" s="21" t="s">
        <v>5</v>
      </c>
      <c r="M99" s="21" t="s">
        <v>15</v>
      </c>
      <c r="N99" s="22" t="s">
        <v>16</v>
      </c>
      <c r="P99" s="23" t="s">
        <v>13</v>
      </c>
    </row>
    <row r="100" spans="2:16" ht="17.25" customHeight="1" thickTop="1">
      <c r="B100" s="9">
        <v>0</v>
      </c>
      <c r="C100" s="19" t="s">
        <v>14</v>
      </c>
      <c r="D100" s="10">
        <v>4</v>
      </c>
      <c r="E100" s="11">
        <v>3</v>
      </c>
      <c r="F100" s="11">
        <v>11</v>
      </c>
      <c r="G100" s="11">
        <f aca="true" t="shared" si="14" ref="G100:G110">E100+F100</f>
        <v>14</v>
      </c>
      <c r="H100" s="11"/>
      <c r="I100" s="20">
        <v>55</v>
      </c>
      <c r="J100" s="19" t="s">
        <v>14</v>
      </c>
      <c r="K100" s="10">
        <v>59</v>
      </c>
      <c r="L100" s="11">
        <v>30</v>
      </c>
      <c r="M100" s="11">
        <v>26</v>
      </c>
      <c r="N100" s="12">
        <f aca="true" t="shared" si="15" ref="N100:N110">L100+M100</f>
        <v>56</v>
      </c>
      <c r="P100">
        <f>P103+P106</f>
        <v>875</v>
      </c>
    </row>
    <row r="101" spans="2:14" ht="17.25" customHeight="1">
      <c r="B101" s="5">
        <v>5</v>
      </c>
      <c r="C101" s="15" t="s">
        <v>14</v>
      </c>
      <c r="D101" s="7">
        <v>9</v>
      </c>
      <c r="E101" s="1">
        <v>9</v>
      </c>
      <c r="F101" s="1">
        <v>10</v>
      </c>
      <c r="G101" s="1">
        <f t="shared" si="14"/>
        <v>19</v>
      </c>
      <c r="H101" s="1"/>
      <c r="I101" s="17">
        <v>60</v>
      </c>
      <c r="J101" s="15" t="s">
        <v>14</v>
      </c>
      <c r="K101" s="7">
        <v>64</v>
      </c>
      <c r="L101" s="1">
        <v>42</v>
      </c>
      <c r="M101" s="1">
        <v>35</v>
      </c>
      <c r="N101" s="2">
        <f t="shared" si="15"/>
        <v>77</v>
      </c>
    </row>
    <row r="102" spans="2:16" ht="17.25" customHeight="1">
      <c r="B102" s="5">
        <v>10</v>
      </c>
      <c r="C102" s="15" t="s">
        <v>14</v>
      </c>
      <c r="D102" s="7">
        <v>14</v>
      </c>
      <c r="E102" s="1">
        <v>13</v>
      </c>
      <c r="F102" s="1">
        <v>13</v>
      </c>
      <c r="G102" s="1">
        <f t="shared" si="14"/>
        <v>26</v>
      </c>
      <c r="H102" s="1"/>
      <c r="I102" s="17">
        <v>65</v>
      </c>
      <c r="J102" s="15" t="s">
        <v>14</v>
      </c>
      <c r="K102" s="7">
        <v>69</v>
      </c>
      <c r="L102" s="1">
        <v>42</v>
      </c>
      <c r="M102" s="1">
        <v>41</v>
      </c>
      <c r="N102" s="2">
        <f t="shared" si="15"/>
        <v>83</v>
      </c>
      <c r="P102" t="s">
        <v>5</v>
      </c>
    </row>
    <row r="103" spans="2:16" ht="17.25" customHeight="1">
      <c r="B103" s="5">
        <v>15</v>
      </c>
      <c r="C103" s="15" t="s">
        <v>14</v>
      </c>
      <c r="D103" s="7">
        <v>19</v>
      </c>
      <c r="E103" s="1">
        <v>7</v>
      </c>
      <c r="F103" s="1">
        <v>17</v>
      </c>
      <c r="G103" s="1">
        <f t="shared" si="14"/>
        <v>24</v>
      </c>
      <c r="H103" s="1"/>
      <c r="I103" s="17">
        <v>70</v>
      </c>
      <c r="J103" s="15" t="s">
        <v>14</v>
      </c>
      <c r="K103" s="7">
        <v>74</v>
      </c>
      <c r="L103" s="1">
        <v>43</v>
      </c>
      <c r="M103" s="1">
        <v>42</v>
      </c>
      <c r="N103" s="2">
        <f t="shared" si="15"/>
        <v>85</v>
      </c>
      <c r="P103">
        <f>SUM(E100:E110)+SUM(L100:L110)</f>
        <v>413</v>
      </c>
    </row>
    <row r="104" spans="2:14" ht="17.25" customHeight="1">
      <c r="B104" s="5">
        <v>20</v>
      </c>
      <c r="C104" s="15" t="s">
        <v>14</v>
      </c>
      <c r="D104" s="7">
        <v>24</v>
      </c>
      <c r="E104" s="1">
        <v>10</v>
      </c>
      <c r="F104" s="1">
        <v>12</v>
      </c>
      <c r="G104" s="1">
        <f t="shared" si="14"/>
        <v>22</v>
      </c>
      <c r="H104" s="1"/>
      <c r="I104" s="17">
        <v>75</v>
      </c>
      <c r="J104" s="15" t="s">
        <v>14</v>
      </c>
      <c r="K104" s="7">
        <v>79</v>
      </c>
      <c r="L104" s="1">
        <v>29</v>
      </c>
      <c r="M104" s="1">
        <v>44</v>
      </c>
      <c r="N104" s="2">
        <f t="shared" si="15"/>
        <v>73</v>
      </c>
    </row>
    <row r="105" spans="2:16" ht="17.25" customHeight="1">
      <c r="B105" s="5">
        <v>25</v>
      </c>
      <c r="C105" s="15" t="s">
        <v>14</v>
      </c>
      <c r="D105" s="7">
        <v>29</v>
      </c>
      <c r="E105" s="1">
        <v>7</v>
      </c>
      <c r="F105" s="1">
        <v>8</v>
      </c>
      <c r="G105" s="1">
        <f t="shared" si="14"/>
        <v>15</v>
      </c>
      <c r="H105" s="1"/>
      <c r="I105" s="17">
        <v>80</v>
      </c>
      <c r="J105" s="15" t="s">
        <v>14</v>
      </c>
      <c r="K105" s="7">
        <v>84</v>
      </c>
      <c r="L105" s="1">
        <v>30</v>
      </c>
      <c r="M105" s="1">
        <v>49</v>
      </c>
      <c r="N105" s="2">
        <f t="shared" si="15"/>
        <v>79</v>
      </c>
      <c r="P105" t="s">
        <v>18</v>
      </c>
    </row>
    <row r="106" spans="2:16" ht="17.25" customHeight="1">
      <c r="B106" s="5">
        <v>30</v>
      </c>
      <c r="C106" s="15" t="s">
        <v>14</v>
      </c>
      <c r="D106" s="7">
        <v>34</v>
      </c>
      <c r="E106" s="1">
        <v>9</v>
      </c>
      <c r="F106" s="1">
        <v>6</v>
      </c>
      <c r="G106" s="1">
        <f t="shared" si="14"/>
        <v>15</v>
      </c>
      <c r="H106" s="1"/>
      <c r="I106" s="17">
        <v>85</v>
      </c>
      <c r="J106" s="15" t="s">
        <v>14</v>
      </c>
      <c r="K106" s="7">
        <v>89</v>
      </c>
      <c r="L106" s="1">
        <v>28</v>
      </c>
      <c r="M106" s="1">
        <v>48</v>
      </c>
      <c r="N106" s="2">
        <f t="shared" si="15"/>
        <v>76</v>
      </c>
      <c r="P106">
        <f>SUM(F100:F110)+SUM(M100:M110)</f>
        <v>462</v>
      </c>
    </row>
    <row r="107" spans="2:14" ht="17.25" customHeight="1">
      <c r="B107" s="5">
        <v>35</v>
      </c>
      <c r="C107" s="15" t="s">
        <v>14</v>
      </c>
      <c r="D107" s="7">
        <v>39</v>
      </c>
      <c r="E107" s="1">
        <v>16</v>
      </c>
      <c r="F107" s="1">
        <v>7</v>
      </c>
      <c r="G107" s="1">
        <f t="shared" si="14"/>
        <v>23</v>
      </c>
      <c r="H107" s="1"/>
      <c r="I107" s="17">
        <v>90</v>
      </c>
      <c r="J107" s="15" t="s">
        <v>14</v>
      </c>
      <c r="K107" s="7">
        <v>94</v>
      </c>
      <c r="L107" s="1">
        <v>13</v>
      </c>
      <c r="M107" s="1">
        <v>25</v>
      </c>
      <c r="N107" s="2">
        <f t="shared" si="15"/>
        <v>38</v>
      </c>
    </row>
    <row r="108" spans="2:16" ht="17.25" customHeight="1">
      <c r="B108" s="5">
        <v>40</v>
      </c>
      <c r="C108" s="15" t="s">
        <v>14</v>
      </c>
      <c r="D108" s="7">
        <v>44</v>
      </c>
      <c r="E108" s="1">
        <v>18</v>
      </c>
      <c r="F108" s="1">
        <v>16</v>
      </c>
      <c r="G108" s="1">
        <f t="shared" si="14"/>
        <v>34</v>
      </c>
      <c r="H108" s="1"/>
      <c r="I108" s="17">
        <v>95</v>
      </c>
      <c r="J108" s="15" t="s">
        <v>14</v>
      </c>
      <c r="K108" s="7">
        <v>99</v>
      </c>
      <c r="L108" s="1">
        <v>1</v>
      </c>
      <c r="M108" s="1">
        <v>4</v>
      </c>
      <c r="N108" s="2">
        <f t="shared" si="15"/>
        <v>5</v>
      </c>
      <c r="P108" t="s">
        <v>19</v>
      </c>
    </row>
    <row r="109" spans="2:16" ht="17.25" customHeight="1">
      <c r="B109" s="5">
        <v>45</v>
      </c>
      <c r="C109" s="15" t="s">
        <v>14</v>
      </c>
      <c r="D109" s="7">
        <v>49</v>
      </c>
      <c r="E109" s="1">
        <v>27</v>
      </c>
      <c r="F109" s="1">
        <v>24</v>
      </c>
      <c r="G109" s="1">
        <f t="shared" si="14"/>
        <v>51</v>
      </c>
      <c r="H109" s="1"/>
      <c r="I109" s="17">
        <v>100</v>
      </c>
      <c r="J109" s="15" t="s">
        <v>14</v>
      </c>
      <c r="K109" s="7">
        <v>104</v>
      </c>
      <c r="L109" s="1">
        <v>0</v>
      </c>
      <c r="M109" s="1">
        <v>1</v>
      </c>
      <c r="N109" s="2">
        <f t="shared" si="15"/>
        <v>1</v>
      </c>
      <c r="P109">
        <v>465</v>
      </c>
    </row>
    <row r="110" spans="2:14" ht="17.25" customHeight="1" thickBot="1">
      <c r="B110" s="6">
        <v>50</v>
      </c>
      <c r="C110" s="16" t="s">
        <v>14</v>
      </c>
      <c r="D110" s="8">
        <v>54</v>
      </c>
      <c r="E110" s="3">
        <v>36</v>
      </c>
      <c r="F110" s="3">
        <v>23</v>
      </c>
      <c r="G110" s="3">
        <f t="shared" si="14"/>
        <v>59</v>
      </c>
      <c r="H110" s="3"/>
      <c r="I110" s="18">
        <v>105</v>
      </c>
      <c r="J110" s="16" t="s">
        <v>14</v>
      </c>
      <c r="K110" s="8">
        <v>999</v>
      </c>
      <c r="L110" s="3">
        <v>0</v>
      </c>
      <c r="M110" s="3">
        <v>0</v>
      </c>
      <c r="N110" s="4">
        <f t="shared" si="15"/>
        <v>0</v>
      </c>
    </row>
    <row r="111" ht="17.25" customHeight="1"/>
    <row r="112" spans="6:14" ht="17.25" customHeight="1">
      <c r="F112" t="str">
        <f>F93</f>
        <v>年少人口</v>
      </c>
      <c r="G112">
        <f>SUM(G100:G102)</f>
        <v>59</v>
      </c>
      <c r="I112" t="str">
        <f>I93</f>
        <v>年少</v>
      </c>
      <c r="K112" t="str">
        <f aca="true" t="shared" si="16" ref="K112:M114">K93</f>
        <v>男</v>
      </c>
      <c r="L112">
        <f>SUM(E100:E102)</f>
        <v>25</v>
      </c>
      <c r="M112" t="str">
        <f t="shared" si="16"/>
        <v>年少　女</v>
      </c>
      <c r="N112">
        <f>SUM(F100:F102)</f>
        <v>34</v>
      </c>
    </row>
    <row r="113" spans="6:14" ht="17.25" customHeight="1">
      <c r="F113" t="str">
        <f>F94</f>
        <v>生産人口</v>
      </c>
      <c r="G113">
        <f>SUM(G103:G110)+SUM(N100:N101)</f>
        <v>376</v>
      </c>
      <c r="I113" t="str">
        <f>I94</f>
        <v>生産</v>
      </c>
      <c r="K113" t="str">
        <f t="shared" si="16"/>
        <v>男</v>
      </c>
      <c r="L113">
        <f>SUM(E103:E110)+SUM(L100:L101)</f>
        <v>202</v>
      </c>
      <c r="M113" t="str">
        <f t="shared" si="16"/>
        <v>生産　女</v>
      </c>
      <c r="N113">
        <f>SUM(F103:F110)+SUM(M100:M101)</f>
        <v>174</v>
      </c>
    </row>
    <row r="114" spans="6:14" ht="17.25" customHeight="1">
      <c r="F114" t="str">
        <f>F95</f>
        <v>老年人口</v>
      </c>
      <c r="G114">
        <f>SUM(N102:N110)</f>
        <v>440</v>
      </c>
      <c r="I114" t="str">
        <f>I95</f>
        <v>老年</v>
      </c>
      <c r="K114" t="str">
        <f t="shared" si="16"/>
        <v>男</v>
      </c>
      <c r="L114">
        <f>SUM(L102:L110)</f>
        <v>186</v>
      </c>
      <c r="M114" t="str">
        <f t="shared" si="16"/>
        <v>老年　女</v>
      </c>
      <c r="N114">
        <f>SUM(M102:M110)</f>
        <v>254</v>
      </c>
    </row>
    <row r="115" spans="5:13" ht="22.5" customHeight="1">
      <c r="E115" s="101" t="s">
        <v>272</v>
      </c>
      <c r="F115" s="101"/>
      <c r="G115" s="101"/>
      <c r="H115" s="101"/>
      <c r="I115" s="101"/>
      <c r="J115" s="101"/>
      <c r="K115" s="101"/>
      <c r="L115" s="101"/>
      <c r="M115" s="101"/>
    </row>
    <row r="116" spans="2:13" ht="22.5" customHeight="1">
      <c r="B116" s="71" t="s">
        <v>20</v>
      </c>
      <c r="C116" s="13"/>
      <c r="F116" s="69" t="str">
        <f>F97</f>
        <v>　＊年齢基準日　平成31年10月1日＊</v>
      </c>
      <c r="M116" s="69" t="str">
        <f>M97</f>
        <v>平成31年3月29日　現在</v>
      </c>
    </row>
    <row r="117" ht="22.5" customHeight="1" thickBot="1">
      <c r="M117" s="70" t="str">
        <f>M98</f>
        <v>平成31年4月1日　作成</v>
      </c>
    </row>
    <row r="118" spans="2:16" ht="17.25" customHeight="1" thickBot="1">
      <c r="B118" s="102" t="s">
        <v>0</v>
      </c>
      <c r="C118" s="100"/>
      <c r="D118" s="100"/>
      <c r="E118" s="21" t="s">
        <v>5</v>
      </c>
      <c r="F118" s="21" t="s">
        <v>6</v>
      </c>
      <c r="G118" s="21" t="s">
        <v>7</v>
      </c>
      <c r="H118" s="21"/>
      <c r="I118" s="100" t="s">
        <v>0</v>
      </c>
      <c r="J118" s="100"/>
      <c r="K118" s="100"/>
      <c r="L118" s="21" t="s">
        <v>5</v>
      </c>
      <c r="M118" s="21" t="s">
        <v>15</v>
      </c>
      <c r="N118" s="22" t="s">
        <v>16</v>
      </c>
      <c r="P118" s="23" t="s">
        <v>13</v>
      </c>
    </row>
    <row r="119" spans="2:16" ht="17.25" customHeight="1" thickTop="1">
      <c r="B119" s="9">
        <v>0</v>
      </c>
      <c r="C119" s="19" t="s">
        <v>14</v>
      </c>
      <c r="D119" s="10">
        <v>4</v>
      </c>
      <c r="E119" s="11">
        <v>6</v>
      </c>
      <c r="F119" s="11">
        <v>10</v>
      </c>
      <c r="G119" s="11">
        <f aca="true" t="shared" si="17" ref="G119:G129">E119+F119</f>
        <v>16</v>
      </c>
      <c r="H119" s="11"/>
      <c r="I119" s="20">
        <v>55</v>
      </c>
      <c r="J119" s="19" t="s">
        <v>14</v>
      </c>
      <c r="K119" s="10">
        <v>59</v>
      </c>
      <c r="L119" s="11">
        <v>40</v>
      </c>
      <c r="M119" s="11">
        <v>40</v>
      </c>
      <c r="N119" s="12">
        <f aca="true" t="shared" si="18" ref="N119:N129">L119+M119</f>
        <v>80</v>
      </c>
      <c r="P119">
        <f>P122+P125</f>
        <v>985</v>
      </c>
    </row>
    <row r="120" spans="2:14" ht="17.25" customHeight="1">
      <c r="B120" s="5">
        <v>5</v>
      </c>
      <c r="C120" s="15" t="s">
        <v>14</v>
      </c>
      <c r="D120" s="7">
        <v>9</v>
      </c>
      <c r="E120" s="1">
        <v>5</v>
      </c>
      <c r="F120" s="1">
        <v>3</v>
      </c>
      <c r="G120" s="1">
        <f t="shared" si="17"/>
        <v>8</v>
      </c>
      <c r="H120" s="1"/>
      <c r="I120" s="17">
        <v>60</v>
      </c>
      <c r="J120" s="15" t="s">
        <v>14</v>
      </c>
      <c r="K120" s="7">
        <v>64</v>
      </c>
      <c r="L120" s="1">
        <v>40</v>
      </c>
      <c r="M120" s="1">
        <v>37</v>
      </c>
      <c r="N120" s="2">
        <f t="shared" si="18"/>
        <v>77</v>
      </c>
    </row>
    <row r="121" spans="2:16" ht="17.25" customHeight="1">
      <c r="B121" s="5">
        <v>10</v>
      </c>
      <c r="C121" s="15" t="s">
        <v>14</v>
      </c>
      <c r="D121" s="7">
        <v>14</v>
      </c>
      <c r="E121" s="1">
        <v>3</v>
      </c>
      <c r="F121" s="1">
        <v>13</v>
      </c>
      <c r="G121" s="1">
        <f t="shared" si="17"/>
        <v>16</v>
      </c>
      <c r="H121" s="1"/>
      <c r="I121" s="17">
        <v>65</v>
      </c>
      <c r="J121" s="15" t="s">
        <v>14</v>
      </c>
      <c r="K121" s="7">
        <v>69</v>
      </c>
      <c r="L121" s="1">
        <v>59</v>
      </c>
      <c r="M121" s="1">
        <v>57</v>
      </c>
      <c r="N121" s="2">
        <f t="shared" si="18"/>
        <v>116</v>
      </c>
      <c r="P121" t="s">
        <v>5</v>
      </c>
    </row>
    <row r="122" spans="2:16" ht="17.25" customHeight="1">
      <c r="B122" s="5">
        <v>15</v>
      </c>
      <c r="C122" s="15" t="s">
        <v>14</v>
      </c>
      <c r="D122" s="7">
        <v>19</v>
      </c>
      <c r="E122" s="1">
        <v>11</v>
      </c>
      <c r="F122" s="1">
        <v>15</v>
      </c>
      <c r="G122" s="1">
        <f t="shared" si="17"/>
        <v>26</v>
      </c>
      <c r="H122" s="1"/>
      <c r="I122" s="17">
        <v>70</v>
      </c>
      <c r="J122" s="15" t="s">
        <v>14</v>
      </c>
      <c r="K122" s="7">
        <v>74</v>
      </c>
      <c r="L122" s="1">
        <v>53</v>
      </c>
      <c r="M122" s="1">
        <v>47</v>
      </c>
      <c r="N122" s="2">
        <f t="shared" si="18"/>
        <v>100</v>
      </c>
      <c r="P122">
        <f>SUM(E119:E129)+SUM(L119:L129)</f>
        <v>453</v>
      </c>
    </row>
    <row r="123" spans="2:14" ht="17.25" customHeight="1">
      <c r="B123" s="5">
        <v>20</v>
      </c>
      <c r="C123" s="15" t="s">
        <v>14</v>
      </c>
      <c r="D123" s="7">
        <v>24</v>
      </c>
      <c r="E123" s="1">
        <v>20</v>
      </c>
      <c r="F123" s="1">
        <v>9</v>
      </c>
      <c r="G123" s="1">
        <f t="shared" si="17"/>
        <v>29</v>
      </c>
      <c r="H123" s="1"/>
      <c r="I123" s="17">
        <v>75</v>
      </c>
      <c r="J123" s="15" t="s">
        <v>14</v>
      </c>
      <c r="K123" s="7">
        <v>79</v>
      </c>
      <c r="L123" s="1">
        <v>32</v>
      </c>
      <c r="M123" s="1">
        <v>50</v>
      </c>
      <c r="N123" s="2">
        <f t="shared" si="18"/>
        <v>82</v>
      </c>
    </row>
    <row r="124" spans="2:16" ht="17.25" customHeight="1">
      <c r="B124" s="5">
        <v>25</v>
      </c>
      <c r="C124" s="15" t="s">
        <v>14</v>
      </c>
      <c r="D124" s="7">
        <v>29</v>
      </c>
      <c r="E124" s="1">
        <v>14</v>
      </c>
      <c r="F124" s="1">
        <v>9</v>
      </c>
      <c r="G124" s="1">
        <f t="shared" si="17"/>
        <v>23</v>
      </c>
      <c r="H124" s="1"/>
      <c r="I124" s="17">
        <v>80</v>
      </c>
      <c r="J124" s="15" t="s">
        <v>14</v>
      </c>
      <c r="K124" s="7">
        <v>84</v>
      </c>
      <c r="L124" s="1">
        <v>43</v>
      </c>
      <c r="M124" s="1">
        <v>71</v>
      </c>
      <c r="N124" s="2">
        <f t="shared" si="18"/>
        <v>114</v>
      </c>
      <c r="P124" t="s">
        <v>18</v>
      </c>
    </row>
    <row r="125" spans="2:16" ht="17.25" customHeight="1">
      <c r="B125" s="5">
        <v>30</v>
      </c>
      <c r="C125" s="15" t="s">
        <v>14</v>
      </c>
      <c r="D125" s="7">
        <v>34</v>
      </c>
      <c r="E125" s="1">
        <v>14</v>
      </c>
      <c r="F125" s="1">
        <v>7</v>
      </c>
      <c r="G125" s="1">
        <f t="shared" si="17"/>
        <v>21</v>
      </c>
      <c r="H125" s="1"/>
      <c r="I125" s="17">
        <v>85</v>
      </c>
      <c r="J125" s="15" t="s">
        <v>14</v>
      </c>
      <c r="K125" s="7">
        <v>89</v>
      </c>
      <c r="L125" s="1">
        <v>23</v>
      </c>
      <c r="M125" s="1">
        <v>51</v>
      </c>
      <c r="N125" s="2">
        <f t="shared" si="18"/>
        <v>74</v>
      </c>
      <c r="P125">
        <f>SUM(F119:F129)+SUM(M119:M129)</f>
        <v>532</v>
      </c>
    </row>
    <row r="126" spans="2:14" ht="17.25" customHeight="1">
      <c r="B126" s="5">
        <v>35</v>
      </c>
      <c r="C126" s="15" t="s">
        <v>14</v>
      </c>
      <c r="D126" s="7">
        <v>39</v>
      </c>
      <c r="E126" s="1">
        <v>21</v>
      </c>
      <c r="F126" s="1">
        <v>15</v>
      </c>
      <c r="G126" s="1">
        <f t="shared" si="17"/>
        <v>36</v>
      </c>
      <c r="H126" s="1"/>
      <c r="I126" s="17">
        <v>90</v>
      </c>
      <c r="J126" s="15" t="s">
        <v>14</v>
      </c>
      <c r="K126" s="7">
        <v>94</v>
      </c>
      <c r="L126" s="1">
        <v>11</v>
      </c>
      <c r="M126" s="1">
        <v>34</v>
      </c>
      <c r="N126" s="2">
        <f t="shared" si="18"/>
        <v>45</v>
      </c>
    </row>
    <row r="127" spans="2:16" ht="17.25" customHeight="1">
      <c r="B127" s="5">
        <v>40</v>
      </c>
      <c r="C127" s="15" t="s">
        <v>14</v>
      </c>
      <c r="D127" s="7">
        <v>44</v>
      </c>
      <c r="E127" s="1">
        <v>22</v>
      </c>
      <c r="F127" s="1">
        <v>18</v>
      </c>
      <c r="G127" s="1">
        <f t="shared" si="17"/>
        <v>40</v>
      </c>
      <c r="H127" s="1"/>
      <c r="I127" s="17">
        <v>95</v>
      </c>
      <c r="J127" s="15" t="s">
        <v>14</v>
      </c>
      <c r="K127" s="7">
        <v>99</v>
      </c>
      <c r="L127" s="1">
        <v>1</v>
      </c>
      <c r="M127" s="1">
        <v>8</v>
      </c>
      <c r="N127" s="2">
        <f t="shared" si="18"/>
        <v>9</v>
      </c>
      <c r="P127" t="s">
        <v>19</v>
      </c>
    </row>
    <row r="128" spans="2:16" ht="17.25" customHeight="1">
      <c r="B128" s="5">
        <v>45</v>
      </c>
      <c r="C128" s="15" t="s">
        <v>14</v>
      </c>
      <c r="D128" s="7">
        <v>49</v>
      </c>
      <c r="E128" s="1">
        <v>16</v>
      </c>
      <c r="F128" s="1">
        <v>14</v>
      </c>
      <c r="G128" s="1">
        <f t="shared" si="17"/>
        <v>30</v>
      </c>
      <c r="H128" s="1"/>
      <c r="I128" s="17">
        <v>100</v>
      </c>
      <c r="J128" s="15" t="s">
        <v>14</v>
      </c>
      <c r="K128" s="7">
        <v>104</v>
      </c>
      <c r="L128" s="1">
        <v>0</v>
      </c>
      <c r="M128" s="1">
        <v>2</v>
      </c>
      <c r="N128" s="2">
        <f t="shared" si="18"/>
        <v>2</v>
      </c>
      <c r="P128">
        <v>543</v>
      </c>
    </row>
    <row r="129" spans="2:14" ht="17.25" customHeight="1" thickBot="1">
      <c r="B129" s="6">
        <v>50</v>
      </c>
      <c r="C129" s="16" t="s">
        <v>14</v>
      </c>
      <c r="D129" s="8">
        <v>54</v>
      </c>
      <c r="E129" s="3">
        <v>18</v>
      </c>
      <c r="F129" s="3">
        <v>22</v>
      </c>
      <c r="G129" s="3">
        <f t="shared" si="17"/>
        <v>40</v>
      </c>
      <c r="H129" s="3"/>
      <c r="I129" s="18">
        <v>105</v>
      </c>
      <c r="J129" s="16" t="s">
        <v>14</v>
      </c>
      <c r="K129" s="8">
        <v>999</v>
      </c>
      <c r="L129" s="3">
        <v>1</v>
      </c>
      <c r="M129" s="3">
        <v>0</v>
      </c>
      <c r="N129" s="4">
        <f t="shared" si="18"/>
        <v>1</v>
      </c>
    </row>
    <row r="130" ht="17.25" customHeight="1"/>
    <row r="131" spans="6:14" ht="17.25" customHeight="1">
      <c r="F131" t="str">
        <f>F112</f>
        <v>年少人口</v>
      </c>
      <c r="G131">
        <f>SUM(G119:G121)</f>
        <v>40</v>
      </c>
      <c r="I131" t="str">
        <f>I112</f>
        <v>年少</v>
      </c>
      <c r="K131" t="str">
        <f aca="true" t="shared" si="19" ref="K131:M133">K112</f>
        <v>男</v>
      </c>
      <c r="L131">
        <f>SUM(E119:E121)</f>
        <v>14</v>
      </c>
      <c r="M131" t="str">
        <f t="shared" si="19"/>
        <v>年少　女</v>
      </c>
      <c r="N131">
        <f>SUM(F119:F121)</f>
        <v>26</v>
      </c>
    </row>
    <row r="132" spans="6:14" ht="17.25" customHeight="1">
      <c r="F132" t="str">
        <f>F113</f>
        <v>生産人口</v>
      </c>
      <c r="G132">
        <f>SUM(G122:G129)+SUM(N119:N120)</f>
        <v>402</v>
      </c>
      <c r="I132" t="str">
        <f>I113</f>
        <v>生産</v>
      </c>
      <c r="K132" t="str">
        <f t="shared" si="19"/>
        <v>男</v>
      </c>
      <c r="L132">
        <f>SUM(E122:E129)+SUM(L119:L120)</f>
        <v>216</v>
      </c>
      <c r="M132" t="str">
        <f t="shared" si="19"/>
        <v>生産　女</v>
      </c>
      <c r="N132">
        <f>SUM(F122:F129)+SUM(M119:M120)</f>
        <v>186</v>
      </c>
    </row>
    <row r="133" spans="6:14" ht="17.25" customHeight="1">
      <c r="F133" t="str">
        <f>F114</f>
        <v>老年人口</v>
      </c>
      <c r="G133">
        <f>SUM(N121:N129)</f>
        <v>543</v>
      </c>
      <c r="I133" t="str">
        <f>I114</f>
        <v>老年</v>
      </c>
      <c r="K133" t="str">
        <f t="shared" si="19"/>
        <v>男</v>
      </c>
      <c r="L133">
        <f>SUM(L121:L129)</f>
        <v>223</v>
      </c>
      <c r="M133" t="str">
        <f t="shared" si="19"/>
        <v>老年　女</v>
      </c>
      <c r="N133">
        <f>SUM(M121:M129)</f>
        <v>320</v>
      </c>
    </row>
    <row r="134" spans="5:13" ht="22.5" customHeight="1">
      <c r="E134" s="101" t="s">
        <v>272</v>
      </c>
      <c r="F134" s="101"/>
      <c r="G134" s="101"/>
      <c r="H134" s="101"/>
      <c r="I134" s="101"/>
      <c r="J134" s="101"/>
      <c r="K134" s="101"/>
      <c r="L134" s="101"/>
      <c r="M134" s="101"/>
    </row>
    <row r="135" spans="2:13" ht="22.5" customHeight="1">
      <c r="B135" s="71" t="s">
        <v>321</v>
      </c>
      <c r="C135" s="13"/>
      <c r="F135" s="69" t="str">
        <f>F116</f>
        <v>　＊年齢基準日　平成31年10月1日＊</v>
      </c>
      <c r="M135" s="69" t="str">
        <f>M116</f>
        <v>平成31年3月29日　現在</v>
      </c>
    </row>
    <row r="136" ht="22.5" customHeight="1" thickBot="1">
      <c r="M136" s="70" t="str">
        <f>M117</f>
        <v>平成31年4月1日　作成</v>
      </c>
    </row>
    <row r="137" spans="2:16" ht="17.25" customHeight="1" thickBot="1">
      <c r="B137" s="102" t="s">
        <v>0</v>
      </c>
      <c r="C137" s="100"/>
      <c r="D137" s="100"/>
      <c r="E137" s="21" t="s">
        <v>5</v>
      </c>
      <c r="F137" s="21" t="s">
        <v>6</v>
      </c>
      <c r="G137" s="21" t="s">
        <v>7</v>
      </c>
      <c r="H137" s="21"/>
      <c r="I137" s="100" t="s">
        <v>0</v>
      </c>
      <c r="J137" s="100"/>
      <c r="K137" s="100"/>
      <c r="L137" s="21" t="s">
        <v>5</v>
      </c>
      <c r="M137" s="21" t="s">
        <v>15</v>
      </c>
      <c r="N137" s="22" t="s">
        <v>16</v>
      </c>
      <c r="P137" s="23" t="s">
        <v>13</v>
      </c>
    </row>
    <row r="138" spans="2:16" ht="17.25" customHeight="1" thickTop="1">
      <c r="B138" s="9">
        <v>0</v>
      </c>
      <c r="C138" s="19" t="s">
        <v>14</v>
      </c>
      <c r="D138" s="10">
        <v>4</v>
      </c>
      <c r="E138" s="11">
        <v>51</v>
      </c>
      <c r="F138" s="11">
        <v>47</v>
      </c>
      <c r="G138" s="11">
        <f aca="true" t="shared" si="20" ref="G138:G148">E138+F138</f>
        <v>98</v>
      </c>
      <c r="H138" s="11"/>
      <c r="I138" s="20">
        <v>55</v>
      </c>
      <c r="J138" s="19" t="s">
        <v>14</v>
      </c>
      <c r="K138" s="10">
        <v>59</v>
      </c>
      <c r="L138" s="11">
        <v>130</v>
      </c>
      <c r="M138" s="11">
        <v>146</v>
      </c>
      <c r="N138" s="12">
        <f aca="true" t="shared" si="21" ref="N138:N148">L138+M138</f>
        <v>276</v>
      </c>
      <c r="P138">
        <f>P141+P144</f>
        <v>4236</v>
      </c>
    </row>
    <row r="139" spans="2:14" ht="17.25" customHeight="1">
      <c r="B139" s="5">
        <v>5</v>
      </c>
      <c r="C139" s="15" t="s">
        <v>14</v>
      </c>
      <c r="D139" s="7">
        <v>9</v>
      </c>
      <c r="E139" s="1">
        <v>60</v>
      </c>
      <c r="F139" s="1">
        <v>62</v>
      </c>
      <c r="G139" s="1">
        <f t="shared" si="20"/>
        <v>122</v>
      </c>
      <c r="H139" s="1"/>
      <c r="I139" s="17">
        <v>60</v>
      </c>
      <c r="J139" s="15" t="s">
        <v>14</v>
      </c>
      <c r="K139" s="7">
        <v>64</v>
      </c>
      <c r="L139" s="1">
        <v>203</v>
      </c>
      <c r="M139" s="1">
        <v>195</v>
      </c>
      <c r="N139" s="2">
        <f t="shared" si="21"/>
        <v>398</v>
      </c>
    </row>
    <row r="140" spans="2:16" ht="17.25" customHeight="1">
      <c r="B140" s="5">
        <v>10</v>
      </c>
      <c r="C140" s="15" t="s">
        <v>14</v>
      </c>
      <c r="D140" s="7">
        <v>14</v>
      </c>
      <c r="E140" s="1">
        <v>101</v>
      </c>
      <c r="F140" s="1">
        <v>92</v>
      </c>
      <c r="G140" s="1">
        <f t="shared" si="20"/>
        <v>193</v>
      </c>
      <c r="H140" s="1"/>
      <c r="I140" s="17">
        <v>65</v>
      </c>
      <c r="J140" s="15" t="s">
        <v>14</v>
      </c>
      <c r="K140" s="7">
        <v>69</v>
      </c>
      <c r="L140" s="1">
        <v>214</v>
      </c>
      <c r="M140" s="1">
        <v>204</v>
      </c>
      <c r="N140" s="2">
        <f t="shared" si="21"/>
        <v>418</v>
      </c>
      <c r="P140" t="s">
        <v>5</v>
      </c>
    </row>
    <row r="141" spans="2:16" ht="17.25" customHeight="1">
      <c r="B141" s="5">
        <v>15</v>
      </c>
      <c r="C141" s="15" t="s">
        <v>14</v>
      </c>
      <c r="D141" s="7">
        <v>19</v>
      </c>
      <c r="E141" s="1">
        <v>72</v>
      </c>
      <c r="F141" s="1">
        <v>73</v>
      </c>
      <c r="G141" s="1">
        <f t="shared" si="20"/>
        <v>145</v>
      </c>
      <c r="H141" s="1"/>
      <c r="I141" s="17">
        <v>70</v>
      </c>
      <c r="J141" s="15" t="s">
        <v>14</v>
      </c>
      <c r="K141" s="7">
        <v>74</v>
      </c>
      <c r="L141" s="1">
        <v>164</v>
      </c>
      <c r="M141" s="1">
        <v>182</v>
      </c>
      <c r="N141" s="2">
        <f t="shared" si="21"/>
        <v>346</v>
      </c>
      <c r="P141">
        <f>SUM(E138:E148)+SUM(L138:L148)</f>
        <v>1988</v>
      </c>
    </row>
    <row r="142" spans="2:14" ht="17.25" customHeight="1">
      <c r="B142" s="5">
        <v>20</v>
      </c>
      <c r="C142" s="15" t="s">
        <v>14</v>
      </c>
      <c r="D142" s="7">
        <v>24</v>
      </c>
      <c r="E142" s="1">
        <v>75</v>
      </c>
      <c r="F142" s="1">
        <v>74</v>
      </c>
      <c r="G142" s="1">
        <f t="shared" si="20"/>
        <v>149</v>
      </c>
      <c r="H142" s="1"/>
      <c r="I142" s="17">
        <v>75</v>
      </c>
      <c r="J142" s="15" t="s">
        <v>14</v>
      </c>
      <c r="K142" s="7">
        <v>79</v>
      </c>
      <c r="L142" s="1">
        <v>124</v>
      </c>
      <c r="M142" s="1">
        <v>191</v>
      </c>
      <c r="N142" s="2">
        <f t="shared" si="21"/>
        <v>315</v>
      </c>
    </row>
    <row r="143" spans="2:16" ht="17.25" customHeight="1">
      <c r="B143" s="5">
        <v>25</v>
      </c>
      <c r="C143" s="15" t="s">
        <v>14</v>
      </c>
      <c r="D143" s="7">
        <v>29</v>
      </c>
      <c r="E143" s="1">
        <v>65</v>
      </c>
      <c r="F143" s="1">
        <v>68</v>
      </c>
      <c r="G143" s="1">
        <f t="shared" si="20"/>
        <v>133</v>
      </c>
      <c r="H143" s="1"/>
      <c r="I143" s="17">
        <v>80</v>
      </c>
      <c r="J143" s="15" t="s">
        <v>14</v>
      </c>
      <c r="K143" s="7">
        <v>84</v>
      </c>
      <c r="L143" s="1">
        <v>129</v>
      </c>
      <c r="M143" s="1">
        <v>182</v>
      </c>
      <c r="N143" s="2">
        <f t="shared" si="21"/>
        <v>311</v>
      </c>
      <c r="P143" t="s">
        <v>18</v>
      </c>
    </row>
    <row r="144" spans="2:16" ht="17.25" customHeight="1">
      <c r="B144" s="5">
        <v>30</v>
      </c>
      <c r="C144" s="15" t="s">
        <v>14</v>
      </c>
      <c r="D144" s="7">
        <v>34</v>
      </c>
      <c r="E144" s="1">
        <v>76</v>
      </c>
      <c r="F144" s="1">
        <v>93</v>
      </c>
      <c r="G144" s="1">
        <f t="shared" si="20"/>
        <v>169</v>
      </c>
      <c r="H144" s="1"/>
      <c r="I144" s="17">
        <v>85</v>
      </c>
      <c r="J144" s="15" t="s">
        <v>14</v>
      </c>
      <c r="K144" s="7">
        <v>89</v>
      </c>
      <c r="L144" s="1">
        <v>90</v>
      </c>
      <c r="M144" s="1">
        <v>139</v>
      </c>
      <c r="N144" s="2">
        <f t="shared" si="21"/>
        <v>229</v>
      </c>
      <c r="P144">
        <f>SUM(F138:F148)+SUM(M138:M148)</f>
        <v>2248</v>
      </c>
    </row>
    <row r="145" spans="2:14" ht="17.25" customHeight="1">
      <c r="B145" s="5">
        <v>35</v>
      </c>
      <c r="C145" s="15" t="s">
        <v>14</v>
      </c>
      <c r="D145" s="7">
        <v>39</v>
      </c>
      <c r="E145" s="1">
        <v>90</v>
      </c>
      <c r="F145" s="1">
        <v>79</v>
      </c>
      <c r="G145" s="1">
        <f t="shared" si="20"/>
        <v>169</v>
      </c>
      <c r="H145" s="1"/>
      <c r="I145" s="17">
        <v>90</v>
      </c>
      <c r="J145" s="15" t="s">
        <v>14</v>
      </c>
      <c r="K145" s="7">
        <v>94</v>
      </c>
      <c r="L145" s="1">
        <v>32</v>
      </c>
      <c r="M145" s="1">
        <v>97</v>
      </c>
      <c r="N145" s="2">
        <f t="shared" si="21"/>
        <v>129</v>
      </c>
    </row>
    <row r="146" spans="2:16" ht="17.25" customHeight="1">
      <c r="B146" s="5">
        <v>40</v>
      </c>
      <c r="C146" s="15" t="s">
        <v>14</v>
      </c>
      <c r="D146" s="7">
        <v>44</v>
      </c>
      <c r="E146" s="1">
        <v>104</v>
      </c>
      <c r="F146" s="1">
        <v>103</v>
      </c>
      <c r="G146" s="1">
        <f t="shared" si="20"/>
        <v>207</v>
      </c>
      <c r="H146" s="1"/>
      <c r="I146" s="17">
        <v>95</v>
      </c>
      <c r="J146" s="15" t="s">
        <v>14</v>
      </c>
      <c r="K146" s="7">
        <v>99</v>
      </c>
      <c r="L146" s="1">
        <v>6</v>
      </c>
      <c r="M146" s="1">
        <v>35</v>
      </c>
      <c r="N146" s="2">
        <f t="shared" si="21"/>
        <v>41</v>
      </c>
      <c r="P146" t="s">
        <v>19</v>
      </c>
    </row>
    <row r="147" spans="2:16" ht="17.25" customHeight="1">
      <c r="B147" s="5">
        <v>45</v>
      </c>
      <c r="C147" s="15" t="s">
        <v>14</v>
      </c>
      <c r="D147" s="7">
        <v>49</v>
      </c>
      <c r="E147" s="1">
        <v>105</v>
      </c>
      <c r="F147" s="1">
        <v>96</v>
      </c>
      <c r="G147" s="1">
        <f t="shared" si="20"/>
        <v>201</v>
      </c>
      <c r="H147" s="1"/>
      <c r="I147" s="17">
        <v>100</v>
      </c>
      <c r="J147" s="15" t="s">
        <v>14</v>
      </c>
      <c r="K147" s="7">
        <v>104</v>
      </c>
      <c r="L147" s="1">
        <v>1</v>
      </c>
      <c r="M147" s="1">
        <v>7</v>
      </c>
      <c r="N147" s="2">
        <f t="shared" si="21"/>
        <v>8</v>
      </c>
      <c r="P147">
        <v>2143</v>
      </c>
    </row>
    <row r="148" spans="2:14" ht="17.25" customHeight="1" thickBot="1">
      <c r="B148" s="6">
        <v>50</v>
      </c>
      <c r="C148" s="16" t="s">
        <v>14</v>
      </c>
      <c r="D148" s="8">
        <v>54</v>
      </c>
      <c r="E148" s="3">
        <v>96</v>
      </c>
      <c r="F148" s="3">
        <v>83</v>
      </c>
      <c r="G148" s="3">
        <f t="shared" si="20"/>
        <v>179</v>
      </c>
      <c r="H148" s="3"/>
      <c r="I148" s="18">
        <v>105</v>
      </c>
      <c r="J148" s="16" t="s">
        <v>14</v>
      </c>
      <c r="K148" s="8">
        <v>999</v>
      </c>
      <c r="L148" s="3">
        <v>0</v>
      </c>
      <c r="M148" s="3">
        <v>0</v>
      </c>
      <c r="N148" s="4">
        <f t="shared" si="21"/>
        <v>0</v>
      </c>
    </row>
    <row r="149" ht="17.25" customHeight="1"/>
    <row r="150" spans="6:14" ht="17.25" customHeight="1">
      <c r="F150" t="str">
        <f>F131</f>
        <v>年少人口</v>
      </c>
      <c r="G150">
        <f>SUM(G138:G140)</f>
        <v>413</v>
      </c>
      <c r="I150" t="str">
        <f>I131</f>
        <v>年少</v>
      </c>
      <c r="K150" t="str">
        <f aca="true" t="shared" si="22" ref="K150:M152">K131</f>
        <v>男</v>
      </c>
      <c r="L150">
        <f>SUM(E138:E140)</f>
        <v>212</v>
      </c>
      <c r="M150" t="str">
        <f t="shared" si="22"/>
        <v>年少　女</v>
      </c>
      <c r="N150">
        <f>SUM(F138:F140)</f>
        <v>201</v>
      </c>
    </row>
    <row r="151" spans="6:14" ht="17.25" customHeight="1">
      <c r="F151" t="str">
        <f>F132</f>
        <v>生産人口</v>
      </c>
      <c r="G151">
        <f>SUM(G141:G148)+SUM(N138:N139)</f>
        <v>2026</v>
      </c>
      <c r="I151" t="str">
        <f>I132</f>
        <v>生産</v>
      </c>
      <c r="K151" t="str">
        <f t="shared" si="22"/>
        <v>男</v>
      </c>
      <c r="L151">
        <f>SUM(E141:E148)+SUM(L138:L139)</f>
        <v>1016</v>
      </c>
      <c r="M151" t="str">
        <f t="shared" si="22"/>
        <v>生産　女</v>
      </c>
      <c r="N151">
        <f>SUM(F141:F148)+SUM(M138:M139)</f>
        <v>1010</v>
      </c>
    </row>
    <row r="152" spans="6:14" ht="17.25" customHeight="1">
      <c r="F152" t="str">
        <f>F133</f>
        <v>老年人口</v>
      </c>
      <c r="G152">
        <f>SUM(N140:N148)</f>
        <v>1797</v>
      </c>
      <c r="I152" t="str">
        <f>I133</f>
        <v>老年</v>
      </c>
      <c r="K152" t="str">
        <f t="shared" si="22"/>
        <v>男</v>
      </c>
      <c r="L152">
        <f>SUM(L140:L148)</f>
        <v>760</v>
      </c>
      <c r="M152" t="str">
        <f t="shared" si="22"/>
        <v>老年　女</v>
      </c>
      <c r="N152">
        <f>SUM(M140:M148)</f>
        <v>1037</v>
      </c>
    </row>
    <row r="153" spans="5:13" ht="22.5" customHeight="1">
      <c r="E153" s="101" t="s">
        <v>272</v>
      </c>
      <c r="F153" s="101"/>
      <c r="G153" s="101"/>
      <c r="H153" s="101"/>
      <c r="I153" s="101"/>
      <c r="J153" s="101"/>
      <c r="K153" s="101"/>
      <c r="L153" s="101"/>
      <c r="M153" s="101"/>
    </row>
    <row r="154" spans="2:13" ht="22.5" customHeight="1">
      <c r="B154" s="71" t="s">
        <v>299</v>
      </c>
      <c r="C154" s="13"/>
      <c r="F154" s="69" t="str">
        <f>F135</f>
        <v>　＊年齢基準日　平成31年10月1日＊</v>
      </c>
      <c r="M154" s="69" t="str">
        <f>M135</f>
        <v>平成31年3月29日　現在</v>
      </c>
    </row>
    <row r="155" ht="22.5" customHeight="1" thickBot="1">
      <c r="M155" s="70" t="str">
        <f>M136</f>
        <v>平成31年4月1日　作成</v>
      </c>
    </row>
    <row r="156" spans="2:16" ht="17.25" customHeight="1" thickBot="1">
      <c r="B156" s="102" t="s">
        <v>0</v>
      </c>
      <c r="C156" s="100"/>
      <c r="D156" s="100"/>
      <c r="E156" s="21" t="s">
        <v>5</v>
      </c>
      <c r="F156" s="21" t="s">
        <v>6</v>
      </c>
      <c r="G156" s="21" t="s">
        <v>7</v>
      </c>
      <c r="H156" s="21"/>
      <c r="I156" s="100" t="s">
        <v>0</v>
      </c>
      <c r="J156" s="100"/>
      <c r="K156" s="100"/>
      <c r="L156" s="21" t="s">
        <v>5</v>
      </c>
      <c r="M156" s="21" t="s">
        <v>15</v>
      </c>
      <c r="N156" s="22" t="s">
        <v>16</v>
      </c>
      <c r="P156" s="23" t="s">
        <v>13</v>
      </c>
    </row>
    <row r="157" spans="2:16" ht="17.25" customHeight="1" thickTop="1">
      <c r="B157" s="9">
        <v>0</v>
      </c>
      <c r="C157" s="19" t="s">
        <v>14</v>
      </c>
      <c r="D157" s="10">
        <v>4</v>
      </c>
      <c r="E157" s="11">
        <v>123</v>
      </c>
      <c r="F157" s="11">
        <v>123</v>
      </c>
      <c r="G157" s="11">
        <f aca="true" t="shared" si="23" ref="G157:G167">E157+F157</f>
        <v>246</v>
      </c>
      <c r="H157" s="11"/>
      <c r="I157" s="20">
        <v>55</v>
      </c>
      <c r="J157" s="19" t="s">
        <v>14</v>
      </c>
      <c r="K157" s="10">
        <v>59</v>
      </c>
      <c r="L157" s="11">
        <v>278</v>
      </c>
      <c r="M157" s="11">
        <v>323</v>
      </c>
      <c r="N157" s="12">
        <f aca="true" t="shared" si="24" ref="N157:N167">L157+M157</f>
        <v>601</v>
      </c>
      <c r="P157">
        <f>P160+P163</f>
        <v>9644</v>
      </c>
    </row>
    <row r="158" spans="2:14" ht="17.25" customHeight="1">
      <c r="B158" s="5">
        <v>5</v>
      </c>
      <c r="C158" s="15" t="s">
        <v>14</v>
      </c>
      <c r="D158" s="7">
        <v>9</v>
      </c>
      <c r="E158" s="1">
        <v>207</v>
      </c>
      <c r="F158" s="1">
        <v>170</v>
      </c>
      <c r="G158" s="1">
        <f t="shared" si="23"/>
        <v>377</v>
      </c>
      <c r="H158" s="1"/>
      <c r="I158" s="17">
        <v>60</v>
      </c>
      <c r="J158" s="15" t="s">
        <v>14</v>
      </c>
      <c r="K158" s="7">
        <v>64</v>
      </c>
      <c r="L158" s="1">
        <v>416</v>
      </c>
      <c r="M158" s="1">
        <v>405</v>
      </c>
      <c r="N158" s="2">
        <f t="shared" si="24"/>
        <v>821</v>
      </c>
    </row>
    <row r="159" spans="2:16" ht="17.25" customHeight="1">
      <c r="B159" s="5">
        <v>10</v>
      </c>
      <c r="C159" s="15" t="s">
        <v>14</v>
      </c>
      <c r="D159" s="7">
        <v>14</v>
      </c>
      <c r="E159" s="1">
        <v>196</v>
      </c>
      <c r="F159" s="1">
        <v>226</v>
      </c>
      <c r="G159" s="1">
        <f t="shared" si="23"/>
        <v>422</v>
      </c>
      <c r="H159" s="1"/>
      <c r="I159" s="17">
        <v>65</v>
      </c>
      <c r="J159" s="15" t="s">
        <v>14</v>
      </c>
      <c r="K159" s="7">
        <v>69</v>
      </c>
      <c r="L159" s="1">
        <v>470</v>
      </c>
      <c r="M159" s="1">
        <v>454</v>
      </c>
      <c r="N159" s="2">
        <f t="shared" si="24"/>
        <v>924</v>
      </c>
      <c r="P159" t="s">
        <v>5</v>
      </c>
    </row>
    <row r="160" spans="2:16" ht="17.25" customHeight="1">
      <c r="B160" s="5">
        <v>15</v>
      </c>
      <c r="C160" s="15" t="s">
        <v>14</v>
      </c>
      <c r="D160" s="7">
        <v>19</v>
      </c>
      <c r="E160" s="1">
        <v>208</v>
      </c>
      <c r="F160" s="1">
        <v>205</v>
      </c>
      <c r="G160" s="1">
        <f t="shared" si="23"/>
        <v>413</v>
      </c>
      <c r="H160" s="1"/>
      <c r="I160" s="17">
        <v>70</v>
      </c>
      <c r="J160" s="15" t="s">
        <v>14</v>
      </c>
      <c r="K160" s="7">
        <v>74</v>
      </c>
      <c r="L160" s="1">
        <v>379</v>
      </c>
      <c r="M160" s="1">
        <v>424</v>
      </c>
      <c r="N160" s="2">
        <f t="shared" si="24"/>
        <v>803</v>
      </c>
      <c r="P160">
        <f>SUM(E157:E167)+SUM(L157:L167)</f>
        <v>4648</v>
      </c>
    </row>
    <row r="161" spans="2:14" ht="17.25" customHeight="1">
      <c r="B161" s="5">
        <v>20</v>
      </c>
      <c r="C161" s="15" t="s">
        <v>14</v>
      </c>
      <c r="D161" s="7">
        <v>24</v>
      </c>
      <c r="E161" s="1">
        <v>284</v>
      </c>
      <c r="F161" s="1">
        <v>122</v>
      </c>
      <c r="G161" s="1">
        <f t="shared" si="23"/>
        <v>406</v>
      </c>
      <c r="H161" s="1"/>
      <c r="I161" s="17">
        <v>75</v>
      </c>
      <c r="J161" s="15" t="s">
        <v>14</v>
      </c>
      <c r="K161" s="7">
        <v>79</v>
      </c>
      <c r="L161" s="1">
        <v>295</v>
      </c>
      <c r="M161" s="1">
        <v>369</v>
      </c>
      <c r="N161" s="2">
        <f t="shared" si="24"/>
        <v>664</v>
      </c>
    </row>
    <row r="162" spans="2:16" ht="17.25" customHeight="1">
      <c r="B162" s="5">
        <v>25</v>
      </c>
      <c r="C162" s="15" t="s">
        <v>14</v>
      </c>
      <c r="D162" s="7">
        <v>29</v>
      </c>
      <c r="E162" s="1">
        <v>136</v>
      </c>
      <c r="F162" s="1">
        <v>100</v>
      </c>
      <c r="G162" s="1">
        <f t="shared" si="23"/>
        <v>236</v>
      </c>
      <c r="H162" s="1"/>
      <c r="I162" s="17">
        <v>80</v>
      </c>
      <c r="J162" s="15" t="s">
        <v>14</v>
      </c>
      <c r="K162" s="7">
        <v>84</v>
      </c>
      <c r="L162" s="1">
        <v>245</v>
      </c>
      <c r="M162" s="1">
        <v>360</v>
      </c>
      <c r="N162" s="2">
        <f t="shared" si="24"/>
        <v>605</v>
      </c>
      <c r="P162" t="s">
        <v>18</v>
      </c>
    </row>
    <row r="163" spans="2:16" ht="17.25" customHeight="1">
      <c r="B163" s="5">
        <v>30</v>
      </c>
      <c r="C163" s="15" t="s">
        <v>14</v>
      </c>
      <c r="D163" s="7">
        <v>34</v>
      </c>
      <c r="E163" s="1">
        <v>169</v>
      </c>
      <c r="F163" s="1">
        <v>184</v>
      </c>
      <c r="G163" s="1">
        <f t="shared" si="23"/>
        <v>353</v>
      </c>
      <c r="H163" s="1"/>
      <c r="I163" s="17">
        <v>85</v>
      </c>
      <c r="J163" s="15" t="s">
        <v>14</v>
      </c>
      <c r="K163" s="7">
        <v>89</v>
      </c>
      <c r="L163" s="1">
        <v>173</v>
      </c>
      <c r="M163" s="1">
        <v>280</v>
      </c>
      <c r="N163" s="2">
        <f t="shared" si="24"/>
        <v>453</v>
      </c>
      <c r="P163">
        <f>SUM(F157:F167)+SUM(M157:M167)</f>
        <v>4996</v>
      </c>
    </row>
    <row r="164" spans="2:14" ht="17.25" customHeight="1">
      <c r="B164" s="5">
        <v>35</v>
      </c>
      <c r="C164" s="15" t="s">
        <v>14</v>
      </c>
      <c r="D164" s="7">
        <v>39</v>
      </c>
      <c r="E164" s="1">
        <v>229</v>
      </c>
      <c r="F164" s="1">
        <v>240</v>
      </c>
      <c r="G164" s="1">
        <f t="shared" si="23"/>
        <v>469</v>
      </c>
      <c r="H164" s="1"/>
      <c r="I164" s="17">
        <v>90</v>
      </c>
      <c r="J164" s="15" t="s">
        <v>14</v>
      </c>
      <c r="K164" s="7">
        <v>94</v>
      </c>
      <c r="L164" s="1">
        <v>65</v>
      </c>
      <c r="M164" s="1">
        <v>201</v>
      </c>
      <c r="N164" s="2">
        <f t="shared" si="24"/>
        <v>266</v>
      </c>
    </row>
    <row r="165" spans="2:16" ht="17.25" customHeight="1">
      <c r="B165" s="5">
        <v>40</v>
      </c>
      <c r="C165" s="15" t="s">
        <v>14</v>
      </c>
      <c r="D165" s="7">
        <v>44</v>
      </c>
      <c r="E165" s="1">
        <v>264</v>
      </c>
      <c r="F165" s="1">
        <v>254</v>
      </c>
      <c r="G165" s="1">
        <f t="shared" si="23"/>
        <v>518</v>
      </c>
      <c r="H165" s="1"/>
      <c r="I165" s="17">
        <v>95</v>
      </c>
      <c r="J165" s="15" t="s">
        <v>14</v>
      </c>
      <c r="K165" s="7">
        <v>99</v>
      </c>
      <c r="L165" s="1">
        <v>16</v>
      </c>
      <c r="M165" s="1">
        <v>62</v>
      </c>
      <c r="N165" s="2">
        <f t="shared" si="24"/>
        <v>78</v>
      </c>
      <c r="P165" t="s">
        <v>19</v>
      </c>
    </row>
    <row r="166" spans="2:16" ht="17.25" customHeight="1">
      <c r="B166" s="5">
        <v>45</v>
      </c>
      <c r="C166" s="15" t="s">
        <v>14</v>
      </c>
      <c r="D166" s="7">
        <v>49</v>
      </c>
      <c r="E166" s="1">
        <v>249</v>
      </c>
      <c r="F166" s="1">
        <v>246</v>
      </c>
      <c r="G166" s="1">
        <f t="shared" si="23"/>
        <v>495</v>
      </c>
      <c r="H166" s="1"/>
      <c r="I166" s="17">
        <v>100</v>
      </c>
      <c r="J166" s="15" t="s">
        <v>14</v>
      </c>
      <c r="K166" s="7">
        <v>104</v>
      </c>
      <c r="L166" s="1">
        <v>1</v>
      </c>
      <c r="M166" s="1">
        <v>6</v>
      </c>
      <c r="N166" s="2">
        <f t="shared" si="24"/>
        <v>7</v>
      </c>
      <c r="P166">
        <v>4632</v>
      </c>
    </row>
    <row r="167" spans="2:14" ht="17.25" customHeight="1" thickBot="1">
      <c r="B167" s="6">
        <v>50</v>
      </c>
      <c r="C167" s="16" t="s">
        <v>14</v>
      </c>
      <c r="D167" s="8">
        <v>54</v>
      </c>
      <c r="E167" s="3">
        <v>245</v>
      </c>
      <c r="F167" s="3">
        <v>242</v>
      </c>
      <c r="G167" s="3">
        <f t="shared" si="23"/>
        <v>487</v>
      </c>
      <c r="H167" s="3"/>
      <c r="I167" s="18">
        <v>105</v>
      </c>
      <c r="J167" s="16" t="s">
        <v>14</v>
      </c>
      <c r="K167" s="8">
        <v>999</v>
      </c>
      <c r="L167" s="3">
        <v>0</v>
      </c>
      <c r="M167" s="3">
        <v>0</v>
      </c>
      <c r="N167" s="4">
        <f t="shared" si="24"/>
        <v>0</v>
      </c>
    </row>
    <row r="168" ht="17.25" customHeight="1"/>
    <row r="169" spans="6:14" ht="17.25" customHeight="1">
      <c r="F169" t="str">
        <f>F150</f>
        <v>年少人口</v>
      </c>
      <c r="G169">
        <f>SUM(G157:G159)</f>
        <v>1045</v>
      </c>
      <c r="I169" t="str">
        <f>I150</f>
        <v>年少</v>
      </c>
      <c r="K169" t="str">
        <f aca="true" t="shared" si="25" ref="K169:M171">K150</f>
        <v>男</v>
      </c>
      <c r="L169">
        <f>SUM(E157:E159)</f>
        <v>526</v>
      </c>
      <c r="M169" t="str">
        <f t="shared" si="25"/>
        <v>年少　女</v>
      </c>
      <c r="N169">
        <f>SUM(F157:F159)</f>
        <v>519</v>
      </c>
    </row>
    <row r="170" spans="6:14" ht="17.25" customHeight="1">
      <c r="F170" t="str">
        <f>F151</f>
        <v>生産人口</v>
      </c>
      <c r="G170">
        <f>SUM(G160:G167)+SUM(N157:N158)</f>
        <v>4799</v>
      </c>
      <c r="I170" t="str">
        <f>I151</f>
        <v>生産</v>
      </c>
      <c r="K170" t="str">
        <f t="shared" si="25"/>
        <v>男</v>
      </c>
      <c r="L170">
        <f>SUM(E160:E167)+SUM(L157:L158)</f>
        <v>2478</v>
      </c>
      <c r="M170" t="str">
        <f t="shared" si="25"/>
        <v>生産　女</v>
      </c>
      <c r="N170">
        <f>SUM(F160:F167)+SUM(M157:M158)</f>
        <v>2321</v>
      </c>
    </row>
    <row r="171" spans="6:14" ht="17.25" customHeight="1">
      <c r="F171" t="str">
        <f>F152</f>
        <v>老年人口</v>
      </c>
      <c r="G171">
        <f>SUM(N159:N167)</f>
        <v>3800</v>
      </c>
      <c r="I171" t="str">
        <f>I152</f>
        <v>老年</v>
      </c>
      <c r="K171" t="str">
        <f t="shared" si="25"/>
        <v>男</v>
      </c>
      <c r="L171">
        <f>SUM(L159:L167)</f>
        <v>1644</v>
      </c>
      <c r="M171" t="str">
        <f t="shared" si="25"/>
        <v>老年　女</v>
      </c>
      <c r="N171">
        <f>SUM(M159:M167)</f>
        <v>2156</v>
      </c>
    </row>
    <row r="172" spans="5:13" ht="22.5" customHeight="1">
      <c r="E172" s="101" t="s">
        <v>272</v>
      </c>
      <c r="F172" s="101"/>
      <c r="G172" s="101"/>
      <c r="H172" s="101"/>
      <c r="I172" s="101"/>
      <c r="J172" s="101"/>
      <c r="K172" s="101"/>
      <c r="L172" s="101"/>
      <c r="M172" s="101"/>
    </row>
    <row r="173" spans="2:13" ht="22.5" customHeight="1">
      <c r="B173" s="71" t="s">
        <v>7</v>
      </c>
      <c r="C173" s="13"/>
      <c r="F173" s="69" t="str">
        <f>F116</f>
        <v>　＊年齢基準日　平成31年10月1日＊</v>
      </c>
      <c r="M173" s="69" t="str">
        <f>M116</f>
        <v>平成31年3月29日　現在</v>
      </c>
    </row>
    <row r="174" ht="22.5" customHeight="1" thickBot="1">
      <c r="M174" s="70" t="str">
        <f>M117</f>
        <v>平成31年4月1日　作成</v>
      </c>
    </row>
    <row r="175" spans="2:16" ht="17.25" customHeight="1" thickBot="1">
      <c r="B175" s="103" t="s">
        <v>0</v>
      </c>
      <c r="C175" s="104"/>
      <c r="D175" s="105"/>
      <c r="E175" s="21" t="s">
        <v>5</v>
      </c>
      <c r="F175" s="21" t="s">
        <v>6</v>
      </c>
      <c r="G175" s="21" t="s">
        <v>7</v>
      </c>
      <c r="H175" s="21"/>
      <c r="I175" s="106" t="s">
        <v>0</v>
      </c>
      <c r="J175" s="104"/>
      <c r="K175" s="105"/>
      <c r="L175" s="21" t="s">
        <v>5</v>
      </c>
      <c r="M175" s="21" t="s">
        <v>15</v>
      </c>
      <c r="N175" s="22" t="s">
        <v>16</v>
      </c>
      <c r="P175" s="23" t="s">
        <v>13</v>
      </c>
    </row>
    <row r="176" spans="2:16" ht="17.25" customHeight="1" thickTop="1">
      <c r="B176" s="9">
        <v>0</v>
      </c>
      <c r="C176" s="19" t="s">
        <v>14</v>
      </c>
      <c r="D176" s="10">
        <v>4</v>
      </c>
      <c r="E176" s="11">
        <f aca="true" t="shared" si="26" ref="E176:F186">E5+E24+E43+E62+E81+E100+E119+E138+E157</f>
        <v>841</v>
      </c>
      <c r="F176" s="11">
        <f t="shared" si="26"/>
        <v>774</v>
      </c>
      <c r="G176" s="11">
        <f>E176+F176</f>
        <v>1615</v>
      </c>
      <c r="H176" s="11"/>
      <c r="I176" s="20">
        <v>55</v>
      </c>
      <c r="J176" s="19" t="s">
        <v>14</v>
      </c>
      <c r="K176" s="10">
        <v>59</v>
      </c>
      <c r="L176" s="11">
        <f aca="true" t="shared" si="27" ref="L176:M186">L5+L24+L43+L62+L81+L100+L119+L138+L157</f>
        <v>1622</v>
      </c>
      <c r="M176" s="11">
        <f t="shared" si="27"/>
        <v>1771</v>
      </c>
      <c r="N176" s="12">
        <f aca="true" t="shared" si="28" ref="N176:N186">L176+M176</f>
        <v>3393</v>
      </c>
      <c r="P176">
        <f>P179+P182</f>
        <v>53165</v>
      </c>
    </row>
    <row r="177" spans="2:14" ht="17.25" customHeight="1">
      <c r="B177" s="5">
        <v>5</v>
      </c>
      <c r="C177" s="15" t="s">
        <v>14</v>
      </c>
      <c r="D177" s="7">
        <v>9</v>
      </c>
      <c r="E177" s="11">
        <f t="shared" si="26"/>
        <v>1076</v>
      </c>
      <c r="F177" s="11">
        <f t="shared" si="26"/>
        <v>1070</v>
      </c>
      <c r="G177" s="1">
        <f aca="true" t="shared" si="29" ref="G177:G186">E177+F177</f>
        <v>2146</v>
      </c>
      <c r="H177" s="1"/>
      <c r="I177" s="17">
        <v>60</v>
      </c>
      <c r="J177" s="15" t="s">
        <v>14</v>
      </c>
      <c r="K177" s="7">
        <v>64</v>
      </c>
      <c r="L177" s="11">
        <f t="shared" si="27"/>
        <v>2085</v>
      </c>
      <c r="M177" s="11">
        <f t="shared" si="27"/>
        <v>2067</v>
      </c>
      <c r="N177" s="2">
        <f t="shared" si="28"/>
        <v>4152</v>
      </c>
    </row>
    <row r="178" spans="2:16" ht="17.25" customHeight="1">
      <c r="B178" s="5">
        <v>10</v>
      </c>
      <c r="C178" s="15" t="s">
        <v>14</v>
      </c>
      <c r="D178" s="7">
        <v>14</v>
      </c>
      <c r="E178" s="11">
        <f t="shared" si="26"/>
        <v>1129</v>
      </c>
      <c r="F178" s="11">
        <f t="shared" si="26"/>
        <v>1086</v>
      </c>
      <c r="G178" s="1">
        <f t="shared" si="29"/>
        <v>2215</v>
      </c>
      <c r="H178" s="1"/>
      <c r="I178" s="17">
        <v>65</v>
      </c>
      <c r="J178" s="15" t="s">
        <v>14</v>
      </c>
      <c r="K178" s="7">
        <v>69</v>
      </c>
      <c r="L178" s="11">
        <f t="shared" si="27"/>
        <v>2298</v>
      </c>
      <c r="M178" s="11">
        <f t="shared" si="27"/>
        <v>2398</v>
      </c>
      <c r="N178" s="2">
        <f t="shared" si="28"/>
        <v>4696</v>
      </c>
      <c r="P178" t="s">
        <v>5</v>
      </c>
    </row>
    <row r="179" spans="2:16" ht="17.25" customHeight="1">
      <c r="B179" s="5">
        <v>15</v>
      </c>
      <c r="C179" s="15" t="s">
        <v>14</v>
      </c>
      <c r="D179" s="7">
        <v>19</v>
      </c>
      <c r="E179" s="11">
        <f t="shared" si="26"/>
        <v>1164</v>
      </c>
      <c r="F179" s="11">
        <f t="shared" si="26"/>
        <v>1069</v>
      </c>
      <c r="G179" s="1">
        <f t="shared" si="29"/>
        <v>2233</v>
      </c>
      <c r="H179" s="1"/>
      <c r="I179" s="17">
        <v>70</v>
      </c>
      <c r="J179" s="15" t="s">
        <v>14</v>
      </c>
      <c r="K179" s="7">
        <v>74</v>
      </c>
      <c r="L179" s="11">
        <f t="shared" si="27"/>
        <v>2025</v>
      </c>
      <c r="M179" s="11">
        <f t="shared" si="27"/>
        <v>2252</v>
      </c>
      <c r="N179" s="2">
        <f t="shared" si="28"/>
        <v>4277</v>
      </c>
      <c r="P179">
        <f>SUM(E176:E186)+SUM(L176:L186)</f>
        <v>25188</v>
      </c>
    </row>
    <row r="180" spans="2:14" ht="17.25" customHeight="1">
      <c r="B180" s="5">
        <v>20</v>
      </c>
      <c r="C180" s="15" t="s">
        <v>14</v>
      </c>
      <c r="D180" s="7">
        <v>24</v>
      </c>
      <c r="E180" s="11">
        <f t="shared" si="26"/>
        <v>1051</v>
      </c>
      <c r="F180" s="11">
        <f t="shared" si="26"/>
        <v>804</v>
      </c>
      <c r="G180" s="1">
        <f t="shared" si="29"/>
        <v>1855</v>
      </c>
      <c r="H180" s="1"/>
      <c r="I180" s="17">
        <v>75</v>
      </c>
      <c r="J180" s="15" t="s">
        <v>14</v>
      </c>
      <c r="K180" s="7">
        <v>79</v>
      </c>
      <c r="L180" s="11">
        <f t="shared" si="27"/>
        <v>1537</v>
      </c>
      <c r="M180" s="11">
        <f t="shared" si="27"/>
        <v>2044</v>
      </c>
      <c r="N180" s="2">
        <f t="shared" si="28"/>
        <v>3581</v>
      </c>
    </row>
    <row r="181" spans="2:16" ht="17.25" customHeight="1">
      <c r="B181" s="5">
        <v>25</v>
      </c>
      <c r="C181" s="15" t="s">
        <v>14</v>
      </c>
      <c r="D181" s="7">
        <v>29</v>
      </c>
      <c r="E181" s="11">
        <f t="shared" si="26"/>
        <v>991</v>
      </c>
      <c r="F181" s="11">
        <f t="shared" si="26"/>
        <v>899</v>
      </c>
      <c r="G181" s="1">
        <f t="shared" si="29"/>
        <v>1890</v>
      </c>
      <c r="H181" s="1"/>
      <c r="I181" s="17">
        <v>80</v>
      </c>
      <c r="J181" s="15" t="s">
        <v>14</v>
      </c>
      <c r="K181" s="7">
        <v>84</v>
      </c>
      <c r="L181" s="11">
        <f t="shared" si="27"/>
        <v>1337</v>
      </c>
      <c r="M181" s="11">
        <f t="shared" si="27"/>
        <v>1988</v>
      </c>
      <c r="N181" s="2">
        <f t="shared" si="28"/>
        <v>3325</v>
      </c>
      <c r="P181" t="s">
        <v>18</v>
      </c>
    </row>
    <row r="182" spans="2:16" ht="17.25" customHeight="1">
      <c r="B182" s="5">
        <v>30</v>
      </c>
      <c r="C182" s="15" t="s">
        <v>14</v>
      </c>
      <c r="D182" s="7">
        <v>34</v>
      </c>
      <c r="E182" s="11">
        <f t="shared" si="26"/>
        <v>1034</v>
      </c>
      <c r="F182" s="11">
        <f t="shared" si="26"/>
        <v>1160</v>
      </c>
      <c r="G182" s="1">
        <f t="shared" si="29"/>
        <v>2194</v>
      </c>
      <c r="H182" s="1"/>
      <c r="I182" s="17">
        <v>85</v>
      </c>
      <c r="J182" s="15" t="s">
        <v>14</v>
      </c>
      <c r="K182" s="7">
        <v>89</v>
      </c>
      <c r="L182" s="11">
        <f t="shared" si="27"/>
        <v>894</v>
      </c>
      <c r="M182" s="11">
        <f t="shared" si="27"/>
        <v>1645</v>
      </c>
      <c r="N182" s="2">
        <f t="shared" si="28"/>
        <v>2539</v>
      </c>
      <c r="P182">
        <f>SUM(F176:F186)+SUM(M176:M186)</f>
        <v>27977</v>
      </c>
    </row>
    <row r="183" spans="2:14" ht="17.25" customHeight="1">
      <c r="B183" s="5">
        <v>35</v>
      </c>
      <c r="C183" s="15" t="s">
        <v>14</v>
      </c>
      <c r="D183" s="7">
        <v>39</v>
      </c>
      <c r="E183" s="11">
        <f t="shared" si="26"/>
        <v>1346</v>
      </c>
      <c r="F183" s="11">
        <f t="shared" si="26"/>
        <v>1342</v>
      </c>
      <c r="G183" s="1">
        <f t="shared" si="29"/>
        <v>2688</v>
      </c>
      <c r="H183" s="1"/>
      <c r="I183" s="17">
        <v>90</v>
      </c>
      <c r="J183" s="15" t="s">
        <v>14</v>
      </c>
      <c r="K183" s="7">
        <v>94</v>
      </c>
      <c r="L183" s="11">
        <f t="shared" si="27"/>
        <v>356</v>
      </c>
      <c r="M183" s="11">
        <f t="shared" si="27"/>
        <v>978</v>
      </c>
      <c r="N183" s="2">
        <f t="shared" si="28"/>
        <v>1334</v>
      </c>
    </row>
    <row r="184" spans="2:16" ht="17.25" customHeight="1">
      <c r="B184" s="5">
        <v>40</v>
      </c>
      <c r="C184" s="15" t="s">
        <v>14</v>
      </c>
      <c r="D184" s="7">
        <v>44</v>
      </c>
      <c r="E184" s="11">
        <f t="shared" si="26"/>
        <v>1440</v>
      </c>
      <c r="F184" s="11">
        <f t="shared" si="26"/>
        <v>1446</v>
      </c>
      <c r="G184" s="1">
        <f t="shared" si="29"/>
        <v>2886</v>
      </c>
      <c r="H184" s="1"/>
      <c r="I184" s="17">
        <v>95</v>
      </c>
      <c r="J184" s="15" t="s">
        <v>14</v>
      </c>
      <c r="K184" s="7">
        <v>99</v>
      </c>
      <c r="L184" s="11">
        <f t="shared" si="27"/>
        <v>73</v>
      </c>
      <c r="M184" s="11">
        <f t="shared" si="27"/>
        <v>301</v>
      </c>
      <c r="N184" s="2">
        <f t="shared" si="28"/>
        <v>374</v>
      </c>
      <c r="P184" t="s">
        <v>19</v>
      </c>
    </row>
    <row r="185" spans="2:16" ht="17.25" customHeight="1">
      <c r="B185" s="5">
        <v>45</v>
      </c>
      <c r="C185" s="15" t="s">
        <v>14</v>
      </c>
      <c r="D185" s="7">
        <v>49</v>
      </c>
      <c r="E185" s="11">
        <f t="shared" si="26"/>
        <v>1497</v>
      </c>
      <c r="F185" s="11">
        <f t="shared" si="26"/>
        <v>1444</v>
      </c>
      <c r="G185" s="1">
        <f t="shared" si="29"/>
        <v>2941</v>
      </c>
      <c r="H185" s="1"/>
      <c r="I185" s="17">
        <v>100</v>
      </c>
      <c r="J185" s="15" t="s">
        <v>14</v>
      </c>
      <c r="K185" s="7">
        <v>104</v>
      </c>
      <c r="L185" s="11">
        <f t="shared" si="27"/>
        <v>6</v>
      </c>
      <c r="M185" s="11">
        <f t="shared" si="27"/>
        <v>50</v>
      </c>
      <c r="N185" s="2">
        <f t="shared" si="28"/>
        <v>56</v>
      </c>
      <c r="P185">
        <f>P14+P33+P52+P71+P90+P109+P128+P147+P166</f>
        <v>26701</v>
      </c>
    </row>
    <row r="186" spans="2:14" ht="17.25" customHeight="1" thickBot="1">
      <c r="B186" s="6">
        <v>50</v>
      </c>
      <c r="C186" s="16" t="s">
        <v>14</v>
      </c>
      <c r="D186" s="8">
        <v>54</v>
      </c>
      <c r="E186" s="99">
        <f t="shared" si="26"/>
        <v>1385</v>
      </c>
      <c r="F186" s="99">
        <f t="shared" si="26"/>
        <v>1386</v>
      </c>
      <c r="G186" s="3">
        <f t="shared" si="29"/>
        <v>2771</v>
      </c>
      <c r="H186" s="3"/>
      <c r="I186" s="18">
        <v>105</v>
      </c>
      <c r="J186" s="16" t="s">
        <v>14</v>
      </c>
      <c r="K186" s="8">
        <v>999</v>
      </c>
      <c r="L186" s="99">
        <f t="shared" si="27"/>
        <v>1</v>
      </c>
      <c r="M186" s="99">
        <f t="shared" si="27"/>
        <v>3</v>
      </c>
      <c r="N186" s="4">
        <f t="shared" si="28"/>
        <v>4</v>
      </c>
    </row>
    <row r="187" ht="17.25" customHeight="1"/>
    <row r="188" spans="6:14" ht="17.25" customHeight="1">
      <c r="F188" t="str">
        <f>F169</f>
        <v>年少人口</v>
      </c>
      <c r="G188">
        <f>SUM(G176:G178)</f>
        <v>5976</v>
      </c>
      <c r="I188" t="str">
        <f>I169</f>
        <v>年少</v>
      </c>
      <c r="K188" t="str">
        <f aca="true" t="shared" si="30" ref="K188:M190">K169</f>
        <v>男</v>
      </c>
      <c r="L188">
        <f>SUM(E176:E178)</f>
        <v>3046</v>
      </c>
      <c r="M188" t="str">
        <f t="shared" si="30"/>
        <v>年少　女</v>
      </c>
      <c r="N188">
        <f>SUM(F176:F178)</f>
        <v>2930</v>
      </c>
    </row>
    <row r="189" spans="6:14" ht="17.25" customHeight="1">
      <c r="F189" t="str">
        <f>F170</f>
        <v>生産人口</v>
      </c>
      <c r="G189">
        <f>SUM(G179:G186)+SUM(N176:N177)</f>
        <v>27003</v>
      </c>
      <c r="I189" t="str">
        <f>I170</f>
        <v>生産</v>
      </c>
      <c r="K189" t="str">
        <f t="shared" si="30"/>
        <v>男</v>
      </c>
      <c r="L189">
        <f>SUM(E179:E186)+SUM(L176:L177)</f>
        <v>13615</v>
      </c>
      <c r="M189" t="str">
        <f t="shared" si="30"/>
        <v>生産　女</v>
      </c>
      <c r="N189">
        <f>SUM(F179:F186)+SUM(M176:M177)</f>
        <v>13388</v>
      </c>
    </row>
    <row r="190" spans="6:14" ht="17.25" customHeight="1">
      <c r="F190" t="str">
        <f>F171</f>
        <v>老年人口</v>
      </c>
      <c r="G190">
        <f>SUM(N178:N186)</f>
        <v>20186</v>
      </c>
      <c r="I190" t="str">
        <f>I171</f>
        <v>老年</v>
      </c>
      <c r="K190" t="str">
        <f t="shared" si="30"/>
        <v>男</v>
      </c>
      <c r="L190">
        <f>SUM(L178:L186)</f>
        <v>8527</v>
      </c>
      <c r="M190" t="str">
        <f t="shared" si="30"/>
        <v>老年　女</v>
      </c>
      <c r="N190">
        <f>SUM(M178:M186)</f>
        <v>11659</v>
      </c>
    </row>
  </sheetData>
  <sheetProtection/>
  <mergeCells count="30">
    <mergeCell ref="B137:D137"/>
    <mergeCell ref="I137:K137"/>
    <mergeCell ref="E153:M153"/>
    <mergeCell ref="B156:D156"/>
    <mergeCell ref="I156:K156"/>
    <mergeCell ref="B175:D175"/>
    <mergeCell ref="I175:K175"/>
    <mergeCell ref="B4:D4"/>
    <mergeCell ref="I4:K4"/>
    <mergeCell ref="B23:D23"/>
    <mergeCell ref="I23:K23"/>
    <mergeCell ref="B42:D42"/>
    <mergeCell ref="I42:K42"/>
    <mergeCell ref="B61:D61"/>
    <mergeCell ref="I61:K61"/>
    <mergeCell ref="E1:M1"/>
    <mergeCell ref="E20:M20"/>
    <mergeCell ref="E39:M39"/>
    <mergeCell ref="B118:D118"/>
    <mergeCell ref="I118:K118"/>
    <mergeCell ref="B80:D80"/>
    <mergeCell ref="I80:K80"/>
    <mergeCell ref="B99:D99"/>
    <mergeCell ref="I99:K99"/>
    <mergeCell ref="E172:M172"/>
    <mergeCell ref="E58:M58"/>
    <mergeCell ref="E77:M77"/>
    <mergeCell ref="E96:M96"/>
    <mergeCell ref="E115:M115"/>
    <mergeCell ref="E134:M1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4" r:id="rId1"/>
  <rowBreaks count="9" manualBreakCount="9">
    <brk id="19" max="15" man="1"/>
    <brk id="38" max="15" man="1"/>
    <brk id="57" max="15" man="1"/>
    <brk id="76" max="15" man="1"/>
    <brk id="95" max="15" man="1"/>
    <brk id="114" max="15" man="1"/>
    <brk id="133" max="15" man="1"/>
    <brk id="152" max="15" man="1"/>
    <brk id="171" max="15" man="1"/>
  </rowBreaks>
  <colBreaks count="1" manualBreakCount="1">
    <brk id="16" max="1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V62"/>
  <sheetViews>
    <sheetView view="pageBreakPreview" zoomScale="75" zoomScaleSheetLayoutView="75" zoomScalePageLayoutView="0" workbookViewId="0" topLeftCell="A1">
      <selection activeCell="S62" sqref="S62:U62"/>
    </sheetView>
  </sheetViews>
  <sheetFormatPr defaultColWidth="9.00390625" defaultRowHeight="13.5"/>
  <cols>
    <col min="1" max="1" width="3.75390625" style="0" customWidth="1"/>
    <col min="2" max="2" width="15.00390625" style="0" customWidth="1"/>
    <col min="3" max="5" width="10.00390625" style="0" customWidth="1"/>
    <col min="6" max="6" width="10.625" style="0" customWidth="1"/>
    <col min="7" max="7" width="15.00390625" style="0" customWidth="1"/>
    <col min="8" max="10" width="10.00390625" style="0" customWidth="1"/>
    <col min="11" max="11" width="10.625" style="0" customWidth="1"/>
    <col min="12" max="12" width="3.75390625" style="0" customWidth="1"/>
    <col min="13" max="13" width="14.875" style="0" customWidth="1"/>
    <col min="14" max="16" width="10.00390625" style="0" customWidth="1"/>
    <col min="17" max="17" width="10.625" style="0" customWidth="1"/>
    <col min="18" max="18" width="15.00390625" style="0" customWidth="1"/>
    <col min="19" max="21" width="10.00390625" style="0" customWidth="1"/>
    <col min="22" max="22" width="10.625" style="0" customWidth="1"/>
  </cols>
  <sheetData>
    <row r="1" spans="3:21" ht="18.75">
      <c r="C1" s="107" t="s">
        <v>271</v>
      </c>
      <c r="D1" s="107"/>
      <c r="E1" s="107"/>
      <c r="F1" s="107"/>
      <c r="G1" s="107"/>
      <c r="H1" s="107"/>
      <c r="I1" s="107"/>
      <c r="J1" s="107"/>
      <c r="N1" s="107" t="s">
        <v>271</v>
      </c>
      <c r="O1" s="107"/>
      <c r="P1" s="107"/>
      <c r="Q1" s="107"/>
      <c r="R1" s="107"/>
      <c r="S1" s="107"/>
      <c r="T1" s="107"/>
      <c r="U1" s="107"/>
    </row>
    <row r="2" spans="10:21" ht="20.25" customHeight="1" thickBot="1">
      <c r="J2" s="69" t="s">
        <v>350</v>
      </c>
      <c r="U2" s="69" t="str">
        <f>J2</f>
        <v>平成31年3月29日　現在</v>
      </c>
    </row>
    <row r="3" spans="2:22" ht="15" thickBot="1" thickTop="1">
      <c r="B3" s="24" t="s">
        <v>21</v>
      </c>
      <c r="C3" s="25" t="s">
        <v>3</v>
      </c>
      <c r="D3" s="25" t="s">
        <v>1</v>
      </c>
      <c r="E3" s="25" t="s">
        <v>2</v>
      </c>
      <c r="F3" s="26" t="s">
        <v>22</v>
      </c>
      <c r="G3" s="27" t="s">
        <v>23</v>
      </c>
      <c r="H3" s="25" t="s">
        <v>24</v>
      </c>
      <c r="I3" s="25" t="s">
        <v>25</v>
      </c>
      <c r="J3" s="25" t="s">
        <v>26</v>
      </c>
      <c r="K3" s="28" t="s">
        <v>27</v>
      </c>
      <c r="L3" s="97"/>
      <c r="M3" s="24" t="s">
        <v>21</v>
      </c>
      <c r="N3" s="25" t="s">
        <v>3</v>
      </c>
      <c r="O3" s="25" t="s">
        <v>1</v>
      </c>
      <c r="P3" s="25" t="s">
        <v>2</v>
      </c>
      <c r="Q3" s="26" t="s">
        <v>22</v>
      </c>
      <c r="R3" s="27" t="s">
        <v>23</v>
      </c>
      <c r="S3" s="25" t="s">
        <v>24</v>
      </c>
      <c r="T3" s="25" t="s">
        <v>25</v>
      </c>
      <c r="U3" s="25" t="s">
        <v>26</v>
      </c>
      <c r="V3" s="28" t="s">
        <v>27</v>
      </c>
    </row>
    <row r="4" spans="2:22" ht="13.5">
      <c r="B4" s="29" t="s">
        <v>125</v>
      </c>
      <c r="C4" s="35">
        <v>511</v>
      </c>
      <c r="D4" s="35">
        <v>411</v>
      </c>
      <c r="E4" s="35">
        <v>552</v>
      </c>
      <c r="F4" s="36">
        <f>D4+E4</f>
        <v>963</v>
      </c>
      <c r="G4" s="32" t="s">
        <v>81</v>
      </c>
      <c r="H4" s="35">
        <v>160</v>
      </c>
      <c r="I4" s="35">
        <v>153</v>
      </c>
      <c r="J4" s="35">
        <v>164</v>
      </c>
      <c r="K4" s="37">
        <f aca="true" t="shared" si="0" ref="K4:K62">I4+J4</f>
        <v>317</v>
      </c>
      <c r="L4" s="98"/>
      <c r="M4" s="29" t="s">
        <v>323</v>
      </c>
      <c r="N4" s="35">
        <v>305</v>
      </c>
      <c r="O4" s="35">
        <v>241</v>
      </c>
      <c r="P4" s="35">
        <v>252</v>
      </c>
      <c r="Q4" s="36">
        <f>O4+P4</f>
        <v>493</v>
      </c>
      <c r="R4" s="32"/>
      <c r="S4" s="35"/>
      <c r="T4" s="35"/>
      <c r="U4" s="35"/>
      <c r="V4" s="37"/>
    </row>
    <row r="5" spans="2:22" ht="13.5">
      <c r="B5" s="30" t="s">
        <v>28</v>
      </c>
      <c r="C5" s="35">
        <v>77</v>
      </c>
      <c r="D5" s="35">
        <v>68</v>
      </c>
      <c r="E5" s="35">
        <v>78</v>
      </c>
      <c r="F5" s="36">
        <f aca="true" t="shared" si="1" ref="F5:F62">D5+E5</f>
        <v>146</v>
      </c>
      <c r="G5" s="33" t="s">
        <v>82</v>
      </c>
      <c r="H5" s="35">
        <v>260</v>
      </c>
      <c r="I5" s="35">
        <v>195</v>
      </c>
      <c r="J5" s="35">
        <v>242</v>
      </c>
      <c r="K5" s="39">
        <f t="shared" si="0"/>
        <v>437</v>
      </c>
      <c r="L5" s="98"/>
      <c r="M5" s="30" t="s">
        <v>324</v>
      </c>
      <c r="N5" s="35">
        <v>158</v>
      </c>
      <c r="O5" s="35">
        <v>189</v>
      </c>
      <c r="P5" s="35">
        <v>205</v>
      </c>
      <c r="Q5" s="36">
        <f>O5+P5</f>
        <v>394</v>
      </c>
      <c r="R5" s="33"/>
      <c r="S5" s="35"/>
      <c r="T5" s="35"/>
      <c r="U5" s="35"/>
      <c r="V5" s="39"/>
    </row>
    <row r="6" spans="2:22" ht="13.5">
      <c r="B6" s="30" t="s">
        <v>29</v>
      </c>
      <c r="C6" s="35">
        <v>203</v>
      </c>
      <c r="D6" s="35">
        <v>172</v>
      </c>
      <c r="E6" s="35">
        <v>195</v>
      </c>
      <c r="F6" s="36">
        <f t="shared" si="1"/>
        <v>367</v>
      </c>
      <c r="G6" s="33" t="s">
        <v>83</v>
      </c>
      <c r="H6" s="35">
        <v>99</v>
      </c>
      <c r="I6" s="35">
        <v>72</v>
      </c>
      <c r="J6" s="35">
        <v>87</v>
      </c>
      <c r="K6" s="39">
        <f t="shared" si="0"/>
        <v>159</v>
      </c>
      <c r="L6" s="98"/>
      <c r="M6" s="30" t="s">
        <v>325</v>
      </c>
      <c r="N6" s="35">
        <v>365</v>
      </c>
      <c r="O6" s="35">
        <v>325</v>
      </c>
      <c r="P6" s="35">
        <v>371</v>
      </c>
      <c r="Q6" s="36">
        <f>O6+P6</f>
        <v>696</v>
      </c>
      <c r="R6" s="33"/>
      <c r="S6" s="35"/>
      <c r="T6" s="35"/>
      <c r="U6" s="35"/>
      <c r="V6" s="39"/>
    </row>
    <row r="7" spans="2:22" ht="13.5">
      <c r="B7" s="30" t="s">
        <v>30</v>
      </c>
      <c r="C7" s="35">
        <v>153</v>
      </c>
      <c r="D7" s="35">
        <v>129</v>
      </c>
      <c r="E7" s="35">
        <v>146</v>
      </c>
      <c r="F7" s="36">
        <f t="shared" si="1"/>
        <v>275</v>
      </c>
      <c r="G7" s="33" t="s">
        <v>84</v>
      </c>
      <c r="H7" s="35">
        <v>12</v>
      </c>
      <c r="I7" s="35">
        <v>9</v>
      </c>
      <c r="J7" s="35">
        <v>11</v>
      </c>
      <c r="K7" s="39">
        <f t="shared" si="0"/>
        <v>20</v>
      </c>
      <c r="L7" s="98"/>
      <c r="M7" s="30" t="s">
        <v>326</v>
      </c>
      <c r="N7" s="35">
        <v>176</v>
      </c>
      <c r="O7" s="35">
        <v>169</v>
      </c>
      <c r="P7" s="35">
        <v>189</v>
      </c>
      <c r="Q7" s="36">
        <f>O7+P7</f>
        <v>358</v>
      </c>
      <c r="R7" s="33"/>
      <c r="S7" s="35"/>
      <c r="T7" s="35"/>
      <c r="U7" s="35"/>
      <c r="V7" s="39"/>
    </row>
    <row r="8" spans="2:22" ht="13.5">
      <c r="B8" s="30" t="s">
        <v>31</v>
      </c>
      <c r="C8" s="35">
        <v>49</v>
      </c>
      <c r="D8" s="35">
        <v>46</v>
      </c>
      <c r="E8" s="35">
        <v>62</v>
      </c>
      <c r="F8" s="36">
        <f t="shared" si="1"/>
        <v>108</v>
      </c>
      <c r="G8" s="33" t="s">
        <v>85</v>
      </c>
      <c r="H8" s="35">
        <v>126</v>
      </c>
      <c r="I8" s="35">
        <v>87</v>
      </c>
      <c r="J8" s="35">
        <v>121</v>
      </c>
      <c r="K8" s="39">
        <f t="shared" si="0"/>
        <v>208</v>
      </c>
      <c r="L8" s="98"/>
      <c r="M8" s="30" t="s">
        <v>327</v>
      </c>
      <c r="N8" s="35">
        <v>1139</v>
      </c>
      <c r="O8" s="35">
        <v>1064</v>
      </c>
      <c r="P8" s="35">
        <v>1231</v>
      </c>
      <c r="Q8" s="36">
        <f>O8+P8</f>
        <v>2295</v>
      </c>
      <c r="R8" s="33"/>
      <c r="S8" s="35"/>
      <c r="T8" s="35"/>
      <c r="U8" s="35"/>
      <c r="V8" s="39"/>
    </row>
    <row r="9" spans="2:22" ht="13.5">
      <c r="B9" s="30" t="s">
        <v>32</v>
      </c>
      <c r="C9" s="35">
        <v>112</v>
      </c>
      <c r="D9" s="35">
        <v>107</v>
      </c>
      <c r="E9" s="35">
        <v>112</v>
      </c>
      <c r="F9" s="36">
        <f t="shared" si="1"/>
        <v>219</v>
      </c>
      <c r="G9" s="33" t="s">
        <v>86</v>
      </c>
      <c r="H9" s="35">
        <v>65</v>
      </c>
      <c r="I9" s="35">
        <v>42</v>
      </c>
      <c r="J9" s="35">
        <v>55</v>
      </c>
      <c r="K9" s="39">
        <f t="shared" si="0"/>
        <v>97</v>
      </c>
      <c r="L9" s="98"/>
      <c r="M9" s="30" t="s">
        <v>328</v>
      </c>
      <c r="N9" s="35">
        <v>159</v>
      </c>
      <c r="O9" s="35">
        <v>127</v>
      </c>
      <c r="P9" s="35">
        <v>174</v>
      </c>
      <c r="Q9" s="36">
        <f aca="true" t="shared" si="2" ref="Q9:Q22">O9+P9</f>
        <v>301</v>
      </c>
      <c r="R9" s="33"/>
      <c r="S9" s="35"/>
      <c r="T9" s="35"/>
      <c r="U9" s="35"/>
      <c r="V9" s="39"/>
    </row>
    <row r="10" spans="2:22" ht="13.5">
      <c r="B10" s="30" t="s">
        <v>33</v>
      </c>
      <c r="C10" s="35">
        <v>90</v>
      </c>
      <c r="D10" s="35">
        <v>104</v>
      </c>
      <c r="E10" s="35">
        <v>92</v>
      </c>
      <c r="F10" s="36">
        <f t="shared" si="1"/>
        <v>196</v>
      </c>
      <c r="G10" s="33" t="s">
        <v>87</v>
      </c>
      <c r="H10" s="35">
        <v>119</v>
      </c>
      <c r="I10" s="35">
        <v>87</v>
      </c>
      <c r="J10" s="35">
        <v>113</v>
      </c>
      <c r="K10" s="39">
        <f t="shared" si="0"/>
        <v>200</v>
      </c>
      <c r="L10" s="98"/>
      <c r="M10" s="30" t="s">
        <v>329</v>
      </c>
      <c r="N10" s="35">
        <v>94</v>
      </c>
      <c r="O10" s="35">
        <v>80</v>
      </c>
      <c r="P10" s="35">
        <v>115</v>
      </c>
      <c r="Q10" s="36">
        <f t="shared" si="2"/>
        <v>195</v>
      </c>
      <c r="R10" s="33"/>
      <c r="S10" s="35"/>
      <c r="T10" s="35"/>
      <c r="U10" s="35"/>
      <c r="V10" s="39"/>
    </row>
    <row r="11" spans="2:22" ht="13.5">
      <c r="B11" s="30" t="s">
        <v>34</v>
      </c>
      <c r="C11" s="35">
        <v>96</v>
      </c>
      <c r="D11" s="35">
        <v>75</v>
      </c>
      <c r="E11" s="35">
        <v>92</v>
      </c>
      <c r="F11" s="36">
        <f t="shared" si="1"/>
        <v>167</v>
      </c>
      <c r="G11" s="33" t="s">
        <v>88</v>
      </c>
      <c r="H11" s="35">
        <v>78</v>
      </c>
      <c r="I11" s="35">
        <v>61</v>
      </c>
      <c r="J11" s="35">
        <v>68</v>
      </c>
      <c r="K11" s="39">
        <f t="shared" si="0"/>
        <v>129</v>
      </c>
      <c r="L11" s="98"/>
      <c r="M11" s="30" t="s">
        <v>330</v>
      </c>
      <c r="N11" s="35">
        <v>454</v>
      </c>
      <c r="O11" s="35">
        <v>479</v>
      </c>
      <c r="P11" s="35">
        <v>514</v>
      </c>
      <c r="Q11" s="36">
        <f t="shared" si="2"/>
        <v>993</v>
      </c>
      <c r="R11" s="33"/>
      <c r="S11" s="35"/>
      <c r="T11" s="35"/>
      <c r="U11" s="35"/>
      <c r="V11" s="39"/>
    </row>
    <row r="12" spans="2:22" ht="13.5">
      <c r="B12" s="30" t="s">
        <v>35</v>
      </c>
      <c r="C12" s="35">
        <v>92</v>
      </c>
      <c r="D12" s="35">
        <v>81</v>
      </c>
      <c r="E12" s="35">
        <v>91</v>
      </c>
      <c r="F12" s="36">
        <f t="shared" si="1"/>
        <v>172</v>
      </c>
      <c r="G12" s="33" t="s">
        <v>89</v>
      </c>
      <c r="H12" s="35">
        <v>76</v>
      </c>
      <c r="I12" s="35">
        <v>60</v>
      </c>
      <c r="J12" s="35">
        <v>72</v>
      </c>
      <c r="K12" s="39">
        <f t="shared" si="0"/>
        <v>132</v>
      </c>
      <c r="L12" s="98"/>
      <c r="M12" s="30" t="s">
        <v>331</v>
      </c>
      <c r="N12" s="35">
        <v>2184</v>
      </c>
      <c r="O12" s="35">
        <v>2185</v>
      </c>
      <c r="P12" s="35">
        <v>2298</v>
      </c>
      <c r="Q12" s="36">
        <f t="shared" si="2"/>
        <v>4483</v>
      </c>
      <c r="R12" s="33"/>
      <c r="S12" s="35"/>
      <c r="T12" s="35"/>
      <c r="U12" s="35"/>
      <c r="V12" s="39"/>
    </row>
    <row r="13" spans="2:22" ht="13.5">
      <c r="B13" s="30" t="s">
        <v>36</v>
      </c>
      <c r="C13" s="35">
        <v>3</v>
      </c>
      <c r="D13" s="35">
        <v>1</v>
      </c>
      <c r="E13" s="35">
        <v>3</v>
      </c>
      <c r="F13" s="36">
        <f t="shared" si="1"/>
        <v>4</v>
      </c>
      <c r="G13" s="33" t="s">
        <v>132</v>
      </c>
      <c r="H13" s="35">
        <v>75</v>
      </c>
      <c r="I13" s="35">
        <v>64</v>
      </c>
      <c r="J13" s="35">
        <v>62</v>
      </c>
      <c r="K13" s="39">
        <f t="shared" si="0"/>
        <v>126</v>
      </c>
      <c r="L13" s="98"/>
      <c r="M13" s="30" t="s">
        <v>318</v>
      </c>
      <c r="N13" s="35">
        <v>94</v>
      </c>
      <c r="O13" s="35">
        <v>102</v>
      </c>
      <c r="P13" s="35">
        <v>104</v>
      </c>
      <c r="Q13" s="36">
        <f t="shared" si="2"/>
        <v>206</v>
      </c>
      <c r="R13" s="33"/>
      <c r="S13" s="35"/>
      <c r="T13" s="35"/>
      <c r="U13" s="35"/>
      <c r="V13" s="39"/>
    </row>
    <row r="14" spans="2:22" ht="13.5">
      <c r="B14" s="30" t="s">
        <v>37</v>
      </c>
      <c r="C14" s="35">
        <v>3</v>
      </c>
      <c r="D14" s="35">
        <v>4</v>
      </c>
      <c r="E14" s="35">
        <v>7</v>
      </c>
      <c r="F14" s="36">
        <f t="shared" si="1"/>
        <v>11</v>
      </c>
      <c r="G14" s="33" t="s">
        <v>90</v>
      </c>
      <c r="H14" s="35">
        <v>80</v>
      </c>
      <c r="I14" s="35">
        <v>65</v>
      </c>
      <c r="J14" s="35">
        <v>83</v>
      </c>
      <c r="K14" s="39">
        <f t="shared" si="0"/>
        <v>148</v>
      </c>
      <c r="L14" s="98"/>
      <c r="M14" s="30" t="s">
        <v>319</v>
      </c>
      <c r="N14" s="35">
        <v>79</v>
      </c>
      <c r="O14" s="35">
        <v>72</v>
      </c>
      <c r="P14" s="35">
        <v>83</v>
      </c>
      <c r="Q14" s="36">
        <f t="shared" si="2"/>
        <v>155</v>
      </c>
      <c r="R14" s="33"/>
      <c r="S14" s="35"/>
      <c r="T14" s="35"/>
      <c r="U14" s="35"/>
      <c r="V14" s="39"/>
    </row>
    <row r="15" spans="2:22" ht="13.5">
      <c r="B15" s="30" t="s">
        <v>126</v>
      </c>
      <c r="C15" s="35">
        <v>0</v>
      </c>
      <c r="D15" s="35">
        <v>0</v>
      </c>
      <c r="E15" s="35">
        <v>0</v>
      </c>
      <c r="F15" s="36">
        <f t="shared" si="1"/>
        <v>0</v>
      </c>
      <c r="G15" s="33" t="s">
        <v>91</v>
      </c>
      <c r="H15" s="35">
        <v>126</v>
      </c>
      <c r="I15" s="35">
        <v>111</v>
      </c>
      <c r="J15" s="35">
        <v>115</v>
      </c>
      <c r="K15" s="39">
        <f t="shared" si="0"/>
        <v>226</v>
      </c>
      <c r="L15" s="98"/>
      <c r="M15" s="30" t="s">
        <v>320</v>
      </c>
      <c r="N15" s="35">
        <v>170</v>
      </c>
      <c r="O15" s="35">
        <v>192</v>
      </c>
      <c r="P15" s="35">
        <v>218</v>
      </c>
      <c r="Q15" s="36">
        <f t="shared" si="2"/>
        <v>410</v>
      </c>
      <c r="R15" s="33"/>
      <c r="S15" s="35"/>
      <c r="T15" s="35"/>
      <c r="U15" s="35"/>
      <c r="V15" s="39"/>
    </row>
    <row r="16" spans="2:22" ht="13.5">
      <c r="B16" s="30" t="s">
        <v>127</v>
      </c>
      <c r="C16" s="35">
        <v>712</v>
      </c>
      <c r="D16" s="35">
        <v>705</v>
      </c>
      <c r="E16" s="35">
        <v>757</v>
      </c>
      <c r="F16" s="36">
        <f t="shared" si="1"/>
        <v>1462</v>
      </c>
      <c r="G16" s="33" t="s">
        <v>92</v>
      </c>
      <c r="H16" s="35">
        <v>122</v>
      </c>
      <c r="I16" s="35">
        <v>112</v>
      </c>
      <c r="J16" s="35">
        <v>131</v>
      </c>
      <c r="K16" s="39">
        <f t="shared" si="0"/>
        <v>243</v>
      </c>
      <c r="L16" s="98"/>
      <c r="M16" s="30" t="s">
        <v>332</v>
      </c>
      <c r="N16" s="35">
        <v>704</v>
      </c>
      <c r="O16" s="35">
        <v>694</v>
      </c>
      <c r="P16" s="35">
        <v>720</v>
      </c>
      <c r="Q16" s="36">
        <f t="shared" si="2"/>
        <v>1414</v>
      </c>
      <c r="R16" s="33"/>
      <c r="S16" s="35"/>
      <c r="T16" s="35"/>
      <c r="U16" s="35"/>
      <c r="V16" s="39"/>
    </row>
    <row r="17" spans="2:22" ht="13.5">
      <c r="B17" s="30" t="s">
        <v>38</v>
      </c>
      <c r="C17" s="35">
        <v>522</v>
      </c>
      <c r="D17" s="35">
        <v>494</v>
      </c>
      <c r="E17" s="35">
        <v>524</v>
      </c>
      <c r="F17" s="36">
        <f t="shared" si="1"/>
        <v>1018</v>
      </c>
      <c r="G17" s="33" t="s">
        <v>93</v>
      </c>
      <c r="H17" s="35">
        <v>152</v>
      </c>
      <c r="I17" s="35">
        <v>104</v>
      </c>
      <c r="J17" s="35">
        <v>139</v>
      </c>
      <c r="K17" s="39">
        <f t="shared" si="0"/>
        <v>243</v>
      </c>
      <c r="L17" s="98"/>
      <c r="M17" s="30" t="s">
        <v>333</v>
      </c>
      <c r="N17" s="35">
        <v>219</v>
      </c>
      <c r="O17" s="35">
        <v>217</v>
      </c>
      <c r="P17" s="35">
        <v>201</v>
      </c>
      <c r="Q17" s="36">
        <f t="shared" si="2"/>
        <v>418</v>
      </c>
      <c r="R17" s="33"/>
      <c r="S17" s="35"/>
      <c r="T17" s="35"/>
      <c r="U17" s="35"/>
      <c r="V17" s="39"/>
    </row>
    <row r="18" spans="2:22" ht="13.5">
      <c r="B18" s="30" t="s">
        <v>39</v>
      </c>
      <c r="C18" s="35">
        <v>58</v>
      </c>
      <c r="D18" s="35">
        <v>60</v>
      </c>
      <c r="E18" s="35">
        <v>69</v>
      </c>
      <c r="F18" s="36">
        <f t="shared" si="1"/>
        <v>129</v>
      </c>
      <c r="G18" s="33" t="s">
        <v>94</v>
      </c>
      <c r="H18" s="35">
        <v>99</v>
      </c>
      <c r="I18" s="35">
        <v>76</v>
      </c>
      <c r="J18" s="35">
        <v>95</v>
      </c>
      <c r="K18" s="39">
        <f t="shared" si="0"/>
        <v>171</v>
      </c>
      <c r="L18" s="98"/>
      <c r="M18" s="30" t="s">
        <v>334</v>
      </c>
      <c r="N18" s="35">
        <v>127</v>
      </c>
      <c r="O18" s="35">
        <v>139</v>
      </c>
      <c r="P18" s="35">
        <v>160</v>
      </c>
      <c r="Q18" s="36">
        <f t="shared" si="2"/>
        <v>299</v>
      </c>
      <c r="R18" s="33"/>
      <c r="S18" s="35"/>
      <c r="T18" s="35"/>
      <c r="U18" s="35"/>
      <c r="V18" s="39"/>
    </row>
    <row r="19" spans="2:22" ht="13.5">
      <c r="B19" s="30" t="s">
        <v>40</v>
      </c>
      <c r="C19" s="35">
        <v>251</v>
      </c>
      <c r="D19" s="35">
        <v>232</v>
      </c>
      <c r="E19" s="35">
        <v>310</v>
      </c>
      <c r="F19" s="36">
        <f t="shared" si="1"/>
        <v>542</v>
      </c>
      <c r="G19" s="33" t="s">
        <v>95</v>
      </c>
      <c r="H19" s="35">
        <v>105</v>
      </c>
      <c r="I19" s="35">
        <v>90</v>
      </c>
      <c r="J19" s="35">
        <v>89</v>
      </c>
      <c r="K19" s="39">
        <f t="shared" si="0"/>
        <v>179</v>
      </c>
      <c r="L19" s="98"/>
      <c r="M19" s="30" t="s">
        <v>335</v>
      </c>
      <c r="N19" s="35">
        <v>155</v>
      </c>
      <c r="O19" s="35">
        <v>155</v>
      </c>
      <c r="P19" s="35">
        <v>163</v>
      </c>
      <c r="Q19" s="36">
        <f t="shared" si="2"/>
        <v>318</v>
      </c>
      <c r="R19" s="33"/>
      <c r="S19" s="35"/>
      <c r="T19" s="35"/>
      <c r="U19" s="35"/>
      <c r="V19" s="39"/>
    </row>
    <row r="20" spans="2:22" ht="13.5">
      <c r="B20" s="30" t="s">
        <v>128</v>
      </c>
      <c r="C20" s="35">
        <v>1266</v>
      </c>
      <c r="D20" s="35">
        <v>1325</v>
      </c>
      <c r="E20" s="35">
        <v>1450</v>
      </c>
      <c r="F20" s="36">
        <f t="shared" si="1"/>
        <v>2775</v>
      </c>
      <c r="G20" s="33" t="s">
        <v>96</v>
      </c>
      <c r="H20" s="35">
        <v>66</v>
      </c>
      <c r="I20" s="35">
        <v>59</v>
      </c>
      <c r="J20" s="35">
        <v>67</v>
      </c>
      <c r="K20" s="39">
        <f t="shared" si="0"/>
        <v>126</v>
      </c>
      <c r="L20" s="98"/>
      <c r="M20" s="30" t="s">
        <v>336</v>
      </c>
      <c r="N20" s="35">
        <v>97</v>
      </c>
      <c r="O20" s="35">
        <v>92</v>
      </c>
      <c r="P20" s="35">
        <v>122</v>
      </c>
      <c r="Q20" s="36">
        <f t="shared" si="2"/>
        <v>214</v>
      </c>
      <c r="R20" s="33"/>
      <c r="S20" s="35"/>
      <c r="T20" s="35"/>
      <c r="U20" s="35"/>
      <c r="V20" s="39"/>
    </row>
    <row r="21" spans="2:22" ht="13.5">
      <c r="B21" s="30" t="s">
        <v>41</v>
      </c>
      <c r="C21" s="35">
        <v>147</v>
      </c>
      <c r="D21" s="35">
        <v>122</v>
      </c>
      <c r="E21" s="35">
        <v>160</v>
      </c>
      <c r="F21" s="36">
        <f t="shared" si="1"/>
        <v>282</v>
      </c>
      <c r="G21" s="33" t="s">
        <v>133</v>
      </c>
      <c r="H21" s="35">
        <v>174</v>
      </c>
      <c r="I21" s="35">
        <v>155</v>
      </c>
      <c r="J21" s="35">
        <v>173</v>
      </c>
      <c r="K21" s="39">
        <f t="shared" si="0"/>
        <v>328</v>
      </c>
      <c r="L21" s="98"/>
      <c r="M21" s="30" t="s">
        <v>337</v>
      </c>
      <c r="N21" s="35">
        <v>78</v>
      </c>
      <c r="O21" s="35">
        <v>91</v>
      </c>
      <c r="P21" s="35">
        <v>101</v>
      </c>
      <c r="Q21" s="36">
        <f t="shared" si="2"/>
        <v>192</v>
      </c>
      <c r="R21" s="33"/>
      <c r="S21" s="35"/>
      <c r="T21" s="35"/>
      <c r="U21" s="35"/>
      <c r="V21" s="39"/>
    </row>
    <row r="22" spans="2:22" ht="13.5">
      <c r="B22" s="30" t="s">
        <v>42</v>
      </c>
      <c r="C22" s="35">
        <v>131</v>
      </c>
      <c r="D22" s="35">
        <v>131</v>
      </c>
      <c r="E22" s="35">
        <v>155</v>
      </c>
      <c r="F22" s="36">
        <f t="shared" si="1"/>
        <v>286</v>
      </c>
      <c r="G22" s="33" t="s">
        <v>97</v>
      </c>
      <c r="H22" s="35">
        <v>252</v>
      </c>
      <c r="I22" s="35">
        <v>237</v>
      </c>
      <c r="J22" s="35">
        <v>267</v>
      </c>
      <c r="K22" s="39">
        <f t="shared" si="0"/>
        <v>504</v>
      </c>
      <c r="L22" s="98"/>
      <c r="M22" s="30" t="s">
        <v>338</v>
      </c>
      <c r="N22" s="35">
        <v>18</v>
      </c>
      <c r="O22" s="35">
        <v>23</v>
      </c>
      <c r="P22" s="35">
        <v>23</v>
      </c>
      <c r="Q22" s="36">
        <f t="shared" si="2"/>
        <v>46</v>
      </c>
      <c r="R22" s="33"/>
      <c r="S22" s="35"/>
      <c r="T22" s="35"/>
      <c r="U22" s="35"/>
      <c r="V22" s="39"/>
    </row>
    <row r="23" spans="2:22" ht="13.5">
      <c r="B23" s="30" t="s">
        <v>43</v>
      </c>
      <c r="C23" s="35">
        <v>285</v>
      </c>
      <c r="D23" s="35">
        <v>256</v>
      </c>
      <c r="E23" s="35">
        <v>286</v>
      </c>
      <c r="F23" s="36">
        <f t="shared" si="1"/>
        <v>542</v>
      </c>
      <c r="G23" s="33" t="s">
        <v>98</v>
      </c>
      <c r="H23" s="35">
        <v>92</v>
      </c>
      <c r="I23" s="35">
        <v>75</v>
      </c>
      <c r="J23" s="35">
        <v>100</v>
      </c>
      <c r="K23" s="39">
        <f t="shared" si="0"/>
        <v>175</v>
      </c>
      <c r="L23" s="98"/>
      <c r="M23" s="30"/>
      <c r="N23" s="35"/>
      <c r="O23" s="35"/>
      <c r="P23" s="35"/>
      <c r="Q23" s="36"/>
      <c r="R23" s="33"/>
      <c r="S23" s="35"/>
      <c r="T23" s="35"/>
      <c r="U23" s="35"/>
      <c r="V23" s="39"/>
    </row>
    <row r="24" spans="2:22" ht="13.5">
      <c r="B24" s="30" t="s">
        <v>44</v>
      </c>
      <c r="C24" s="35">
        <v>238</v>
      </c>
      <c r="D24" s="35">
        <v>218</v>
      </c>
      <c r="E24" s="35">
        <v>248</v>
      </c>
      <c r="F24" s="36">
        <f t="shared" si="1"/>
        <v>466</v>
      </c>
      <c r="G24" s="33" t="s">
        <v>99</v>
      </c>
      <c r="H24" s="35">
        <v>58</v>
      </c>
      <c r="I24" s="35">
        <v>35</v>
      </c>
      <c r="J24" s="35">
        <v>47</v>
      </c>
      <c r="K24" s="39">
        <f t="shared" si="0"/>
        <v>82</v>
      </c>
      <c r="L24" s="98"/>
      <c r="M24" s="30"/>
      <c r="N24" s="35"/>
      <c r="O24" s="35"/>
      <c r="P24" s="35"/>
      <c r="Q24" s="36"/>
      <c r="R24" s="33"/>
      <c r="S24" s="35"/>
      <c r="T24" s="35"/>
      <c r="U24" s="35"/>
      <c r="V24" s="39"/>
    </row>
    <row r="25" spans="2:22" ht="13.5">
      <c r="B25" s="30" t="s">
        <v>45</v>
      </c>
      <c r="C25" s="35">
        <v>148</v>
      </c>
      <c r="D25" s="35">
        <v>162</v>
      </c>
      <c r="E25" s="35">
        <v>164</v>
      </c>
      <c r="F25" s="36">
        <f t="shared" si="1"/>
        <v>326</v>
      </c>
      <c r="G25" s="33" t="s">
        <v>100</v>
      </c>
      <c r="H25" s="35">
        <v>130</v>
      </c>
      <c r="I25" s="35">
        <v>113</v>
      </c>
      <c r="J25" s="35">
        <v>142</v>
      </c>
      <c r="K25" s="39">
        <f t="shared" si="0"/>
        <v>255</v>
      </c>
      <c r="L25" s="98"/>
      <c r="M25" s="30"/>
      <c r="N25" s="35"/>
      <c r="O25" s="35"/>
      <c r="P25" s="35"/>
      <c r="Q25" s="36"/>
      <c r="R25" s="33"/>
      <c r="S25" s="35"/>
      <c r="T25" s="35"/>
      <c r="U25" s="35"/>
      <c r="V25" s="39"/>
    </row>
    <row r="26" spans="2:22" ht="13.5">
      <c r="B26" s="30" t="s">
        <v>46</v>
      </c>
      <c r="C26" s="35">
        <v>139</v>
      </c>
      <c r="D26" s="35">
        <v>162</v>
      </c>
      <c r="E26" s="35">
        <v>167</v>
      </c>
      <c r="F26" s="36">
        <f t="shared" si="1"/>
        <v>329</v>
      </c>
      <c r="G26" s="33" t="s">
        <v>101</v>
      </c>
      <c r="H26" s="35">
        <v>126</v>
      </c>
      <c r="I26" s="35">
        <v>113</v>
      </c>
      <c r="J26" s="35">
        <v>141</v>
      </c>
      <c r="K26" s="39">
        <f t="shared" si="0"/>
        <v>254</v>
      </c>
      <c r="L26" s="98"/>
      <c r="M26" s="30"/>
      <c r="N26" s="35"/>
      <c r="O26" s="35"/>
      <c r="P26" s="35"/>
      <c r="Q26" s="36"/>
      <c r="R26" s="33"/>
      <c r="S26" s="35"/>
      <c r="T26" s="35"/>
      <c r="U26" s="35"/>
      <c r="V26" s="39"/>
    </row>
    <row r="27" spans="2:22" ht="13.5">
      <c r="B27" s="30" t="s">
        <v>47</v>
      </c>
      <c r="C27" s="35">
        <v>227</v>
      </c>
      <c r="D27" s="35">
        <v>182</v>
      </c>
      <c r="E27" s="35">
        <v>217</v>
      </c>
      <c r="F27" s="36">
        <f t="shared" si="1"/>
        <v>399</v>
      </c>
      <c r="G27" s="33" t="s">
        <v>102</v>
      </c>
      <c r="H27" s="35">
        <v>70</v>
      </c>
      <c r="I27" s="35">
        <v>70</v>
      </c>
      <c r="J27" s="35">
        <v>60</v>
      </c>
      <c r="K27" s="39">
        <f t="shared" si="0"/>
        <v>130</v>
      </c>
      <c r="L27" s="98"/>
      <c r="M27" s="30"/>
      <c r="N27" s="35"/>
      <c r="O27" s="35"/>
      <c r="P27" s="35"/>
      <c r="Q27" s="36"/>
      <c r="R27" s="33"/>
      <c r="S27" s="35"/>
      <c r="T27" s="35"/>
      <c r="U27" s="35"/>
      <c r="V27" s="39"/>
    </row>
    <row r="28" spans="2:22" ht="13.5">
      <c r="B28" s="30" t="s">
        <v>48</v>
      </c>
      <c r="C28" s="35">
        <v>120</v>
      </c>
      <c r="D28" s="35">
        <v>115</v>
      </c>
      <c r="E28" s="35">
        <v>134</v>
      </c>
      <c r="F28" s="36">
        <f t="shared" si="1"/>
        <v>249</v>
      </c>
      <c r="G28" s="33" t="s">
        <v>103</v>
      </c>
      <c r="H28" s="35">
        <v>192</v>
      </c>
      <c r="I28" s="35">
        <v>150</v>
      </c>
      <c r="J28" s="35">
        <v>188</v>
      </c>
      <c r="K28" s="39">
        <f t="shared" si="0"/>
        <v>338</v>
      </c>
      <c r="L28" s="98"/>
      <c r="M28" s="30"/>
      <c r="N28" s="35"/>
      <c r="O28" s="35"/>
      <c r="P28" s="35"/>
      <c r="Q28" s="36"/>
      <c r="R28" s="33"/>
      <c r="S28" s="35"/>
      <c r="T28" s="35"/>
      <c r="U28" s="35"/>
      <c r="V28" s="39"/>
    </row>
    <row r="29" spans="2:22" ht="13.5">
      <c r="B29" s="30" t="s">
        <v>49</v>
      </c>
      <c r="C29" s="35">
        <v>152</v>
      </c>
      <c r="D29" s="35">
        <v>115</v>
      </c>
      <c r="E29" s="35">
        <v>75</v>
      </c>
      <c r="F29" s="36">
        <f t="shared" si="1"/>
        <v>190</v>
      </c>
      <c r="G29" s="33" t="s">
        <v>104</v>
      </c>
      <c r="H29" s="35">
        <v>116</v>
      </c>
      <c r="I29" s="35">
        <v>88</v>
      </c>
      <c r="J29" s="35">
        <v>98</v>
      </c>
      <c r="K29" s="39">
        <f t="shared" si="0"/>
        <v>186</v>
      </c>
      <c r="L29" s="98"/>
      <c r="M29" s="30"/>
      <c r="N29" s="35"/>
      <c r="O29" s="35"/>
      <c r="P29" s="35"/>
      <c r="Q29" s="36"/>
      <c r="R29" s="33"/>
      <c r="S29" s="35"/>
      <c r="T29" s="35"/>
      <c r="U29" s="35"/>
      <c r="V29" s="39"/>
    </row>
    <row r="30" spans="2:22" ht="13.5">
      <c r="B30" s="30" t="s">
        <v>50</v>
      </c>
      <c r="C30" s="35">
        <v>106</v>
      </c>
      <c r="D30" s="35">
        <v>98</v>
      </c>
      <c r="E30" s="35">
        <v>109</v>
      </c>
      <c r="F30" s="36">
        <f t="shared" si="1"/>
        <v>207</v>
      </c>
      <c r="G30" s="33" t="s">
        <v>105</v>
      </c>
      <c r="H30" s="35">
        <v>0</v>
      </c>
      <c r="I30" s="35">
        <v>0</v>
      </c>
      <c r="J30" s="35">
        <v>0</v>
      </c>
      <c r="K30" s="39">
        <f t="shared" si="0"/>
        <v>0</v>
      </c>
      <c r="L30" s="98"/>
      <c r="M30" s="30"/>
      <c r="N30" s="35"/>
      <c r="O30" s="35"/>
      <c r="P30" s="35"/>
      <c r="Q30" s="36"/>
      <c r="R30" s="33"/>
      <c r="S30" s="35"/>
      <c r="T30" s="35"/>
      <c r="U30" s="35"/>
      <c r="V30" s="39"/>
    </row>
    <row r="31" spans="2:22" ht="13.5">
      <c r="B31" s="30" t="s">
        <v>51</v>
      </c>
      <c r="C31" s="35">
        <v>219</v>
      </c>
      <c r="D31" s="35">
        <v>222</v>
      </c>
      <c r="E31" s="35">
        <v>268</v>
      </c>
      <c r="F31" s="36">
        <f t="shared" si="1"/>
        <v>490</v>
      </c>
      <c r="G31" s="33" t="s">
        <v>106</v>
      </c>
      <c r="H31" s="35">
        <v>9</v>
      </c>
      <c r="I31" s="35">
        <v>11</v>
      </c>
      <c r="J31" s="35">
        <v>8</v>
      </c>
      <c r="K31" s="39">
        <f t="shared" si="0"/>
        <v>19</v>
      </c>
      <c r="L31" s="98"/>
      <c r="M31" s="30"/>
      <c r="N31" s="35"/>
      <c r="O31" s="35"/>
      <c r="P31" s="35"/>
      <c r="Q31" s="36"/>
      <c r="R31" s="33"/>
      <c r="S31" s="35"/>
      <c r="T31" s="35"/>
      <c r="U31" s="35"/>
      <c r="V31" s="39"/>
    </row>
    <row r="32" spans="2:22" ht="13.5">
      <c r="B32" s="30" t="s">
        <v>52</v>
      </c>
      <c r="C32" s="35">
        <v>189</v>
      </c>
      <c r="D32" s="35">
        <v>156</v>
      </c>
      <c r="E32" s="35">
        <v>207</v>
      </c>
      <c r="F32" s="36">
        <f t="shared" si="1"/>
        <v>363</v>
      </c>
      <c r="G32" s="33" t="s">
        <v>107</v>
      </c>
      <c r="H32" s="35">
        <v>150</v>
      </c>
      <c r="I32" s="35">
        <v>117</v>
      </c>
      <c r="J32" s="35">
        <v>171</v>
      </c>
      <c r="K32" s="39">
        <f t="shared" si="0"/>
        <v>288</v>
      </c>
      <c r="L32" s="98"/>
      <c r="M32" s="30"/>
      <c r="N32" s="35"/>
      <c r="O32" s="35"/>
      <c r="P32" s="35"/>
      <c r="Q32" s="36"/>
      <c r="R32" s="33"/>
      <c r="S32" s="35"/>
      <c r="T32" s="35"/>
      <c r="U32" s="35"/>
      <c r="V32" s="39"/>
    </row>
    <row r="33" spans="2:22" ht="13.5">
      <c r="B33" s="30" t="s">
        <v>53</v>
      </c>
      <c r="C33" s="35">
        <v>115</v>
      </c>
      <c r="D33" s="35">
        <v>118</v>
      </c>
      <c r="E33" s="35">
        <v>129</v>
      </c>
      <c r="F33" s="36">
        <f t="shared" si="1"/>
        <v>247</v>
      </c>
      <c r="G33" s="33" t="s">
        <v>108</v>
      </c>
      <c r="H33" s="35">
        <v>48</v>
      </c>
      <c r="I33" s="35">
        <v>49</v>
      </c>
      <c r="J33" s="35">
        <v>49</v>
      </c>
      <c r="K33" s="39">
        <f t="shared" si="0"/>
        <v>98</v>
      </c>
      <c r="L33" s="98"/>
      <c r="M33" s="30"/>
      <c r="N33" s="35"/>
      <c r="O33" s="35"/>
      <c r="P33" s="35"/>
      <c r="Q33" s="36"/>
      <c r="R33" s="33"/>
      <c r="S33" s="35"/>
      <c r="T33" s="35"/>
      <c r="U33" s="35"/>
      <c r="V33" s="39"/>
    </row>
    <row r="34" spans="2:22" ht="13.5">
      <c r="B34" s="30" t="s">
        <v>54</v>
      </c>
      <c r="C34" s="35">
        <v>186</v>
      </c>
      <c r="D34" s="35">
        <v>209</v>
      </c>
      <c r="E34" s="35">
        <v>240</v>
      </c>
      <c r="F34" s="36">
        <f t="shared" si="1"/>
        <v>449</v>
      </c>
      <c r="G34" s="33" t="s">
        <v>109</v>
      </c>
      <c r="H34" s="35">
        <v>28</v>
      </c>
      <c r="I34" s="35">
        <v>23</v>
      </c>
      <c r="J34" s="35">
        <v>27</v>
      </c>
      <c r="K34" s="39">
        <f t="shared" si="0"/>
        <v>50</v>
      </c>
      <c r="L34" s="98"/>
      <c r="M34" s="30"/>
      <c r="N34" s="35"/>
      <c r="O34" s="35"/>
      <c r="P34" s="35"/>
      <c r="Q34" s="36"/>
      <c r="R34" s="33"/>
      <c r="S34" s="35"/>
      <c r="T34" s="35"/>
      <c r="U34" s="35"/>
      <c r="V34" s="39"/>
    </row>
    <row r="35" spans="2:22" ht="13.5">
      <c r="B35" s="30" t="s">
        <v>55</v>
      </c>
      <c r="C35" s="35">
        <v>118</v>
      </c>
      <c r="D35" s="35">
        <v>137</v>
      </c>
      <c r="E35" s="35">
        <v>152</v>
      </c>
      <c r="F35" s="36">
        <f t="shared" si="1"/>
        <v>289</v>
      </c>
      <c r="G35" s="33" t="s">
        <v>110</v>
      </c>
      <c r="H35" s="35">
        <v>56</v>
      </c>
      <c r="I35" s="35">
        <v>79</v>
      </c>
      <c r="J35" s="35">
        <v>69</v>
      </c>
      <c r="K35" s="39">
        <f t="shared" si="0"/>
        <v>148</v>
      </c>
      <c r="L35" s="98"/>
      <c r="M35" s="30"/>
      <c r="N35" s="35"/>
      <c r="O35" s="35"/>
      <c r="P35" s="35"/>
      <c r="Q35" s="36"/>
      <c r="R35" s="33"/>
      <c r="S35" s="35"/>
      <c r="T35" s="35"/>
      <c r="U35" s="35"/>
      <c r="V35" s="39"/>
    </row>
    <row r="36" spans="2:22" ht="13.5">
      <c r="B36" s="30" t="s">
        <v>56</v>
      </c>
      <c r="C36" s="35">
        <v>60</v>
      </c>
      <c r="D36" s="35">
        <v>66</v>
      </c>
      <c r="E36" s="35">
        <v>71</v>
      </c>
      <c r="F36" s="36">
        <f t="shared" si="1"/>
        <v>137</v>
      </c>
      <c r="G36" s="33" t="s">
        <v>134</v>
      </c>
      <c r="H36" s="35">
        <v>69</v>
      </c>
      <c r="I36" s="35">
        <v>97</v>
      </c>
      <c r="J36" s="35">
        <v>101</v>
      </c>
      <c r="K36" s="39">
        <f t="shared" si="0"/>
        <v>198</v>
      </c>
      <c r="L36" s="98"/>
      <c r="M36" s="30"/>
      <c r="N36" s="35"/>
      <c r="O36" s="35"/>
      <c r="P36" s="35"/>
      <c r="Q36" s="36"/>
      <c r="R36" s="33"/>
      <c r="S36" s="35"/>
      <c r="T36" s="35"/>
      <c r="U36" s="35"/>
      <c r="V36" s="39"/>
    </row>
    <row r="37" spans="2:22" ht="13.5">
      <c r="B37" s="30" t="s">
        <v>57</v>
      </c>
      <c r="C37" s="35">
        <v>131</v>
      </c>
      <c r="D37" s="35">
        <v>130</v>
      </c>
      <c r="E37" s="35">
        <v>141</v>
      </c>
      <c r="F37" s="36">
        <f t="shared" si="1"/>
        <v>271</v>
      </c>
      <c r="G37" s="33" t="s">
        <v>135</v>
      </c>
      <c r="H37" s="35">
        <v>225</v>
      </c>
      <c r="I37" s="35">
        <v>216</v>
      </c>
      <c r="J37" s="35">
        <v>226</v>
      </c>
      <c r="K37" s="39">
        <f t="shared" si="0"/>
        <v>442</v>
      </c>
      <c r="L37" s="98"/>
      <c r="M37" s="30"/>
      <c r="N37" s="35"/>
      <c r="O37" s="35"/>
      <c r="P37" s="35"/>
      <c r="Q37" s="36"/>
      <c r="R37" s="33"/>
      <c r="S37" s="35"/>
      <c r="T37" s="35"/>
      <c r="U37" s="35"/>
      <c r="V37" s="39"/>
    </row>
    <row r="38" spans="2:22" ht="13.5">
      <c r="B38" s="30" t="s">
        <v>58</v>
      </c>
      <c r="C38" s="35">
        <v>216</v>
      </c>
      <c r="D38" s="35">
        <v>190</v>
      </c>
      <c r="E38" s="35">
        <v>231</v>
      </c>
      <c r="F38" s="36">
        <f t="shared" si="1"/>
        <v>421</v>
      </c>
      <c r="G38" s="33" t="s">
        <v>136</v>
      </c>
      <c r="H38" s="35">
        <v>168</v>
      </c>
      <c r="I38" s="35">
        <v>175</v>
      </c>
      <c r="J38" s="35">
        <v>184</v>
      </c>
      <c r="K38" s="39">
        <f t="shared" si="0"/>
        <v>359</v>
      </c>
      <c r="L38" s="98"/>
      <c r="M38" s="30"/>
      <c r="N38" s="35"/>
      <c r="O38" s="35"/>
      <c r="P38" s="35"/>
      <c r="Q38" s="36"/>
      <c r="R38" s="33"/>
      <c r="S38" s="35"/>
      <c r="T38" s="35"/>
      <c r="U38" s="35"/>
      <c r="V38" s="39"/>
    </row>
    <row r="39" spans="2:22" ht="13.5">
      <c r="B39" s="30" t="s">
        <v>59</v>
      </c>
      <c r="C39" s="35">
        <v>216</v>
      </c>
      <c r="D39" s="35">
        <v>212</v>
      </c>
      <c r="E39" s="35">
        <v>282</v>
      </c>
      <c r="F39" s="36">
        <f t="shared" si="1"/>
        <v>494</v>
      </c>
      <c r="G39" s="33" t="s">
        <v>137</v>
      </c>
      <c r="H39" s="35">
        <v>454</v>
      </c>
      <c r="I39" s="35">
        <v>464</v>
      </c>
      <c r="J39" s="35">
        <v>488</v>
      </c>
      <c r="K39" s="39">
        <f t="shared" si="0"/>
        <v>952</v>
      </c>
      <c r="L39" s="98"/>
      <c r="M39" s="30"/>
      <c r="N39" s="35"/>
      <c r="O39" s="35"/>
      <c r="P39" s="35"/>
      <c r="Q39" s="36"/>
      <c r="R39" s="33"/>
      <c r="S39" s="35"/>
      <c r="T39" s="35"/>
      <c r="U39" s="35"/>
      <c r="V39" s="39"/>
    </row>
    <row r="40" spans="2:22" ht="13.5">
      <c r="B40" s="30" t="s">
        <v>60</v>
      </c>
      <c r="C40" s="35">
        <v>209</v>
      </c>
      <c r="D40" s="35">
        <v>213</v>
      </c>
      <c r="E40" s="35">
        <v>199</v>
      </c>
      <c r="F40" s="36">
        <f t="shared" si="1"/>
        <v>412</v>
      </c>
      <c r="G40" s="33" t="s">
        <v>138</v>
      </c>
      <c r="H40" s="35">
        <v>453</v>
      </c>
      <c r="I40" s="35">
        <v>425</v>
      </c>
      <c r="J40" s="35">
        <v>426</v>
      </c>
      <c r="K40" s="39">
        <f t="shared" si="0"/>
        <v>851</v>
      </c>
      <c r="L40" s="98"/>
      <c r="M40" s="30"/>
      <c r="N40" s="35"/>
      <c r="O40" s="35"/>
      <c r="P40" s="35"/>
      <c r="Q40" s="36"/>
      <c r="R40" s="33"/>
      <c r="S40" s="35"/>
      <c r="T40" s="35"/>
      <c r="U40" s="35"/>
      <c r="V40" s="39"/>
    </row>
    <row r="41" spans="2:22" ht="13.5">
      <c r="B41" s="30" t="s">
        <v>61</v>
      </c>
      <c r="C41" s="35">
        <v>57</v>
      </c>
      <c r="D41" s="35">
        <v>62</v>
      </c>
      <c r="E41" s="35">
        <v>84</v>
      </c>
      <c r="F41" s="36">
        <f t="shared" si="1"/>
        <v>146</v>
      </c>
      <c r="G41" s="33" t="s">
        <v>139</v>
      </c>
      <c r="H41" s="35">
        <v>570</v>
      </c>
      <c r="I41" s="35">
        <v>412</v>
      </c>
      <c r="J41" s="35">
        <v>475</v>
      </c>
      <c r="K41" s="39">
        <f t="shared" si="0"/>
        <v>887</v>
      </c>
      <c r="L41" s="98"/>
      <c r="M41" s="30"/>
      <c r="N41" s="35"/>
      <c r="O41" s="35"/>
      <c r="P41" s="35"/>
      <c r="Q41" s="36"/>
      <c r="R41" s="33"/>
      <c r="S41" s="35"/>
      <c r="T41" s="35"/>
      <c r="U41" s="35"/>
      <c r="V41" s="39"/>
    </row>
    <row r="42" spans="2:22" ht="13.5">
      <c r="B42" s="30" t="s">
        <v>129</v>
      </c>
      <c r="C42" s="35">
        <v>146</v>
      </c>
      <c r="D42" s="35">
        <v>151</v>
      </c>
      <c r="E42" s="35">
        <v>172</v>
      </c>
      <c r="F42" s="36">
        <f t="shared" si="1"/>
        <v>323</v>
      </c>
      <c r="G42" s="33" t="s">
        <v>111</v>
      </c>
      <c r="H42" s="35">
        <v>265</v>
      </c>
      <c r="I42" s="35">
        <v>291</v>
      </c>
      <c r="J42" s="35">
        <v>305</v>
      </c>
      <c r="K42" s="39">
        <f t="shared" si="0"/>
        <v>596</v>
      </c>
      <c r="L42" s="98"/>
      <c r="M42" s="30"/>
      <c r="N42" s="35"/>
      <c r="O42" s="35"/>
      <c r="P42" s="35"/>
      <c r="Q42" s="36"/>
      <c r="R42" s="33"/>
      <c r="S42" s="35"/>
      <c r="T42" s="35"/>
      <c r="U42" s="35"/>
      <c r="V42" s="39"/>
    </row>
    <row r="43" spans="2:22" ht="13.5">
      <c r="B43" s="30" t="s">
        <v>130</v>
      </c>
      <c r="C43" s="35">
        <v>204</v>
      </c>
      <c r="D43" s="35">
        <v>182</v>
      </c>
      <c r="E43" s="35">
        <v>224</v>
      </c>
      <c r="F43" s="36">
        <f t="shared" si="1"/>
        <v>406</v>
      </c>
      <c r="G43" s="33" t="s">
        <v>112</v>
      </c>
      <c r="H43" s="35">
        <v>168</v>
      </c>
      <c r="I43" s="35">
        <v>178</v>
      </c>
      <c r="J43" s="35">
        <v>167</v>
      </c>
      <c r="K43" s="39">
        <f t="shared" si="0"/>
        <v>345</v>
      </c>
      <c r="L43" s="98"/>
      <c r="M43" s="30"/>
      <c r="N43" s="35"/>
      <c r="O43" s="35"/>
      <c r="P43" s="35"/>
      <c r="Q43" s="36"/>
      <c r="R43" s="33"/>
      <c r="S43" s="35"/>
      <c r="T43" s="35"/>
      <c r="U43" s="35"/>
      <c r="V43" s="39"/>
    </row>
    <row r="44" spans="2:22" ht="13.5">
      <c r="B44" s="30" t="s">
        <v>63</v>
      </c>
      <c r="C44" s="35">
        <v>156</v>
      </c>
      <c r="D44" s="35">
        <v>168</v>
      </c>
      <c r="E44" s="35">
        <v>177</v>
      </c>
      <c r="F44" s="36">
        <f t="shared" si="1"/>
        <v>345</v>
      </c>
      <c r="G44" s="33" t="s">
        <v>140</v>
      </c>
      <c r="H44" s="35">
        <v>145</v>
      </c>
      <c r="I44" s="35">
        <v>139</v>
      </c>
      <c r="J44" s="35">
        <v>151</v>
      </c>
      <c r="K44" s="39">
        <f t="shared" si="0"/>
        <v>290</v>
      </c>
      <c r="L44" s="98"/>
      <c r="M44" s="30"/>
      <c r="N44" s="35"/>
      <c r="O44" s="35"/>
      <c r="P44" s="35"/>
      <c r="Q44" s="36"/>
      <c r="R44" s="33"/>
      <c r="S44" s="35"/>
      <c r="T44" s="35"/>
      <c r="U44" s="35"/>
      <c r="V44" s="39"/>
    </row>
    <row r="45" spans="2:22" ht="13.5">
      <c r="B45" s="30" t="s">
        <v>64</v>
      </c>
      <c r="C45" s="35">
        <v>139</v>
      </c>
      <c r="D45" s="35">
        <v>172</v>
      </c>
      <c r="E45" s="35">
        <v>181</v>
      </c>
      <c r="F45" s="36">
        <f t="shared" si="1"/>
        <v>353</v>
      </c>
      <c r="G45" s="33" t="s">
        <v>113</v>
      </c>
      <c r="H45" s="35">
        <v>46</v>
      </c>
      <c r="I45" s="35">
        <v>31</v>
      </c>
      <c r="J45" s="35">
        <v>44</v>
      </c>
      <c r="K45" s="39">
        <f t="shared" si="0"/>
        <v>75</v>
      </c>
      <c r="L45" s="98"/>
      <c r="M45" s="30"/>
      <c r="N45" s="35"/>
      <c r="O45" s="35"/>
      <c r="P45" s="35"/>
      <c r="Q45" s="36"/>
      <c r="R45" s="33"/>
      <c r="S45" s="35"/>
      <c r="T45" s="35"/>
      <c r="U45" s="35"/>
      <c r="V45" s="39"/>
    </row>
    <row r="46" spans="2:22" ht="13.5">
      <c r="B46" s="30" t="s">
        <v>65</v>
      </c>
      <c r="C46" s="35">
        <v>99</v>
      </c>
      <c r="D46" s="35">
        <v>128</v>
      </c>
      <c r="E46" s="35">
        <v>126</v>
      </c>
      <c r="F46" s="36">
        <f t="shared" si="1"/>
        <v>254</v>
      </c>
      <c r="G46" s="33" t="s">
        <v>114</v>
      </c>
      <c r="H46" s="35">
        <v>78</v>
      </c>
      <c r="I46" s="35">
        <v>78</v>
      </c>
      <c r="J46" s="35">
        <v>84</v>
      </c>
      <c r="K46" s="39">
        <f t="shared" si="0"/>
        <v>162</v>
      </c>
      <c r="L46" s="98"/>
      <c r="M46" s="30"/>
      <c r="N46" s="35"/>
      <c r="O46" s="35"/>
      <c r="P46" s="35"/>
      <c r="Q46" s="36"/>
      <c r="R46" s="33"/>
      <c r="S46" s="35"/>
      <c r="T46" s="35"/>
      <c r="U46" s="35"/>
      <c r="V46" s="39"/>
    </row>
    <row r="47" spans="2:22" ht="13.5">
      <c r="B47" s="30" t="s">
        <v>66</v>
      </c>
      <c r="C47" s="35">
        <v>208</v>
      </c>
      <c r="D47" s="35">
        <v>191</v>
      </c>
      <c r="E47" s="35">
        <v>216</v>
      </c>
      <c r="F47" s="36">
        <f t="shared" si="1"/>
        <v>407</v>
      </c>
      <c r="G47" s="33" t="s">
        <v>115</v>
      </c>
      <c r="H47" s="35">
        <v>192</v>
      </c>
      <c r="I47" s="35">
        <v>180</v>
      </c>
      <c r="J47" s="35">
        <v>216</v>
      </c>
      <c r="K47" s="39">
        <f t="shared" si="0"/>
        <v>396</v>
      </c>
      <c r="L47" s="98"/>
      <c r="M47" s="30"/>
      <c r="N47" s="35"/>
      <c r="O47" s="35"/>
      <c r="P47" s="35"/>
      <c r="Q47" s="36"/>
      <c r="R47" s="33"/>
      <c r="S47" s="35"/>
      <c r="T47" s="35"/>
      <c r="U47" s="35"/>
      <c r="V47" s="39"/>
    </row>
    <row r="48" spans="2:22" ht="13.5">
      <c r="B48" s="30" t="s">
        <v>67</v>
      </c>
      <c r="C48" s="35">
        <v>118</v>
      </c>
      <c r="D48" s="35">
        <v>102</v>
      </c>
      <c r="E48" s="35">
        <v>97</v>
      </c>
      <c r="F48" s="36">
        <f t="shared" si="1"/>
        <v>199</v>
      </c>
      <c r="G48" s="33" t="s">
        <v>116</v>
      </c>
      <c r="H48" s="35">
        <v>89</v>
      </c>
      <c r="I48" s="35">
        <v>85</v>
      </c>
      <c r="J48" s="35">
        <v>89</v>
      </c>
      <c r="K48" s="39">
        <f t="shared" si="0"/>
        <v>174</v>
      </c>
      <c r="L48" s="98"/>
      <c r="M48" s="30"/>
      <c r="N48" s="35"/>
      <c r="O48" s="35"/>
      <c r="P48" s="35"/>
      <c r="Q48" s="36"/>
      <c r="R48" s="33"/>
      <c r="S48" s="35"/>
      <c r="T48" s="35"/>
      <c r="U48" s="35"/>
      <c r="V48" s="39"/>
    </row>
    <row r="49" spans="2:22" ht="13.5">
      <c r="B49" s="30" t="s">
        <v>68</v>
      </c>
      <c r="C49" s="35">
        <v>141</v>
      </c>
      <c r="D49" s="35">
        <v>170</v>
      </c>
      <c r="E49" s="35">
        <v>152</v>
      </c>
      <c r="F49" s="36">
        <f t="shared" si="1"/>
        <v>322</v>
      </c>
      <c r="G49" s="33" t="s">
        <v>141</v>
      </c>
      <c r="H49" s="35">
        <v>99</v>
      </c>
      <c r="I49" s="35">
        <v>80</v>
      </c>
      <c r="J49" s="35">
        <v>98</v>
      </c>
      <c r="K49" s="39">
        <f t="shared" si="0"/>
        <v>178</v>
      </c>
      <c r="L49" s="98"/>
      <c r="M49" s="30"/>
      <c r="N49" s="35"/>
      <c r="O49" s="35"/>
      <c r="P49" s="35"/>
      <c r="Q49" s="36"/>
      <c r="R49" s="33"/>
      <c r="S49" s="35"/>
      <c r="T49" s="35"/>
      <c r="U49" s="35"/>
      <c r="V49" s="39"/>
    </row>
    <row r="50" spans="2:22" ht="13.5">
      <c r="B50" s="30" t="s">
        <v>69</v>
      </c>
      <c r="C50" s="35">
        <v>361</v>
      </c>
      <c r="D50" s="35">
        <v>326</v>
      </c>
      <c r="E50" s="35">
        <v>359</v>
      </c>
      <c r="F50" s="36">
        <f t="shared" si="1"/>
        <v>685</v>
      </c>
      <c r="G50" s="33" t="s">
        <v>142</v>
      </c>
      <c r="H50" s="35">
        <v>312</v>
      </c>
      <c r="I50" s="35">
        <v>296</v>
      </c>
      <c r="J50" s="35">
        <v>334</v>
      </c>
      <c r="K50" s="39">
        <f t="shared" si="0"/>
        <v>630</v>
      </c>
      <c r="L50" s="98"/>
      <c r="M50" s="30"/>
      <c r="N50" s="35"/>
      <c r="O50" s="35"/>
      <c r="P50" s="35"/>
      <c r="Q50" s="36"/>
      <c r="R50" s="33"/>
      <c r="S50" s="35"/>
      <c r="T50" s="35"/>
      <c r="U50" s="35"/>
      <c r="V50" s="39"/>
    </row>
    <row r="51" spans="2:22" ht="13.5">
      <c r="B51" s="30" t="s">
        <v>70</v>
      </c>
      <c r="C51" s="35">
        <v>204</v>
      </c>
      <c r="D51" s="35">
        <v>247</v>
      </c>
      <c r="E51" s="35">
        <v>229</v>
      </c>
      <c r="F51" s="36">
        <f t="shared" si="1"/>
        <v>476</v>
      </c>
      <c r="G51" s="33" t="s">
        <v>117</v>
      </c>
      <c r="H51" s="35">
        <v>135</v>
      </c>
      <c r="I51" s="35">
        <v>118</v>
      </c>
      <c r="J51" s="35">
        <v>157</v>
      </c>
      <c r="K51" s="39">
        <f t="shared" si="0"/>
        <v>275</v>
      </c>
      <c r="L51" s="98"/>
      <c r="M51" s="30"/>
      <c r="N51" s="35"/>
      <c r="O51" s="35"/>
      <c r="P51" s="35"/>
      <c r="Q51" s="36"/>
      <c r="R51" s="33"/>
      <c r="S51" s="35"/>
      <c r="T51" s="35"/>
      <c r="U51" s="35"/>
      <c r="V51" s="39"/>
    </row>
    <row r="52" spans="2:22" ht="13.5">
      <c r="B52" s="30" t="s">
        <v>71</v>
      </c>
      <c r="C52" s="35">
        <v>100</v>
      </c>
      <c r="D52" s="35">
        <v>133</v>
      </c>
      <c r="E52" s="35">
        <v>129</v>
      </c>
      <c r="F52" s="36">
        <f t="shared" si="1"/>
        <v>262</v>
      </c>
      <c r="G52" s="33" t="s">
        <v>118</v>
      </c>
      <c r="H52" s="35">
        <v>168</v>
      </c>
      <c r="I52" s="35">
        <v>170</v>
      </c>
      <c r="J52" s="35">
        <v>122</v>
      </c>
      <c r="K52" s="39">
        <f t="shared" si="0"/>
        <v>292</v>
      </c>
      <c r="L52" s="98"/>
      <c r="M52" s="30"/>
      <c r="N52" s="35"/>
      <c r="O52" s="35"/>
      <c r="P52" s="35"/>
      <c r="Q52" s="36"/>
      <c r="R52" s="33"/>
      <c r="S52" s="35"/>
      <c r="T52" s="35"/>
      <c r="U52" s="35"/>
      <c r="V52" s="39"/>
    </row>
    <row r="53" spans="2:22" ht="13.5">
      <c r="B53" s="30" t="s">
        <v>72</v>
      </c>
      <c r="C53" s="35">
        <v>24</v>
      </c>
      <c r="D53" s="35">
        <v>29</v>
      </c>
      <c r="E53" s="35">
        <v>20</v>
      </c>
      <c r="F53" s="36">
        <f t="shared" si="1"/>
        <v>49</v>
      </c>
      <c r="G53" s="33" t="s">
        <v>119</v>
      </c>
      <c r="H53" s="35">
        <v>200</v>
      </c>
      <c r="I53" s="35">
        <v>151</v>
      </c>
      <c r="J53" s="35">
        <v>188</v>
      </c>
      <c r="K53" s="39">
        <f t="shared" si="0"/>
        <v>339</v>
      </c>
      <c r="L53" s="98"/>
      <c r="M53" s="30"/>
      <c r="N53" s="35"/>
      <c r="O53" s="35"/>
      <c r="P53" s="35"/>
      <c r="Q53" s="36"/>
      <c r="R53" s="33"/>
      <c r="S53" s="35"/>
      <c r="T53" s="35"/>
      <c r="U53" s="35"/>
      <c r="V53" s="39"/>
    </row>
    <row r="54" spans="2:22" ht="13.5">
      <c r="B54" s="30" t="s">
        <v>73</v>
      </c>
      <c r="C54" s="35">
        <v>111</v>
      </c>
      <c r="D54" s="35">
        <v>95</v>
      </c>
      <c r="E54" s="35">
        <v>122</v>
      </c>
      <c r="F54" s="36">
        <f t="shared" si="1"/>
        <v>217</v>
      </c>
      <c r="G54" s="33" t="s">
        <v>120</v>
      </c>
      <c r="H54" s="35">
        <v>276</v>
      </c>
      <c r="I54" s="35">
        <v>219</v>
      </c>
      <c r="J54" s="35">
        <v>267</v>
      </c>
      <c r="K54" s="39">
        <f t="shared" si="0"/>
        <v>486</v>
      </c>
      <c r="L54" s="98"/>
      <c r="M54" s="30"/>
      <c r="N54" s="35"/>
      <c r="O54" s="35"/>
      <c r="P54" s="35"/>
      <c r="Q54" s="36"/>
      <c r="R54" s="33"/>
      <c r="S54" s="35"/>
      <c r="T54" s="35"/>
      <c r="U54" s="35"/>
      <c r="V54" s="39"/>
    </row>
    <row r="55" spans="2:22" ht="13.5">
      <c r="B55" s="30" t="s">
        <v>74</v>
      </c>
      <c r="C55" s="35">
        <v>91</v>
      </c>
      <c r="D55" s="35">
        <v>114</v>
      </c>
      <c r="E55" s="35">
        <v>113</v>
      </c>
      <c r="F55" s="36">
        <f t="shared" si="1"/>
        <v>227</v>
      </c>
      <c r="G55" s="33" t="s">
        <v>121</v>
      </c>
      <c r="H55" s="35">
        <v>85</v>
      </c>
      <c r="I55" s="35">
        <v>72</v>
      </c>
      <c r="J55" s="35">
        <v>75</v>
      </c>
      <c r="K55" s="39">
        <f t="shared" si="0"/>
        <v>147</v>
      </c>
      <c r="L55" s="98"/>
      <c r="M55" s="30"/>
      <c r="N55" s="35"/>
      <c r="O55" s="35"/>
      <c r="P55" s="35"/>
      <c r="Q55" s="36"/>
      <c r="R55" s="33"/>
      <c r="S55" s="35"/>
      <c r="T55" s="35"/>
      <c r="U55" s="35"/>
      <c r="V55" s="39"/>
    </row>
    <row r="56" spans="2:22" ht="13.5">
      <c r="B56" s="30" t="s">
        <v>75</v>
      </c>
      <c r="C56" s="35">
        <v>123</v>
      </c>
      <c r="D56" s="35">
        <v>113</v>
      </c>
      <c r="E56" s="35">
        <v>121</v>
      </c>
      <c r="F56" s="36">
        <f t="shared" si="1"/>
        <v>234</v>
      </c>
      <c r="G56" s="33" t="s">
        <v>143</v>
      </c>
      <c r="H56" s="35">
        <v>231</v>
      </c>
      <c r="I56" s="35">
        <v>212</v>
      </c>
      <c r="J56" s="35">
        <v>245</v>
      </c>
      <c r="K56" s="39">
        <f t="shared" si="0"/>
        <v>457</v>
      </c>
      <c r="L56" s="98"/>
      <c r="M56" s="30"/>
      <c r="N56" s="35"/>
      <c r="O56" s="35"/>
      <c r="P56" s="35"/>
      <c r="Q56" s="36"/>
      <c r="R56" s="33"/>
      <c r="S56" s="35"/>
      <c r="T56" s="35"/>
      <c r="U56" s="35"/>
      <c r="V56" s="39"/>
    </row>
    <row r="57" spans="2:22" ht="13.5">
      <c r="B57" s="30" t="s">
        <v>76</v>
      </c>
      <c r="C57" s="35">
        <v>129</v>
      </c>
      <c r="D57" s="35">
        <v>106</v>
      </c>
      <c r="E57" s="35">
        <v>122</v>
      </c>
      <c r="F57" s="36">
        <f t="shared" si="1"/>
        <v>228</v>
      </c>
      <c r="G57" s="33" t="s">
        <v>144</v>
      </c>
      <c r="H57" s="35">
        <v>117</v>
      </c>
      <c r="I57" s="35">
        <v>99</v>
      </c>
      <c r="J57" s="35">
        <v>105</v>
      </c>
      <c r="K57" s="39">
        <f t="shared" si="0"/>
        <v>204</v>
      </c>
      <c r="L57" s="98"/>
      <c r="M57" s="30"/>
      <c r="N57" s="35"/>
      <c r="O57" s="35"/>
      <c r="P57" s="35"/>
      <c r="Q57" s="36"/>
      <c r="R57" s="33"/>
      <c r="S57" s="35"/>
      <c r="T57" s="35"/>
      <c r="U57" s="35"/>
      <c r="V57" s="39"/>
    </row>
    <row r="58" spans="2:22" ht="13.5">
      <c r="B58" s="30" t="s">
        <v>77</v>
      </c>
      <c r="C58" s="35">
        <v>67</v>
      </c>
      <c r="D58" s="35">
        <v>56</v>
      </c>
      <c r="E58" s="35">
        <v>80</v>
      </c>
      <c r="F58" s="36">
        <f t="shared" si="1"/>
        <v>136</v>
      </c>
      <c r="G58" s="33" t="s">
        <v>122</v>
      </c>
      <c r="H58" s="35">
        <v>117</v>
      </c>
      <c r="I58" s="35">
        <v>102</v>
      </c>
      <c r="J58" s="35">
        <v>112</v>
      </c>
      <c r="K58" s="39">
        <f t="shared" si="0"/>
        <v>214</v>
      </c>
      <c r="L58" s="98"/>
      <c r="M58" s="30"/>
      <c r="N58" s="35"/>
      <c r="O58" s="35"/>
      <c r="P58" s="35"/>
      <c r="Q58" s="36"/>
      <c r="R58" s="33"/>
      <c r="S58" s="35"/>
      <c r="T58" s="35"/>
      <c r="U58" s="35"/>
      <c r="V58" s="39"/>
    </row>
    <row r="59" spans="2:22" ht="13.5">
      <c r="B59" s="30" t="s">
        <v>131</v>
      </c>
      <c r="C59" s="35">
        <v>975</v>
      </c>
      <c r="D59" s="35">
        <v>891</v>
      </c>
      <c r="E59" s="35">
        <v>1000</v>
      </c>
      <c r="F59" s="36">
        <f t="shared" si="1"/>
        <v>1891</v>
      </c>
      <c r="G59" s="33" t="s">
        <v>123</v>
      </c>
      <c r="H59" s="35">
        <v>163</v>
      </c>
      <c r="I59" s="35">
        <v>112</v>
      </c>
      <c r="J59" s="35">
        <v>130</v>
      </c>
      <c r="K59" s="39">
        <f t="shared" si="0"/>
        <v>242</v>
      </c>
      <c r="L59" s="98"/>
      <c r="M59" s="30"/>
      <c r="N59" s="35"/>
      <c r="O59" s="35"/>
      <c r="P59" s="35"/>
      <c r="Q59" s="36"/>
      <c r="R59" s="33"/>
      <c r="S59" s="35"/>
      <c r="T59" s="35"/>
      <c r="U59" s="35"/>
      <c r="V59" s="39"/>
    </row>
    <row r="60" spans="2:22" ht="13.5">
      <c r="B60" s="30" t="s">
        <v>78</v>
      </c>
      <c r="C60" s="35">
        <v>175</v>
      </c>
      <c r="D60" s="35">
        <v>170</v>
      </c>
      <c r="E60" s="35">
        <v>159</v>
      </c>
      <c r="F60" s="36">
        <f t="shared" si="1"/>
        <v>329</v>
      </c>
      <c r="G60" s="33" t="s">
        <v>124</v>
      </c>
      <c r="H60" s="35">
        <v>380</v>
      </c>
      <c r="I60" s="35">
        <v>341</v>
      </c>
      <c r="J60" s="35">
        <v>402</v>
      </c>
      <c r="K60" s="39">
        <f t="shared" si="0"/>
        <v>743</v>
      </c>
      <c r="L60" s="98"/>
      <c r="M60" s="30"/>
      <c r="N60" s="35"/>
      <c r="O60" s="35"/>
      <c r="P60" s="35"/>
      <c r="Q60" s="36"/>
      <c r="R60" s="33"/>
      <c r="S60" s="35"/>
      <c r="T60" s="35"/>
      <c r="U60" s="35"/>
      <c r="V60" s="39"/>
    </row>
    <row r="61" spans="2:22" ht="13.5">
      <c r="B61" s="30" t="s">
        <v>79</v>
      </c>
      <c r="C61" s="35">
        <v>143</v>
      </c>
      <c r="D61" s="35">
        <v>130</v>
      </c>
      <c r="E61" s="35">
        <v>139</v>
      </c>
      <c r="F61" s="36">
        <f t="shared" si="1"/>
        <v>269</v>
      </c>
      <c r="G61" s="33"/>
      <c r="H61" s="38"/>
      <c r="I61" s="38"/>
      <c r="J61" s="38"/>
      <c r="K61" s="39"/>
      <c r="L61" s="98"/>
      <c r="M61" s="30"/>
      <c r="N61" s="35"/>
      <c r="O61" s="35"/>
      <c r="P61" s="35"/>
      <c r="Q61" s="36"/>
      <c r="R61" s="33" t="s">
        <v>145</v>
      </c>
      <c r="S61" s="38">
        <v>0</v>
      </c>
      <c r="T61" s="38">
        <v>0</v>
      </c>
      <c r="U61" s="38">
        <v>0</v>
      </c>
      <c r="V61" s="39">
        <f>T61+U61</f>
        <v>0</v>
      </c>
    </row>
    <row r="62" spans="2:22" ht="14.25" thickBot="1">
      <c r="B62" s="31" t="s">
        <v>80</v>
      </c>
      <c r="C62" s="72">
        <v>79</v>
      </c>
      <c r="D62" s="72">
        <v>83</v>
      </c>
      <c r="E62" s="72">
        <v>91</v>
      </c>
      <c r="F62" s="42">
        <f t="shared" si="1"/>
        <v>174</v>
      </c>
      <c r="G62" s="34" t="s">
        <v>317</v>
      </c>
      <c r="H62" s="40">
        <f>SUM(C4:C62)+SUM(H4:H61)</f>
        <v>19926</v>
      </c>
      <c r="I62" s="40">
        <f>SUM(D4:D62)+SUM(I4:I61)</f>
        <v>18552</v>
      </c>
      <c r="J62" s="40">
        <f>SUM(E4:E62)+SUM(J4:J61)</f>
        <v>20733</v>
      </c>
      <c r="K62" s="41">
        <f t="shared" si="0"/>
        <v>39285</v>
      </c>
      <c r="L62" s="98"/>
      <c r="M62" s="31"/>
      <c r="N62" s="72"/>
      <c r="O62" s="72"/>
      <c r="P62" s="72"/>
      <c r="Q62" s="42"/>
      <c r="R62" s="34" t="s">
        <v>146</v>
      </c>
      <c r="S62" s="40">
        <f>SUM(N4:N62)+SUM(S4:S61)+H62</f>
        <v>26701</v>
      </c>
      <c r="T62" s="40">
        <f>SUM(O4:O62)+SUM(T4:T61)+I62</f>
        <v>25188</v>
      </c>
      <c r="U62" s="40">
        <f>SUM(P4:P62)+SUM(U4:U61)+J62</f>
        <v>27977</v>
      </c>
      <c r="V62" s="41">
        <f>T62+U62</f>
        <v>53165</v>
      </c>
    </row>
    <row r="63" ht="14.25" thickTop="1"/>
  </sheetData>
  <sheetProtection/>
  <mergeCells count="2">
    <mergeCell ref="C1:J1"/>
    <mergeCell ref="N1:U1"/>
  </mergeCells>
  <conditionalFormatting sqref="U2">
    <cfRule type="cellIs" priority="1" dxfId="2" operator="equal" stopIfTrue="1">
      <formula>0</formula>
    </cfRule>
  </conditionalFormatting>
  <printOptions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1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S86"/>
  <sheetViews>
    <sheetView view="pageBreakPreview" zoomScale="75" zoomScaleSheetLayoutView="75" zoomScalePageLayoutView="0" workbookViewId="0" topLeftCell="A1">
      <selection activeCell="J51" sqref="J51:L51"/>
    </sheetView>
  </sheetViews>
  <sheetFormatPr defaultColWidth="9.00390625" defaultRowHeight="13.5"/>
  <cols>
    <col min="1" max="1" width="3.75390625" style="0" customWidth="1"/>
    <col min="2" max="2" width="6.25390625" style="0" customWidth="1"/>
    <col min="3" max="3" width="11.375" style="0" customWidth="1"/>
    <col min="4" max="7" width="7.875" style="0" customWidth="1"/>
    <col min="8" max="8" width="6.25390625" style="0" customWidth="1"/>
    <col min="9" max="9" width="11.75390625" style="0" customWidth="1"/>
    <col min="10" max="13" width="7.875" style="0" customWidth="1"/>
    <col min="14" max="14" width="6.25390625" style="0" customWidth="1"/>
    <col min="15" max="15" width="11.75390625" style="0" customWidth="1"/>
    <col min="16" max="19" width="7.875" style="0" customWidth="1"/>
  </cols>
  <sheetData>
    <row r="1" spans="3:19" ht="21">
      <c r="C1" s="68"/>
      <c r="D1" s="68"/>
      <c r="E1" s="68"/>
      <c r="F1" s="68"/>
      <c r="G1" s="108" t="s">
        <v>270</v>
      </c>
      <c r="H1" s="108"/>
      <c r="I1" s="108"/>
      <c r="J1" s="108"/>
      <c r="K1" s="108"/>
      <c r="L1" s="108"/>
      <c r="M1" s="108"/>
      <c r="N1" s="108"/>
      <c r="O1" s="68"/>
      <c r="P1" s="68"/>
      <c r="Q1" s="109" t="s">
        <v>352</v>
      </c>
      <c r="R1" s="109"/>
      <c r="S1" s="109"/>
    </row>
    <row r="2" ht="14.25" thickBot="1"/>
    <row r="3" spans="2:19" ht="14.25" thickBot="1">
      <c r="B3" s="46" t="s">
        <v>147</v>
      </c>
      <c r="C3" s="47" t="s">
        <v>259</v>
      </c>
      <c r="D3" s="48" t="s">
        <v>3</v>
      </c>
      <c r="E3" s="48" t="s">
        <v>5</v>
      </c>
      <c r="F3" s="48" t="s">
        <v>6</v>
      </c>
      <c r="G3" s="49" t="s">
        <v>7</v>
      </c>
      <c r="H3" s="46" t="s">
        <v>147</v>
      </c>
      <c r="I3" s="50" t="s">
        <v>259</v>
      </c>
      <c r="J3" s="48" t="s">
        <v>3</v>
      </c>
      <c r="K3" s="48" t="s">
        <v>5</v>
      </c>
      <c r="L3" s="48" t="s">
        <v>6</v>
      </c>
      <c r="M3" s="49" t="s">
        <v>7</v>
      </c>
      <c r="N3" s="46" t="s">
        <v>147</v>
      </c>
      <c r="O3" s="47" t="s">
        <v>259</v>
      </c>
      <c r="P3" s="48" t="s">
        <v>3</v>
      </c>
      <c r="Q3" s="48" t="s">
        <v>5</v>
      </c>
      <c r="R3" s="48" t="s">
        <v>6</v>
      </c>
      <c r="S3" s="49" t="s">
        <v>7</v>
      </c>
    </row>
    <row r="4" spans="2:19" ht="13.5">
      <c r="B4" s="115" t="s">
        <v>260</v>
      </c>
      <c r="C4" s="43" t="s">
        <v>148</v>
      </c>
      <c r="D4" s="52">
        <v>200</v>
      </c>
      <c r="E4" s="52">
        <v>151</v>
      </c>
      <c r="F4" s="52">
        <v>206</v>
      </c>
      <c r="G4" s="53">
        <f>E4+F4</f>
        <v>357</v>
      </c>
      <c r="H4" s="110" t="s">
        <v>261</v>
      </c>
      <c r="I4" s="54" t="s">
        <v>187</v>
      </c>
      <c r="J4" s="56">
        <v>652</v>
      </c>
      <c r="K4" s="56">
        <v>633</v>
      </c>
      <c r="L4" s="56">
        <v>643</v>
      </c>
      <c r="M4" s="53">
        <f aca="true" t="shared" si="0" ref="M4:M15">K4+L4</f>
        <v>1276</v>
      </c>
      <c r="N4" s="110" t="s">
        <v>266</v>
      </c>
      <c r="O4" s="54" t="s">
        <v>223</v>
      </c>
      <c r="P4" s="56">
        <v>22</v>
      </c>
      <c r="Q4" s="56">
        <v>24</v>
      </c>
      <c r="R4" s="56">
        <v>25</v>
      </c>
      <c r="S4" s="55">
        <f aca="true" t="shared" si="1" ref="S4:S19">Q4+R4</f>
        <v>49</v>
      </c>
    </row>
    <row r="5" spans="2:19" ht="13.5">
      <c r="B5" s="116"/>
      <c r="C5" s="44" t="s">
        <v>149</v>
      </c>
      <c r="D5" s="56">
        <v>236</v>
      </c>
      <c r="E5" s="56">
        <v>179</v>
      </c>
      <c r="F5" s="56">
        <v>257</v>
      </c>
      <c r="G5" s="57">
        <f aca="true" t="shared" si="2" ref="G5:G27">E5+F5</f>
        <v>436</v>
      </c>
      <c r="H5" s="111"/>
      <c r="I5" s="58" t="s">
        <v>188</v>
      </c>
      <c r="J5" s="56">
        <v>796</v>
      </c>
      <c r="K5" s="56">
        <v>659</v>
      </c>
      <c r="L5" s="56">
        <v>765</v>
      </c>
      <c r="M5" s="57">
        <f t="shared" si="0"/>
        <v>1424</v>
      </c>
      <c r="N5" s="111"/>
      <c r="O5" s="58" t="s">
        <v>224</v>
      </c>
      <c r="P5" s="56">
        <v>22</v>
      </c>
      <c r="Q5" s="56">
        <v>23</v>
      </c>
      <c r="R5" s="56">
        <v>22</v>
      </c>
      <c r="S5" s="57">
        <f t="shared" si="1"/>
        <v>45</v>
      </c>
    </row>
    <row r="6" spans="2:19" ht="13.5">
      <c r="B6" s="116"/>
      <c r="C6" s="44" t="s">
        <v>150</v>
      </c>
      <c r="D6" s="56">
        <v>161</v>
      </c>
      <c r="E6" s="56">
        <v>141</v>
      </c>
      <c r="F6" s="56">
        <v>157</v>
      </c>
      <c r="G6" s="57">
        <f t="shared" si="2"/>
        <v>298</v>
      </c>
      <c r="H6" s="111"/>
      <c r="I6" s="58" t="s">
        <v>189</v>
      </c>
      <c r="J6" s="56">
        <v>387</v>
      </c>
      <c r="K6" s="56">
        <v>367</v>
      </c>
      <c r="L6" s="56">
        <v>393</v>
      </c>
      <c r="M6" s="57">
        <f t="shared" si="0"/>
        <v>760</v>
      </c>
      <c r="N6" s="111"/>
      <c r="O6" s="58" t="s">
        <v>225</v>
      </c>
      <c r="P6" s="56">
        <v>46</v>
      </c>
      <c r="Q6" s="56">
        <v>31</v>
      </c>
      <c r="R6" s="56">
        <v>44</v>
      </c>
      <c r="S6" s="57">
        <f t="shared" si="1"/>
        <v>75</v>
      </c>
    </row>
    <row r="7" spans="2:19" ht="13.5">
      <c r="B7" s="116"/>
      <c r="C7" s="44" t="s">
        <v>151</v>
      </c>
      <c r="D7" s="56">
        <v>79</v>
      </c>
      <c r="E7" s="56">
        <v>76</v>
      </c>
      <c r="F7" s="56">
        <v>91</v>
      </c>
      <c r="G7" s="57">
        <f t="shared" si="2"/>
        <v>167</v>
      </c>
      <c r="H7" s="111"/>
      <c r="I7" s="58" t="s">
        <v>190</v>
      </c>
      <c r="J7" s="56">
        <v>834</v>
      </c>
      <c r="K7" s="56">
        <v>699</v>
      </c>
      <c r="L7" s="56">
        <v>733</v>
      </c>
      <c r="M7" s="57">
        <f t="shared" si="0"/>
        <v>1432</v>
      </c>
      <c r="N7" s="111"/>
      <c r="O7" s="58" t="s">
        <v>226</v>
      </c>
      <c r="P7" s="56">
        <v>78</v>
      </c>
      <c r="Q7" s="56">
        <v>78</v>
      </c>
      <c r="R7" s="56">
        <v>84</v>
      </c>
      <c r="S7" s="57">
        <f t="shared" si="1"/>
        <v>162</v>
      </c>
    </row>
    <row r="8" spans="2:19" ht="13.5">
      <c r="B8" s="116"/>
      <c r="C8" s="44" t="s">
        <v>152</v>
      </c>
      <c r="D8" s="56">
        <v>122</v>
      </c>
      <c r="E8" s="56">
        <v>117</v>
      </c>
      <c r="F8" s="56">
        <v>132</v>
      </c>
      <c r="G8" s="57">
        <f t="shared" si="2"/>
        <v>249</v>
      </c>
      <c r="H8" s="111"/>
      <c r="I8" s="58" t="s">
        <v>191</v>
      </c>
      <c r="J8" s="56">
        <v>64</v>
      </c>
      <c r="K8" s="56">
        <v>101</v>
      </c>
      <c r="L8" s="56">
        <v>87</v>
      </c>
      <c r="M8" s="57">
        <f t="shared" si="0"/>
        <v>188</v>
      </c>
      <c r="N8" s="111"/>
      <c r="O8" s="58" t="s">
        <v>227</v>
      </c>
      <c r="P8" s="56">
        <v>17</v>
      </c>
      <c r="Q8" s="56">
        <v>14</v>
      </c>
      <c r="R8" s="56">
        <v>19</v>
      </c>
      <c r="S8" s="57">
        <f t="shared" si="1"/>
        <v>33</v>
      </c>
    </row>
    <row r="9" spans="2:19" ht="13.5">
      <c r="B9" s="116"/>
      <c r="C9" s="44" t="s">
        <v>153</v>
      </c>
      <c r="D9" s="56">
        <v>102</v>
      </c>
      <c r="E9" s="56">
        <v>110</v>
      </c>
      <c r="F9" s="56">
        <v>99</v>
      </c>
      <c r="G9" s="57">
        <f t="shared" si="2"/>
        <v>209</v>
      </c>
      <c r="H9" s="111"/>
      <c r="I9" s="58" t="s">
        <v>192</v>
      </c>
      <c r="J9" s="56">
        <v>558</v>
      </c>
      <c r="K9" s="56">
        <v>530</v>
      </c>
      <c r="L9" s="56">
        <v>648</v>
      </c>
      <c r="M9" s="57">
        <f t="shared" si="0"/>
        <v>1178</v>
      </c>
      <c r="N9" s="111"/>
      <c r="O9" s="58" t="s">
        <v>228</v>
      </c>
      <c r="P9" s="56">
        <v>52</v>
      </c>
      <c r="Q9" s="56">
        <v>44</v>
      </c>
      <c r="R9" s="56">
        <v>62</v>
      </c>
      <c r="S9" s="57">
        <f t="shared" si="1"/>
        <v>106</v>
      </c>
    </row>
    <row r="10" spans="2:19" ht="13.5">
      <c r="B10" s="116"/>
      <c r="C10" s="44" t="s">
        <v>154</v>
      </c>
      <c r="D10" s="56">
        <v>95</v>
      </c>
      <c r="E10" s="56">
        <v>84</v>
      </c>
      <c r="F10" s="56">
        <v>97</v>
      </c>
      <c r="G10" s="57">
        <f t="shared" si="2"/>
        <v>181</v>
      </c>
      <c r="H10" s="111"/>
      <c r="I10" s="58" t="s">
        <v>193</v>
      </c>
      <c r="J10" s="56">
        <v>196</v>
      </c>
      <c r="K10" s="56">
        <v>213</v>
      </c>
      <c r="L10" s="56">
        <v>226</v>
      </c>
      <c r="M10" s="57">
        <f t="shared" si="0"/>
        <v>439</v>
      </c>
      <c r="N10" s="111"/>
      <c r="O10" s="58" t="s">
        <v>229</v>
      </c>
      <c r="P10" s="56">
        <v>55</v>
      </c>
      <c r="Q10" s="56">
        <v>58</v>
      </c>
      <c r="R10" s="56">
        <v>62</v>
      </c>
      <c r="S10" s="57">
        <f t="shared" si="1"/>
        <v>120</v>
      </c>
    </row>
    <row r="11" spans="2:19" ht="13.5">
      <c r="B11" s="116"/>
      <c r="C11" s="44" t="s">
        <v>155</v>
      </c>
      <c r="D11" s="56">
        <v>109</v>
      </c>
      <c r="E11" s="56">
        <v>92</v>
      </c>
      <c r="F11" s="56">
        <v>95</v>
      </c>
      <c r="G11" s="57">
        <f t="shared" si="2"/>
        <v>187</v>
      </c>
      <c r="H11" s="111"/>
      <c r="I11" s="58" t="s">
        <v>62</v>
      </c>
      <c r="J11" s="56">
        <v>0</v>
      </c>
      <c r="K11" s="56">
        <v>0</v>
      </c>
      <c r="L11" s="56">
        <v>0</v>
      </c>
      <c r="M11" s="57">
        <f t="shared" si="0"/>
        <v>0</v>
      </c>
      <c r="N11" s="111"/>
      <c r="O11" s="58" t="s">
        <v>230</v>
      </c>
      <c r="P11" s="56">
        <v>68</v>
      </c>
      <c r="Q11" s="56">
        <v>64</v>
      </c>
      <c r="R11" s="56">
        <v>73</v>
      </c>
      <c r="S11" s="57">
        <f t="shared" si="1"/>
        <v>137</v>
      </c>
    </row>
    <row r="12" spans="2:19" ht="13.5">
      <c r="B12" s="116"/>
      <c r="C12" s="44" t="s">
        <v>156</v>
      </c>
      <c r="D12" s="56">
        <v>108</v>
      </c>
      <c r="E12" s="56">
        <v>100</v>
      </c>
      <c r="F12" s="56">
        <v>113</v>
      </c>
      <c r="G12" s="57">
        <f t="shared" si="2"/>
        <v>213</v>
      </c>
      <c r="H12" s="111"/>
      <c r="I12" s="58" t="s">
        <v>194</v>
      </c>
      <c r="J12" s="56">
        <v>44</v>
      </c>
      <c r="K12" s="56">
        <v>42</v>
      </c>
      <c r="L12" s="56">
        <v>47</v>
      </c>
      <c r="M12" s="57">
        <f t="shared" si="0"/>
        <v>89</v>
      </c>
      <c r="N12" s="111"/>
      <c r="O12" s="58" t="s">
        <v>231</v>
      </c>
      <c r="P12" s="56">
        <v>34</v>
      </c>
      <c r="Q12" s="56">
        <v>30</v>
      </c>
      <c r="R12" s="56">
        <v>30</v>
      </c>
      <c r="S12" s="57">
        <f t="shared" si="1"/>
        <v>60</v>
      </c>
    </row>
    <row r="13" spans="2:19" ht="13.5">
      <c r="B13" s="116"/>
      <c r="C13" s="44" t="s">
        <v>157</v>
      </c>
      <c r="D13" s="56">
        <v>102</v>
      </c>
      <c r="E13" s="56">
        <v>86</v>
      </c>
      <c r="F13" s="56">
        <v>116</v>
      </c>
      <c r="G13" s="57">
        <f t="shared" si="2"/>
        <v>202</v>
      </c>
      <c r="H13" s="111"/>
      <c r="I13" s="58" t="s">
        <v>195</v>
      </c>
      <c r="J13" s="56">
        <v>158</v>
      </c>
      <c r="K13" s="56">
        <v>128</v>
      </c>
      <c r="L13" s="56">
        <v>178</v>
      </c>
      <c r="M13" s="57">
        <f t="shared" si="0"/>
        <v>306</v>
      </c>
      <c r="N13" s="111"/>
      <c r="O13" s="58" t="s">
        <v>232</v>
      </c>
      <c r="P13" s="56">
        <v>55</v>
      </c>
      <c r="Q13" s="56">
        <v>55</v>
      </c>
      <c r="R13" s="56">
        <v>59</v>
      </c>
      <c r="S13" s="57">
        <f t="shared" si="1"/>
        <v>114</v>
      </c>
    </row>
    <row r="14" spans="2:19" ht="13.5">
      <c r="B14" s="116"/>
      <c r="C14" s="44" t="s">
        <v>158</v>
      </c>
      <c r="D14" s="56">
        <v>98</v>
      </c>
      <c r="E14" s="56">
        <v>82</v>
      </c>
      <c r="F14" s="56">
        <v>90</v>
      </c>
      <c r="G14" s="57">
        <f t="shared" si="2"/>
        <v>172</v>
      </c>
      <c r="H14" s="111"/>
      <c r="I14" s="58" t="s">
        <v>196</v>
      </c>
      <c r="J14" s="56">
        <v>15</v>
      </c>
      <c r="K14" s="56">
        <v>14</v>
      </c>
      <c r="L14" s="56">
        <v>14</v>
      </c>
      <c r="M14" s="57">
        <f t="shared" si="0"/>
        <v>28</v>
      </c>
      <c r="N14" s="111"/>
      <c r="O14" s="58" t="s">
        <v>233</v>
      </c>
      <c r="P14" s="56">
        <v>97</v>
      </c>
      <c r="Q14" s="56">
        <v>79</v>
      </c>
      <c r="R14" s="56">
        <v>96</v>
      </c>
      <c r="S14" s="57">
        <f t="shared" si="1"/>
        <v>175</v>
      </c>
    </row>
    <row r="15" spans="2:19" ht="13.5">
      <c r="B15" s="116"/>
      <c r="C15" s="44" t="s">
        <v>159</v>
      </c>
      <c r="D15" s="56">
        <v>298</v>
      </c>
      <c r="E15" s="56">
        <v>277</v>
      </c>
      <c r="F15" s="56">
        <v>364</v>
      </c>
      <c r="G15" s="57">
        <f t="shared" si="2"/>
        <v>641</v>
      </c>
      <c r="H15" s="111"/>
      <c r="I15" s="58" t="s">
        <v>197</v>
      </c>
      <c r="J15" s="56">
        <v>100</v>
      </c>
      <c r="K15" s="56">
        <v>121</v>
      </c>
      <c r="L15" s="56">
        <v>128</v>
      </c>
      <c r="M15" s="57">
        <f t="shared" si="0"/>
        <v>249</v>
      </c>
      <c r="N15" s="111"/>
      <c r="O15" s="58" t="s">
        <v>234</v>
      </c>
      <c r="P15" s="56">
        <v>204</v>
      </c>
      <c r="Q15" s="56">
        <v>194</v>
      </c>
      <c r="R15" s="56">
        <v>209</v>
      </c>
      <c r="S15" s="57">
        <f t="shared" si="1"/>
        <v>403</v>
      </c>
    </row>
    <row r="16" spans="2:19" ht="14.25" thickBot="1">
      <c r="B16" s="116"/>
      <c r="C16" s="44" t="s">
        <v>160</v>
      </c>
      <c r="D16" s="56">
        <v>323</v>
      </c>
      <c r="E16" s="56">
        <v>328</v>
      </c>
      <c r="F16" s="56">
        <v>351</v>
      </c>
      <c r="G16" s="57">
        <f t="shared" si="2"/>
        <v>679</v>
      </c>
      <c r="H16" s="112"/>
      <c r="I16" s="59" t="s">
        <v>262</v>
      </c>
      <c r="J16" s="60">
        <f>SUM(D29:D43)+SUM(J4:J15)</f>
        <v>9020</v>
      </c>
      <c r="K16" s="60">
        <f>SUM(E29:E43)+SUM(K4:K15)</f>
        <v>8808</v>
      </c>
      <c r="L16" s="60">
        <f>SUM(F29:F43)+SUM(L4:L15)</f>
        <v>9723</v>
      </c>
      <c r="M16" s="61">
        <f>K16+L16</f>
        <v>18531</v>
      </c>
      <c r="N16" s="111"/>
      <c r="O16" s="58" t="s">
        <v>235</v>
      </c>
      <c r="P16" s="56">
        <v>110</v>
      </c>
      <c r="Q16" s="56">
        <v>103</v>
      </c>
      <c r="R16" s="56">
        <v>127</v>
      </c>
      <c r="S16" s="57">
        <f t="shared" si="1"/>
        <v>230</v>
      </c>
    </row>
    <row r="17" spans="2:19" ht="13.5">
      <c r="B17" s="116"/>
      <c r="C17" s="44" t="s">
        <v>161</v>
      </c>
      <c r="D17" s="56">
        <v>171</v>
      </c>
      <c r="E17" s="56">
        <v>164</v>
      </c>
      <c r="F17" s="56">
        <v>176</v>
      </c>
      <c r="G17" s="57">
        <f t="shared" si="2"/>
        <v>340</v>
      </c>
      <c r="H17" s="110" t="s">
        <v>263</v>
      </c>
      <c r="I17" s="54" t="s">
        <v>198</v>
      </c>
      <c r="J17" s="56">
        <v>171</v>
      </c>
      <c r="K17" s="56">
        <v>108</v>
      </c>
      <c r="L17" s="56">
        <v>156</v>
      </c>
      <c r="M17" s="55">
        <f aca="true" t="shared" si="3" ref="M17:M30">K17+L17</f>
        <v>264</v>
      </c>
      <c r="N17" s="111"/>
      <c r="O17" s="58" t="s">
        <v>236</v>
      </c>
      <c r="P17" s="56">
        <v>212</v>
      </c>
      <c r="Q17" s="56">
        <v>172</v>
      </c>
      <c r="R17" s="56">
        <v>227</v>
      </c>
      <c r="S17" s="57">
        <f t="shared" si="1"/>
        <v>399</v>
      </c>
    </row>
    <row r="18" spans="2:19" ht="13.5">
      <c r="B18" s="116"/>
      <c r="C18" s="44" t="s">
        <v>162</v>
      </c>
      <c r="D18" s="56">
        <v>72</v>
      </c>
      <c r="E18" s="56">
        <v>63</v>
      </c>
      <c r="F18" s="56">
        <v>69</v>
      </c>
      <c r="G18" s="57">
        <f t="shared" si="2"/>
        <v>132</v>
      </c>
      <c r="H18" s="111"/>
      <c r="I18" s="58" t="s">
        <v>199</v>
      </c>
      <c r="J18" s="56">
        <v>103</v>
      </c>
      <c r="K18" s="56">
        <v>79</v>
      </c>
      <c r="L18" s="56">
        <v>93</v>
      </c>
      <c r="M18" s="57">
        <f t="shared" si="3"/>
        <v>172</v>
      </c>
      <c r="N18" s="111"/>
      <c r="O18" s="58" t="s">
        <v>237</v>
      </c>
      <c r="P18" s="56">
        <v>251</v>
      </c>
      <c r="Q18" s="56">
        <v>237</v>
      </c>
      <c r="R18" s="56">
        <v>201</v>
      </c>
      <c r="S18" s="57">
        <f t="shared" si="1"/>
        <v>438</v>
      </c>
    </row>
    <row r="19" spans="2:19" ht="13.5">
      <c r="B19" s="116"/>
      <c r="C19" s="44" t="s">
        <v>163</v>
      </c>
      <c r="D19" s="56">
        <v>184</v>
      </c>
      <c r="E19" s="56">
        <v>175</v>
      </c>
      <c r="F19" s="56">
        <v>195</v>
      </c>
      <c r="G19" s="57">
        <f t="shared" si="2"/>
        <v>370</v>
      </c>
      <c r="H19" s="111"/>
      <c r="I19" s="58" t="s">
        <v>200</v>
      </c>
      <c r="J19" s="56">
        <v>75</v>
      </c>
      <c r="K19" s="56">
        <v>64</v>
      </c>
      <c r="L19" s="56">
        <v>62</v>
      </c>
      <c r="M19" s="57">
        <f t="shared" si="3"/>
        <v>126</v>
      </c>
      <c r="N19" s="111"/>
      <c r="O19" s="58" t="s">
        <v>238</v>
      </c>
      <c r="P19" s="56">
        <v>401</v>
      </c>
      <c r="Q19" s="56">
        <v>321</v>
      </c>
      <c r="R19" s="56">
        <v>381</v>
      </c>
      <c r="S19" s="57">
        <f t="shared" si="1"/>
        <v>702</v>
      </c>
    </row>
    <row r="20" spans="2:19" ht="14.25" thickBot="1">
      <c r="B20" s="116"/>
      <c r="C20" s="44" t="s">
        <v>164</v>
      </c>
      <c r="D20" s="56">
        <v>29</v>
      </c>
      <c r="E20" s="56">
        <v>21</v>
      </c>
      <c r="F20" s="56">
        <v>27</v>
      </c>
      <c r="G20" s="57">
        <f t="shared" si="2"/>
        <v>48</v>
      </c>
      <c r="H20" s="111"/>
      <c r="I20" s="58" t="s">
        <v>201</v>
      </c>
      <c r="J20" s="56">
        <v>288</v>
      </c>
      <c r="K20" s="56">
        <v>274</v>
      </c>
      <c r="L20" s="56">
        <v>323</v>
      </c>
      <c r="M20" s="57">
        <f t="shared" si="3"/>
        <v>597</v>
      </c>
      <c r="N20" s="112"/>
      <c r="O20" s="59" t="s">
        <v>262</v>
      </c>
      <c r="P20" s="60">
        <f>SUM(J40:J43)+SUM(P4:P19)</f>
        <v>1825</v>
      </c>
      <c r="Q20" s="60">
        <f>SUM(K40:K43)+SUM(Q4:Q19)</f>
        <v>1619</v>
      </c>
      <c r="R20" s="60">
        <f>SUM(L40:L43)+SUM(R4:R19)</f>
        <v>1825</v>
      </c>
      <c r="S20" s="61">
        <f>Q20+R20</f>
        <v>3444</v>
      </c>
    </row>
    <row r="21" spans="2:19" ht="13.5">
      <c r="B21" s="116"/>
      <c r="C21" s="44" t="s">
        <v>165</v>
      </c>
      <c r="D21" s="56">
        <v>81</v>
      </c>
      <c r="E21" s="56">
        <v>91</v>
      </c>
      <c r="F21" s="56">
        <v>87</v>
      </c>
      <c r="G21" s="57">
        <f t="shared" si="2"/>
        <v>178</v>
      </c>
      <c r="H21" s="111"/>
      <c r="I21" s="58" t="s">
        <v>202</v>
      </c>
      <c r="J21" s="56">
        <v>230</v>
      </c>
      <c r="K21" s="56">
        <v>228</v>
      </c>
      <c r="L21" s="56">
        <v>248</v>
      </c>
      <c r="M21" s="57">
        <f t="shared" si="3"/>
        <v>476</v>
      </c>
      <c r="N21" s="110" t="s">
        <v>267</v>
      </c>
      <c r="O21" s="54" t="s">
        <v>239</v>
      </c>
      <c r="P21" s="56">
        <v>24</v>
      </c>
      <c r="Q21" s="56">
        <v>22</v>
      </c>
      <c r="R21" s="56">
        <v>26</v>
      </c>
      <c r="S21" s="55">
        <f aca="true" t="shared" si="4" ref="S21:S30">Q21+R21</f>
        <v>48</v>
      </c>
    </row>
    <row r="22" spans="2:19" ht="13.5">
      <c r="B22" s="116"/>
      <c r="C22" s="44" t="s">
        <v>166</v>
      </c>
      <c r="D22" s="56">
        <v>75</v>
      </c>
      <c r="E22" s="56">
        <v>79</v>
      </c>
      <c r="F22" s="56">
        <v>82</v>
      </c>
      <c r="G22" s="57">
        <f t="shared" si="2"/>
        <v>161</v>
      </c>
      <c r="H22" s="111"/>
      <c r="I22" s="58" t="s">
        <v>203</v>
      </c>
      <c r="J22" s="56">
        <v>165</v>
      </c>
      <c r="K22" s="56">
        <v>107</v>
      </c>
      <c r="L22" s="56">
        <v>147</v>
      </c>
      <c r="M22" s="57">
        <f t="shared" si="3"/>
        <v>254</v>
      </c>
      <c r="N22" s="111"/>
      <c r="O22" s="58" t="s">
        <v>240</v>
      </c>
      <c r="P22" s="56">
        <v>22</v>
      </c>
      <c r="Q22" s="56">
        <v>20</v>
      </c>
      <c r="R22" s="56">
        <v>25</v>
      </c>
      <c r="S22" s="57">
        <f t="shared" si="4"/>
        <v>45</v>
      </c>
    </row>
    <row r="23" spans="2:19" ht="13.5">
      <c r="B23" s="116"/>
      <c r="C23" s="44" t="s">
        <v>167</v>
      </c>
      <c r="D23" s="56">
        <v>48</v>
      </c>
      <c r="E23" s="56">
        <v>41</v>
      </c>
      <c r="F23" s="56">
        <v>46</v>
      </c>
      <c r="G23" s="57">
        <f t="shared" si="2"/>
        <v>87</v>
      </c>
      <c r="H23" s="111"/>
      <c r="I23" s="58" t="s">
        <v>204</v>
      </c>
      <c r="J23" s="56">
        <v>147</v>
      </c>
      <c r="K23" s="56">
        <v>123</v>
      </c>
      <c r="L23" s="56">
        <v>133</v>
      </c>
      <c r="M23" s="57">
        <f t="shared" si="3"/>
        <v>256</v>
      </c>
      <c r="N23" s="111"/>
      <c r="O23" s="58" t="s">
        <v>241</v>
      </c>
      <c r="P23" s="56">
        <v>93</v>
      </c>
      <c r="Q23" s="56">
        <v>79</v>
      </c>
      <c r="R23" s="56">
        <v>86</v>
      </c>
      <c r="S23" s="57">
        <f t="shared" si="4"/>
        <v>165</v>
      </c>
    </row>
    <row r="24" spans="2:19" ht="13.5">
      <c r="B24" s="116"/>
      <c r="C24" s="44" t="s">
        <v>168</v>
      </c>
      <c r="D24" s="56">
        <v>44</v>
      </c>
      <c r="E24" s="56">
        <v>41</v>
      </c>
      <c r="F24" s="56">
        <v>52</v>
      </c>
      <c r="G24" s="57">
        <f t="shared" si="2"/>
        <v>93</v>
      </c>
      <c r="H24" s="111"/>
      <c r="I24" s="58" t="s">
        <v>205</v>
      </c>
      <c r="J24" s="56">
        <v>110</v>
      </c>
      <c r="K24" s="56">
        <v>99</v>
      </c>
      <c r="L24" s="56">
        <v>110</v>
      </c>
      <c r="M24" s="57">
        <f t="shared" si="3"/>
        <v>209</v>
      </c>
      <c r="N24" s="111"/>
      <c r="O24" s="58" t="s">
        <v>242</v>
      </c>
      <c r="P24" s="56">
        <v>92</v>
      </c>
      <c r="Q24" s="56">
        <v>91</v>
      </c>
      <c r="R24" s="56">
        <v>108</v>
      </c>
      <c r="S24" s="57">
        <f t="shared" si="4"/>
        <v>199</v>
      </c>
    </row>
    <row r="25" spans="2:19" ht="13.5">
      <c r="B25" s="116"/>
      <c r="C25" s="44" t="s">
        <v>169</v>
      </c>
      <c r="D25" s="56">
        <v>21</v>
      </c>
      <c r="E25" s="56">
        <v>21</v>
      </c>
      <c r="F25" s="56">
        <v>16</v>
      </c>
      <c r="G25" s="57">
        <f t="shared" si="2"/>
        <v>37</v>
      </c>
      <c r="H25" s="111"/>
      <c r="I25" s="58" t="s">
        <v>206</v>
      </c>
      <c r="J25" s="56">
        <v>194</v>
      </c>
      <c r="K25" s="56">
        <v>153</v>
      </c>
      <c r="L25" s="56">
        <v>190</v>
      </c>
      <c r="M25" s="57">
        <f t="shared" si="3"/>
        <v>343</v>
      </c>
      <c r="N25" s="111"/>
      <c r="O25" s="58" t="s">
        <v>243</v>
      </c>
      <c r="P25" s="56">
        <v>19</v>
      </c>
      <c r="Q25" s="56">
        <v>18</v>
      </c>
      <c r="R25" s="56">
        <v>18</v>
      </c>
      <c r="S25" s="57">
        <f t="shared" si="4"/>
        <v>36</v>
      </c>
    </row>
    <row r="26" spans="2:19" ht="13.5">
      <c r="B26" s="116"/>
      <c r="C26" s="44" t="s">
        <v>170</v>
      </c>
      <c r="D26" s="56">
        <v>42</v>
      </c>
      <c r="E26" s="56">
        <v>26</v>
      </c>
      <c r="F26" s="56">
        <v>21</v>
      </c>
      <c r="G26" s="57">
        <f t="shared" si="2"/>
        <v>47</v>
      </c>
      <c r="H26" s="111"/>
      <c r="I26" s="58" t="s">
        <v>207</v>
      </c>
      <c r="J26" s="56">
        <v>175</v>
      </c>
      <c r="K26" s="56">
        <v>155</v>
      </c>
      <c r="L26" s="56">
        <v>174</v>
      </c>
      <c r="M26" s="57">
        <f t="shared" si="3"/>
        <v>329</v>
      </c>
      <c r="N26" s="111"/>
      <c r="O26" s="58" t="s">
        <v>244</v>
      </c>
      <c r="P26" s="56">
        <v>81</v>
      </c>
      <c r="Q26" s="56">
        <v>67</v>
      </c>
      <c r="R26" s="56">
        <v>76</v>
      </c>
      <c r="S26" s="57">
        <f t="shared" si="4"/>
        <v>143</v>
      </c>
    </row>
    <row r="27" spans="2:19" ht="13.5">
      <c r="B27" s="116"/>
      <c r="C27" s="44" t="s">
        <v>171</v>
      </c>
      <c r="D27" s="56">
        <v>135</v>
      </c>
      <c r="E27" s="56">
        <v>145</v>
      </c>
      <c r="F27" s="56">
        <v>155</v>
      </c>
      <c r="G27" s="57">
        <f t="shared" si="2"/>
        <v>300</v>
      </c>
      <c r="H27" s="111"/>
      <c r="I27" s="58" t="s">
        <v>208</v>
      </c>
      <c r="J27" s="56">
        <v>401</v>
      </c>
      <c r="K27" s="56">
        <v>346</v>
      </c>
      <c r="L27" s="56">
        <v>413</v>
      </c>
      <c r="M27" s="57">
        <f t="shared" si="3"/>
        <v>759</v>
      </c>
      <c r="N27" s="111"/>
      <c r="O27" s="58" t="s">
        <v>245</v>
      </c>
      <c r="P27" s="56">
        <v>17</v>
      </c>
      <c r="Q27" s="56">
        <v>14</v>
      </c>
      <c r="R27" s="56">
        <v>11</v>
      </c>
      <c r="S27" s="57">
        <f t="shared" si="4"/>
        <v>25</v>
      </c>
    </row>
    <row r="28" spans="2:19" ht="14.25" thickBot="1">
      <c r="B28" s="117"/>
      <c r="C28" s="51" t="s">
        <v>262</v>
      </c>
      <c r="D28" s="60">
        <f>SUM(D4:D27)</f>
        <v>2935</v>
      </c>
      <c r="E28" s="60">
        <f>SUM(E4:E27)</f>
        <v>2690</v>
      </c>
      <c r="F28" s="60">
        <f>SUM(F4:F27)</f>
        <v>3094</v>
      </c>
      <c r="G28" s="61">
        <f>E28+F28</f>
        <v>5784</v>
      </c>
      <c r="H28" s="111"/>
      <c r="I28" s="58" t="s">
        <v>209</v>
      </c>
      <c r="J28" s="56">
        <v>334</v>
      </c>
      <c r="K28" s="56">
        <v>290</v>
      </c>
      <c r="L28" s="56">
        <v>336</v>
      </c>
      <c r="M28" s="57">
        <f t="shared" si="3"/>
        <v>626</v>
      </c>
      <c r="N28" s="111"/>
      <c r="O28" s="58" t="s">
        <v>246</v>
      </c>
      <c r="P28" s="56">
        <v>102</v>
      </c>
      <c r="Q28" s="56">
        <v>93</v>
      </c>
      <c r="R28" s="56">
        <v>102</v>
      </c>
      <c r="S28" s="57">
        <f t="shared" si="4"/>
        <v>195</v>
      </c>
    </row>
    <row r="29" spans="2:19" ht="13.5">
      <c r="B29" s="115" t="s">
        <v>261</v>
      </c>
      <c r="C29" s="43" t="s">
        <v>172</v>
      </c>
      <c r="D29" s="56">
        <v>97</v>
      </c>
      <c r="E29" s="56">
        <v>78</v>
      </c>
      <c r="F29" s="56">
        <v>91</v>
      </c>
      <c r="G29" s="62">
        <f aca="true" t="shared" si="5" ref="G29:G43">E29+F29</f>
        <v>169</v>
      </c>
      <c r="H29" s="111"/>
      <c r="I29" s="58" t="s">
        <v>210</v>
      </c>
      <c r="J29" s="56">
        <v>327</v>
      </c>
      <c r="K29" s="56">
        <v>297</v>
      </c>
      <c r="L29" s="56">
        <v>344</v>
      </c>
      <c r="M29" s="57">
        <f t="shared" si="3"/>
        <v>641</v>
      </c>
      <c r="N29" s="111"/>
      <c r="O29" s="58" t="s">
        <v>247</v>
      </c>
      <c r="P29" s="56">
        <v>0</v>
      </c>
      <c r="Q29" s="56">
        <v>0</v>
      </c>
      <c r="R29" s="56">
        <v>0</v>
      </c>
      <c r="S29" s="57">
        <f t="shared" si="4"/>
        <v>0</v>
      </c>
    </row>
    <row r="30" spans="2:19" ht="13.5">
      <c r="B30" s="116"/>
      <c r="C30" s="44" t="s">
        <v>173</v>
      </c>
      <c r="D30" s="56">
        <v>307</v>
      </c>
      <c r="E30" s="56">
        <v>266</v>
      </c>
      <c r="F30" s="56">
        <v>333</v>
      </c>
      <c r="G30" s="57">
        <f t="shared" si="5"/>
        <v>599</v>
      </c>
      <c r="H30" s="111"/>
      <c r="I30" s="58" t="s">
        <v>211</v>
      </c>
      <c r="J30" s="56">
        <v>115</v>
      </c>
      <c r="K30" s="56">
        <v>85</v>
      </c>
      <c r="L30" s="56">
        <v>97</v>
      </c>
      <c r="M30" s="57">
        <f t="shared" si="3"/>
        <v>182</v>
      </c>
      <c r="N30" s="111"/>
      <c r="O30" s="58" t="s">
        <v>248</v>
      </c>
      <c r="P30" s="56">
        <v>15</v>
      </c>
      <c r="Q30" s="56">
        <v>9</v>
      </c>
      <c r="R30" s="56">
        <v>10</v>
      </c>
      <c r="S30" s="57">
        <f t="shared" si="4"/>
        <v>19</v>
      </c>
    </row>
    <row r="31" spans="2:19" ht="14.25" thickBot="1">
      <c r="B31" s="116"/>
      <c r="C31" s="44" t="s">
        <v>174</v>
      </c>
      <c r="D31" s="56">
        <v>527</v>
      </c>
      <c r="E31" s="56">
        <v>497</v>
      </c>
      <c r="F31" s="56">
        <v>553</v>
      </c>
      <c r="G31" s="57">
        <f t="shared" si="5"/>
        <v>1050</v>
      </c>
      <c r="H31" s="112"/>
      <c r="I31" s="59" t="s">
        <v>262</v>
      </c>
      <c r="J31" s="60">
        <f>SUM(J17:J30)</f>
        <v>2835</v>
      </c>
      <c r="K31" s="60">
        <f>SUM(K17:K30)</f>
        <v>2408</v>
      </c>
      <c r="L31" s="60">
        <f>SUM(L17:L30)</f>
        <v>2826</v>
      </c>
      <c r="M31" s="61">
        <f>K31+L31</f>
        <v>5234</v>
      </c>
      <c r="N31" s="112"/>
      <c r="O31" s="59" t="s">
        <v>262</v>
      </c>
      <c r="P31" s="60">
        <f>SUM(P21:P30)</f>
        <v>465</v>
      </c>
      <c r="Q31" s="60">
        <f>SUM(Q21:Q30)</f>
        <v>413</v>
      </c>
      <c r="R31" s="60">
        <f>SUM(R21:R30)</f>
        <v>462</v>
      </c>
      <c r="S31" s="61">
        <f>Q31+R31</f>
        <v>875</v>
      </c>
    </row>
    <row r="32" spans="2:19" ht="13.5">
      <c r="B32" s="116"/>
      <c r="C32" s="44" t="s">
        <v>175</v>
      </c>
      <c r="D32" s="56">
        <v>59</v>
      </c>
      <c r="E32" s="56">
        <v>59</v>
      </c>
      <c r="F32" s="56">
        <v>72</v>
      </c>
      <c r="G32" s="57">
        <f t="shared" si="5"/>
        <v>131</v>
      </c>
      <c r="H32" s="110" t="s">
        <v>264</v>
      </c>
      <c r="I32" s="54" t="s">
        <v>212</v>
      </c>
      <c r="J32" s="56">
        <v>225</v>
      </c>
      <c r="K32" s="56">
        <v>216</v>
      </c>
      <c r="L32" s="56">
        <v>226</v>
      </c>
      <c r="M32" s="55">
        <f aca="true" t="shared" si="6" ref="M32:M38">K32+L32</f>
        <v>442</v>
      </c>
      <c r="N32" s="110" t="s">
        <v>268</v>
      </c>
      <c r="O32" s="54" t="s">
        <v>249</v>
      </c>
      <c r="P32" s="56">
        <v>67</v>
      </c>
      <c r="Q32" s="56">
        <v>68</v>
      </c>
      <c r="R32" s="56">
        <v>63</v>
      </c>
      <c r="S32" s="55">
        <f aca="true" t="shared" si="7" ref="S32:S41">Q32+R32</f>
        <v>131</v>
      </c>
    </row>
    <row r="33" spans="2:19" ht="13.5">
      <c r="B33" s="116"/>
      <c r="C33" s="44" t="s">
        <v>176</v>
      </c>
      <c r="D33" s="56">
        <v>733</v>
      </c>
      <c r="E33" s="56">
        <v>735</v>
      </c>
      <c r="F33" s="56">
        <v>804</v>
      </c>
      <c r="G33" s="57">
        <f t="shared" si="5"/>
        <v>1539</v>
      </c>
      <c r="H33" s="111"/>
      <c r="I33" s="58" t="s">
        <v>213</v>
      </c>
      <c r="J33" s="56">
        <v>168</v>
      </c>
      <c r="K33" s="56">
        <v>175</v>
      </c>
      <c r="L33" s="56">
        <v>184</v>
      </c>
      <c r="M33" s="57">
        <f t="shared" si="6"/>
        <v>359</v>
      </c>
      <c r="N33" s="111"/>
      <c r="O33" s="58" t="s">
        <v>250</v>
      </c>
      <c r="P33" s="56">
        <v>116</v>
      </c>
      <c r="Q33" s="56">
        <v>101</v>
      </c>
      <c r="R33" s="56">
        <v>116</v>
      </c>
      <c r="S33" s="57">
        <f t="shared" si="7"/>
        <v>217</v>
      </c>
    </row>
    <row r="34" spans="2:19" ht="13.5">
      <c r="B34" s="116"/>
      <c r="C34" s="44" t="s">
        <v>177</v>
      </c>
      <c r="D34" s="56">
        <v>555</v>
      </c>
      <c r="E34" s="56">
        <v>637</v>
      </c>
      <c r="F34" s="56">
        <v>691</v>
      </c>
      <c r="G34" s="57">
        <f t="shared" si="5"/>
        <v>1328</v>
      </c>
      <c r="H34" s="111"/>
      <c r="I34" s="58" t="s">
        <v>214</v>
      </c>
      <c r="J34" s="56">
        <v>229</v>
      </c>
      <c r="K34" s="56">
        <v>267</v>
      </c>
      <c r="L34" s="56">
        <v>267</v>
      </c>
      <c r="M34" s="57">
        <f t="shared" si="6"/>
        <v>534</v>
      </c>
      <c r="N34" s="111"/>
      <c r="O34" s="58" t="s">
        <v>251</v>
      </c>
      <c r="P34" s="56">
        <v>114</v>
      </c>
      <c r="Q34" s="56">
        <v>97</v>
      </c>
      <c r="R34" s="56">
        <v>131</v>
      </c>
      <c r="S34" s="57">
        <f t="shared" si="7"/>
        <v>228</v>
      </c>
    </row>
    <row r="35" spans="2:19" ht="13.5">
      <c r="B35" s="116"/>
      <c r="C35" s="44" t="s">
        <v>178</v>
      </c>
      <c r="D35" s="56">
        <v>1056</v>
      </c>
      <c r="E35" s="56">
        <v>1105</v>
      </c>
      <c r="F35" s="56">
        <v>1263</v>
      </c>
      <c r="G35" s="57">
        <f t="shared" si="5"/>
        <v>2368</v>
      </c>
      <c r="H35" s="111"/>
      <c r="I35" s="58" t="s">
        <v>215</v>
      </c>
      <c r="J35" s="56">
        <v>203</v>
      </c>
      <c r="K35" s="56">
        <v>202</v>
      </c>
      <c r="L35" s="56">
        <v>204</v>
      </c>
      <c r="M35" s="57">
        <f t="shared" si="6"/>
        <v>406</v>
      </c>
      <c r="N35" s="111"/>
      <c r="O35" s="58" t="s">
        <v>252</v>
      </c>
      <c r="P35" s="56">
        <v>58</v>
      </c>
      <c r="Q35" s="56">
        <v>56</v>
      </c>
      <c r="R35" s="56">
        <v>67</v>
      </c>
      <c r="S35" s="57">
        <f t="shared" si="7"/>
        <v>123</v>
      </c>
    </row>
    <row r="36" spans="2:19" ht="13.5">
      <c r="B36" s="116"/>
      <c r="C36" s="44" t="s">
        <v>179</v>
      </c>
      <c r="D36" s="56">
        <v>287</v>
      </c>
      <c r="E36" s="56">
        <v>278</v>
      </c>
      <c r="F36" s="56">
        <v>298</v>
      </c>
      <c r="G36" s="57">
        <f t="shared" si="5"/>
        <v>576</v>
      </c>
      <c r="H36" s="111"/>
      <c r="I36" s="58" t="s">
        <v>216</v>
      </c>
      <c r="J36" s="56">
        <v>454</v>
      </c>
      <c r="K36" s="56">
        <v>463</v>
      </c>
      <c r="L36" s="56">
        <v>488</v>
      </c>
      <c r="M36" s="57">
        <f t="shared" si="6"/>
        <v>951</v>
      </c>
      <c r="N36" s="111"/>
      <c r="O36" s="58" t="s">
        <v>253</v>
      </c>
      <c r="P36" s="56">
        <v>24</v>
      </c>
      <c r="Q36" s="56">
        <v>17</v>
      </c>
      <c r="R36" s="56">
        <v>24</v>
      </c>
      <c r="S36" s="57">
        <f t="shared" si="7"/>
        <v>41</v>
      </c>
    </row>
    <row r="37" spans="2:19" ht="13.5">
      <c r="B37" s="116"/>
      <c r="C37" s="44" t="s">
        <v>180</v>
      </c>
      <c r="D37" s="56">
        <v>401</v>
      </c>
      <c r="E37" s="56">
        <v>442</v>
      </c>
      <c r="F37" s="56">
        <v>478</v>
      </c>
      <c r="G37" s="57">
        <f t="shared" si="5"/>
        <v>920</v>
      </c>
      <c r="H37" s="111"/>
      <c r="I37" s="58" t="s">
        <v>217</v>
      </c>
      <c r="J37" s="56">
        <v>450</v>
      </c>
      <c r="K37" s="56">
        <v>420</v>
      </c>
      <c r="L37" s="56">
        <v>423</v>
      </c>
      <c r="M37" s="57">
        <f t="shared" si="6"/>
        <v>843</v>
      </c>
      <c r="N37" s="111"/>
      <c r="O37" s="58" t="s">
        <v>254</v>
      </c>
      <c r="P37" s="56">
        <v>39</v>
      </c>
      <c r="Q37" s="56">
        <v>30</v>
      </c>
      <c r="R37" s="56">
        <v>32</v>
      </c>
      <c r="S37" s="57">
        <f t="shared" si="7"/>
        <v>62</v>
      </c>
    </row>
    <row r="38" spans="2:19" ht="13.5">
      <c r="B38" s="116"/>
      <c r="C38" s="44" t="s">
        <v>181</v>
      </c>
      <c r="D38" s="56">
        <v>366</v>
      </c>
      <c r="E38" s="56">
        <v>412</v>
      </c>
      <c r="F38" s="56">
        <v>382</v>
      </c>
      <c r="G38" s="57">
        <f t="shared" si="5"/>
        <v>794</v>
      </c>
      <c r="H38" s="111"/>
      <c r="I38" s="58" t="s">
        <v>218</v>
      </c>
      <c r="J38" s="56">
        <v>574</v>
      </c>
      <c r="K38" s="56">
        <v>418</v>
      </c>
      <c r="L38" s="56">
        <v>479</v>
      </c>
      <c r="M38" s="57">
        <f t="shared" si="6"/>
        <v>897</v>
      </c>
      <c r="N38" s="111"/>
      <c r="O38" s="58" t="s">
        <v>255</v>
      </c>
      <c r="P38" s="56">
        <v>48</v>
      </c>
      <c r="Q38" s="56">
        <v>38</v>
      </c>
      <c r="R38" s="56">
        <v>38</v>
      </c>
      <c r="S38" s="57">
        <f t="shared" si="7"/>
        <v>76</v>
      </c>
    </row>
    <row r="39" spans="2:19" ht="14.25" thickBot="1">
      <c r="B39" s="116"/>
      <c r="C39" s="44" t="s">
        <v>182</v>
      </c>
      <c r="D39" s="56">
        <v>281</v>
      </c>
      <c r="E39" s="56">
        <v>308</v>
      </c>
      <c r="F39" s="56">
        <v>326</v>
      </c>
      <c r="G39" s="57">
        <f t="shared" si="5"/>
        <v>634</v>
      </c>
      <c r="H39" s="112"/>
      <c r="I39" s="59" t="s">
        <v>262</v>
      </c>
      <c r="J39" s="60">
        <f>SUM(J32:J38)</f>
        <v>2303</v>
      </c>
      <c r="K39" s="60">
        <f>SUM(K32:K38)</f>
        <v>2161</v>
      </c>
      <c r="L39" s="60">
        <f>SUM(L32:L38)</f>
        <v>2271</v>
      </c>
      <c r="M39" s="61">
        <f>K39+L39</f>
        <v>4432</v>
      </c>
      <c r="N39" s="111"/>
      <c r="O39" s="58" t="s">
        <v>256</v>
      </c>
      <c r="P39" s="56">
        <v>21</v>
      </c>
      <c r="Q39" s="56">
        <v>10</v>
      </c>
      <c r="R39" s="56">
        <v>19</v>
      </c>
      <c r="S39" s="57">
        <f t="shared" si="7"/>
        <v>29</v>
      </c>
    </row>
    <row r="40" spans="2:19" ht="13.5">
      <c r="B40" s="116"/>
      <c r="C40" s="44" t="s">
        <v>183</v>
      </c>
      <c r="D40" s="56">
        <v>253</v>
      </c>
      <c r="E40" s="56">
        <v>229</v>
      </c>
      <c r="F40" s="56">
        <v>273</v>
      </c>
      <c r="G40" s="57">
        <f t="shared" si="5"/>
        <v>502</v>
      </c>
      <c r="H40" s="110" t="s">
        <v>265</v>
      </c>
      <c r="I40" s="54" t="s">
        <v>219</v>
      </c>
      <c r="J40" s="56">
        <v>7</v>
      </c>
      <c r="K40" s="56">
        <v>7</v>
      </c>
      <c r="L40" s="56">
        <v>4</v>
      </c>
      <c r="M40" s="55">
        <f>K40+L40</f>
        <v>11</v>
      </c>
      <c r="N40" s="111"/>
      <c r="O40" s="58" t="s">
        <v>257</v>
      </c>
      <c r="P40" s="56">
        <v>30</v>
      </c>
      <c r="Q40" s="56">
        <v>21</v>
      </c>
      <c r="R40" s="56">
        <v>22</v>
      </c>
      <c r="S40" s="57">
        <f t="shared" si="7"/>
        <v>43</v>
      </c>
    </row>
    <row r="41" spans="2:19" ht="13.5">
      <c r="B41" s="116"/>
      <c r="C41" s="44" t="s">
        <v>184</v>
      </c>
      <c r="D41" s="56">
        <v>58</v>
      </c>
      <c r="E41" s="56">
        <v>49</v>
      </c>
      <c r="F41" s="56">
        <v>70</v>
      </c>
      <c r="G41" s="57">
        <f t="shared" si="5"/>
        <v>119</v>
      </c>
      <c r="H41" s="111"/>
      <c r="I41" s="58" t="s">
        <v>220</v>
      </c>
      <c r="J41" s="56">
        <v>19</v>
      </c>
      <c r="K41" s="56">
        <v>19</v>
      </c>
      <c r="L41" s="56">
        <v>22</v>
      </c>
      <c r="M41" s="57">
        <f>K41+L41</f>
        <v>41</v>
      </c>
      <c r="N41" s="111"/>
      <c r="O41" s="58" t="s">
        <v>258</v>
      </c>
      <c r="P41" s="56">
        <v>26</v>
      </c>
      <c r="Q41" s="56">
        <v>15</v>
      </c>
      <c r="R41" s="56">
        <v>20</v>
      </c>
      <c r="S41" s="57">
        <f t="shared" si="7"/>
        <v>35</v>
      </c>
    </row>
    <row r="42" spans="2:19" ht="14.25" thickBot="1">
      <c r="B42" s="116"/>
      <c r="C42" s="44" t="s">
        <v>185</v>
      </c>
      <c r="D42" s="56">
        <v>114</v>
      </c>
      <c r="E42" s="56">
        <v>94</v>
      </c>
      <c r="F42" s="56">
        <v>107</v>
      </c>
      <c r="G42" s="57">
        <f t="shared" si="5"/>
        <v>201</v>
      </c>
      <c r="H42" s="111"/>
      <c r="I42" s="58" t="s">
        <v>221</v>
      </c>
      <c r="J42" s="56">
        <v>42</v>
      </c>
      <c r="K42" s="56">
        <v>38</v>
      </c>
      <c r="L42" s="56">
        <v>41</v>
      </c>
      <c r="M42" s="57">
        <f>K42+L42</f>
        <v>79</v>
      </c>
      <c r="N42" s="112"/>
      <c r="O42" s="59" t="s">
        <v>262</v>
      </c>
      <c r="P42" s="60">
        <f>SUM(P32:P41)</f>
        <v>543</v>
      </c>
      <c r="Q42" s="60">
        <f>SUM(Q32:Q41)</f>
        <v>453</v>
      </c>
      <c r="R42" s="60">
        <f>SUM(R32:R41)</f>
        <v>532</v>
      </c>
      <c r="S42" s="61">
        <f>Q42+R42</f>
        <v>985</v>
      </c>
    </row>
    <row r="43" spans="2:19" ht="14.25" thickBot="1">
      <c r="B43" s="117"/>
      <c r="C43" s="45" t="s">
        <v>186</v>
      </c>
      <c r="D43" s="73">
        <v>122</v>
      </c>
      <c r="E43" s="73">
        <v>112</v>
      </c>
      <c r="F43" s="73">
        <v>120</v>
      </c>
      <c r="G43" s="63">
        <f t="shared" si="5"/>
        <v>232</v>
      </c>
      <c r="H43" s="112"/>
      <c r="I43" s="64" t="s">
        <v>222</v>
      </c>
      <c r="J43" s="73">
        <v>33</v>
      </c>
      <c r="K43" s="73">
        <v>28</v>
      </c>
      <c r="L43" s="73">
        <v>37</v>
      </c>
      <c r="M43" s="63">
        <f>K43+L43</f>
        <v>65</v>
      </c>
      <c r="N43" s="113" t="s">
        <v>317</v>
      </c>
      <c r="O43" s="114"/>
      <c r="P43" s="65">
        <f>D28+J16+J31+J39+P20+P31+P42</f>
        <v>19926</v>
      </c>
      <c r="Q43" s="66">
        <f>E28+K16+K31+K39+Q20+Q31+Q42</f>
        <v>18552</v>
      </c>
      <c r="R43" s="66">
        <f>F28+L16+L31+L39+R20+R31+R42</f>
        <v>20733</v>
      </c>
      <c r="S43" s="67">
        <f>Q43+R43</f>
        <v>39285</v>
      </c>
    </row>
    <row r="44" spans="3:19" ht="21">
      <c r="C44" s="68"/>
      <c r="D44" s="68"/>
      <c r="E44" s="68"/>
      <c r="F44" s="68"/>
      <c r="G44" s="108" t="s">
        <v>270</v>
      </c>
      <c r="H44" s="108"/>
      <c r="I44" s="108"/>
      <c r="J44" s="108"/>
      <c r="K44" s="108"/>
      <c r="L44" s="108"/>
      <c r="M44" s="108"/>
      <c r="N44" s="108"/>
      <c r="O44" s="68"/>
      <c r="P44" s="68"/>
      <c r="Q44" s="109"/>
      <c r="R44" s="109"/>
      <c r="S44" s="109"/>
    </row>
    <row r="45" ht="14.25" thickBot="1"/>
    <row r="46" spans="2:19" ht="14.25" thickBot="1">
      <c r="B46" s="46" t="s">
        <v>147</v>
      </c>
      <c r="C46" s="47" t="s">
        <v>259</v>
      </c>
      <c r="D46" s="48" t="s">
        <v>3</v>
      </c>
      <c r="E46" s="48" t="s">
        <v>5</v>
      </c>
      <c r="F46" s="48" t="s">
        <v>6</v>
      </c>
      <c r="G46" s="49" t="s">
        <v>7</v>
      </c>
      <c r="H46" s="46" t="s">
        <v>147</v>
      </c>
      <c r="I46" s="50" t="s">
        <v>259</v>
      </c>
      <c r="J46" s="48" t="s">
        <v>3</v>
      </c>
      <c r="K46" s="48" t="s">
        <v>5</v>
      </c>
      <c r="L46" s="48" t="s">
        <v>6</v>
      </c>
      <c r="M46" s="49" t="s">
        <v>7</v>
      </c>
      <c r="N46" s="46" t="s">
        <v>147</v>
      </c>
      <c r="O46" s="47" t="s">
        <v>259</v>
      </c>
      <c r="P46" s="48" t="s">
        <v>3</v>
      </c>
      <c r="Q46" s="48" t="s">
        <v>5</v>
      </c>
      <c r="R46" s="48" t="s">
        <v>6</v>
      </c>
      <c r="S46" s="49" t="s">
        <v>7</v>
      </c>
    </row>
    <row r="47" spans="2:19" ht="13.5">
      <c r="B47" s="115" t="s">
        <v>273</v>
      </c>
      <c r="C47" s="43" t="s">
        <v>274</v>
      </c>
      <c r="D47" s="52">
        <v>91</v>
      </c>
      <c r="E47" s="52">
        <v>96</v>
      </c>
      <c r="F47" s="52">
        <v>108</v>
      </c>
      <c r="G47" s="53">
        <f>E47+F47</f>
        <v>204</v>
      </c>
      <c r="H47" s="110" t="s">
        <v>299</v>
      </c>
      <c r="I47" s="54" t="s">
        <v>314</v>
      </c>
      <c r="J47" s="56">
        <v>155</v>
      </c>
      <c r="K47" s="56">
        <v>155</v>
      </c>
      <c r="L47" s="56">
        <v>163</v>
      </c>
      <c r="M47" s="53">
        <f aca="true" t="shared" si="8" ref="M47:M52">K47+L47</f>
        <v>318</v>
      </c>
      <c r="N47" s="110"/>
      <c r="O47" s="54"/>
      <c r="P47" s="56"/>
      <c r="Q47" s="56"/>
      <c r="R47" s="56"/>
      <c r="S47" s="55"/>
    </row>
    <row r="48" spans="2:19" ht="13.5">
      <c r="B48" s="116"/>
      <c r="C48" s="44" t="s">
        <v>275</v>
      </c>
      <c r="D48" s="56">
        <v>69</v>
      </c>
      <c r="E48" s="56">
        <v>98</v>
      </c>
      <c r="F48" s="56">
        <v>102</v>
      </c>
      <c r="G48" s="57">
        <f aca="true" t="shared" si="9" ref="G48:G70">E48+F48</f>
        <v>200</v>
      </c>
      <c r="H48" s="118"/>
      <c r="I48" s="58" t="s">
        <v>315</v>
      </c>
      <c r="J48" s="56">
        <v>97</v>
      </c>
      <c r="K48" s="56">
        <v>92</v>
      </c>
      <c r="L48" s="56">
        <v>122</v>
      </c>
      <c r="M48" s="57">
        <f t="shared" si="8"/>
        <v>214</v>
      </c>
      <c r="N48" s="111"/>
      <c r="O48" s="58"/>
      <c r="P48" s="56"/>
      <c r="Q48" s="56"/>
      <c r="R48" s="56"/>
      <c r="S48" s="57"/>
    </row>
    <row r="49" spans="2:19" ht="13.5">
      <c r="B49" s="116"/>
      <c r="C49" s="44" t="s">
        <v>276</v>
      </c>
      <c r="D49" s="56">
        <v>302</v>
      </c>
      <c r="E49" s="56">
        <v>235</v>
      </c>
      <c r="F49" s="56">
        <v>247</v>
      </c>
      <c r="G49" s="57">
        <f t="shared" si="9"/>
        <v>482</v>
      </c>
      <c r="H49" s="118"/>
      <c r="I49" s="58" t="s">
        <v>316</v>
      </c>
      <c r="J49" s="56">
        <v>78</v>
      </c>
      <c r="K49" s="56">
        <v>91</v>
      </c>
      <c r="L49" s="56">
        <v>101</v>
      </c>
      <c r="M49" s="57">
        <f t="shared" si="8"/>
        <v>192</v>
      </c>
      <c r="N49" s="111"/>
      <c r="O49" s="58"/>
      <c r="P49" s="56"/>
      <c r="Q49" s="56"/>
      <c r="R49" s="56"/>
      <c r="S49" s="57"/>
    </row>
    <row r="50" spans="2:19" ht="13.5">
      <c r="B50" s="116"/>
      <c r="C50" s="44" t="s">
        <v>277</v>
      </c>
      <c r="D50" s="56">
        <v>222</v>
      </c>
      <c r="E50" s="56">
        <v>141</v>
      </c>
      <c r="F50" s="56">
        <v>209</v>
      </c>
      <c r="G50" s="57">
        <f t="shared" si="9"/>
        <v>350</v>
      </c>
      <c r="H50" s="118"/>
      <c r="I50" s="58" t="s">
        <v>339</v>
      </c>
      <c r="J50" s="56">
        <v>18</v>
      </c>
      <c r="K50" s="56">
        <v>23</v>
      </c>
      <c r="L50" s="56">
        <v>23</v>
      </c>
      <c r="M50" s="57">
        <f t="shared" si="8"/>
        <v>46</v>
      </c>
      <c r="N50" s="111"/>
      <c r="O50" s="58"/>
      <c r="P50" s="56"/>
      <c r="Q50" s="56"/>
      <c r="R50" s="56"/>
      <c r="S50" s="57"/>
    </row>
    <row r="51" spans="2:19" ht="13.5">
      <c r="B51" s="116"/>
      <c r="C51" s="44" t="s">
        <v>278</v>
      </c>
      <c r="D51" s="56">
        <v>181</v>
      </c>
      <c r="E51" s="56">
        <v>168</v>
      </c>
      <c r="F51" s="56">
        <v>193</v>
      </c>
      <c r="G51" s="57">
        <f t="shared" si="9"/>
        <v>361</v>
      </c>
      <c r="H51" s="118"/>
      <c r="I51" s="58"/>
      <c r="J51" s="56"/>
      <c r="K51" s="56"/>
      <c r="L51" s="56"/>
      <c r="M51" s="57">
        <f t="shared" si="8"/>
        <v>0</v>
      </c>
      <c r="N51" s="111"/>
      <c r="O51" s="58"/>
      <c r="P51" s="56"/>
      <c r="Q51" s="56"/>
      <c r="R51" s="56"/>
      <c r="S51" s="57"/>
    </row>
    <row r="52" spans="2:19" ht="14.25" thickBot="1">
      <c r="B52" s="116"/>
      <c r="C52" s="44" t="s">
        <v>322</v>
      </c>
      <c r="D52" s="56">
        <v>116</v>
      </c>
      <c r="E52" s="56">
        <v>124</v>
      </c>
      <c r="F52" s="56">
        <v>132</v>
      </c>
      <c r="G52" s="57">
        <f t="shared" si="9"/>
        <v>256</v>
      </c>
      <c r="H52" s="119"/>
      <c r="I52" s="59" t="s">
        <v>262</v>
      </c>
      <c r="J52" s="60">
        <f>SUM(D74:D86)+SUM(J47:J51)</f>
        <v>4632</v>
      </c>
      <c r="K52" s="60">
        <f>SUM(E74:E86)+SUM(K47:K51)</f>
        <v>4648</v>
      </c>
      <c r="L52" s="60">
        <f>SUM(F74:F86)+SUM(L47:L51)</f>
        <v>4996</v>
      </c>
      <c r="M52" s="61">
        <f t="shared" si="8"/>
        <v>9644</v>
      </c>
      <c r="N52" s="111"/>
      <c r="O52" s="58"/>
      <c r="P52" s="56"/>
      <c r="Q52" s="56"/>
      <c r="R52" s="56"/>
      <c r="S52" s="57"/>
    </row>
    <row r="53" spans="2:19" ht="13.5">
      <c r="B53" s="116"/>
      <c r="C53" s="44" t="s">
        <v>279</v>
      </c>
      <c r="D53" s="56">
        <v>267</v>
      </c>
      <c r="E53" s="56">
        <v>271</v>
      </c>
      <c r="F53" s="56">
        <v>297</v>
      </c>
      <c r="G53" s="57">
        <f t="shared" si="9"/>
        <v>568</v>
      </c>
      <c r="H53" s="111"/>
      <c r="I53" s="81"/>
      <c r="J53" s="82"/>
      <c r="K53" s="82"/>
      <c r="L53" s="82"/>
      <c r="M53" s="83"/>
      <c r="N53" s="111"/>
      <c r="O53" s="58"/>
      <c r="P53" s="56"/>
      <c r="Q53" s="56"/>
      <c r="R53" s="56"/>
      <c r="S53" s="57"/>
    </row>
    <row r="54" spans="2:19" ht="13.5">
      <c r="B54" s="116"/>
      <c r="C54" s="44" t="s">
        <v>280</v>
      </c>
      <c r="D54" s="56">
        <v>84</v>
      </c>
      <c r="E54" s="56">
        <v>82</v>
      </c>
      <c r="F54" s="56">
        <v>88</v>
      </c>
      <c r="G54" s="57">
        <f t="shared" si="9"/>
        <v>170</v>
      </c>
      <c r="H54" s="118"/>
      <c r="I54" s="84"/>
      <c r="J54" s="85"/>
      <c r="K54" s="85"/>
      <c r="L54" s="85"/>
      <c r="M54" s="86"/>
      <c r="N54" s="111"/>
      <c r="O54" s="58"/>
      <c r="P54" s="56"/>
      <c r="Q54" s="56"/>
      <c r="R54" s="56"/>
      <c r="S54" s="57"/>
    </row>
    <row r="55" spans="2:19" ht="13.5">
      <c r="B55" s="116"/>
      <c r="C55" s="44" t="s">
        <v>281</v>
      </c>
      <c r="D55" s="56">
        <v>120</v>
      </c>
      <c r="E55" s="56">
        <v>118</v>
      </c>
      <c r="F55" s="56">
        <v>142</v>
      </c>
      <c r="G55" s="57">
        <f t="shared" si="9"/>
        <v>260</v>
      </c>
      <c r="H55" s="118"/>
      <c r="I55" s="84"/>
      <c r="J55" s="85"/>
      <c r="K55" s="85"/>
      <c r="L55" s="85"/>
      <c r="M55" s="86"/>
      <c r="N55" s="111"/>
      <c r="O55" s="58"/>
      <c r="P55" s="56"/>
      <c r="Q55" s="56"/>
      <c r="R55" s="56"/>
      <c r="S55" s="57"/>
    </row>
    <row r="56" spans="2:19" ht="13.5">
      <c r="B56" s="116"/>
      <c r="C56" s="44" t="s">
        <v>282</v>
      </c>
      <c r="D56" s="56">
        <v>57</v>
      </c>
      <c r="E56" s="56">
        <v>71</v>
      </c>
      <c r="F56" s="56">
        <v>66</v>
      </c>
      <c r="G56" s="57">
        <f t="shared" si="9"/>
        <v>137</v>
      </c>
      <c r="H56" s="118"/>
      <c r="I56" s="84"/>
      <c r="J56" s="85"/>
      <c r="K56" s="85"/>
      <c r="L56" s="85"/>
      <c r="M56" s="86"/>
      <c r="N56" s="111"/>
      <c r="O56" s="58"/>
      <c r="P56" s="56"/>
      <c r="Q56" s="56"/>
      <c r="R56" s="56"/>
      <c r="S56" s="57"/>
    </row>
    <row r="57" spans="2:19" ht="13.5">
      <c r="B57" s="116"/>
      <c r="C57" s="44" t="s">
        <v>283</v>
      </c>
      <c r="D57" s="56">
        <v>105</v>
      </c>
      <c r="E57" s="56">
        <v>104</v>
      </c>
      <c r="F57" s="56">
        <v>114</v>
      </c>
      <c r="G57" s="57">
        <f t="shared" si="9"/>
        <v>218</v>
      </c>
      <c r="H57" s="118"/>
      <c r="I57" s="84"/>
      <c r="J57" s="85"/>
      <c r="K57" s="85"/>
      <c r="L57" s="85"/>
      <c r="M57" s="86"/>
      <c r="N57" s="111"/>
      <c r="O57" s="58"/>
      <c r="P57" s="56"/>
      <c r="Q57" s="56"/>
      <c r="R57" s="56"/>
      <c r="S57" s="57"/>
    </row>
    <row r="58" spans="2:19" ht="13.5">
      <c r="B58" s="116"/>
      <c r="C58" s="44" t="s">
        <v>284</v>
      </c>
      <c r="D58" s="56">
        <v>57</v>
      </c>
      <c r="E58" s="56">
        <v>56</v>
      </c>
      <c r="F58" s="56">
        <v>66</v>
      </c>
      <c r="G58" s="57">
        <f t="shared" si="9"/>
        <v>122</v>
      </c>
      <c r="H58" s="118"/>
      <c r="I58" s="84"/>
      <c r="J58" s="85"/>
      <c r="K58" s="85"/>
      <c r="L58" s="85"/>
      <c r="M58" s="86"/>
      <c r="N58" s="111"/>
      <c r="O58" s="58"/>
      <c r="P58" s="56"/>
      <c r="Q58" s="56"/>
      <c r="R58" s="56"/>
      <c r="S58" s="57"/>
    </row>
    <row r="59" spans="2:19" ht="13.5">
      <c r="B59" s="116"/>
      <c r="C59" s="44" t="s">
        <v>285</v>
      </c>
      <c r="D59" s="56">
        <v>60</v>
      </c>
      <c r="E59" s="56">
        <v>60</v>
      </c>
      <c r="F59" s="56">
        <v>64</v>
      </c>
      <c r="G59" s="57">
        <f t="shared" si="9"/>
        <v>124</v>
      </c>
      <c r="H59" s="118"/>
      <c r="I59" s="87"/>
      <c r="J59" s="88"/>
      <c r="K59" s="88"/>
      <c r="L59" s="88"/>
      <c r="M59" s="89"/>
      <c r="N59" s="111"/>
      <c r="O59" s="58"/>
      <c r="P59" s="56"/>
      <c r="Q59" s="56"/>
      <c r="R59" s="56"/>
      <c r="S59" s="57"/>
    </row>
    <row r="60" spans="2:19" ht="13.5" customHeight="1">
      <c r="B60" s="116"/>
      <c r="C60" s="44" t="s">
        <v>286</v>
      </c>
      <c r="D60" s="56">
        <v>24</v>
      </c>
      <c r="E60" s="56">
        <v>23</v>
      </c>
      <c r="F60" s="56">
        <v>31</v>
      </c>
      <c r="G60" s="57">
        <f t="shared" si="9"/>
        <v>54</v>
      </c>
      <c r="H60" s="118"/>
      <c r="I60" s="84"/>
      <c r="J60" s="85"/>
      <c r="K60" s="85"/>
      <c r="L60" s="85"/>
      <c r="M60" s="86"/>
      <c r="N60" s="111"/>
      <c r="O60" s="58"/>
      <c r="P60" s="56"/>
      <c r="Q60" s="56"/>
      <c r="R60" s="56"/>
      <c r="S60" s="57"/>
    </row>
    <row r="61" spans="2:19" ht="13.5">
      <c r="B61" s="116"/>
      <c r="C61" s="44" t="s">
        <v>287</v>
      </c>
      <c r="D61" s="56">
        <v>22</v>
      </c>
      <c r="E61" s="56">
        <v>16</v>
      </c>
      <c r="F61" s="56">
        <v>17</v>
      </c>
      <c r="G61" s="57">
        <f t="shared" si="9"/>
        <v>33</v>
      </c>
      <c r="H61" s="118"/>
      <c r="I61" s="84"/>
      <c r="J61" s="85"/>
      <c r="K61" s="85"/>
      <c r="L61" s="85"/>
      <c r="M61" s="86"/>
      <c r="N61" s="111"/>
      <c r="O61" s="58"/>
      <c r="P61" s="56"/>
      <c r="Q61" s="56"/>
      <c r="R61" s="56"/>
      <c r="S61" s="57"/>
    </row>
    <row r="62" spans="2:19" ht="13.5">
      <c r="B62" s="116"/>
      <c r="C62" s="44" t="s">
        <v>288</v>
      </c>
      <c r="D62" s="56">
        <v>84</v>
      </c>
      <c r="E62" s="56">
        <v>86</v>
      </c>
      <c r="F62" s="56">
        <v>97</v>
      </c>
      <c r="G62" s="57">
        <f t="shared" si="9"/>
        <v>183</v>
      </c>
      <c r="H62" s="118"/>
      <c r="I62" s="84"/>
      <c r="J62" s="85"/>
      <c r="K62" s="85"/>
      <c r="L62" s="85"/>
      <c r="M62" s="86"/>
      <c r="N62" s="111"/>
      <c r="O62" s="58"/>
      <c r="P62" s="56"/>
      <c r="Q62" s="56"/>
      <c r="R62" s="56"/>
      <c r="S62" s="57"/>
    </row>
    <row r="63" spans="2:19" ht="13.5">
      <c r="B63" s="116"/>
      <c r="C63" s="44" t="s">
        <v>289</v>
      </c>
      <c r="D63" s="56">
        <v>50</v>
      </c>
      <c r="E63" s="56">
        <v>42</v>
      </c>
      <c r="F63" s="56">
        <v>47</v>
      </c>
      <c r="G63" s="57">
        <f t="shared" si="9"/>
        <v>89</v>
      </c>
      <c r="H63" s="118"/>
      <c r="I63" s="84"/>
      <c r="J63" s="85"/>
      <c r="K63" s="85"/>
      <c r="L63" s="85"/>
      <c r="M63" s="86"/>
      <c r="N63" s="111"/>
      <c r="O63" s="87"/>
      <c r="P63" s="88"/>
      <c r="Q63" s="88"/>
      <c r="R63" s="88"/>
      <c r="S63" s="89"/>
    </row>
    <row r="64" spans="2:19" ht="13.5">
      <c r="B64" s="116"/>
      <c r="C64" s="44" t="s">
        <v>290</v>
      </c>
      <c r="D64" s="56">
        <v>39</v>
      </c>
      <c r="E64" s="56">
        <v>42</v>
      </c>
      <c r="F64" s="56">
        <v>43</v>
      </c>
      <c r="G64" s="57">
        <f t="shared" si="9"/>
        <v>85</v>
      </c>
      <c r="H64" s="118"/>
      <c r="I64" s="84"/>
      <c r="J64" s="85"/>
      <c r="K64" s="85"/>
      <c r="L64" s="85"/>
      <c r="M64" s="86"/>
      <c r="N64" s="118"/>
      <c r="O64" s="84"/>
      <c r="P64" s="85"/>
      <c r="Q64" s="85"/>
      <c r="R64" s="85"/>
      <c r="S64" s="86"/>
    </row>
    <row r="65" spans="2:19" ht="13.5">
      <c r="B65" s="116"/>
      <c r="C65" s="44" t="s">
        <v>291</v>
      </c>
      <c r="D65" s="56">
        <v>57</v>
      </c>
      <c r="E65" s="56">
        <v>47</v>
      </c>
      <c r="F65" s="56">
        <v>49</v>
      </c>
      <c r="G65" s="57">
        <f t="shared" si="9"/>
        <v>96</v>
      </c>
      <c r="H65" s="118"/>
      <c r="I65" s="84"/>
      <c r="J65" s="85"/>
      <c r="K65" s="85"/>
      <c r="L65" s="85"/>
      <c r="M65" s="86"/>
      <c r="N65" s="118"/>
      <c r="O65" s="84"/>
      <c r="P65" s="85"/>
      <c r="Q65" s="85"/>
      <c r="R65" s="85"/>
      <c r="S65" s="86"/>
    </row>
    <row r="66" spans="2:19" ht="13.5">
      <c r="B66" s="116"/>
      <c r="C66" s="44" t="s">
        <v>292</v>
      </c>
      <c r="D66" s="56">
        <v>16</v>
      </c>
      <c r="E66" s="56">
        <v>18</v>
      </c>
      <c r="F66" s="56">
        <v>16</v>
      </c>
      <c r="G66" s="57">
        <f t="shared" si="9"/>
        <v>34</v>
      </c>
      <c r="H66" s="118"/>
      <c r="I66" s="84"/>
      <c r="J66" s="85"/>
      <c r="K66" s="85"/>
      <c r="L66" s="85"/>
      <c r="M66" s="86"/>
      <c r="N66" s="118"/>
      <c r="O66" s="84"/>
      <c r="P66" s="85"/>
      <c r="Q66" s="85"/>
      <c r="R66" s="85"/>
      <c r="S66" s="86"/>
    </row>
    <row r="67" spans="2:19" ht="13.5">
      <c r="B67" s="116"/>
      <c r="C67" s="44" t="s">
        <v>293</v>
      </c>
      <c r="D67" s="56">
        <v>7</v>
      </c>
      <c r="E67" s="56">
        <v>5</v>
      </c>
      <c r="F67" s="56">
        <v>4</v>
      </c>
      <c r="G67" s="57">
        <f t="shared" si="9"/>
        <v>9</v>
      </c>
      <c r="H67" s="118"/>
      <c r="I67" s="84"/>
      <c r="J67" s="85"/>
      <c r="K67" s="85"/>
      <c r="L67" s="85"/>
      <c r="M67" s="86"/>
      <c r="N67" s="118"/>
      <c r="O67" s="84"/>
      <c r="P67" s="85"/>
      <c r="Q67" s="85"/>
      <c r="R67" s="85"/>
      <c r="S67" s="86"/>
    </row>
    <row r="68" spans="2:19" ht="13.5">
      <c r="B68" s="116"/>
      <c r="C68" s="44" t="s">
        <v>294</v>
      </c>
      <c r="D68" s="56">
        <v>10</v>
      </c>
      <c r="E68" s="56">
        <v>8</v>
      </c>
      <c r="F68" s="56">
        <v>12</v>
      </c>
      <c r="G68" s="57">
        <f t="shared" si="9"/>
        <v>20</v>
      </c>
      <c r="H68" s="118"/>
      <c r="I68" s="84"/>
      <c r="J68" s="85"/>
      <c r="K68" s="85"/>
      <c r="L68" s="85"/>
      <c r="M68" s="86"/>
      <c r="N68" s="118"/>
      <c r="O68" s="84"/>
      <c r="P68" s="85"/>
      <c r="Q68" s="85"/>
      <c r="R68" s="85"/>
      <c r="S68" s="86"/>
    </row>
    <row r="69" spans="2:19" ht="13.5">
      <c r="B69" s="116"/>
      <c r="C69" s="44" t="s">
        <v>295</v>
      </c>
      <c r="D69" s="56">
        <v>34</v>
      </c>
      <c r="E69" s="56">
        <v>24</v>
      </c>
      <c r="F69" s="56">
        <v>39</v>
      </c>
      <c r="G69" s="57">
        <f t="shared" si="9"/>
        <v>63</v>
      </c>
      <c r="H69" s="118"/>
      <c r="I69" s="84"/>
      <c r="J69" s="85"/>
      <c r="K69" s="85"/>
      <c r="L69" s="85"/>
      <c r="M69" s="86"/>
      <c r="N69" s="118"/>
      <c r="O69" s="84"/>
      <c r="P69" s="85"/>
      <c r="Q69" s="85"/>
      <c r="R69" s="85"/>
      <c r="S69" s="86"/>
    </row>
    <row r="70" spans="2:19" ht="13.5">
      <c r="B70" s="116"/>
      <c r="C70" s="44" t="s">
        <v>296</v>
      </c>
      <c r="D70" s="56">
        <v>28</v>
      </c>
      <c r="E70" s="56">
        <v>23</v>
      </c>
      <c r="F70" s="56">
        <v>26</v>
      </c>
      <c r="G70" s="57">
        <f t="shared" si="9"/>
        <v>49</v>
      </c>
      <c r="H70" s="118"/>
      <c r="I70" s="84"/>
      <c r="J70" s="85"/>
      <c r="K70" s="85"/>
      <c r="L70" s="85"/>
      <c r="M70" s="86"/>
      <c r="N70" s="118"/>
      <c r="O70" s="84"/>
      <c r="P70" s="85"/>
      <c r="Q70" s="85"/>
      <c r="R70" s="85"/>
      <c r="S70" s="86"/>
    </row>
    <row r="71" spans="2:19" ht="13.5">
      <c r="B71" s="116"/>
      <c r="C71" s="74" t="s">
        <v>297</v>
      </c>
      <c r="D71" s="75">
        <v>20</v>
      </c>
      <c r="E71" s="75">
        <v>15</v>
      </c>
      <c r="F71" s="75">
        <v>21</v>
      </c>
      <c r="G71" s="76">
        <f>E71+F71</f>
        <v>36</v>
      </c>
      <c r="H71" s="118"/>
      <c r="I71" s="84"/>
      <c r="J71" s="85"/>
      <c r="K71" s="85"/>
      <c r="L71" s="85"/>
      <c r="M71" s="86"/>
      <c r="N71" s="118"/>
      <c r="O71" s="84"/>
      <c r="P71" s="85"/>
      <c r="Q71" s="85"/>
      <c r="R71" s="85"/>
      <c r="S71" s="86"/>
    </row>
    <row r="72" spans="2:19" ht="13.5">
      <c r="B72" s="118"/>
      <c r="C72" s="44" t="s">
        <v>298</v>
      </c>
      <c r="D72" s="56">
        <v>21</v>
      </c>
      <c r="E72" s="56">
        <v>15</v>
      </c>
      <c r="F72" s="56">
        <v>18</v>
      </c>
      <c r="G72" s="57">
        <f aca="true" t="shared" si="10" ref="G72:G86">E72+F72</f>
        <v>33</v>
      </c>
      <c r="H72" s="118"/>
      <c r="I72" s="84"/>
      <c r="J72" s="85"/>
      <c r="K72" s="85"/>
      <c r="L72" s="85"/>
      <c r="M72" s="86"/>
      <c r="N72" s="118"/>
      <c r="O72" s="84"/>
      <c r="P72" s="85"/>
      <c r="Q72" s="85"/>
      <c r="R72" s="85"/>
      <c r="S72" s="86"/>
    </row>
    <row r="73" spans="2:19" ht="14.25" thickBot="1">
      <c r="B73" s="119"/>
      <c r="C73" s="51" t="s">
        <v>262</v>
      </c>
      <c r="D73" s="60">
        <f>SUM(D47:D72)</f>
        <v>2143</v>
      </c>
      <c r="E73" s="60">
        <f>SUM(E47:E72)</f>
        <v>1988</v>
      </c>
      <c r="F73" s="60">
        <f>SUM(F47:F72)</f>
        <v>2248</v>
      </c>
      <c r="G73" s="61">
        <f>E73+F73</f>
        <v>4236</v>
      </c>
      <c r="H73" s="118"/>
      <c r="I73" s="84"/>
      <c r="J73" s="85"/>
      <c r="K73" s="85"/>
      <c r="L73" s="85"/>
      <c r="M73" s="86"/>
      <c r="N73" s="118"/>
      <c r="O73" s="84"/>
      <c r="P73" s="85"/>
      <c r="Q73" s="85"/>
      <c r="R73" s="85"/>
      <c r="S73" s="86"/>
    </row>
    <row r="74" spans="2:19" ht="13.5">
      <c r="B74" s="115" t="s">
        <v>300</v>
      </c>
      <c r="C74" s="43" t="s">
        <v>301</v>
      </c>
      <c r="D74" s="52">
        <v>158</v>
      </c>
      <c r="E74" s="52">
        <v>126</v>
      </c>
      <c r="F74" s="52">
        <v>174</v>
      </c>
      <c r="G74" s="55">
        <f t="shared" si="10"/>
        <v>300</v>
      </c>
      <c r="H74" s="118"/>
      <c r="I74" s="87"/>
      <c r="J74" s="88"/>
      <c r="K74" s="88"/>
      <c r="L74" s="88"/>
      <c r="M74" s="89"/>
      <c r="N74" s="118"/>
      <c r="O74" s="87"/>
      <c r="P74" s="88"/>
      <c r="Q74" s="88"/>
      <c r="R74" s="88"/>
      <c r="S74" s="89"/>
    </row>
    <row r="75" spans="2:19" ht="13.5" customHeight="1">
      <c r="B75" s="118"/>
      <c r="C75" s="44" t="s">
        <v>302</v>
      </c>
      <c r="D75" s="56">
        <v>98</v>
      </c>
      <c r="E75" s="56">
        <v>85</v>
      </c>
      <c r="F75" s="56">
        <v>117</v>
      </c>
      <c r="G75" s="57">
        <f t="shared" si="10"/>
        <v>202</v>
      </c>
      <c r="H75" s="118"/>
      <c r="I75" s="84"/>
      <c r="J75" s="85"/>
      <c r="K75" s="85"/>
      <c r="L75" s="85"/>
      <c r="M75" s="86"/>
      <c r="N75" s="118"/>
      <c r="O75" s="93"/>
      <c r="P75" s="35"/>
      <c r="Q75" s="35"/>
      <c r="R75" s="35"/>
      <c r="S75" s="62"/>
    </row>
    <row r="76" spans="2:19" ht="13.5">
      <c r="B76" s="118"/>
      <c r="C76" s="44" t="s">
        <v>303</v>
      </c>
      <c r="D76" s="56">
        <v>440</v>
      </c>
      <c r="E76" s="56">
        <v>463</v>
      </c>
      <c r="F76" s="56">
        <v>501</v>
      </c>
      <c r="G76" s="57">
        <f t="shared" si="10"/>
        <v>964</v>
      </c>
      <c r="H76" s="118"/>
      <c r="I76" s="84"/>
      <c r="J76" s="85"/>
      <c r="K76" s="85"/>
      <c r="L76" s="85"/>
      <c r="M76" s="86"/>
      <c r="N76" s="118"/>
      <c r="O76" s="58"/>
      <c r="P76" s="56"/>
      <c r="Q76" s="56"/>
      <c r="R76" s="56"/>
      <c r="S76" s="57"/>
    </row>
    <row r="77" spans="2:19" ht="13.5">
      <c r="B77" s="118"/>
      <c r="C77" s="44" t="s">
        <v>304</v>
      </c>
      <c r="D77" s="56">
        <v>879</v>
      </c>
      <c r="E77" s="56">
        <v>948</v>
      </c>
      <c r="F77" s="56">
        <v>990</v>
      </c>
      <c r="G77" s="57">
        <f t="shared" si="10"/>
        <v>1938</v>
      </c>
      <c r="H77" s="118"/>
      <c r="I77" s="84"/>
      <c r="J77" s="85"/>
      <c r="K77" s="85"/>
      <c r="L77" s="85"/>
      <c r="M77" s="86"/>
      <c r="N77" s="118"/>
      <c r="O77" s="58"/>
      <c r="P77" s="56"/>
      <c r="Q77" s="56"/>
      <c r="R77" s="56"/>
      <c r="S77" s="57"/>
    </row>
    <row r="78" spans="2:19" ht="13.5">
      <c r="B78" s="118"/>
      <c r="C78" s="80" t="s">
        <v>305</v>
      </c>
      <c r="D78" s="78">
        <v>874</v>
      </c>
      <c r="E78" s="78">
        <v>843</v>
      </c>
      <c r="F78" s="78">
        <v>864</v>
      </c>
      <c r="G78" s="79">
        <f>E78+F78</f>
        <v>1707</v>
      </c>
      <c r="H78" s="118"/>
      <c r="I78" s="84"/>
      <c r="J78" s="85"/>
      <c r="K78" s="85"/>
      <c r="L78" s="85"/>
      <c r="M78" s="86"/>
      <c r="N78" s="118"/>
      <c r="O78" s="58"/>
      <c r="P78" s="56"/>
      <c r="Q78" s="56"/>
      <c r="R78" s="56"/>
      <c r="S78" s="57"/>
    </row>
    <row r="79" spans="2:19" ht="13.5">
      <c r="B79" s="118"/>
      <c r="C79" s="77" t="s">
        <v>306</v>
      </c>
      <c r="D79" s="35">
        <v>685</v>
      </c>
      <c r="E79" s="35">
        <v>654</v>
      </c>
      <c r="F79" s="35">
        <v>731</v>
      </c>
      <c r="G79" s="62">
        <f t="shared" si="10"/>
        <v>1385</v>
      </c>
      <c r="H79" s="118"/>
      <c r="I79" s="84"/>
      <c r="J79" s="85"/>
      <c r="K79" s="85"/>
      <c r="L79" s="85"/>
      <c r="M79" s="86"/>
      <c r="N79" s="118"/>
      <c r="O79" s="58"/>
      <c r="P79" s="56"/>
      <c r="Q79" s="56"/>
      <c r="R79" s="56"/>
      <c r="S79" s="57"/>
    </row>
    <row r="80" spans="2:19" ht="13.5">
      <c r="B80" s="118"/>
      <c r="C80" s="44" t="s">
        <v>307</v>
      </c>
      <c r="D80" s="56">
        <v>131</v>
      </c>
      <c r="E80" s="56">
        <v>147</v>
      </c>
      <c r="F80" s="56">
        <v>167</v>
      </c>
      <c r="G80" s="57">
        <f t="shared" si="10"/>
        <v>314</v>
      </c>
      <c r="H80" s="118"/>
      <c r="I80" s="84"/>
      <c r="J80" s="85"/>
      <c r="K80" s="85"/>
      <c r="L80" s="85"/>
      <c r="M80" s="86"/>
      <c r="N80" s="118"/>
      <c r="O80" s="58"/>
      <c r="P80" s="56"/>
      <c r="Q80" s="56"/>
      <c r="R80" s="56"/>
      <c r="S80" s="57"/>
    </row>
    <row r="81" spans="2:19" ht="13.5">
      <c r="B81" s="118"/>
      <c r="C81" s="44" t="s">
        <v>308</v>
      </c>
      <c r="D81" s="56">
        <v>169</v>
      </c>
      <c r="E81" s="56">
        <v>166</v>
      </c>
      <c r="F81" s="56">
        <v>185</v>
      </c>
      <c r="G81" s="57">
        <f t="shared" si="10"/>
        <v>351</v>
      </c>
      <c r="H81" s="118"/>
      <c r="I81" s="84"/>
      <c r="J81" s="85"/>
      <c r="K81" s="85"/>
      <c r="L81" s="85"/>
      <c r="M81" s="86"/>
      <c r="N81" s="118"/>
      <c r="O81" s="58"/>
      <c r="P81" s="56"/>
      <c r="Q81" s="56"/>
      <c r="R81" s="56"/>
      <c r="S81" s="57"/>
    </row>
    <row r="82" spans="2:19" ht="13.5">
      <c r="B82" s="118"/>
      <c r="C82" s="44" t="s">
        <v>309</v>
      </c>
      <c r="D82" s="56">
        <v>98</v>
      </c>
      <c r="E82" s="56">
        <v>106</v>
      </c>
      <c r="F82" s="56">
        <v>118</v>
      </c>
      <c r="G82" s="57">
        <f t="shared" si="10"/>
        <v>224</v>
      </c>
      <c r="H82" s="118"/>
      <c r="I82" s="87"/>
      <c r="J82" s="88"/>
      <c r="K82" s="88"/>
      <c r="L82" s="88"/>
      <c r="M82" s="89"/>
      <c r="N82" s="118"/>
      <c r="O82" s="58"/>
      <c r="P82" s="56"/>
      <c r="Q82" s="56"/>
      <c r="R82" s="56"/>
      <c r="S82" s="57"/>
    </row>
    <row r="83" spans="2:19" ht="13.5" customHeight="1">
      <c r="B83" s="118"/>
      <c r="C83" s="44" t="s">
        <v>310</v>
      </c>
      <c r="D83" s="56">
        <v>49</v>
      </c>
      <c r="E83" s="56">
        <v>46</v>
      </c>
      <c r="F83" s="56">
        <v>53</v>
      </c>
      <c r="G83" s="57">
        <f t="shared" si="10"/>
        <v>99</v>
      </c>
      <c r="H83" s="118"/>
      <c r="I83" s="84"/>
      <c r="J83" s="85"/>
      <c r="K83" s="85"/>
      <c r="L83" s="85"/>
      <c r="M83" s="86"/>
      <c r="N83" s="118"/>
      <c r="O83" s="58"/>
      <c r="P83" s="56"/>
      <c r="Q83" s="56"/>
      <c r="R83" s="56"/>
      <c r="S83" s="57"/>
    </row>
    <row r="84" spans="2:19" ht="13.5">
      <c r="B84" s="118"/>
      <c r="C84" s="44" t="s">
        <v>311</v>
      </c>
      <c r="D84" s="56">
        <v>518</v>
      </c>
      <c r="E84" s="56">
        <v>515</v>
      </c>
      <c r="F84" s="56">
        <v>513</v>
      </c>
      <c r="G84" s="57">
        <f t="shared" si="10"/>
        <v>1028</v>
      </c>
      <c r="H84" s="118"/>
      <c r="I84" s="84"/>
      <c r="J84" s="85"/>
      <c r="K84" s="85"/>
      <c r="L84" s="85"/>
      <c r="M84" s="86"/>
      <c r="N84" s="118"/>
      <c r="O84" s="84"/>
      <c r="P84" s="85"/>
      <c r="Q84" s="85"/>
      <c r="R84" s="85"/>
      <c r="S84" s="86"/>
    </row>
    <row r="85" spans="2:19" ht="14.25" thickBot="1">
      <c r="B85" s="118"/>
      <c r="C85" s="44" t="s">
        <v>312</v>
      </c>
      <c r="D85" s="56">
        <v>102</v>
      </c>
      <c r="E85" s="56">
        <v>95</v>
      </c>
      <c r="F85" s="56">
        <v>114</v>
      </c>
      <c r="G85" s="57">
        <f t="shared" si="10"/>
        <v>209</v>
      </c>
      <c r="H85" s="118"/>
      <c r="I85" s="84"/>
      <c r="J85" s="85"/>
      <c r="K85" s="85"/>
      <c r="L85" s="85"/>
      <c r="M85" s="86"/>
      <c r="N85" s="119"/>
      <c r="O85" s="94"/>
      <c r="P85" s="95"/>
      <c r="Q85" s="95"/>
      <c r="R85" s="95"/>
      <c r="S85" s="96"/>
    </row>
    <row r="86" spans="2:19" ht="14.25" thickBot="1">
      <c r="B86" s="119"/>
      <c r="C86" s="45" t="s">
        <v>313</v>
      </c>
      <c r="D86" s="73">
        <v>83</v>
      </c>
      <c r="E86" s="73">
        <v>93</v>
      </c>
      <c r="F86" s="73">
        <v>60</v>
      </c>
      <c r="G86" s="63">
        <f t="shared" si="10"/>
        <v>153</v>
      </c>
      <c r="H86" s="119"/>
      <c r="I86" s="90"/>
      <c r="J86" s="91"/>
      <c r="K86" s="91"/>
      <c r="L86" s="91"/>
      <c r="M86" s="92"/>
      <c r="N86" s="113" t="s">
        <v>269</v>
      </c>
      <c r="O86" s="114"/>
      <c r="P86" s="65">
        <f>P43+D73+J52</f>
        <v>26701</v>
      </c>
      <c r="Q86" s="65">
        <f>Q43+E73+K52</f>
        <v>25188</v>
      </c>
      <c r="R86" s="65">
        <f>R43+F73+L52</f>
        <v>27977</v>
      </c>
      <c r="S86" s="67">
        <f>Q86+R86</f>
        <v>53165</v>
      </c>
    </row>
  </sheetData>
  <sheetProtection/>
  <mergeCells count="20">
    <mergeCell ref="N86:O86"/>
    <mergeCell ref="B47:B73"/>
    <mergeCell ref="B74:B86"/>
    <mergeCell ref="H47:H52"/>
    <mergeCell ref="H53:H86"/>
    <mergeCell ref="N47:N85"/>
    <mergeCell ref="B4:B28"/>
    <mergeCell ref="B29:B43"/>
    <mergeCell ref="H4:H16"/>
    <mergeCell ref="H17:H31"/>
    <mergeCell ref="H32:H39"/>
    <mergeCell ref="H40:H43"/>
    <mergeCell ref="G1:N1"/>
    <mergeCell ref="Q1:S1"/>
    <mergeCell ref="N4:N20"/>
    <mergeCell ref="N21:N31"/>
    <mergeCell ref="G44:N44"/>
    <mergeCell ref="Q44:S44"/>
    <mergeCell ref="N32:N42"/>
    <mergeCell ref="N43:O43"/>
  </mergeCells>
  <conditionalFormatting sqref="M51">
    <cfRule type="cellIs" priority="1" dxfId="3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日南市役所</dc:creator>
  <cp:keywords/>
  <dc:description/>
  <cp:lastModifiedBy>日南市役所</cp:lastModifiedBy>
  <cp:lastPrinted>2019-02-18T07:51:40Z</cp:lastPrinted>
  <dcterms:created xsi:type="dcterms:W3CDTF">2005-06-03T05:07:22Z</dcterms:created>
  <dcterms:modified xsi:type="dcterms:W3CDTF">2019-04-02T03:55:46Z</dcterms:modified>
  <cp:category/>
  <cp:version/>
  <cp:contentType/>
  <cp:contentStatus/>
</cp:coreProperties>
</file>