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n-fsv-01.saga-net.local\共有フォルダ\DX推進課\04_データ活用\ビッグデータ・オープンデータ\01_BODIK_ODCS掲載データ\R7\00_全庁照会（6月）\各課回答\更新\保育幼稚園課\02_クレンジング後\"/>
    </mc:Choice>
  </mc:AlternateContent>
  <bookViews>
    <workbookView xWindow="0" yWindow="0" windowWidth="20490" windowHeight="6930"/>
  </bookViews>
  <sheets>
    <sheet name="Sheet1" sheetId="1" r:id="rId1"/>
  </sheets>
  <definedNames>
    <definedName name="佐賀市_認定こども園" localSheetId="0">Sheet1!$A$1:$BW$55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68" i="1" l="1"/>
  <c r="BU67" i="1"/>
  <c r="BU60" i="1"/>
  <c r="BU61" i="1"/>
  <c r="BU62" i="1"/>
  <c r="BU63" i="1"/>
  <c r="BU64" i="1"/>
  <c r="BU65" i="1"/>
  <c r="BU66" i="1"/>
  <c r="BU58" i="1"/>
  <c r="BU59" i="1"/>
  <c r="BU56" i="1" l="1"/>
  <c r="BU57" i="1"/>
  <c r="BU55" i="1"/>
  <c r="BU54" i="1"/>
  <c r="BU53" i="1"/>
  <c r="BU52" i="1"/>
  <c r="BU51" i="1"/>
  <c r="BU50" i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  <c r="BU6" i="1"/>
  <c r="BU5" i="1"/>
  <c r="BU4" i="1"/>
  <c r="BU3" i="1"/>
  <c r="BU2" i="1"/>
</calcChain>
</file>

<file path=xl/sharedStrings.xml><?xml version="1.0" encoding="utf-8"?>
<sst xmlns="http://schemas.openxmlformats.org/spreadsheetml/2006/main" count="947" uniqueCount="674">
  <si>
    <t>ID</t>
  </si>
  <si>
    <t>名称</t>
  </si>
  <si>
    <t>名称_カナ</t>
  </si>
  <si>
    <t>名称_通称</t>
  </si>
  <si>
    <t>所在地_都道府県</t>
  </si>
  <si>
    <t>所在地_市区町村</t>
  </si>
  <si>
    <t>所在地_町字</t>
  </si>
  <si>
    <t>所在地_-地以下</t>
  </si>
  <si>
    <t>建物名等(方書)</t>
  </si>
  <si>
    <t>所在地_連結表記</t>
  </si>
  <si>
    <t>郵便番号</t>
  </si>
  <si>
    <t>電話番号</t>
  </si>
  <si>
    <t>緯度</t>
  </si>
  <si>
    <t>経度</t>
  </si>
  <si>
    <t>開所時間_平日</t>
  </si>
  <si>
    <t>閉所時間_平日</t>
  </si>
  <si>
    <t>開所時間_土曜</t>
  </si>
  <si>
    <t>閉所時間_土曜</t>
  </si>
  <si>
    <t>保育年齢</t>
  </si>
  <si>
    <t>定員_乳児</t>
  </si>
  <si>
    <t>定員_幼児</t>
  </si>
  <si>
    <t>定員_備考</t>
  </si>
  <si>
    <t>慣らし保育の期間_0歳</t>
  </si>
  <si>
    <t>慣らし保育の期間_1歳</t>
  </si>
  <si>
    <t>慣らし保育の期間_2歳</t>
  </si>
  <si>
    <t>慣らし保育の期間_3歳</t>
  </si>
  <si>
    <t>慣らし保育の期間_4歳</t>
  </si>
  <si>
    <t>慣らし保育の期間_5歳</t>
  </si>
  <si>
    <t>慣らし保育_備考</t>
  </si>
  <si>
    <t>ベビーカーの預かり_有無</t>
  </si>
  <si>
    <t>おむつ_種類_通常保育</t>
  </si>
  <si>
    <t>おむつ_種類_一時保育</t>
  </si>
  <si>
    <t>おむつ_準備</t>
  </si>
  <si>
    <t>おむつ_処理</t>
  </si>
  <si>
    <t>おむつ_備考</t>
  </si>
  <si>
    <t>布団_準備</t>
  </si>
  <si>
    <t>シーツ_準備</t>
  </si>
  <si>
    <t>布団・シーツ_備考</t>
  </si>
  <si>
    <t>保育料以外の必要経費</t>
  </si>
  <si>
    <t>冷凍母乳対応_有無</t>
  </si>
  <si>
    <t>看護師の常駐_有無</t>
  </si>
  <si>
    <t>駐車場_有無</t>
  </si>
  <si>
    <t>駐車場_台数</t>
  </si>
  <si>
    <t>駐車場_備考</t>
  </si>
  <si>
    <t>保護者会_有無</t>
  </si>
  <si>
    <t>一時保育_有無</t>
  </si>
  <si>
    <t>一時保育_対象年齢</t>
  </si>
  <si>
    <t>一時保育_実施曜日</t>
  </si>
  <si>
    <t>一時保育_定員</t>
  </si>
  <si>
    <t>一時保育用専用保育室_有無</t>
  </si>
  <si>
    <t>一時保育_申込_事前登録の要不要</t>
  </si>
  <si>
    <t>一時保育_申込_事前面接の要不要</t>
  </si>
  <si>
    <t>一時保育_申込_登録方法</t>
  </si>
  <si>
    <t>一時保育_申込_期間</t>
  </si>
  <si>
    <t>一時保育_利用決定基準</t>
  </si>
  <si>
    <t>一時保育_キャンセル料</t>
  </si>
  <si>
    <t>一時保育_備考</t>
  </si>
  <si>
    <t>園庭開放_有無</t>
  </si>
  <si>
    <t>園庭開放_開催日</t>
  </si>
  <si>
    <t>園庭開放_開始時間</t>
  </si>
  <si>
    <t>園庭開放_終了時間</t>
  </si>
  <si>
    <t>園庭開放_備考</t>
  </si>
  <si>
    <t>園舎開放_有無</t>
  </si>
  <si>
    <t>園舎開放_開催日</t>
  </si>
  <si>
    <t>園舎開放_開始時間</t>
  </si>
  <si>
    <t>園舎開放_終了時間</t>
  </si>
  <si>
    <t>園舎開放_備考</t>
  </si>
  <si>
    <t>育児相談_有無</t>
  </si>
  <si>
    <t>育児相談_開催日</t>
  </si>
  <si>
    <t>育児相談_開始時間</t>
  </si>
  <si>
    <t>育児相談_終了時間</t>
  </si>
  <si>
    <t>育児相談_備考</t>
  </si>
  <si>
    <t>URL</t>
  </si>
  <si>
    <t>備考</t>
  </si>
  <si>
    <t>更新日</t>
  </si>
  <si>
    <t>NC-412015-633aec42-3046-296b-34ad-9d3ed8cea20b</t>
  </si>
  <si>
    <t>本庄こども園</t>
  </si>
  <si>
    <t>ホンジョウコドモエン</t>
  </si>
  <si>
    <t>佐賀県</t>
  </si>
  <si>
    <t>佐賀市</t>
  </si>
  <si>
    <t>本庄町大字本庄</t>
  </si>
  <si>
    <t>68-1</t>
  </si>
  <si>
    <t xml:space="preserve">佐賀市本庄町大字本庄68-1 </t>
  </si>
  <si>
    <t>0952-23-8786</t>
  </si>
  <si>
    <t>33.2353</t>
  </si>
  <si>
    <t>130.297414</t>
  </si>
  <si>
    <t>認定こども園</t>
  </si>
  <si>
    <t>2024/4/1</t>
  </si>
  <si>
    <t>NC-412015-1a12dda4-1573-85e6-93e2-b5e908498dab</t>
  </si>
  <si>
    <t>西九州大学附属三光保育園</t>
  </si>
  <si>
    <t>ニシキュウシュウダイガクフゾクサンコウホイクエン</t>
  </si>
  <si>
    <t>若宮一丁目</t>
  </si>
  <si>
    <t>13-17</t>
  </si>
  <si>
    <t xml:space="preserve">佐賀市若宮一丁目13-17 </t>
  </si>
  <si>
    <t>0952-31-6877</t>
  </si>
  <si>
    <t>33.26987552</t>
  </si>
  <si>
    <t>130.2916293</t>
  </si>
  <si>
    <t>2024/1/29</t>
  </si>
  <si>
    <t>NC-412015-5f544c4d-7f68-2a53-95f6-4f7be1446f89</t>
  </si>
  <si>
    <t>愛の泉こどもの園</t>
  </si>
  <si>
    <t>アイノイズミコドモノソノ</t>
  </si>
  <si>
    <t>水ヶ江六丁目</t>
  </si>
  <si>
    <t>12-1</t>
  </si>
  <si>
    <t xml:space="preserve">佐賀市水ヶ江六丁目12-1 </t>
  </si>
  <si>
    <t>0952-26-0435/0952-29-2345</t>
  </si>
  <si>
    <t>33.24453373</t>
  </si>
  <si>
    <t>130.3145446</t>
  </si>
  <si>
    <t>NC-412015-f4d3c374-29e0-8344-d929-aff9126efcd4</t>
  </si>
  <si>
    <t>にじのはねこども園</t>
  </si>
  <si>
    <t>ニジノハネコドモエン</t>
  </si>
  <si>
    <t>鍋島町大字蛎久</t>
  </si>
  <si>
    <t>646-3</t>
  </si>
  <si>
    <t xml:space="preserve">佐賀市鍋島町大字蛎久646-3 </t>
  </si>
  <si>
    <t>0952-30-0545</t>
  </si>
  <si>
    <t>33.2769801</t>
  </si>
  <si>
    <t>130.2724292</t>
  </si>
  <si>
    <t>NC-412015-b8202895-7e07-8654-c02d-df7a12a7e69b</t>
  </si>
  <si>
    <t>嘉瀬こどもの森</t>
  </si>
  <si>
    <t>カセコドモノモリ</t>
  </si>
  <si>
    <t>嘉瀬町大字十五</t>
  </si>
  <si>
    <t>57-1</t>
  </si>
  <si>
    <t xml:space="preserve">佐賀市嘉瀬町大字十五57-1 </t>
  </si>
  <si>
    <t>0952-26-2043</t>
  </si>
  <si>
    <t>33.23871326</t>
  </si>
  <si>
    <t>130.2569022</t>
  </si>
  <si>
    <t>NC-412015-5a456b5c-fdd6-3469-5f3c-aef53ace319d</t>
  </si>
  <si>
    <t>川上こども園</t>
  </si>
  <si>
    <t>カワカミコドモエン</t>
  </si>
  <si>
    <t>大和町大字東山田</t>
  </si>
  <si>
    <t>1857-1</t>
  </si>
  <si>
    <t xml:space="preserve">佐賀市大和町大字東山田1857-1 </t>
  </si>
  <si>
    <t>0952-62-0082</t>
  </si>
  <si>
    <t>33.30638658</t>
  </si>
  <si>
    <t>130.2556025</t>
  </si>
  <si>
    <t>NC-412015-5a084387-c238-6f4c-df29-212e09bdb3b7</t>
  </si>
  <si>
    <t>どんぐりこども園</t>
  </si>
  <si>
    <t>ドングリコドモエン</t>
  </si>
  <si>
    <t>北川副町大字江上</t>
  </si>
  <si>
    <t>104-3</t>
  </si>
  <si>
    <t xml:space="preserve">佐賀市北川副町大字江上104-3 </t>
  </si>
  <si>
    <t>0952-24-5430</t>
  </si>
  <si>
    <t>33.24158187</t>
  </si>
  <si>
    <t>130.3245668</t>
  </si>
  <si>
    <t>NC-412015-94838b03-99f4-6260-9b29-47b8e491b24e</t>
  </si>
  <si>
    <t>金立幼稚園・保育園</t>
  </si>
  <si>
    <t>キンリュウヨウチエン・ホイクエン</t>
  </si>
  <si>
    <t>金立町大字金立</t>
  </si>
  <si>
    <t>2467</t>
  </si>
  <si>
    <t xml:space="preserve">佐賀市金立町大字金立2467 </t>
  </si>
  <si>
    <t>0952-98-1070</t>
  </si>
  <si>
    <t>33.32130526</t>
  </si>
  <si>
    <t>130.3011919</t>
  </si>
  <si>
    <t>NC-412015-52c6e943-f6bd-cc63-7503-8ca573c02a3d</t>
  </si>
  <si>
    <t>認定こども園くぼた</t>
  </si>
  <si>
    <t>ニンテイコドモエンクボタ</t>
  </si>
  <si>
    <t>久保田町大字徳万</t>
  </si>
  <si>
    <t>2197</t>
  </si>
  <si>
    <t xml:space="preserve">佐賀市久保田町大字徳万2197 </t>
  </si>
  <si>
    <t>0952-68-2032</t>
  </si>
  <si>
    <t>33.24997552</t>
  </si>
  <si>
    <t>130.2385184</t>
  </si>
  <si>
    <t>NC-412015-a9bf66fd-f4b9-b3d5-4636-47fffa7b65c4</t>
  </si>
  <si>
    <t>神野こども園</t>
  </si>
  <si>
    <t>コウノコドモエン</t>
  </si>
  <si>
    <t>駅前中央三丁目</t>
  </si>
  <si>
    <t>9-12</t>
  </si>
  <si>
    <t xml:space="preserve">佐賀市駅前中央三丁目9-12 </t>
  </si>
  <si>
    <t>0952-30-5832</t>
  </si>
  <si>
    <t>33.26697288</t>
  </si>
  <si>
    <t>130.3021396</t>
  </si>
  <si>
    <t>NC-412015-feb53360-4198-a502-cd6c-1c1a79be6b0a</t>
  </si>
  <si>
    <t>小鹿幼稚園・むつみの園保育所</t>
  </si>
  <si>
    <t>コジカヨウチエン・ムツミノソノホイクショ</t>
  </si>
  <si>
    <t>川副町大字鹿江</t>
  </si>
  <si>
    <t>668-1</t>
  </si>
  <si>
    <t xml:space="preserve">佐賀市川副町大字鹿江668-1 </t>
  </si>
  <si>
    <t>0952-45-0739</t>
  </si>
  <si>
    <t>33.18971501</t>
  </si>
  <si>
    <t>130.3185803</t>
  </si>
  <si>
    <t>NC-412015-29e3b66d-1a8c-ceb3-bd65-be9f77dcd4bd</t>
  </si>
  <si>
    <t>佐賀西部幼稚園・保育園</t>
  </si>
  <si>
    <t>サガセイブヨウチエン・ホイクエン</t>
  </si>
  <si>
    <t>嘉瀬町大字荻野</t>
  </si>
  <si>
    <t>3076-3</t>
  </si>
  <si>
    <t xml:space="preserve">佐賀市嘉瀬町大字荻野3076-3 </t>
  </si>
  <si>
    <t>0952-26-1661</t>
  </si>
  <si>
    <t>33.25528021</t>
  </si>
  <si>
    <t>130.2618427</t>
  </si>
  <si>
    <t>NC-412015-9ca449d9-a76a-1ba0-cbdc-642414d49da4</t>
  </si>
  <si>
    <t>認定こども園さくら</t>
  </si>
  <si>
    <t>ニンテイコドモエンサクラ</t>
  </si>
  <si>
    <t>川副町大字西古賀</t>
  </si>
  <si>
    <t>320-1</t>
  </si>
  <si>
    <t xml:space="preserve">佐賀市川副町大字西古賀320-1 </t>
  </si>
  <si>
    <t>0952-45-1728</t>
  </si>
  <si>
    <t>33.2082551</t>
  </si>
  <si>
    <t>130.3132144</t>
  </si>
  <si>
    <t>NC-412015-07b9fe87-ddac-b0e3-4906-931b5ff048f7</t>
  </si>
  <si>
    <t>西九州大学附属三光幼稚園</t>
  </si>
  <si>
    <t>ニシキュウシュウダイガクフゾクサンコウヨウチエン</t>
  </si>
  <si>
    <t>13-3</t>
  </si>
  <si>
    <t xml:space="preserve">佐賀市若宮一丁目13-3 </t>
  </si>
  <si>
    <t>0952-31-0753</t>
  </si>
  <si>
    <t>33.26988739</t>
  </si>
  <si>
    <t>130.291993</t>
  </si>
  <si>
    <t>NC-412015-a5880c0a-590d-59dd-1852-ab453724069e</t>
  </si>
  <si>
    <t>新栄幼稚園・栄保育園</t>
  </si>
  <si>
    <t>シンエイヨウチエン・サカエホイクエン</t>
  </si>
  <si>
    <t>八戸溝二丁目</t>
  </si>
  <si>
    <t>9-4</t>
  </si>
  <si>
    <t xml:space="preserve">佐賀市八戸溝二丁目9-4 </t>
  </si>
  <si>
    <t>0952-30-9452</t>
  </si>
  <si>
    <t>33.26287898</t>
  </si>
  <si>
    <t>130.2733251</t>
  </si>
  <si>
    <t>NC-412015-c52e0447-ee33-2ff7-b92f-ea7dda890e69</t>
  </si>
  <si>
    <t>千布幼稚園・千布こども園</t>
  </si>
  <si>
    <t>チフヨウチエン・チフコドモエン</t>
  </si>
  <si>
    <t>金立町大字千布</t>
  </si>
  <si>
    <t>2142-1</t>
  </si>
  <si>
    <t xml:space="preserve">佐賀市金立町大字千布2142-1 </t>
  </si>
  <si>
    <t>0952-98-2041</t>
  </si>
  <si>
    <t>33.30839422</t>
  </si>
  <si>
    <t>130.3017121</t>
  </si>
  <si>
    <t>NC-412015-a9be3a9d-5dbd-c2ea-b5a5-e9621e06dde6</t>
  </si>
  <si>
    <t>中折幼稚園　和保育園</t>
  </si>
  <si>
    <t>ナカオレヨウチエン　ナゴミホイクエン</t>
  </si>
  <si>
    <t>天祐一丁目</t>
  </si>
  <si>
    <t>15-6</t>
  </si>
  <si>
    <t xml:space="preserve">佐賀市天祐一丁目15-6 </t>
  </si>
  <si>
    <t>0952-24-7031</t>
  </si>
  <si>
    <t>33.25962215</t>
  </si>
  <si>
    <t>130.2796117</t>
  </si>
  <si>
    <t>NC-412015-735f065c-96e7-3320-6d58-352a9d3eabee</t>
  </si>
  <si>
    <t>鍋島幼稚園　おひさまハウス</t>
  </si>
  <si>
    <t>ナベシマヨウチエン　オヒサマハウス</t>
  </si>
  <si>
    <t>鍋島町大字森田</t>
  </si>
  <si>
    <t>618-1</t>
  </si>
  <si>
    <t xml:space="preserve">佐賀市鍋島町大字森田618-1 </t>
  </si>
  <si>
    <t>0952-31-9575</t>
  </si>
  <si>
    <t>33.2760687</t>
  </si>
  <si>
    <t>130.2624015</t>
  </si>
  <si>
    <t>NC-412015-3a63713d-a97a-cbfe-2152-4eeb9bf0fcac</t>
  </si>
  <si>
    <t>博愛の里こども園</t>
  </si>
  <si>
    <t>ハクアイノサトコドモエン</t>
  </si>
  <si>
    <t>川副町大字早津江</t>
  </si>
  <si>
    <t>560-1</t>
  </si>
  <si>
    <t xml:space="preserve">佐賀市川副町大字早津江560-1 </t>
  </si>
  <si>
    <t>0952-45-1802</t>
  </si>
  <si>
    <t>33.200184</t>
  </si>
  <si>
    <t>130.3353596</t>
  </si>
  <si>
    <t>NC-412015-738fc8a6-1971-388f-bcd3-53ca2125dabe</t>
  </si>
  <si>
    <t>佐賀女子短期大学付属ふたばこども園</t>
  </si>
  <si>
    <t>サガジョシタンキダイガクフゾクフタバコドモエン</t>
  </si>
  <si>
    <t>1253-1</t>
  </si>
  <si>
    <t xml:space="preserve">佐賀市本庄町大字本庄1253-1 </t>
  </si>
  <si>
    <t>0952-24-7682</t>
  </si>
  <si>
    <t>33.2451385</t>
  </si>
  <si>
    <t>130.2872018</t>
  </si>
  <si>
    <t>NC-412015-4f093e05-a301-4725-8bc1-7f0079db4b9c</t>
  </si>
  <si>
    <t>諸富北幼稚園</t>
  </si>
  <si>
    <t>モロドミキタヨウチエン</t>
  </si>
  <si>
    <t>諸富町大字徳富</t>
  </si>
  <si>
    <t>1646</t>
  </si>
  <si>
    <t xml:space="preserve">佐賀市諸富町大字徳富1646 </t>
  </si>
  <si>
    <t>0952-47-2238</t>
  </si>
  <si>
    <t>33.23079112</t>
  </si>
  <si>
    <t>130.3588989</t>
  </si>
  <si>
    <t>NC-412015-b5a81959-79b3-6019-cadf-e703d766f900</t>
  </si>
  <si>
    <t>諸富南幼稚園</t>
  </si>
  <si>
    <t>モロドミミナミヨウチエン</t>
  </si>
  <si>
    <t>諸富町大字為重</t>
  </si>
  <si>
    <t>652-1</t>
  </si>
  <si>
    <t xml:space="preserve">佐賀市諸富町大字為重652-1 </t>
  </si>
  <si>
    <t>0952-47-2444</t>
  </si>
  <si>
    <t>33.2145921</t>
  </si>
  <si>
    <t>130.3503593</t>
  </si>
  <si>
    <t>NC-412015-36e8129a-627c-5134-1443-66ed04d0d83b</t>
  </si>
  <si>
    <t>九州龍谷短期大学付属　龍谷こども園</t>
  </si>
  <si>
    <t>キュウシュウリュウコクタンキダイガクフゾク　リュウコクコドモエン</t>
  </si>
  <si>
    <t>水ヶ江三丁目</t>
  </si>
  <si>
    <t>5-20</t>
  </si>
  <si>
    <t xml:space="preserve">佐賀市水ヶ江三丁目5-20 </t>
  </si>
  <si>
    <t>0952-29-8411</t>
  </si>
  <si>
    <t>33.2452392</t>
  </si>
  <si>
    <t>130.3059639</t>
  </si>
  <si>
    <t>NC-412015-2226f725-d292-fc5a-edfb-2ecb9542b31a</t>
  </si>
  <si>
    <t>ふじかげこども園</t>
  </si>
  <si>
    <t>フジカゲコドモエン</t>
  </si>
  <si>
    <t>高木町</t>
  </si>
  <si>
    <t>11-12</t>
  </si>
  <si>
    <t xml:space="preserve">佐賀市高木町11-12 </t>
  </si>
  <si>
    <t>0952-23-2336</t>
  </si>
  <si>
    <t>33.25508955</t>
  </si>
  <si>
    <t>130.3085606</t>
  </si>
  <si>
    <t>NC-412015-512a113c-2131-fb08-5c5d-13797d910233</t>
  </si>
  <si>
    <t>鳳鳴乃里幼稚舎</t>
  </si>
  <si>
    <t>ホウメイノサトヨウチシャ</t>
  </si>
  <si>
    <t>941-1</t>
  </si>
  <si>
    <t xml:space="preserve">佐賀市川副町大字西古賀941-1 </t>
  </si>
  <si>
    <t>0952-45-0071</t>
  </si>
  <si>
    <t>33.20641564</t>
  </si>
  <si>
    <t>130.3128266</t>
  </si>
  <si>
    <t>NC-412015-c676d39c-2fa9-aa8e-aaa8-5592965893c4</t>
  </si>
  <si>
    <t>おへそこども園</t>
  </si>
  <si>
    <t>オヘソコドモエン</t>
  </si>
  <si>
    <t>水ケ江一丁目</t>
  </si>
  <si>
    <t>6-32</t>
  </si>
  <si>
    <t xml:space="preserve">佐賀市水ケ江一丁目6-32 </t>
  </si>
  <si>
    <t>0952-37-0033</t>
  </si>
  <si>
    <t>33.24980419</t>
  </si>
  <si>
    <t>130.3035578</t>
  </si>
  <si>
    <t>NC-412015-a8bb5bb1-7c51-731e-58ea-4fb33364c296</t>
  </si>
  <si>
    <t>エミールこども園</t>
  </si>
  <si>
    <t>エミールコドモエン</t>
  </si>
  <si>
    <t>兵庫町大字渕</t>
  </si>
  <si>
    <t>892</t>
  </si>
  <si>
    <t xml:space="preserve">佐賀市兵庫町大字渕892 </t>
  </si>
  <si>
    <t>0952-23-4702</t>
  </si>
  <si>
    <t>33.26745348</t>
  </si>
  <si>
    <t>130.3184911</t>
  </si>
  <si>
    <t>NC-412015-839ed4ed-c3b3-d06c-2aed-e2c8e79d6204</t>
  </si>
  <si>
    <t>日新こども園</t>
  </si>
  <si>
    <t>ニッシンコドモエン</t>
  </si>
  <si>
    <t>長瀬町</t>
  </si>
  <si>
    <t>2-18</t>
  </si>
  <si>
    <t xml:space="preserve">佐賀市長瀬町2-18 </t>
  </si>
  <si>
    <t>0952-26-9429</t>
  </si>
  <si>
    <t>33.2497854</t>
  </si>
  <si>
    <t>130.283941</t>
  </si>
  <si>
    <t>NC-412015-eb88853d-cf5d-008b-d8a4-dbbe4e8ea6fb</t>
  </si>
  <si>
    <t>日新こども園　好生館分園　きらら</t>
  </si>
  <si>
    <t>ニッシンコドモエン　コウセイカンブンエン　キララ</t>
  </si>
  <si>
    <t>嘉瀬町大字中原</t>
  </si>
  <si>
    <t>60-1</t>
  </si>
  <si>
    <t>佐賀県医療センター好生館敷地</t>
  </si>
  <si>
    <t>佐賀市嘉瀬町大字中原60-1 佐賀県医療センター好生館敷地</t>
  </si>
  <si>
    <t>0952-22-0303</t>
  </si>
  <si>
    <t>33.24093412</t>
  </si>
  <si>
    <t>130.270063</t>
  </si>
  <si>
    <t>NC-412015-293be034-ca39-2181-9c42-2b80df5ddfae</t>
  </si>
  <si>
    <t>白鳩幼稚園・白鳩保育園</t>
  </si>
  <si>
    <t>シラハトヨウチエン・シラハトホイクエン</t>
  </si>
  <si>
    <t>10-13</t>
  </si>
  <si>
    <t xml:space="preserve">佐賀市長瀬町10-13 </t>
  </si>
  <si>
    <t>0952-23-6488</t>
  </si>
  <si>
    <t>33.25073215</t>
  </si>
  <si>
    <t>130.2809215</t>
  </si>
  <si>
    <t>NC-412015-ae412f6b-bbf5-e6c8-5ec8-3e5efcc473a3</t>
  </si>
  <si>
    <t>城西こども園</t>
  </si>
  <si>
    <t>ジョウサイコドモエン</t>
  </si>
  <si>
    <t>西与賀町大字厘外</t>
  </si>
  <si>
    <t>1421-3</t>
  </si>
  <si>
    <t xml:space="preserve">佐賀市西与賀町大字厘外1421-3 </t>
  </si>
  <si>
    <t>0952-24-2881</t>
  </si>
  <si>
    <t>33.23002854</t>
  </si>
  <si>
    <t>130.2739845</t>
  </si>
  <si>
    <t>NC-412015-30bbd873-e7b3-1f6e-4a36-d09c5635c639</t>
  </si>
  <si>
    <t>たかぎこども園</t>
  </si>
  <si>
    <t>タカギコドモエン</t>
  </si>
  <si>
    <t>若宮三丁目</t>
  </si>
  <si>
    <t>125-2</t>
  </si>
  <si>
    <t xml:space="preserve">佐賀市若宮三丁目125-2 </t>
  </si>
  <si>
    <t>0952-30-4188</t>
  </si>
  <si>
    <t>33.27535444</t>
  </si>
  <si>
    <t>130.2841186</t>
  </si>
  <si>
    <t>NC-412015-861f4846-8cf9-fc55-cdbf-d7c790440c7e</t>
  </si>
  <si>
    <t>そらいろこども園</t>
  </si>
  <si>
    <t>ソライロコドモエン</t>
  </si>
  <si>
    <t>高木瀬町大字長瀬</t>
  </si>
  <si>
    <t>2490-1</t>
  </si>
  <si>
    <t xml:space="preserve">佐賀市高木瀬町大字長瀬2490-1 </t>
  </si>
  <si>
    <t>0952-37-1860</t>
  </si>
  <si>
    <t>33.29297703</t>
  </si>
  <si>
    <t>130.2957665</t>
  </si>
  <si>
    <t>NC-412015-b4773b4a-b9fc-8ab2-97fc-8b5e20d60896</t>
  </si>
  <si>
    <t>光生幼稚園</t>
  </si>
  <si>
    <t>コウセイヨウチエン</t>
  </si>
  <si>
    <t>兵庫町大字瓦町</t>
  </si>
  <si>
    <t>383</t>
  </si>
  <si>
    <t xml:space="preserve">佐賀市兵庫町大字瓦町383 </t>
  </si>
  <si>
    <t>0952-24-2015</t>
  </si>
  <si>
    <t>33.27541667</t>
  </si>
  <si>
    <t>130.336625</t>
  </si>
  <si>
    <t>NC-412015-ddb142ba-35f6-0b34-82ac-b28a03783893</t>
  </si>
  <si>
    <t>ふくろうの森こども園</t>
  </si>
  <si>
    <t>フクロウノモリコドモエン</t>
  </si>
  <si>
    <t>与賀町</t>
  </si>
  <si>
    <t>30-1</t>
  </si>
  <si>
    <t xml:space="preserve">佐賀市与賀町30-1 </t>
  </si>
  <si>
    <t>0952-24-8021</t>
  </si>
  <si>
    <t>33.24820711</t>
  </si>
  <si>
    <t>130.2891186</t>
  </si>
  <si>
    <t>NC-412015-ed4fdc42-65ee-df71-1819-0dcb7db9148a</t>
  </si>
  <si>
    <t>開成保育園</t>
  </si>
  <si>
    <t>カイセイホイクエン</t>
  </si>
  <si>
    <t>鍋島町大字八戸溝</t>
  </si>
  <si>
    <t>1578-1</t>
  </si>
  <si>
    <t xml:space="preserve">佐賀市鍋島町大字八戸溝1578-1 </t>
  </si>
  <si>
    <t>0952-36-6114</t>
  </si>
  <si>
    <t>33.26403924</t>
  </si>
  <si>
    <t>130.2648675</t>
  </si>
  <si>
    <t>NC-412015-ea6675cb-5eba-b2a1-321e-c39e3dda92e6</t>
  </si>
  <si>
    <t>小部保育園</t>
  </si>
  <si>
    <t>コベホイクエン</t>
  </si>
  <si>
    <t>朝日町</t>
  </si>
  <si>
    <t>7-20</t>
  </si>
  <si>
    <t xml:space="preserve">佐賀市朝日町7-20 </t>
  </si>
  <si>
    <t>0952-29-9595</t>
  </si>
  <si>
    <t>33.24517791</t>
  </si>
  <si>
    <t>130.3133612</t>
  </si>
  <si>
    <t>NC-412015-3a84747f-e3a6-178f-b50a-959266d71118</t>
  </si>
  <si>
    <t>久保田保育園</t>
  </si>
  <si>
    <t>クボタホイクエン</t>
  </si>
  <si>
    <t>久保田町大字新田</t>
  </si>
  <si>
    <t>3320-1</t>
  </si>
  <si>
    <t xml:space="preserve">佐賀市久保田町大字新田3320-1 </t>
  </si>
  <si>
    <t>0952-68-2468</t>
  </si>
  <si>
    <t>33.23242362</t>
  </si>
  <si>
    <t>130.2382604</t>
  </si>
  <si>
    <t>NC-412015-b5b0c19a-cf91-a8df-4b77-3dfde5ea35b8</t>
  </si>
  <si>
    <t>あかつき保育園</t>
  </si>
  <si>
    <t>アカツキホイクエン</t>
  </si>
  <si>
    <t>457</t>
  </si>
  <si>
    <t xml:space="preserve">佐賀市諸富町大字為重457 </t>
  </si>
  <si>
    <t>0952-47-4783</t>
  </si>
  <si>
    <t>33.215491</t>
  </si>
  <si>
    <t>130.3544562</t>
  </si>
  <si>
    <t>NC-412015-5377ca87-7387-1666-3fa6-076d1122f620</t>
  </si>
  <si>
    <t>新栄保育園</t>
  </si>
  <si>
    <t>シンエイホイクエン</t>
  </si>
  <si>
    <t>鍋島町大字八戸</t>
  </si>
  <si>
    <t>1064</t>
  </si>
  <si>
    <t xml:space="preserve">佐賀市鍋島町大字八戸1064 </t>
  </si>
  <si>
    <t>0952-24-7700</t>
  </si>
  <si>
    <t>33.25230988</t>
  </si>
  <si>
    <t>130.272031</t>
  </si>
  <si>
    <t>NC-412015-850ae5b9-e0f1-6b0d-1289-67f3db55a0ca</t>
  </si>
  <si>
    <t>宝正こども園</t>
  </si>
  <si>
    <t>ホウショウコドモエン</t>
  </si>
  <si>
    <t>兵庫町大字若宮</t>
  </si>
  <si>
    <t>2430</t>
  </si>
  <si>
    <t xml:space="preserve">佐賀市兵庫町大字若宮2430 </t>
  </si>
  <si>
    <t>0952-98-3148</t>
  </si>
  <si>
    <t>33.28876347</t>
  </si>
  <si>
    <t>130.3251659</t>
  </si>
  <si>
    <t>NC-412015-edec64c6-5faa-e7c6-43ad-637018d797a7</t>
  </si>
  <si>
    <t>西九州大学附属三光保育園　分園PINO</t>
  </si>
  <si>
    <t>ニシキュウシュウダイガクフゾクサンコウホイクエン　ブンエンピノ</t>
  </si>
  <si>
    <t>多布施二丁目</t>
  </si>
  <si>
    <t>195-1</t>
  </si>
  <si>
    <t xml:space="preserve">佐賀市多布施二丁目195-1 </t>
  </si>
  <si>
    <t>33.25872222</t>
  </si>
  <si>
    <t>130.2897112</t>
  </si>
  <si>
    <t>NC-412015-4dd4d9d6-f024-0d20-1318-0c6f60d2eb03</t>
  </si>
  <si>
    <t>三瀬保育園</t>
  </si>
  <si>
    <t>ミツセホイクエン</t>
  </si>
  <si>
    <t>三瀬村三瀬</t>
  </si>
  <si>
    <t>2769</t>
  </si>
  <si>
    <t xml:space="preserve">佐賀市三瀬村三瀬2769 </t>
  </si>
  <si>
    <t>0952-56-2058</t>
  </si>
  <si>
    <t>33.43213596</t>
  </si>
  <si>
    <t>130.2776392</t>
  </si>
  <si>
    <t>NC-412015-170f7803-46c2-eb53-f852-f94c1cd28179</t>
  </si>
  <si>
    <t>信光幼稚園</t>
  </si>
  <si>
    <t>シンコウヨウチエン</t>
  </si>
  <si>
    <t>西与賀町大字高太郎</t>
  </si>
  <si>
    <t>125-6</t>
  </si>
  <si>
    <t xml:space="preserve">佐賀市西与賀町大字高太郎125-6 </t>
  </si>
  <si>
    <t>0952-29-3075</t>
  </si>
  <si>
    <t>33.22683727</t>
  </si>
  <si>
    <t>130.2709621</t>
  </si>
  <si>
    <t>NC-412015-fef5fc94-7613-790e-abbd-69005a3f4a56</t>
  </si>
  <si>
    <t>尚賢保育園</t>
  </si>
  <si>
    <t>ショウケンホイクエン</t>
  </si>
  <si>
    <t>312-3</t>
  </si>
  <si>
    <t xml:space="preserve">佐賀市鍋島町大字蛎久312-3 </t>
  </si>
  <si>
    <t>0952-30-6664</t>
  </si>
  <si>
    <t>33.28725038</t>
  </si>
  <si>
    <t>130.2786857</t>
  </si>
  <si>
    <t>NC-412015-3754528c-a3a5-1908-1f6c-9aed26f4e777</t>
  </si>
  <si>
    <t>城北保育園</t>
  </si>
  <si>
    <t>ジョウホクホイクエン</t>
  </si>
  <si>
    <t>高木瀬東六丁目</t>
  </si>
  <si>
    <t>10-32</t>
  </si>
  <si>
    <t xml:space="preserve">佐賀市高木瀬東六丁目10-32 </t>
  </si>
  <si>
    <t>0952-30-7363</t>
  </si>
  <si>
    <t>33.28713219</t>
  </si>
  <si>
    <t>130.2941227</t>
  </si>
  <si>
    <t>NC-412015-10fc3822-de9a-2010-901b-66490f507f8b</t>
  </si>
  <si>
    <t>嘉瀬保育園</t>
  </si>
  <si>
    <t>カセホイクエン</t>
  </si>
  <si>
    <t>65</t>
  </si>
  <si>
    <t xml:space="preserve">佐賀市嘉瀬町大字荻野65 </t>
  </si>
  <si>
    <t>0952-24-0047</t>
  </si>
  <si>
    <t>33.24187668</t>
  </si>
  <si>
    <t>130.2540549</t>
  </si>
  <si>
    <t>NC-412015-a6fbb97d-0326-bfe6-21e8-a0362cce722c</t>
  </si>
  <si>
    <t>城南保育園</t>
  </si>
  <si>
    <t>ジョウナンホイクエン</t>
  </si>
  <si>
    <t>本庄町大字袋</t>
  </si>
  <si>
    <t>126-1</t>
  </si>
  <si>
    <t xml:space="preserve">佐賀市本庄町大字袋126-1 </t>
  </si>
  <si>
    <t>0952-23-1912</t>
  </si>
  <si>
    <t>33.23847483</t>
  </si>
  <si>
    <t>130.3006831</t>
  </si>
  <si>
    <t>NC-412015-3b67e5bc-19a1-1567-3df7-b6a6e759f261</t>
  </si>
  <si>
    <t>兵庫保育園</t>
  </si>
  <si>
    <t>ヒョウゴホイクエン</t>
  </si>
  <si>
    <t>1096-1</t>
  </si>
  <si>
    <t xml:space="preserve">佐賀市兵庫町大字瓦町1096-1 </t>
  </si>
  <si>
    <t>0952-27-0820</t>
  </si>
  <si>
    <t>33.26570237</t>
  </si>
  <si>
    <t>130.3278486</t>
  </si>
  <si>
    <t>NC-412015-28f42abf-9b5b-ffce-556d-2a3c124931de</t>
  </si>
  <si>
    <t>和泉ふたば保育園・和泉こども園</t>
  </si>
  <si>
    <t>イズミフタバホイクエン・イズミコドモエン</t>
  </si>
  <si>
    <t>久保泉町大字上和泉</t>
  </si>
  <si>
    <t>1252-2</t>
  </si>
  <si>
    <t xml:space="preserve">佐賀市久保泉町大字上和泉1252-2 </t>
  </si>
  <si>
    <t>0952-98-2809</t>
  </si>
  <si>
    <t>33.31488228</t>
  </si>
  <si>
    <t>130.3259115</t>
  </si>
  <si>
    <t>NC-412015-806177d7-ff0f-3332-83e3-4a5d80e210d2</t>
  </si>
  <si>
    <t>鍋島保育園</t>
  </si>
  <si>
    <t>ナベシマホイクエン</t>
  </si>
  <si>
    <t>開成一丁目</t>
  </si>
  <si>
    <t>3-1</t>
  </si>
  <si>
    <t xml:space="preserve">佐賀市開成一丁目3-1 </t>
  </si>
  <si>
    <t>0952-34-5577</t>
  </si>
  <si>
    <t>33.26656578</t>
  </si>
  <si>
    <t>130.2792465</t>
  </si>
  <si>
    <t>NC-412015-99f6e280-9095-400b-1608-bf5f9a557db8</t>
  </si>
  <si>
    <t>諸富保育園</t>
  </si>
  <si>
    <t>モロドミホイクエン</t>
  </si>
  <si>
    <t>諸富町大字山領</t>
  </si>
  <si>
    <t>465-1</t>
  </si>
  <si>
    <t xml:space="preserve">佐賀市諸富町大字山領465-1 </t>
  </si>
  <si>
    <t>0952-47-2257</t>
  </si>
  <si>
    <t>33.22688898</t>
  </si>
  <si>
    <t>130.3454215</t>
  </si>
  <si>
    <t>NC-412015-46d5017b-5698-6970-c4e7-da722c560207</t>
  </si>
  <si>
    <t>あおぞら保育園</t>
  </si>
  <si>
    <t>アオゾラホイクエン</t>
  </si>
  <si>
    <t>兵庫町大字藤木</t>
  </si>
  <si>
    <t>1465-2</t>
  </si>
  <si>
    <t xml:space="preserve">佐賀市兵庫町大字藤木1465-2 </t>
  </si>
  <si>
    <t>0952-30-7372</t>
  </si>
  <si>
    <t>33.27906137</t>
  </si>
  <si>
    <t>130.3051029</t>
  </si>
  <si>
    <t>NC-412015-0d430c08-36f9-65f6-79a6-851f6fd705d0</t>
  </si>
  <si>
    <t>しらげこども園</t>
  </si>
  <si>
    <t>シラゲコドモエン</t>
  </si>
  <si>
    <t>64</t>
  </si>
  <si>
    <t xml:space="preserve">佐賀市与賀町64 </t>
  </si>
  <si>
    <t>0952-23-2543</t>
  </si>
  <si>
    <t>33.24762131</t>
  </si>
  <si>
    <t>130.2917821</t>
  </si>
  <si>
    <t>幼稚園</t>
  </si>
  <si>
    <t>130.2923802</t>
  </si>
  <si>
    <t>33.28432633</t>
  </si>
  <si>
    <t>0952-30-3520</t>
  </si>
  <si>
    <t>佐賀市高木瀬東三丁目19-9</t>
  </si>
  <si>
    <t>19-9</t>
  </si>
  <si>
    <t>高木瀬東三丁目</t>
  </si>
  <si>
    <t>KG-412015-f14a753b-14ca-102e-96fa-1a76e5a85120</t>
  </si>
  <si>
    <t>130.2968285</t>
  </si>
  <si>
    <t>33.24943532</t>
  </si>
  <si>
    <t>0952-29-0959</t>
  </si>
  <si>
    <t>佐賀市城内一丁目2-2</t>
  </si>
  <si>
    <t>2-2</t>
  </si>
  <si>
    <t>城内一丁目</t>
  </si>
  <si>
    <t>KG-412015-70e2bf3b-48fd-7374-1772-68af2e1c9d3f</t>
  </si>
  <si>
    <t>認可保育所・園</t>
  </si>
  <si>
    <t>130.2916341</t>
  </si>
  <si>
    <t>33.25823078</t>
  </si>
  <si>
    <t>0952-22-5670</t>
  </si>
  <si>
    <t>佐賀市多布施二丁目2-30</t>
  </si>
  <si>
    <t>2-30</t>
  </si>
  <si>
    <t>サガホイクエン</t>
  </si>
  <si>
    <t>佐賀保育園</t>
  </si>
  <si>
    <t>NC-412015-9b47c703-a303-e3e2-84a0-699374b4766d</t>
  </si>
  <si>
    <t>130.2928248</t>
  </si>
  <si>
    <t>33.26539996</t>
  </si>
  <si>
    <t>0952-30-4713</t>
  </si>
  <si>
    <t>佐賀市神野西二丁目2-10</t>
  </si>
  <si>
    <t>2-10</t>
  </si>
  <si>
    <t>神野西二丁目</t>
  </si>
  <si>
    <t>ホリエホイクエン</t>
  </si>
  <si>
    <t>掘江保育園</t>
  </si>
  <si>
    <t>NC-412015-8cc8e011-9094-4654-87b7-4a4632f33c6f</t>
  </si>
  <si>
    <t>130.2481323</t>
  </si>
  <si>
    <t>33.36249169</t>
  </si>
  <si>
    <t>0952-63-0310</t>
  </si>
  <si>
    <t>佐賀市富士町大字内野322-1</t>
  </si>
  <si>
    <t>322-1</t>
  </si>
  <si>
    <t>富士町大字内野</t>
  </si>
  <si>
    <t>ナンブホイクエン</t>
  </si>
  <si>
    <t>南部保育園</t>
  </si>
  <si>
    <t>NC-412015-15d05223-bf4a-f736-de06-0c3da7244a3a</t>
  </si>
  <si>
    <t>130.2901031</t>
  </si>
  <si>
    <t>33.3240298</t>
  </si>
  <si>
    <t>0952-62-4881</t>
  </si>
  <si>
    <t>佐賀市大和町大字久池井1368</t>
  </si>
  <si>
    <t>1368</t>
  </si>
  <si>
    <t>大和町大字久池井</t>
  </si>
  <si>
    <t>NC-412015-ec7c3c30-896d-6dea-0012-f6fcb8a290f5</t>
  </si>
  <si>
    <t>130.2532805</t>
  </si>
  <si>
    <t>33.30527497</t>
  </si>
  <si>
    <t>0952-62-1603</t>
  </si>
  <si>
    <t>佐賀市大和町大字川上5470-1</t>
  </si>
  <si>
    <t>5470-1</t>
  </si>
  <si>
    <t>大和町大字川上</t>
  </si>
  <si>
    <t>カワカミホイクエン</t>
  </si>
  <si>
    <t>川上保育園</t>
  </si>
  <si>
    <t>NC-412015-0d0a50e7-59bd-a41d-882f-8473c91c0fc9</t>
  </si>
  <si>
    <t>130.281779</t>
  </si>
  <si>
    <t>33.31462718</t>
  </si>
  <si>
    <t>0952-62-0062</t>
  </si>
  <si>
    <t>佐賀市大和町大字尼寺1301</t>
  </si>
  <si>
    <t>1301</t>
  </si>
  <si>
    <t>大和町大字尼寺</t>
  </si>
  <si>
    <t>カスガホイクエン</t>
  </si>
  <si>
    <t>春日保育園</t>
  </si>
  <si>
    <t>NC-412015-7a46c9fe-b0f6-bb2e-952e-e8b79fe1093c</t>
  </si>
  <si>
    <t>130.3597474</t>
  </si>
  <si>
    <t>33.22390443</t>
  </si>
  <si>
    <t>0952-47-4400</t>
  </si>
  <si>
    <t>佐賀市諸富町大字諸富津109</t>
  </si>
  <si>
    <t>109</t>
  </si>
  <si>
    <t>諸富町大字諸富津</t>
  </si>
  <si>
    <t>ナカヨシホイクエン</t>
  </si>
  <si>
    <t>なかよし保育園</t>
  </si>
  <si>
    <t>NC-412015-73d99d8c-ca47-d03a-95db-5fe88fa0f70d</t>
  </si>
  <si>
    <t>130.3047783</t>
  </si>
  <si>
    <t>33.27229332</t>
  </si>
  <si>
    <t>0952-30-4073</t>
  </si>
  <si>
    <t>佐賀市兵庫北四丁目15-37</t>
  </si>
  <si>
    <t>15-37</t>
  </si>
  <si>
    <t>兵庫北四丁目</t>
  </si>
  <si>
    <t>チエンカンホイクエン</t>
  </si>
  <si>
    <t>ちえんかん保育園</t>
  </si>
  <si>
    <t>NC-412015-36048ec7-1e04-6f76-6a3d-2a2bd9ccd9a9</t>
  </si>
  <si>
    <t>130.322143</t>
  </si>
  <si>
    <t>33.25262704</t>
  </si>
  <si>
    <t>0952-26-4247</t>
  </si>
  <si>
    <t>佐賀市巨勢町大字牛島425-12</t>
  </si>
  <si>
    <t>425-12</t>
  </si>
  <si>
    <t>巨勢町大字牛島</t>
  </si>
  <si>
    <t>コセホイクエン</t>
  </si>
  <si>
    <t>巨勢保育園</t>
  </si>
  <si>
    <t>NC-412015-4e6b5877-3f0d-632d-86c1-82ca745082c9</t>
  </si>
  <si>
    <t>130.3087414</t>
  </si>
  <si>
    <t>33.19867653</t>
  </si>
  <si>
    <t>0952-45-1313</t>
  </si>
  <si>
    <t>佐賀市川副町大字鹿江1513-1</t>
  </si>
  <si>
    <t>1513-1</t>
  </si>
  <si>
    <t>ミナミホイクエン</t>
  </si>
  <si>
    <t>みなみ保育園</t>
  </si>
  <si>
    <t>NC-412015-4c9859ff-eded-7a74-e68c-6db69dff6635</t>
  </si>
  <si>
    <t>130.2903153</t>
  </si>
  <si>
    <t>33.32296064</t>
  </si>
  <si>
    <t>0952-37-5339</t>
  </si>
  <si>
    <t>佐賀市大和町久池井1374-1</t>
  </si>
  <si>
    <t>1374-1</t>
  </si>
  <si>
    <t>大和町久池井</t>
  </si>
  <si>
    <t>NC-412015-ec8c0197-746a-d250-0517-c0c668486abf</t>
  </si>
  <si>
    <t>若楠こども園</t>
    <phoneticPr fontId="1"/>
  </si>
  <si>
    <t>ワカクスコドモエン</t>
    <phoneticPr fontId="1"/>
  </si>
  <si>
    <t>たかきせこども園</t>
    <phoneticPr fontId="1"/>
  </si>
  <si>
    <t>タカキセコドモエン</t>
    <phoneticPr fontId="1"/>
  </si>
  <si>
    <t>認定こども園ひなた村自然塾</t>
    <phoneticPr fontId="1"/>
  </si>
  <si>
    <t>ニンテイコドモエンヒナタムラシゼンジュク</t>
    <phoneticPr fontId="1"/>
  </si>
  <si>
    <t>認定こども園ひなた村自然塾　分園　風の音保育園</t>
    <phoneticPr fontId="1"/>
  </si>
  <si>
    <t>ニンテイコドモエンヒナタムラシゼンジュク　ブンエン（カゼノネホイクエン）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</si>
</sst>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8"/>
  <sheetViews>
    <sheetView tabSelected="1" workbookViewId="0">
      <pane ySplit="1" topLeftCell="A59" activePane="bottomLeft" state="frozen"/>
      <selection pane="bottomLeft" activeCell="A2" sqref="A2"/>
    </sheetView>
  </sheetViews>
  <sheetFormatPr defaultRowHeight="18.75" x14ac:dyDescent="0.4"/>
  <cols>
    <col min="1" max="1" width="50.75" customWidth="1"/>
    <col min="2" max="2" width="36.75" bestFit="1" customWidth="1"/>
    <col min="3" max="3" width="67.125" bestFit="1" customWidth="1"/>
    <col min="4" max="4" width="10" bestFit="1" customWidth="1"/>
    <col min="5" max="6" width="16.25" bestFit="1" customWidth="1"/>
    <col min="7" max="7" width="19.25" bestFit="1" customWidth="1"/>
    <col min="8" max="8" width="15.125" bestFit="1" customWidth="1"/>
    <col min="9" max="9" width="29.625" bestFit="1" customWidth="1"/>
    <col min="10" max="10" width="55.375" bestFit="1" customWidth="1"/>
    <col min="12" max="12" width="27.625" bestFit="1" customWidth="1"/>
    <col min="13" max="14" width="12.25" bestFit="1" customWidth="1"/>
    <col min="15" max="18" width="14.125" bestFit="1" customWidth="1"/>
    <col min="20" max="22" width="10" bestFit="1" customWidth="1"/>
    <col min="23" max="28" width="21.5" bestFit="1" customWidth="1"/>
    <col min="29" max="29" width="16.25" bestFit="1" customWidth="1"/>
    <col min="30" max="30" width="24.5" bestFit="1" customWidth="1"/>
    <col min="31" max="32" width="21.5" bestFit="1" customWidth="1"/>
    <col min="33" max="35" width="12.125" bestFit="1" customWidth="1"/>
    <col min="36" max="36" width="10" bestFit="1" customWidth="1"/>
    <col min="37" max="37" width="12.125" bestFit="1" customWidth="1"/>
    <col min="38" max="38" width="18.375" bestFit="1" customWidth="1"/>
    <col min="39" max="39" width="21.375" bestFit="1" customWidth="1"/>
    <col min="40" max="41" width="18.375" bestFit="1" customWidth="1"/>
    <col min="42" max="44" width="12.125" bestFit="1" customWidth="1"/>
    <col min="45" max="46" width="14.125" bestFit="1" customWidth="1"/>
    <col min="47" max="48" width="18.375" bestFit="1" customWidth="1"/>
    <col min="49" max="49" width="14.125" bestFit="1" customWidth="1"/>
    <col min="50" max="50" width="26.625" bestFit="1" customWidth="1"/>
    <col min="51" max="52" width="31.875" bestFit="1" customWidth="1"/>
    <col min="53" max="53" width="23.625" bestFit="1" customWidth="1"/>
    <col min="54" max="54" width="19.375" bestFit="1" customWidth="1"/>
    <col min="55" max="56" width="22.5" bestFit="1" customWidth="1"/>
    <col min="57" max="58" width="14.125" bestFit="1" customWidth="1"/>
    <col min="59" max="59" width="16.25" bestFit="1" customWidth="1"/>
    <col min="60" max="61" width="18.375" bestFit="1" customWidth="1"/>
    <col min="62" max="63" width="14.125" bestFit="1" customWidth="1"/>
    <col min="64" max="64" width="16.25" bestFit="1" customWidth="1"/>
    <col min="65" max="66" width="18.375" bestFit="1" customWidth="1"/>
    <col min="67" max="68" width="14.125" bestFit="1" customWidth="1"/>
    <col min="69" max="69" width="16.25" bestFit="1" customWidth="1"/>
    <col min="70" max="71" width="18.375" bestFit="1" customWidth="1"/>
    <col min="72" max="72" width="14.125" bestFit="1" customWidth="1"/>
    <col min="73" max="73" width="70.625" bestFit="1" customWidth="1"/>
    <col min="74" max="74" width="13" bestFit="1" customWidth="1"/>
    <col min="75" max="75" width="10.25" bestFit="1" customWidth="1"/>
  </cols>
  <sheetData>
    <row r="1" spans="1:7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</row>
    <row r="2" spans="1:75" x14ac:dyDescent="0.4">
      <c r="A2" s="1" t="s">
        <v>75</v>
      </c>
      <c r="B2" s="1" t="s">
        <v>76</v>
      </c>
      <c r="C2" s="1" t="s">
        <v>77</v>
      </c>
      <c r="E2" s="1" t="s">
        <v>78</v>
      </c>
      <c r="F2" s="1" t="s">
        <v>79</v>
      </c>
      <c r="G2" s="1" t="s">
        <v>80</v>
      </c>
      <c r="H2" s="1" t="s">
        <v>81</v>
      </c>
      <c r="J2" s="1" t="s">
        <v>82</v>
      </c>
      <c r="L2" s="1" t="s">
        <v>83</v>
      </c>
      <c r="M2" s="1" t="s">
        <v>84</v>
      </c>
      <c r="N2" s="1" t="s">
        <v>85</v>
      </c>
      <c r="BU2" s="1" t="str">
        <f>HYPERLINK("#", "https://www.city.saga.lg.jp/kyouikuhoiku/main/?cont=shisetsu&amp;fid=109")</f>
        <v>https://www.city.saga.lg.jp/kyouikuhoiku/main/?cont=shisetsu&amp;fid=109</v>
      </c>
      <c r="BV2" s="1" t="s">
        <v>86</v>
      </c>
      <c r="BW2" s="1" t="s">
        <v>87</v>
      </c>
    </row>
    <row r="3" spans="1:75" x14ac:dyDescent="0.4">
      <c r="A3" s="1" t="s">
        <v>88</v>
      </c>
      <c r="B3" s="1" t="s">
        <v>89</v>
      </c>
      <c r="C3" s="1" t="s">
        <v>90</v>
      </c>
      <c r="E3" s="1" t="s">
        <v>78</v>
      </c>
      <c r="F3" s="1" t="s">
        <v>79</v>
      </c>
      <c r="G3" s="1" t="s">
        <v>91</v>
      </c>
      <c r="H3" s="1" t="s">
        <v>92</v>
      </c>
      <c r="J3" s="1" t="s">
        <v>93</v>
      </c>
      <c r="L3" s="1" t="s">
        <v>94</v>
      </c>
      <c r="M3" s="1" t="s">
        <v>95</v>
      </c>
      <c r="N3" s="1" t="s">
        <v>96</v>
      </c>
      <c r="BU3" s="1" t="str">
        <f>HYPERLINK("#", "https://www.city.saga.lg.jp/kyouikuhoiku/main/?cont=shisetsu&amp;fid=44")</f>
        <v>https://www.city.saga.lg.jp/kyouikuhoiku/main/?cont=shisetsu&amp;fid=44</v>
      </c>
      <c r="BV3" s="1" t="s">
        <v>86</v>
      </c>
      <c r="BW3" s="1" t="s">
        <v>97</v>
      </c>
    </row>
    <row r="4" spans="1:75" x14ac:dyDescent="0.4">
      <c r="A4" s="1" t="s">
        <v>98</v>
      </c>
      <c r="B4" s="1" t="s">
        <v>99</v>
      </c>
      <c r="C4" s="1" t="s">
        <v>100</v>
      </c>
      <c r="E4" s="1" t="s">
        <v>78</v>
      </c>
      <c r="F4" s="1" t="s">
        <v>79</v>
      </c>
      <c r="G4" s="1" t="s">
        <v>101</v>
      </c>
      <c r="H4" s="1" t="s">
        <v>102</v>
      </c>
      <c r="J4" s="1" t="s">
        <v>103</v>
      </c>
      <c r="L4" s="1" t="s">
        <v>104</v>
      </c>
      <c r="M4" s="1" t="s">
        <v>105</v>
      </c>
      <c r="N4" s="1" t="s">
        <v>106</v>
      </c>
      <c r="BU4" s="1" t="str">
        <f>HYPERLINK("#", "https://www.city.saga.lg.jp/kyouikuhoiku/main/?cont=shisetsu&amp;fid=56")</f>
        <v>https://www.city.saga.lg.jp/kyouikuhoiku/main/?cont=shisetsu&amp;fid=56</v>
      </c>
      <c r="BV4" s="1" t="s">
        <v>86</v>
      </c>
      <c r="BW4" s="1" t="s">
        <v>97</v>
      </c>
    </row>
    <row r="5" spans="1:75" x14ac:dyDescent="0.4">
      <c r="A5" s="1" t="s">
        <v>107</v>
      </c>
      <c r="B5" s="1" t="s">
        <v>108</v>
      </c>
      <c r="C5" s="1" t="s">
        <v>109</v>
      </c>
      <c r="E5" s="1" t="s">
        <v>78</v>
      </c>
      <c r="F5" s="1" t="s">
        <v>79</v>
      </c>
      <c r="G5" s="1" t="s">
        <v>110</v>
      </c>
      <c r="H5" s="1" t="s">
        <v>111</v>
      </c>
      <c r="J5" s="1" t="s">
        <v>112</v>
      </c>
      <c r="L5" s="1" t="s">
        <v>113</v>
      </c>
      <c r="M5" s="1" t="s">
        <v>114</v>
      </c>
      <c r="N5" s="1" t="s">
        <v>115</v>
      </c>
      <c r="BU5" s="1" t="str">
        <f>HYPERLINK("#", "https://www.city.saga.lg.jp/kyouikuhoiku/main/?cont=shisetsu&amp;fid=38")</f>
        <v>https://www.city.saga.lg.jp/kyouikuhoiku/main/?cont=shisetsu&amp;fid=38</v>
      </c>
      <c r="BV5" s="1" t="s">
        <v>86</v>
      </c>
      <c r="BW5" s="1" t="s">
        <v>97</v>
      </c>
    </row>
    <row r="6" spans="1:75" x14ac:dyDescent="0.4">
      <c r="A6" s="1" t="s">
        <v>116</v>
      </c>
      <c r="B6" s="1" t="s">
        <v>117</v>
      </c>
      <c r="C6" s="1" t="s">
        <v>118</v>
      </c>
      <c r="E6" s="1" t="s">
        <v>78</v>
      </c>
      <c r="F6" s="1" t="s">
        <v>79</v>
      </c>
      <c r="G6" s="1" t="s">
        <v>119</v>
      </c>
      <c r="H6" s="1" t="s">
        <v>120</v>
      </c>
      <c r="J6" s="1" t="s">
        <v>121</v>
      </c>
      <c r="L6" s="1" t="s">
        <v>122</v>
      </c>
      <c r="M6" s="1" t="s">
        <v>123</v>
      </c>
      <c r="N6" s="1" t="s">
        <v>124</v>
      </c>
      <c r="BU6" s="1" t="str">
        <f>HYPERLINK("#", "https://www.city.saga.lg.jp/kyouikuhoiku/main/?cont=shisetsu&amp;fid=62")</f>
        <v>https://www.city.saga.lg.jp/kyouikuhoiku/main/?cont=shisetsu&amp;fid=62</v>
      </c>
      <c r="BV6" s="1" t="s">
        <v>86</v>
      </c>
      <c r="BW6" s="1" t="s">
        <v>97</v>
      </c>
    </row>
    <row r="7" spans="1:75" x14ac:dyDescent="0.4">
      <c r="A7" s="1" t="s">
        <v>125</v>
      </c>
      <c r="B7" s="1" t="s">
        <v>126</v>
      </c>
      <c r="C7" s="1" t="s">
        <v>127</v>
      </c>
      <c r="E7" s="1" t="s">
        <v>78</v>
      </c>
      <c r="F7" s="1" t="s">
        <v>79</v>
      </c>
      <c r="G7" s="1" t="s">
        <v>128</v>
      </c>
      <c r="H7" s="1" t="s">
        <v>129</v>
      </c>
      <c r="J7" s="1" t="s">
        <v>130</v>
      </c>
      <c r="L7" s="1" t="s">
        <v>131</v>
      </c>
      <c r="M7" s="1" t="s">
        <v>132</v>
      </c>
      <c r="N7" s="1" t="s">
        <v>133</v>
      </c>
      <c r="BU7" s="1" t="str">
        <f>HYPERLINK("#", "https://www.city.saga.lg.jp/kyouikuhoiku/main/?cont=shisetsu&amp;fid=34")</f>
        <v>https://www.city.saga.lg.jp/kyouikuhoiku/main/?cont=shisetsu&amp;fid=34</v>
      </c>
      <c r="BV7" s="1" t="s">
        <v>86</v>
      </c>
      <c r="BW7" s="1" t="s">
        <v>97</v>
      </c>
    </row>
    <row r="8" spans="1:75" x14ac:dyDescent="0.4">
      <c r="A8" s="1" t="s">
        <v>134</v>
      </c>
      <c r="B8" s="1" t="s">
        <v>135</v>
      </c>
      <c r="C8" s="1" t="s">
        <v>136</v>
      </c>
      <c r="E8" s="1" t="s">
        <v>78</v>
      </c>
      <c r="F8" s="1" t="s">
        <v>79</v>
      </c>
      <c r="G8" s="1" t="s">
        <v>137</v>
      </c>
      <c r="H8" s="1" t="s">
        <v>138</v>
      </c>
      <c r="J8" s="1" t="s">
        <v>139</v>
      </c>
      <c r="L8" s="1" t="s">
        <v>140</v>
      </c>
      <c r="M8" s="1" t="s">
        <v>141</v>
      </c>
      <c r="N8" s="1" t="s">
        <v>142</v>
      </c>
      <c r="BU8" s="1" t="str">
        <f>HYPERLINK("#", "https://www.city.saga.lg.jp/kyouikuhoiku/main/?cont=shisetsu&amp;fid=57")</f>
        <v>https://www.city.saga.lg.jp/kyouikuhoiku/main/?cont=shisetsu&amp;fid=57</v>
      </c>
      <c r="BV8" s="1" t="s">
        <v>86</v>
      </c>
      <c r="BW8" s="1" t="s">
        <v>97</v>
      </c>
    </row>
    <row r="9" spans="1:75" x14ac:dyDescent="0.4">
      <c r="A9" s="1" t="s">
        <v>143</v>
      </c>
      <c r="B9" s="1" t="s">
        <v>144</v>
      </c>
      <c r="C9" s="1" t="s">
        <v>145</v>
      </c>
      <c r="E9" s="1" t="s">
        <v>78</v>
      </c>
      <c r="F9" s="1" t="s">
        <v>79</v>
      </c>
      <c r="G9" s="1" t="s">
        <v>146</v>
      </c>
      <c r="H9" s="1" t="s">
        <v>147</v>
      </c>
      <c r="J9" s="1" t="s">
        <v>148</v>
      </c>
      <c r="L9" s="1" t="s">
        <v>149</v>
      </c>
      <c r="M9" s="1" t="s">
        <v>150</v>
      </c>
      <c r="N9" s="1" t="s">
        <v>151</v>
      </c>
      <c r="BU9" s="1" t="str">
        <f>HYPERLINK("#", "https://www.city.saga.lg.jp/kyouikuhoiku/main/?cont=shisetsu&amp;fid=35")</f>
        <v>https://www.city.saga.lg.jp/kyouikuhoiku/main/?cont=shisetsu&amp;fid=35</v>
      </c>
      <c r="BV9" s="1" t="s">
        <v>86</v>
      </c>
      <c r="BW9" s="1" t="s">
        <v>97</v>
      </c>
    </row>
    <row r="10" spans="1:75" x14ac:dyDescent="0.4">
      <c r="A10" s="1" t="s">
        <v>152</v>
      </c>
      <c r="B10" s="1" t="s">
        <v>153</v>
      </c>
      <c r="C10" s="1" t="s">
        <v>154</v>
      </c>
      <c r="E10" s="1" t="s">
        <v>78</v>
      </c>
      <c r="F10" s="1" t="s">
        <v>79</v>
      </c>
      <c r="G10" s="1" t="s">
        <v>155</v>
      </c>
      <c r="H10" s="1" t="s">
        <v>156</v>
      </c>
      <c r="J10" s="1" t="s">
        <v>157</v>
      </c>
      <c r="L10" s="1" t="s">
        <v>158</v>
      </c>
      <c r="M10" s="1" t="s">
        <v>159</v>
      </c>
      <c r="N10" s="1" t="s">
        <v>160</v>
      </c>
      <c r="BU10" s="1" t="str">
        <f>HYPERLINK("#", "https://www.city.saga.lg.jp/kyouikuhoiku/main/?cont=shisetsu&amp;fid=69")</f>
        <v>https://www.city.saga.lg.jp/kyouikuhoiku/main/?cont=shisetsu&amp;fid=69</v>
      </c>
      <c r="BV10" s="1" t="s">
        <v>86</v>
      </c>
      <c r="BW10" s="1" t="s">
        <v>97</v>
      </c>
    </row>
    <row r="11" spans="1:75" x14ac:dyDescent="0.4">
      <c r="A11" s="1" t="s">
        <v>161</v>
      </c>
      <c r="B11" s="1" t="s">
        <v>162</v>
      </c>
      <c r="C11" s="1" t="s">
        <v>163</v>
      </c>
      <c r="E11" s="1" t="s">
        <v>78</v>
      </c>
      <c r="F11" s="1" t="s">
        <v>79</v>
      </c>
      <c r="G11" s="1" t="s">
        <v>164</v>
      </c>
      <c r="H11" s="1" t="s">
        <v>165</v>
      </c>
      <c r="J11" s="1" t="s">
        <v>166</v>
      </c>
      <c r="L11" s="1" t="s">
        <v>167</v>
      </c>
      <c r="M11" s="1" t="s">
        <v>168</v>
      </c>
      <c r="N11" s="1" t="s">
        <v>169</v>
      </c>
      <c r="BU11" s="1" t="str">
        <f>HYPERLINK("#", "https://www.city.saga.lg.jp/kyouikuhoiku/main/?cont=shisetsu&amp;fid=42")</f>
        <v>https://www.city.saga.lg.jp/kyouikuhoiku/main/?cont=shisetsu&amp;fid=42</v>
      </c>
      <c r="BV11" s="1" t="s">
        <v>86</v>
      </c>
      <c r="BW11" s="1" t="s">
        <v>97</v>
      </c>
    </row>
    <row r="12" spans="1:75" x14ac:dyDescent="0.4">
      <c r="A12" s="1" t="s">
        <v>170</v>
      </c>
      <c r="B12" s="1" t="s">
        <v>171</v>
      </c>
      <c r="C12" s="1" t="s">
        <v>172</v>
      </c>
      <c r="E12" s="1" t="s">
        <v>78</v>
      </c>
      <c r="F12" s="1" t="s">
        <v>79</v>
      </c>
      <c r="G12" s="1" t="s">
        <v>173</v>
      </c>
      <c r="H12" s="1" t="s">
        <v>174</v>
      </c>
      <c r="J12" s="1" t="s">
        <v>175</v>
      </c>
      <c r="L12" s="1" t="s">
        <v>176</v>
      </c>
      <c r="M12" s="1" t="s">
        <v>177</v>
      </c>
      <c r="N12" s="1" t="s">
        <v>178</v>
      </c>
      <c r="BU12" s="1" t="str">
        <f>HYPERLINK("#", "https://www.city.saga.lg.jp/kyouikuhoiku/main/?cont=shisetsu&amp;fid=68")</f>
        <v>https://www.city.saga.lg.jp/kyouikuhoiku/main/?cont=shisetsu&amp;fid=68</v>
      </c>
      <c r="BV12" s="1" t="s">
        <v>86</v>
      </c>
      <c r="BW12" s="1" t="s">
        <v>97</v>
      </c>
    </row>
    <row r="13" spans="1:75" x14ac:dyDescent="0.4">
      <c r="A13" s="1" t="s">
        <v>179</v>
      </c>
      <c r="B13" s="1" t="s">
        <v>180</v>
      </c>
      <c r="C13" s="1" t="s">
        <v>181</v>
      </c>
      <c r="E13" s="1" t="s">
        <v>78</v>
      </c>
      <c r="F13" s="1" t="s">
        <v>79</v>
      </c>
      <c r="G13" s="1" t="s">
        <v>182</v>
      </c>
      <c r="H13" s="1" t="s">
        <v>183</v>
      </c>
      <c r="J13" s="1" t="s">
        <v>184</v>
      </c>
      <c r="L13" s="1" t="s">
        <v>185</v>
      </c>
      <c r="M13" s="1" t="s">
        <v>186</v>
      </c>
      <c r="N13" s="1" t="s">
        <v>187</v>
      </c>
      <c r="BU13" s="1" t="str">
        <f>HYPERLINK("#", "https://www.city.saga.lg.jp/kyouikuhoiku/main/?cont=shisetsu&amp;fid=60")</f>
        <v>https://www.city.saga.lg.jp/kyouikuhoiku/main/?cont=shisetsu&amp;fid=60</v>
      </c>
      <c r="BV13" s="1" t="s">
        <v>86</v>
      </c>
      <c r="BW13" s="1" t="s">
        <v>97</v>
      </c>
    </row>
    <row r="14" spans="1:75" x14ac:dyDescent="0.4">
      <c r="A14" s="1" t="s">
        <v>188</v>
      </c>
      <c r="B14" s="1" t="s">
        <v>189</v>
      </c>
      <c r="C14" s="1" t="s">
        <v>190</v>
      </c>
      <c r="E14" s="1" t="s">
        <v>78</v>
      </c>
      <c r="F14" s="1" t="s">
        <v>79</v>
      </c>
      <c r="G14" s="1" t="s">
        <v>191</v>
      </c>
      <c r="H14" s="1" t="s">
        <v>192</v>
      </c>
      <c r="J14" s="1" t="s">
        <v>193</v>
      </c>
      <c r="L14" s="1" t="s">
        <v>194</v>
      </c>
      <c r="M14" s="1" t="s">
        <v>195</v>
      </c>
      <c r="N14" s="1" t="s">
        <v>196</v>
      </c>
      <c r="BU14" s="1" t="str">
        <f>HYPERLINK("#", "https://www.city.saga.lg.jp/kyouikuhoiku/main/?cont=shisetsu&amp;fid=65")</f>
        <v>https://www.city.saga.lg.jp/kyouikuhoiku/main/?cont=shisetsu&amp;fid=65</v>
      </c>
      <c r="BV14" s="1" t="s">
        <v>86</v>
      </c>
      <c r="BW14" s="1" t="s">
        <v>97</v>
      </c>
    </row>
    <row r="15" spans="1:75" x14ac:dyDescent="0.4">
      <c r="A15" s="1" t="s">
        <v>197</v>
      </c>
      <c r="B15" s="1" t="s">
        <v>198</v>
      </c>
      <c r="C15" s="1" t="s">
        <v>199</v>
      </c>
      <c r="E15" s="1" t="s">
        <v>78</v>
      </c>
      <c r="F15" s="1" t="s">
        <v>79</v>
      </c>
      <c r="G15" s="1" t="s">
        <v>91</v>
      </c>
      <c r="H15" s="1" t="s">
        <v>200</v>
      </c>
      <c r="J15" s="1" t="s">
        <v>201</v>
      </c>
      <c r="L15" s="1" t="s">
        <v>202</v>
      </c>
      <c r="M15" s="1" t="s">
        <v>203</v>
      </c>
      <c r="N15" s="1" t="s">
        <v>204</v>
      </c>
      <c r="BU15" s="1" t="str">
        <f>HYPERLINK("#", "https://www.city.saga.lg.jp/kyouikuhoiku/main/?cont=shisetsu&amp;fid=45")</f>
        <v>https://www.city.saga.lg.jp/kyouikuhoiku/main/?cont=shisetsu&amp;fid=45</v>
      </c>
      <c r="BV15" s="1" t="s">
        <v>86</v>
      </c>
      <c r="BW15" s="1" t="s">
        <v>97</v>
      </c>
    </row>
    <row r="16" spans="1:75" x14ac:dyDescent="0.4">
      <c r="A16" s="1" t="s">
        <v>205</v>
      </c>
      <c r="B16" s="1" t="s">
        <v>206</v>
      </c>
      <c r="C16" s="1" t="s">
        <v>207</v>
      </c>
      <c r="E16" s="1" t="s">
        <v>78</v>
      </c>
      <c r="F16" s="1" t="s">
        <v>79</v>
      </c>
      <c r="G16" s="1" t="s">
        <v>208</v>
      </c>
      <c r="H16" s="1" t="s">
        <v>209</v>
      </c>
      <c r="J16" s="1" t="s">
        <v>210</v>
      </c>
      <c r="L16" s="1" t="s">
        <v>211</v>
      </c>
      <c r="M16" s="1" t="s">
        <v>212</v>
      </c>
      <c r="N16" s="1" t="s">
        <v>213</v>
      </c>
      <c r="BU16" s="1" t="str">
        <f>HYPERLINK("#", "https://www.city.saga.lg.jp/kyouikuhoiku/main/?cont=shisetsu&amp;fid=47")</f>
        <v>https://www.city.saga.lg.jp/kyouikuhoiku/main/?cont=shisetsu&amp;fid=47</v>
      </c>
      <c r="BV16" s="1" t="s">
        <v>86</v>
      </c>
      <c r="BW16" s="1" t="s">
        <v>97</v>
      </c>
    </row>
    <row r="17" spans="1:75" x14ac:dyDescent="0.4">
      <c r="A17" s="1" t="s">
        <v>214</v>
      </c>
      <c r="B17" s="1" t="s">
        <v>215</v>
      </c>
      <c r="C17" s="1" t="s">
        <v>216</v>
      </c>
      <c r="E17" s="1" t="s">
        <v>78</v>
      </c>
      <c r="F17" s="1" t="s">
        <v>79</v>
      </c>
      <c r="G17" s="1" t="s">
        <v>217</v>
      </c>
      <c r="H17" s="1" t="s">
        <v>218</v>
      </c>
      <c r="J17" s="1" t="s">
        <v>219</v>
      </c>
      <c r="L17" s="1" t="s">
        <v>220</v>
      </c>
      <c r="M17" s="1" t="s">
        <v>221</v>
      </c>
      <c r="N17" s="1" t="s">
        <v>222</v>
      </c>
      <c r="BU17" s="1" t="str">
        <f>HYPERLINK("#", "https://www.city.saga.lg.jp/kyouikuhoiku/main/?cont=shisetsu&amp;fid=36")</f>
        <v>https://www.city.saga.lg.jp/kyouikuhoiku/main/?cont=shisetsu&amp;fid=36</v>
      </c>
      <c r="BV17" s="1" t="s">
        <v>86</v>
      </c>
      <c r="BW17" s="1" t="s">
        <v>97</v>
      </c>
    </row>
    <row r="18" spans="1:75" x14ac:dyDescent="0.4">
      <c r="A18" s="1" t="s">
        <v>223</v>
      </c>
      <c r="B18" s="1" t="s">
        <v>224</v>
      </c>
      <c r="C18" s="1" t="s">
        <v>225</v>
      </c>
      <c r="E18" s="1" t="s">
        <v>78</v>
      </c>
      <c r="F18" s="1" t="s">
        <v>79</v>
      </c>
      <c r="G18" s="1" t="s">
        <v>226</v>
      </c>
      <c r="H18" s="1" t="s">
        <v>227</v>
      </c>
      <c r="J18" s="1" t="s">
        <v>228</v>
      </c>
      <c r="L18" s="1" t="s">
        <v>229</v>
      </c>
      <c r="M18" s="1" t="s">
        <v>230</v>
      </c>
      <c r="N18" s="1" t="s">
        <v>231</v>
      </c>
      <c r="BU18" s="1" t="str">
        <f>HYPERLINK("#", "https://www.city.saga.lg.jp/kyouikuhoiku/main/?cont=shisetsu&amp;fid=48")</f>
        <v>https://www.city.saga.lg.jp/kyouikuhoiku/main/?cont=shisetsu&amp;fid=48</v>
      </c>
      <c r="BV18" s="1" t="s">
        <v>86</v>
      </c>
      <c r="BW18" s="1" t="s">
        <v>97</v>
      </c>
    </row>
    <row r="19" spans="1:75" x14ac:dyDescent="0.4">
      <c r="A19" s="1" t="s">
        <v>232</v>
      </c>
      <c r="B19" s="1" t="s">
        <v>233</v>
      </c>
      <c r="C19" s="1" t="s">
        <v>234</v>
      </c>
      <c r="E19" s="1" t="s">
        <v>78</v>
      </c>
      <c r="F19" s="1" t="s">
        <v>79</v>
      </c>
      <c r="G19" s="1" t="s">
        <v>235</v>
      </c>
      <c r="H19" s="1" t="s">
        <v>236</v>
      </c>
      <c r="J19" s="1" t="s">
        <v>237</v>
      </c>
      <c r="L19" s="1" t="s">
        <v>238</v>
      </c>
      <c r="M19" s="1" t="s">
        <v>239</v>
      </c>
      <c r="N19" s="1" t="s">
        <v>240</v>
      </c>
      <c r="BU19" s="1" t="str">
        <f>HYPERLINK("#", "https://www.city.saga.lg.jp/kyouikuhoiku/main/?cont=shisetsu&amp;fid=37")</f>
        <v>https://www.city.saga.lg.jp/kyouikuhoiku/main/?cont=shisetsu&amp;fid=37</v>
      </c>
      <c r="BV19" s="1" t="s">
        <v>86</v>
      </c>
      <c r="BW19" s="1" t="s">
        <v>97</v>
      </c>
    </row>
    <row r="20" spans="1:75" x14ac:dyDescent="0.4">
      <c r="A20" s="1" t="s">
        <v>241</v>
      </c>
      <c r="B20" s="1" t="s">
        <v>242</v>
      </c>
      <c r="C20" s="1" t="s">
        <v>243</v>
      </c>
      <c r="E20" s="1" t="s">
        <v>78</v>
      </c>
      <c r="F20" s="1" t="s">
        <v>79</v>
      </c>
      <c r="G20" s="1" t="s">
        <v>244</v>
      </c>
      <c r="H20" s="1" t="s">
        <v>245</v>
      </c>
      <c r="J20" s="1" t="s">
        <v>246</v>
      </c>
      <c r="L20" s="1" t="s">
        <v>247</v>
      </c>
      <c r="M20" s="1" t="s">
        <v>248</v>
      </c>
      <c r="N20" s="1" t="s">
        <v>249</v>
      </c>
      <c r="BU20" s="1" t="str">
        <f>HYPERLINK("#", "https://www.city.saga.lg.jp/kyouikuhoiku/main/?cont=shisetsu&amp;fid=67")</f>
        <v>https://www.city.saga.lg.jp/kyouikuhoiku/main/?cont=shisetsu&amp;fid=67</v>
      </c>
      <c r="BV20" s="1" t="s">
        <v>86</v>
      </c>
      <c r="BW20" s="1" t="s">
        <v>97</v>
      </c>
    </row>
    <row r="21" spans="1:75" x14ac:dyDescent="0.4">
      <c r="A21" s="1" t="s">
        <v>250</v>
      </c>
      <c r="B21" s="1" t="s">
        <v>251</v>
      </c>
      <c r="C21" s="1" t="s">
        <v>252</v>
      </c>
      <c r="E21" s="1" t="s">
        <v>78</v>
      </c>
      <c r="F21" s="1" t="s">
        <v>79</v>
      </c>
      <c r="G21" s="1" t="s">
        <v>80</v>
      </c>
      <c r="H21" s="1" t="s">
        <v>253</v>
      </c>
      <c r="J21" s="1" t="s">
        <v>254</v>
      </c>
      <c r="L21" s="1" t="s">
        <v>255</v>
      </c>
      <c r="M21" s="1" t="s">
        <v>256</v>
      </c>
      <c r="N21" s="1" t="s">
        <v>257</v>
      </c>
      <c r="BU21" s="1" t="str">
        <f>HYPERLINK("#", "https://www.city.saga.lg.jp/kyouikuhoiku/main/?cont=shisetsu&amp;fid=55")</f>
        <v>https://www.city.saga.lg.jp/kyouikuhoiku/main/?cont=shisetsu&amp;fid=55</v>
      </c>
      <c r="BV21" s="1" t="s">
        <v>86</v>
      </c>
      <c r="BW21" s="1" t="s">
        <v>97</v>
      </c>
    </row>
    <row r="22" spans="1:75" x14ac:dyDescent="0.4">
      <c r="A22" s="1" t="s">
        <v>258</v>
      </c>
      <c r="B22" s="1" t="s">
        <v>259</v>
      </c>
      <c r="C22" s="1" t="s">
        <v>260</v>
      </c>
      <c r="E22" s="1" t="s">
        <v>78</v>
      </c>
      <c r="F22" s="1" t="s">
        <v>79</v>
      </c>
      <c r="G22" s="1" t="s">
        <v>261</v>
      </c>
      <c r="H22" s="1" t="s">
        <v>262</v>
      </c>
      <c r="J22" s="1" t="s">
        <v>263</v>
      </c>
      <c r="L22" s="1" t="s">
        <v>264</v>
      </c>
      <c r="M22" s="1" t="s">
        <v>265</v>
      </c>
      <c r="N22" s="1" t="s">
        <v>266</v>
      </c>
      <c r="BU22" s="1" t="str">
        <f>HYPERLINK("#", "https://www.city.saga.lg.jp/kyouikuhoiku/main/?cont=shisetsu&amp;fid=63")</f>
        <v>https://www.city.saga.lg.jp/kyouikuhoiku/main/?cont=shisetsu&amp;fid=63</v>
      </c>
      <c r="BV22" s="1" t="s">
        <v>86</v>
      </c>
      <c r="BW22" s="1" t="s">
        <v>97</v>
      </c>
    </row>
    <row r="23" spans="1:75" x14ac:dyDescent="0.4">
      <c r="A23" s="1" t="s">
        <v>267</v>
      </c>
      <c r="B23" s="1" t="s">
        <v>268</v>
      </c>
      <c r="C23" s="1" t="s">
        <v>269</v>
      </c>
      <c r="E23" s="1" t="s">
        <v>78</v>
      </c>
      <c r="F23" s="1" t="s">
        <v>79</v>
      </c>
      <c r="G23" s="1" t="s">
        <v>270</v>
      </c>
      <c r="H23" s="1" t="s">
        <v>271</v>
      </c>
      <c r="J23" s="1" t="s">
        <v>272</v>
      </c>
      <c r="L23" s="1" t="s">
        <v>273</v>
      </c>
      <c r="M23" s="1" t="s">
        <v>274</v>
      </c>
      <c r="N23" s="1" t="s">
        <v>275</v>
      </c>
      <c r="BU23" s="1" t="str">
        <f>HYPERLINK("#", "https://www.city.saga.lg.jp/kyouikuhoiku/main/?cont=shisetsu&amp;fid=64")</f>
        <v>https://www.city.saga.lg.jp/kyouikuhoiku/main/?cont=shisetsu&amp;fid=64</v>
      </c>
      <c r="BV23" s="1" t="s">
        <v>86</v>
      </c>
      <c r="BW23" s="1" t="s">
        <v>97</v>
      </c>
    </row>
    <row r="24" spans="1:75" x14ac:dyDescent="0.4">
      <c r="A24" s="1" t="s">
        <v>276</v>
      </c>
      <c r="B24" s="1" t="s">
        <v>277</v>
      </c>
      <c r="C24" s="1" t="s">
        <v>278</v>
      </c>
      <c r="E24" s="1" t="s">
        <v>78</v>
      </c>
      <c r="F24" s="1" t="s">
        <v>79</v>
      </c>
      <c r="G24" s="1" t="s">
        <v>279</v>
      </c>
      <c r="H24" s="1" t="s">
        <v>280</v>
      </c>
      <c r="J24" s="1" t="s">
        <v>281</v>
      </c>
      <c r="L24" s="1" t="s">
        <v>282</v>
      </c>
      <c r="M24" s="1" t="s">
        <v>283</v>
      </c>
      <c r="N24" s="1" t="s">
        <v>284</v>
      </c>
      <c r="BU24" s="1" t="str">
        <f>HYPERLINK("#", "https://www.city.saga.lg.jp/kyouikuhoiku/main/?cont=shisetsu&amp;fid=54")</f>
        <v>https://www.city.saga.lg.jp/kyouikuhoiku/main/?cont=shisetsu&amp;fid=54</v>
      </c>
      <c r="BV24" s="1" t="s">
        <v>86</v>
      </c>
      <c r="BW24" s="1" t="s">
        <v>97</v>
      </c>
    </row>
    <row r="25" spans="1:75" x14ac:dyDescent="0.4">
      <c r="A25" s="1" t="s">
        <v>285</v>
      </c>
      <c r="B25" s="1" t="s">
        <v>286</v>
      </c>
      <c r="C25" s="1" t="s">
        <v>287</v>
      </c>
      <c r="E25" s="1" t="s">
        <v>78</v>
      </c>
      <c r="F25" s="1" t="s">
        <v>79</v>
      </c>
      <c r="G25" s="1" t="s">
        <v>288</v>
      </c>
      <c r="H25" s="1" t="s">
        <v>289</v>
      </c>
      <c r="J25" s="1" t="s">
        <v>290</v>
      </c>
      <c r="L25" s="1" t="s">
        <v>291</v>
      </c>
      <c r="M25" s="1" t="s">
        <v>292</v>
      </c>
      <c r="N25" s="1" t="s">
        <v>293</v>
      </c>
      <c r="BU25" s="1" t="str">
        <f>HYPERLINK("#", "https://www.city.saga.lg.jp/kyouikuhoiku/main/?cont=shisetsu&amp;fid=49")</f>
        <v>https://www.city.saga.lg.jp/kyouikuhoiku/main/?cont=shisetsu&amp;fid=49</v>
      </c>
      <c r="BV25" s="1" t="s">
        <v>86</v>
      </c>
      <c r="BW25" s="1" t="s">
        <v>97</v>
      </c>
    </row>
    <row r="26" spans="1:75" x14ac:dyDescent="0.4">
      <c r="A26" s="1" t="s">
        <v>294</v>
      </c>
      <c r="B26" s="1" t="s">
        <v>295</v>
      </c>
      <c r="C26" s="1" t="s">
        <v>296</v>
      </c>
      <c r="E26" s="1" t="s">
        <v>78</v>
      </c>
      <c r="F26" s="1" t="s">
        <v>79</v>
      </c>
      <c r="G26" s="1" t="s">
        <v>191</v>
      </c>
      <c r="H26" s="1" t="s">
        <v>297</v>
      </c>
      <c r="J26" s="1" t="s">
        <v>298</v>
      </c>
      <c r="L26" s="1" t="s">
        <v>299</v>
      </c>
      <c r="M26" s="1" t="s">
        <v>300</v>
      </c>
      <c r="N26" s="1" t="s">
        <v>301</v>
      </c>
      <c r="BU26" s="1" t="str">
        <f>HYPERLINK("#", "https://www.city.saga.lg.jp/kyouikuhoiku/main/?cont=shisetsu&amp;fid=66")</f>
        <v>https://www.city.saga.lg.jp/kyouikuhoiku/main/?cont=shisetsu&amp;fid=66</v>
      </c>
      <c r="BV26" s="1" t="s">
        <v>86</v>
      </c>
      <c r="BW26" s="1" t="s">
        <v>97</v>
      </c>
    </row>
    <row r="27" spans="1:75" x14ac:dyDescent="0.4">
      <c r="A27" s="1" t="s">
        <v>302</v>
      </c>
      <c r="B27" s="1" t="s">
        <v>303</v>
      </c>
      <c r="C27" s="1" t="s">
        <v>304</v>
      </c>
      <c r="E27" s="1" t="s">
        <v>78</v>
      </c>
      <c r="F27" s="1" t="s">
        <v>79</v>
      </c>
      <c r="G27" s="1" t="s">
        <v>305</v>
      </c>
      <c r="H27" s="1" t="s">
        <v>306</v>
      </c>
      <c r="J27" s="1" t="s">
        <v>307</v>
      </c>
      <c r="L27" s="1" t="s">
        <v>308</v>
      </c>
      <c r="M27" s="1" t="s">
        <v>309</v>
      </c>
      <c r="N27" s="1" t="s">
        <v>310</v>
      </c>
      <c r="BU27" s="1" t="str">
        <f>HYPERLINK("#", "https://www.city.saga.lg.jp/kyouikuhoiku/main/?cont=shisetsu&amp;fid=53")</f>
        <v>https://www.city.saga.lg.jp/kyouikuhoiku/main/?cont=shisetsu&amp;fid=53</v>
      </c>
      <c r="BV27" s="1" t="s">
        <v>86</v>
      </c>
      <c r="BW27" s="1" t="s">
        <v>97</v>
      </c>
    </row>
    <row r="28" spans="1:75" x14ac:dyDescent="0.4">
      <c r="A28" s="1" t="s">
        <v>311</v>
      </c>
      <c r="B28" s="1" t="s">
        <v>312</v>
      </c>
      <c r="C28" s="1" t="s">
        <v>313</v>
      </c>
      <c r="E28" s="1" t="s">
        <v>78</v>
      </c>
      <c r="F28" s="1" t="s">
        <v>79</v>
      </c>
      <c r="G28" s="1" t="s">
        <v>314</v>
      </c>
      <c r="H28" s="1" t="s">
        <v>315</v>
      </c>
      <c r="J28" s="1" t="s">
        <v>316</v>
      </c>
      <c r="L28" s="1" t="s">
        <v>317</v>
      </c>
      <c r="M28" s="1" t="s">
        <v>318</v>
      </c>
      <c r="N28" s="1" t="s">
        <v>319</v>
      </c>
      <c r="BU28" s="1" t="str">
        <f>HYPERLINK("#", "https://www.city.saga.lg.jp/kyouikuhoiku/main/?cont=shisetsu&amp;fid=41")</f>
        <v>https://www.city.saga.lg.jp/kyouikuhoiku/main/?cont=shisetsu&amp;fid=41</v>
      </c>
      <c r="BV28" s="1" t="s">
        <v>86</v>
      </c>
      <c r="BW28" s="1" t="s">
        <v>97</v>
      </c>
    </row>
    <row r="29" spans="1:75" x14ac:dyDescent="0.4">
      <c r="A29" s="1" t="s">
        <v>320</v>
      </c>
      <c r="B29" s="1" t="s">
        <v>321</v>
      </c>
      <c r="C29" s="1" t="s">
        <v>322</v>
      </c>
      <c r="E29" s="1" t="s">
        <v>78</v>
      </c>
      <c r="F29" s="1" t="s">
        <v>79</v>
      </c>
      <c r="G29" s="1" t="s">
        <v>323</v>
      </c>
      <c r="H29" s="1" t="s">
        <v>324</v>
      </c>
      <c r="J29" s="1" t="s">
        <v>325</v>
      </c>
      <c r="L29" s="1" t="s">
        <v>326</v>
      </c>
      <c r="M29" s="1" t="s">
        <v>327</v>
      </c>
      <c r="N29" s="1" t="s">
        <v>328</v>
      </c>
      <c r="BU29" s="1" t="str">
        <f>HYPERLINK("#", "https://www.city.saga.lg.jp/kyouikuhoiku/main/?cont=shisetsu&amp;fid=51")</f>
        <v>https://www.city.saga.lg.jp/kyouikuhoiku/main/?cont=shisetsu&amp;fid=51</v>
      </c>
      <c r="BV29" s="1" t="s">
        <v>86</v>
      </c>
      <c r="BW29" s="1" t="s">
        <v>97</v>
      </c>
    </row>
    <row r="30" spans="1:75" x14ac:dyDescent="0.4">
      <c r="A30" s="1" t="s">
        <v>329</v>
      </c>
      <c r="B30" s="1" t="s">
        <v>330</v>
      </c>
      <c r="C30" s="1" t="s">
        <v>331</v>
      </c>
      <c r="E30" s="1" t="s">
        <v>78</v>
      </c>
      <c r="F30" s="1" t="s">
        <v>79</v>
      </c>
      <c r="G30" s="1" t="s">
        <v>332</v>
      </c>
      <c r="H30" s="1" t="s">
        <v>333</v>
      </c>
      <c r="I30" s="1" t="s">
        <v>334</v>
      </c>
      <c r="J30" s="1" t="s">
        <v>335</v>
      </c>
      <c r="L30" s="1" t="s">
        <v>336</v>
      </c>
      <c r="M30" s="1" t="s">
        <v>337</v>
      </c>
      <c r="N30" s="1" t="s">
        <v>338</v>
      </c>
      <c r="BU30" s="1" t="str">
        <f>HYPERLINK("#", "https://www.city.saga.lg.jp/kyouikuhoiku/main/?cont=shisetsu&amp;fid=61")</f>
        <v>https://www.city.saga.lg.jp/kyouikuhoiku/main/?cont=shisetsu&amp;fid=61</v>
      </c>
      <c r="BV30" s="1" t="s">
        <v>86</v>
      </c>
      <c r="BW30" s="1" t="s">
        <v>97</v>
      </c>
    </row>
    <row r="31" spans="1:75" x14ac:dyDescent="0.4">
      <c r="A31" s="1" t="s">
        <v>339</v>
      </c>
      <c r="B31" s="1" t="s">
        <v>340</v>
      </c>
      <c r="C31" s="1" t="s">
        <v>341</v>
      </c>
      <c r="E31" s="1" t="s">
        <v>78</v>
      </c>
      <c r="F31" s="1" t="s">
        <v>79</v>
      </c>
      <c r="G31" s="1" t="s">
        <v>323</v>
      </c>
      <c r="H31" s="1" t="s">
        <v>342</v>
      </c>
      <c r="J31" s="1" t="s">
        <v>343</v>
      </c>
      <c r="L31" s="1" t="s">
        <v>344</v>
      </c>
      <c r="M31" s="1" t="s">
        <v>345</v>
      </c>
      <c r="N31" s="1" t="s">
        <v>346</v>
      </c>
      <c r="BU31" s="1" t="str">
        <f>HYPERLINK("#", "https://www.city.saga.lg.jp/kyouikuhoiku/main/?cont=shisetsu&amp;fid=50")</f>
        <v>https://www.city.saga.lg.jp/kyouikuhoiku/main/?cont=shisetsu&amp;fid=50</v>
      </c>
      <c r="BV31" s="1" t="s">
        <v>86</v>
      </c>
      <c r="BW31" s="1" t="s">
        <v>97</v>
      </c>
    </row>
    <row r="32" spans="1:75" x14ac:dyDescent="0.4">
      <c r="A32" s="1" t="s">
        <v>347</v>
      </c>
      <c r="B32" s="1" t="s">
        <v>348</v>
      </c>
      <c r="C32" s="1" t="s">
        <v>349</v>
      </c>
      <c r="E32" s="1" t="s">
        <v>78</v>
      </c>
      <c r="F32" s="1" t="s">
        <v>79</v>
      </c>
      <c r="G32" s="1" t="s">
        <v>350</v>
      </c>
      <c r="H32" s="1" t="s">
        <v>351</v>
      </c>
      <c r="J32" s="1" t="s">
        <v>352</v>
      </c>
      <c r="L32" s="1" t="s">
        <v>353</v>
      </c>
      <c r="M32" s="1" t="s">
        <v>354</v>
      </c>
      <c r="N32" s="1" t="s">
        <v>355</v>
      </c>
      <c r="BU32" s="1" t="str">
        <f>HYPERLINK("#", "https://www.city.saga.lg.jp/kyouikuhoiku/main/?cont=shisetsu&amp;fid=59")</f>
        <v>https://www.city.saga.lg.jp/kyouikuhoiku/main/?cont=shisetsu&amp;fid=59</v>
      </c>
      <c r="BV32" s="1" t="s">
        <v>86</v>
      </c>
      <c r="BW32" s="1" t="s">
        <v>97</v>
      </c>
    </row>
    <row r="33" spans="1:75" x14ac:dyDescent="0.4">
      <c r="A33" s="1" t="s">
        <v>356</v>
      </c>
      <c r="B33" s="1" t="s">
        <v>357</v>
      </c>
      <c r="C33" s="1" t="s">
        <v>358</v>
      </c>
      <c r="E33" s="1" t="s">
        <v>78</v>
      </c>
      <c r="F33" s="1" t="s">
        <v>79</v>
      </c>
      <c r="G33" s="1" t="s">
        <v>359</v>
      </c>
      <c r="H33" s="1" t="s">
        <v>360</v>
      </c>
      <c r="J33" s="1" t="s">
        <v>361</v>
      </c>
      <c r="L33" s="1" t="s">
        <v>362</v>
      </c>
      <c r="M33" s="1" t="s">
        <v>363</v>
      </c>
      <c r="N33" s="1" t="s">
        <v>364</v>
      </c>
      <c r="BU33" s="1" t="str">
        <f>HYPERLINK("#", "https://www.city.saga.lg.jp/kyouikuhoiku/main/?cont=shisetsu&amp;fid=43")</f>
        <v>https://www.city.saga.lg.jp/kyouikuhoiku/main/?cont=shisetsu&amp;fid=43</v>
      </c>
      <c r="BV33" s="1" t="s">
        <v>86</v>
      </c>
      <c r="BW33" s="1" t="s">
        <v>97</v>
      </c>
    </row>
    <row r="34" spans="1:75" x14ac:dyDescent="0.4">
      <c r="A34" s="1" t="s">
        <v>365</v>
      </c>
      <c r="B34" s="1" t="s">
        <v>366</v>
      </c>
      <c r="C34" s="1" t="s">
        <v>367</v>
      </c>
      <c r="E34" s="1" t="s">
        <v>78</v>
      </c>
      <c r="F34" s="1" t="s">
        <v>79</v>
      </c>
      <c r="G34" s="1" t="s">
        <v>368</v>
      </c>
      <c r="H34" s="1" t="s">
        <v>369</v>
      </c>
      <c r="J34" s="1" t="s">
        <v>370</v>
      </c>
      <c r="L34" s="1" t="s">
        <v>371</v>
      </c>
      <c r="M34" s="1" t="s">
        <v>372</v>
      </c>
      <c r="N34" s="1" t="s">
        <v>373</v>
      </c>
      <c r="BU34" s="1" t="str">
        <f>HYPERLINK("#", "https://www.city.saga.lg.jp/kyouikuhoiku/main/?cont=shisetsu&amp;fid=39")</f>
        <v>https://www.city.saga.lg.jp/kyouikuhoiku/main/?cont=shisetsu&amp;fid=39</v>
      </c>
      <c r="BV34" s="1" t="s">
        <v>86</v>
      </c>
      <c r="BW34" s="1" t="s">
        <v>97</v>
      </c>
    </row>
    <row r="35" spans="1:75" x14ac:dyDescent="0.4">
      <c r="A35" s="1" t="s">
        <v>374</v>
      </c>
      <c r="B35" s="1" t="s">
        <v>375</v>
      </c>
      <c r="C35" s="1" t="s">
        <v>376</v>
      </c>
      <c r="E35" s="1" t="s">
        <v>78</v>
      </c>
      <c r="F35" s="1" t="s">
        <v>79</v>
      </c>
      <c r="G35" s="1" t="s">
        <v>377</v>
      </c>
      <c r="H35" s="1" t="s">
        <v>378</v>
      </c>
      <c r="J35" s="1" t="s">
        <v>379</v>
      </c>
      <c r="L35" s="1" t="s">
        <v>380</v>
      </c>
      <c r="M35" s="1" t="s">
        <v>381</v>
      </c>
      <c r="N35" s="1" t="s">
        <v>382</v>
      </c>
      <c r="BU35" s="1" t="str">
        <f>HYPERLINK("#", "https://www.city.saga.lg.jp/kyouikuhoiku/main/?cont=shisetsu&amp;fid=40")</f>
        <v>https://www.city.saga.lg.jp/kyouikuhoiku/main/?cont=shisetsu&amp;fid=40</v>
      </c>
      <c r="BV35" s="1" t="s">
        <v>86</v>
      </c>
      <c r="BW35" s="1" t="s">
        <v>97</v>
      </c>
    </row>
    <row r="36" spans="1:75" x14ac:dyDescent="0.4">
      <c r="A36" s="1" t="s">
        <v>383</v>
      </c>
      <c r="B36" s="1" t="s">
        <v>384</v>
      </c>
      <c r="C36" s="1" t="s">
        <v>385</v>
      </c>
      <c r="E36" s="1" t="s">
        <v>78</v>
      </c>
      <c r="F36" s="1" t="s">
        <v>79</v>
      </c>
      <c r="G36" s="1" t="s">
        <v>386</v>
      </c>
      <c r="H36" s="1" t="s">
        <v>387</v>
      </c>
      <c r="J36" s="1" t="s">
        <v>388</v>
      </c>
      <c r="L36" s="1" t="s">
        <v>389</v>
      </c>
      <c r="M36" s="1" t="s">
        <v>390</v>
      </c>
      <c r="N36" s="1" t="s">
        <v>391</v>
      </c>
      <c r="BU36" s="1" t="str">
        <f>HYPERLINK("#", "https://www.city.saga.lg.jp/kyouikuhoiku/main/?cont=shisetsu&amp;fid=52")</f>
        <v>https://www.city.saga.lg.jp/kyouikuhoiku/main/?cont=shisetsu&amp;fid=52</v>
      </c>
      <c r="BV36" s="1" t="s">
        <v>86</v>
      </c>
      <c r="BW36" s="1" t="s">
        <v>97</v>
      </c>
    </row>
    <row r="37" spans="1:75" x14ac:dyDescent="0.4">
      <c r="A37" s="1" t="s">
        <v>392</v>
      </c>
      <c r="B37" s="1" t="s">
        <v>393</v>
      </c>
      <c r="C37" s="1" t="s">
        <v>394</v>
      </c>
      <c r="E37" s="1" t="s">
        <v>78</v>
      </c>
      <c r="F37" s="1" t="s">
        <v>79</v>
      </c>
      <c r="G37" s="1" t="s">
        <v>395</v>
      </c>
      <c r="H37" s="1" t="s">
        <v>396</v>
      </c>
      <c r="J37" s="1" t="s">
        <v>397</v>
      </c>
      <c r="L37" s="1" t="s">
        <v>398</v>
      </c>
      <c r="M37" s="1" t="s">
        <v>399</v>
      </c>
      <c r="N37" s="1" t="s">
        <v>400</v>
      </c>
      <c r="BU37" s="1" t="str">
        <f>HYPERLINK("#", "https://www.city.saga.lg.jp/kyouikuhoiku/main/?cont=shisetsu&amp;fid=46")</f>
        <v>https://www.city.saga.lg.jp/kyouikuhoiku/main/?cont=shisetsu&amp;fid=46</v>
      </c>
      <c r="BV37" s="1" t="s">
        <v>86</v>
      </c>
      <c r="BW37" s="1" t="s">
        <v>97</v>
      </c>
    </row>
    <row r="38" spans="1:75" x14ac:dyDescent="0.4">
      <c r="A38" s="1" t="s">
        <v>401</v>
      </c>
      <c r="B38" s="1" t="s">
        <v>402</v>
      </c>
      <c r="C38" s="1" t="s">
        <v>403</v>
      </c>
      <c r="E38" s="1" t="s">
        <v>78</v>
      </c>
      <c r="F38" s="1" t="s">
        <v>79</v>
      </c>
      <c r="G38" s="1" t="s">
        <v>404</v>
      </c>
      <c r="H38" s="1" t="s">
        <v>405</v>
      </c>
      <c r="J38" s="1" t="s">
        <v>406</v>
      </c>
      <c r="L38" s="1" t="s">
        <v>407</v>
      </c>
      <c r="M38" s="1" t="s">
        <v>408</v>
      </c>
      <c r="N38" s="1" t="s">
        <v>409</v>
      </c>
      <c r="BU38" s="1" t="str">
        <f>HYPERLINK("#", "https://www.city.saga.lg.jp/kyouikuhoiku/main/?cont=shisetsu&amp;fid=58")</f>
        <v>https://www.city.saga.lg.jp/kyouikuhoiku/main/?cont=shisetsu&amp;fid=58</v>
      </c>
      <c r="BV38" s="1" t="s">
        <v>86</v>
      </c>
      <c r="BW38" s="1" t="s">
        <v>97</v>
      </c>
    </row>
    <row r="39" spans="1:75" x14ac:dyDescent="0.4">
      <c r="A39" s="1" t="s">
        <v>410</v>
      </c>
      <c r="B39" s="1" t="s">
        <v>411</v>
      </c>
      <c r="C39" s="1" t="s">
        <v>412</v>
      </c>
      <c r="E39" s="1" t="s">
        <v>78</v>
      </c>
      <c r="F39" s="1" t="s">
        <v>79</v>
      </c>
      <c r="G39" s="1" t="s">
        <v>413</v>
      </c>
      <c r="H39" s="1" t="s">
        <v>414</v>
      </c>
      <c r="J39" s="1" t="s">
        <v>415</v>
      </c>
      <c r="L39" s="1" t="s">
        <v>416</v>
      </c>
      <c r="M39" s="1" t="s">
        <v>417</v>
      </c>
      <c r="N39" s="1" t="s">
        <v>418</v>
      </c>
      <c r="BU39" s="1" t="str">
        <f>HYPERLINK("#", "https://www.city.saga.lg.jp/kyouikuhoiku/main/?cont=shisetsu&amp;fid=70")</f>
        <v>https://www.city.saga.lg.jp/kyouikuhoiku/main/?cont=shisetsu&amp;fid=70</v>
      </c>
      <c r="BV39" s="1" t="s">
        <v>86</v>
      </c>
      <c r="BW39" s="1" t="s">
        <v>97</v>
      </c>
    </row>
    <row r="40" spans="1:75" x14ac:dyDescent="0.4">
      <c r="A40" s="1" t="s">
        <v>419</v>
      </c>
      <c r="B40" s="1" t="s">
        <v>420</v>
      </c>
      <c r="C40" s="1" t="s">
        <v>421</v>
      </c>
      <c r="E40" s="1" t="s">
        <v>78</v>
      </c>
      <c r="F40" s="1" t="s">
        <v>79</v>
      </c>
      <c r="G40" s="1" t="s">
        <v>270</v>
      </c>
      <c r="H40" s="1" t="s">
        <v>422</v>
      </c>
      <c r="J40" s="1" t="s">
        <v>423</v>
      </c>
      <c r="L40" s="1" t="s">
        <v>424</v>
      </c>
      <c r="M40" s="1" t="s">
        <v>425</v>
      </c>
      <c r="N40" s="1" t="s">
        <v>426</v>
      </c>
      <c r="BU40" s="1" t="str">
        <f>HYPERLINK("#", "https://www.city.saga.lg.jp/kyouikuhoiku/main/?cont=shisetsu&amp;fid=31")</f>
        <v>https://www.city.saga.lg.jp/kyouikuhoiku/main/?cont=shisetsu&amp;fid=31</v>
      </c>
      <c r="BV40" s="1" t="s">
        <v>86</v>
      </c>
      <c r="BW40" s="1" t="s">
        <v>97</v>
      </c>
    </row>
    <row r="41" spans="1:75" x14ac:dyDescent="0.4">
      <c r="A41" s="1" t="s">
        <v>427</v>
      </c>
      <c r="B41" s="1" t="s">
        <v>428</v>
      </c>
      <c r="C41" s="1" t="s">
        <v>429</v>
      </c>
      <c r="E41" s="1" t="s">
        <v>78</v>
      </c>
      <c r="F41" s="1" t="s">
        <v>79</v>
      </c>
      <c r="G41" s="1" t="s">
        <v>430</v>
      </c>
      <c r="H41" s="1" t="s">
        <v>431</v>
      </c>
      <c r="J41" s="1" t="s">
        <v>432</v>
      </c>
      <c r="L41" s="1" t="s">
        <v>433</v>
      </c>
      <c r="M41" s="1" t="s">
        <v>434</v>
      </c>
      <c r="N41" s="1" t="s">
        <v>435</v>
      </c>
      <c r="BU41" s="1" t="str">
        <f>HYPERLINK("#", "https://www.city.saga.lg.jp/kyouikuhoiku/main/?cont=shisetsu&amp;fid=20")</f>
        <v>https://www.city.saga.lg.jp/kyouikuhoiku/main/?cont=shisetsu&amp;fid=20</v>
      </c>
      <c r="BV41" s="1" t="s">
        <v>86</v>
      </c>
      <c r="BW41" s="1" t="s">
        <v>97</v>
      </c>
    </row>
    <row r="42" spans="1:75" x14ac:dyDescent="0.4">
      <c r="A42" s="1" t="s">
        <v>436</v>
      </c>
      <c r="B42" s="1" t="s">
        <v>437</v>
      </c>
      <c r="C42" s="1" t="s">
        <v>438</v>
      </c>
      <c r="E42" s="1" t="s">
        <v>78</v>
      </c>
      <c r="F42" s="1" t="s">
        <v>79</v>
      </c>
      <c r="G42" s="1" t="s">
        <v>439</v>
      </c>
      <c r="H42" s="1" t="s">
        <v>440</v>
      </c>
      <c r="J42" s="1" t="s">
        <v>441</v>
      </c>
      <c r="L42" s="1" t="s">
        <v>442</v>
      </c>
      <c r="M42" s="1" t="s">
        <v>443</v>
      </c>
      <c r="N42" s="1" t="s">
        <v>444</v>
      </c>
      <c r="BU42" s="1" t="str">
        <f>HYPERLINK("#", "https://www.city.saga.lg.jp/kyouikuhoiku/main/?cont=shisetsu&amp;fid=102")</f>
        <v>https://www.city.saga.lg.jp/kyouikuhoiku/main/?cont=shisetsu&amp;fid=102</v>
      </c>
      <c r="BV42" s="1" t="s">
        <v>86</v>
      </c>
      <c r="BW42" s="1" t="s">
        <v>97</v>
      </c>
    </row>
    <row r="43" spans="1:75" x14ac:dyDescent="0.4">
      <c r="A43" s="1" t="s">
        <v>445</v>
      </c>
      <c r="B43" s="1" t="s">
        <v>446</v>
      </c>
      <c r="C43" s="1" t="s">
        <v>447</v>
      </c>
      <c r="E43" s="1" t="s">
        <v>78</v>
      </c>
      <c r="F43" s="1" t="s">
        <v>79</v>
      </c>
      <c r="G43" s="1" t="s">
        <v>448</v>
      </c>
      <c r="H43" s="1" t="s">
        <v>449</v>
      </c>
      <c r="J43" s="1" t="s">
        <v>450</v>
      </c>
      <c r="L43" s="1" t="s">
        <v>94</v>
      </c>
      <c r="M43" s="1" t="s">
        <v>451</v>
      </c>
      <c r="N43" s="1" t="s">
        <v>452</v>
      </c>
      <c r="BU43" s="1" t="str">
        <f>HYPERLINK("#", "https://www.city.saga.lg.jp/kyouikuhoiku/main/?cont=shisetsu&amp;fid=135")</f>
        <v>https://www.city.saga.lg.jp/kyouikuhoiku/main/?cont=shisetsu&amp;fid=135</v>
      </c>
      <c r="BV43" s="1" t="s">
        <v>86</v>
      </c>
      <c r="BW43" s="1" t="s">
        <v>97</v>
      </c>
    </row>
    <row r="44" spans="1:75" x14ac:dyDescent="0.4">
      <c r="A44" s="1" t="s">
        <v>453</v>
      </c>
      <c r="B44" s="1" t="s">
        <v>454</v>
      </c>
      <c r="C44" s="1" t="s">
        <v>455</v>
      </c>
      <c r="E44" s="1" t="s">
        <v>78</v>
      </c>
      <c r="F44" s="1" t="s">
        <v>79</v>
      </c>
      <c r="G44" s="1" t="s">
        <v>456</v>
      </c>
      <c r="H44" s="1" t="s">
        <v>457</v>
      </c>
      <c r="J44" s="1" t="s">
        <v>458</v>
      </c>
      <c r="L44" s="1" t="s">
        <v>459</v>
      </c>
      <c r="M44" s="1" t="s">
        <v>460</v>
      </c>
      <c r="N44" s="1" t="s">
        <v>461</v>
      </c>
      <c r="BU44" s="1" t="str">
        <f>HYPERLINK("#", "https://www.city.saga.lg.jp/kyouikuhoiku/main/?cont=shisetsu&amp;fid=1")</f>
        <v>https://www.city.saga.lg.jp/kyouikuhoiku/main/?cont=shisetsu&amp;fid=1</v>
      </c>
      <c r="BV44" s="1" t="s">
        <v>86</v>
      </c>
      <c r="BW44" s="1" t="s">
        <v>97</v>
      </c>
    </row>
    <row r="45" spans="1:75" x14ac:dyDescent="0.4">
      <c r="A45" s="1" t="s">
        <v>462</v>
      </c>
      <c r="B45" s="1" t="s">
        <v>463</v>
      </c>
      <c r="C45" s="1" t="s">
        <v>464</v>
      </c>
      <c r="E45" s="1" t="s">
        <v>78</v>
      </c>
      <c r="F45" s="1" t="s">
        <v>79</v>
      </c>
      <c r="G45" s="1" t="s">
        <v>465</v>
      </c>
      <c r="H45" s="1" t="s">
        <v>466</v>
      </c>
      <c r="J45" s="1" t="s">
        <v>467</v>
      </c>
      <c r="L45" s="1" t="s">
        <v>468</v>
      </c>
      <c r="M45" s="1" t="s">
        <v>469</v>
      </c>
      <c r="N45" s="1" t="s">
        <v>470</v>
      </c>
      <c r="BU45" s="1" t="str">
        <f>HYPERLINK("#", "https://www.city.saga.lg.jp/kyouikuhoiku/main/?cont=shisetsu&amp;fid=112")</f>
        <v>https://www.city.saga.lg.jp/kyouikuhoiku/main/?cont=shisetsu&amp;fid=112</v>
      </c>
      <c r="BV45" s="1" t="s">
        <v>86</v>
      </c>
      <c r="BW45" s="1" t="s">
        <v>97</v>
      </c>
    </row>
    <row r="46" spans="1:75" x14ac:dyDescent="0.4">
      <c r="A46" s="1" t="s">
        <v>471</v>
      </c>
      <c r="B46" s="1" t="s">
        <v>472</v>
      </c>
      <c r="C46" s="1" t="s">
        <v>473</v>
      </c>
      <c r="E46" s="1" t="s">
        <v>78</v>
      </c>
      <c r="F46" s="1" t="s">
        <v>79</v>
      </c>
      <c r="G46" s="1" t="s">
        <v>110</v>
      </c>
      <c r="H46" s="1" t="s">
        <v>474</v>
      </c>
      <c r="J46" s="1" t="s">
        <v>475</v>
      </c>
      <c r="L46" s="1" t="s">
        <v>476</v>
      </c>
      <c r="M46" s="1" t="s">
        <v>477</v>
      </c>
      <c r="N46" s="1" t="s">
        <v>478</v>
      </c>
      <c r="BU46" s="1" t="str">
        <f>HYPERLINK("#", "https://www.city.saga.lg.jp/kyouikuhoiku/main/?cont=shisetsu&amp;fid=10")</f>
        <v>https://www.city.saga.lg.jp/kyouikuhoiku/main/?cont=shisetsu&amp;fid=10</v>
      </c>
      <c r="BV46" s="1" t="s">
        <v>86</v>
      </c>
      <c r="BW46" s="1" t="s">
        <v>87</v>
      </c>
    </row>
    <row r="47" spans="1:75" x14ac:dyDescent="0.4">
      <c r="A47" s="1" t="s">
        <v>479</v>
      </c>
      <c r="B47" s="1" t="s">
        <v>480</v>
      </c>
      <c r="C47" s="1" t="s">
        <v>481</v>
      </c>
      <c r="E47" s="1" t="s">
        <v>78</v>
      </c>
      <c r="F47" s="1" t="s">
        <v>79</v>
      </c>
      <c r="G47" s="1" t="s">
        <v>482</v>
      </c>
      <c r="H47" s="1" t="s">
        <v>483</v>
      </c>
      <c r="J47" s="1" t="s">
        <v>484</v>
      </c>
      <c r="L47" s="1" t="s">
        <v>485</v>
      </c>
      <c r="M47" s="1" t="s">
        <v>486</v>
      </c>
      <c r="N47" s="1" t="s">
        <v>487</v>
      </c>
      <c r="BU47" s="1" t="str">
        <f>HYPERLINK("#", "https://www.city.saga.lg.jp/kyouikuhoiku/main/?cont=shisetsu&amp;fid=12")</f>
        <v>https://www.city.saga.lg.jp/kyouikuhoiku/main/?cont=shisetsu&amp;fid=12</v>
      </c>
      <c r="BV47" s="1" t="s">
        <v>86</v>
      </c>
      <c r="BW47" s="1" t="s">
        <v>87</v>
      </c>
    </row>
    <row r="48" spans="1:75" x14ac:dyDescent="0.4">
      <c r="A48" s="1" t="s">
        <v>488</v>
      </c>
      <c r="B48" s="1" t="s">
        <v>489</v>
      </c>
      <c r="C48" s="1" t="s">
        <v>490</v>
      </c>
      <c r="E48" s="1" t="s">
        <v>78</v>
      </c>
      <c r="F48" s="1" t="s">
        <v>79</v>
      </c>
      <c r="G48" s="1" t="s">
        <v>182</v>
      </c>
      <c r="H48" s="1" t="s">
        <v>491</v>
      </c>
      <c r="J48" s="1" t="s">
        <v>492</v>
      </c>
      <c r="L48" s="1" t="s">
        <v>493</v>
      </c>
      <c r="M48" s="1" t="s">
        <v>494</v>
      </c>
      <c r="N48" s="1" t="s">
        <v>495</v>
      </c>
      <c r="BU48" s="1" t="str">
        <f>HYPERLINK("#", "https://www.city.saga.lg.jp/kyouikuhoiku/main/?cont=shisetsu&amp;fid=28")</f>
        <v>https://www.city.saga.lg.jp/kyouikuhoiku/main/?cont=shisetsu&amp;fid=28</v>
      </c>
      <c r="BV48" s="1" t="s">
        <v>86</v>
      </c>
      <c r="BW48" s="1" t="s">
        <v>87</v>
      </c>
    </row>
    <row r="49" spans="1:75" x14ac:dyDescent="0.4">
      <c r="A49" s="1" t="s">
        <v>496</v>
      </c>
      <c r="B49" s="1" t="s">
        <v>497</v>
      </c>
      <c r="C49" s="1" t="s">
        <v>498</v>
      </c>
      <c r="E49" s="1" t="s">
        <v>78</v>
      </c>
      <c r="F49" s="1" t="s">
        <v>79</v>
      </c>
      <c r="G49" s="1" t="s">
        <v>499</v>
      </c>
      <c r="H49" s="1" t="s">
        <v>500</v>
      </c>
      <c r="J49" s="1" t="s">
        <v>501</v>
      </c>
      <c r="L49" s="1" t="s">
        <v>502</v>
      </c>
      <c r="M49" s="1" t="s">
        <v>503</v>
      </c>
      <c r="N49" s="1" t="s">
        <v>504</v>
      </c>
      <c r="BU49" s="1" t="str">
        <f>HYPERLINK("#", "https://www.city.saga.lg.jp/kyouikuhoiku/main/?cont=shisetsu&amp;fid=25")</f>
        <v>https://www.city.saga.lg.jp/kyouikuhoiku/main/?cont=shisetsu&amp;fid=25</v>
      </c>
      <c r="BV49" s="1" t="s">
        <v>86</v>
      </c>
      <c r="BW49" s="1" t="s">
        <v>87</v>
      </c>
    </row>
    <row r="50" spans="1:75" x14ac:dyDescent="0.4">
      <c r="A50" s="1" t="s">
        <v>505</v>
      </c>
      <c r="B50" s="1" t="s">
        <v>506</v>
      </c>
      <c r="C50" s="1" t="s">
        <v>507</v>
      </c>
      <c r="E50" s="1" t="s">
        <v>78</v>
      </c>
      <c r="F50" s="1" t="s">
        <v>79</v>
      </c>
      <c r="G50" s="1" t="s">
        <v>377</v>
      </c>
      <c r="H50" s="1" t="s">
        <v>508</v>
      </c>
      <c r="J50" s="1" t="s">
        <v>509</v>
      </c>
      <c r="L50" s="1" t="s">
        <v>510</v>
      </c>
      <c r="M50" s="1" t="s">
        <v>511</v>
      </c>
      <c r="N50" s="1" t="s">
        <v>512</v>
      </c>
      <c r="BU50" s="1" t="str">
        <f>HYPERLINK("#", "https://www.city.saga.lg.jp/kyouikuhoiku/main/?cont=shisetsu&amp;fid=16")</f>
        <v>https://www.city.saga.lg.jp/kyouikuhoiku/main/?cont=shisetsu&amp;fid=16</v>
      </c>
      <c r="BV50" s="1" t="s">
        <v>86</v>
      </c>
      <c r="BW50" s="1" t="s">
        <v>87</v>
      </c>
    </row>
    <row r="51" spans="1:75" x14ac:dyDescent="0.4">
      <c r="A51" s="1" t="s">
        <v>513</v>
      </c>
      <c r="B51" s="1" t="s">
        <v>514</v>
      </c>
      <c r="C51" s="1" t="s">
        <v>515</v>
      </c>
      <c r="E51" s="1" t="s">
        <v>78</v>
      </c>
      <c r="F51" s="1" t="s">
        <v>79</v>
      </c>
      <c r="G51" s="1" t="s">
        <v>516</v>
      </c>
      <c r="H51" s="1" t="s">
        <v>517</v>
      </c>
      <c r="J51" s="1" t="s">
        <v>518</v>
      </c>
      <c r="L51" s="1" t="s">
        <v>519</v>
      </c>
      <c r="M51" s="1" t="s">
        <v>520</v>
      </c>
      <c r="N51" s="1" t="s">
        <v>521</v>
      </c>
      <c r="BU51" s="1" t="str">
        <f>HYPERLINK("#", "https://www.city.saga.lg.jp/kyouikuhoiku/main/?cont=shisetsu&amp;fid=11")</f>
        <v>https://www.city.saga.lg.jp/kyouikuhoiku/main/?cont=shisetsu&amp;fid=11</v>
      </c>
      <c r="BV51" s="1" t="s">
        <v>86</v>
      </c>
      <c r="BW51" s="1" t="s">
        <v>87</v>
      </c>
    </row>
    <row r="52" spans="1:75" x14ac:dyDescent="0.4">
      <c r="A52" s="1" t="s">
        <v>522</v>
      </c>
      <c r="B52" s="1" t="s">
        <v>523</v>
      </c>
      <c r="C52" s="1" t="s">
        <v>524</v>
      </c>
      <c r="E52" s="1" t="s">
        <v>78</v>
      </c>
      <c r="F52" s="1" t="s">
        <v>79</v>
      </c>
      <c r="G52" s="1" t="s">
        <v>525</v>
      </c>
      <c r="H52" s="1" t="s">
        <v>526</v>
      </c>
      <c r="J52" s="1" t="s">
        <v>527</v>
      </c>
      <c r="L52" s="1" t="s">
        <v>528</v>
      </c>
      <c r="M52" s="1" t="s">
        <v>529</v>
      </c>
      <c r="N52" s="1" t="s">
        <v>530</v>
      </c>
      <c r="BU52" s="1" t="str">
        <f>HYPERLINK("#", "https://www.city.saga.lg.jp/kyouikuhoiku/main/?cont=shisetsu&amp;fid=19")</f>
        <v>https://www.city.saga.lg.jp/kyouikuhoiku/main/?cont=shisetsu&amp;fid=19</v>
      </c>
      <c r="BV52" s="1" t="s">
        <v>86</v>
      </c>
      <c r="BW52" s="1" t="s">
        <v>87</v>
      </c>
    </row>
    <row r="53" spans="1:75" x14ac:dyDescent="0.4">
      <c r="A53" s="1" t="s">
        <v>531</v>
      </c>
      <c r="B53" s="1" t="s">
        <v>532</v>
      </c>
      <c r="C53" s="1" t="s">
        <v>533</v>
      </c>
      <c r="E53" s="1" t="s">
        <v>78</v>
      </c>
      <c r="F53" s="1" t="s">
        <v>79</v>
      </c>
      <c r="G53" s="1" t="s">
        <v>534</v>
      </c>
      <c r="H53" s="1" t="s">
        <v>535</v>
      </c>
      <c r="J53" s="1" t="s">
        <v>536</v>
      </c>
      <c r="L53" s="1" t="s">
        <v>537</v>
      </c>
      <c r="M53" s="1" t="s">
        <v>538</v>
      </c>
      <c r="N53" s="1" t="s">
        <v>539</v>
      </c>
      <c r="BU53" s="1" t="str">
        <f>HYPERLINK("#", "https://www.city.saga.lg.jp/kyouikuhoiku/main/?cont=shisetsu&amp;fid=30")</f>
        <v>https://www.city.saga.lg.jp/kyouikuhoiku/main/?cont=shisetsu&amp;fid=30</v>
      </c>
      <c r="BV53" s="1" t="s">
        <v>86</v>
      </c>
      <c r="BW53" s="1" t="s">
        <v>87</v>
      </c>
    </row>
    <row r="54" spans="1:75" x14ac:dyDescent="0.4">
      <c r="A54" s="1" t="s">
        <v>540</v>
      </c>
      <c r="B54" s="1" t="s">
        <v>541</v>
      </c>
      <c r="C54" s="1" t="s">
        <v>542</v>
      </c>
      <c r="E54" s="1" t="s">
        <v>78</v>
      </c>
      <c r="F54" s="1" t="s">
        <v>79</v>
      </c>
      <c r="G54" s="1" t="s">
        <v>543</v>
      </c>
      <c r="H54" s="1" t="s">
        <v>544</v>
      </c>
      <c r="J54" s="1" t="s">
        <v>545</v>
      </c>
      <c r="L54" s="1" t="s">
        <v>546</v>
      </c>
      <c r="M54" s="1" t="s">
        <v>547</v>
      </c>
      <c r="N54" s="1" t="s">
        <v>548</v>
      </c>
      <c r="BU54" s="1" t="str">
        <f>HYPERLINK("#", "https://www.city.saga.lg.jp/kyouikuhoiku/main/?cont=shisetsu&amp;fid=14")</f>
        <v>https://www.city.saga.lg.jp/kyouikuhoiku/main/?cont=shisetsu&amp;fid=14</v>
      </c>
      <c r="BV54" s="1" t="s">
        <v>86</v>
      </c>
      <c r="BW54" s="1" t="s">
        <v>87</v>
      </c>
    </row>
    <row r="55" spans="1:75" x14ac:dyDescent="0.4">
      <c r="A55" s="1" t="s">
        <v>549</v>
      </c>
      <c r="B55" s="1" t="s">
        <v>550</v>
      </c>
      <c r="C55" s="1" t="s">
        <v>551</v>
      </c>
      <c r="E55" s="1" t="s">
        <v>78</v>
      </c>
      <c r="F55" s="1" t="s">
        <v>79</v>
      </c>
      <c r="G55" s="1" t="s">
        <v>386</v>
      </c>
      <c r="H55" s="1" t="s">
        <v>552</v>
      </c>
      <c r="J55" s="1" t="s">
        <v>553</v>
      </c>
      <c r="L55" s="1" t="s">
        <v>554</v>
      </c>
      <c r="M55" s="1" t="s">
        <v>555</v>
      </c>
      <c r="N55" s="1" t="s">
        <v>556</v>
      </c>
      <c r="BU55" s="1" t="str">
        <f>HYPERLINK("#", "https://www.city.saga.lg.jp/kyouikuhoiku/main/?cont=shisetsu&amp;fid=106")</f>
        <v>https://www.city.saga.lg.jp/kyouikuhoiku/main/?cont=shisetsu&amp;fid=106</v>
      </c>
      <c r="BV55" s="1" t="s">
        <v>86</v>
      </c>
      <c r="BW55" s="1" t="s">
        <v>87</v>
      </c>
    </row>
    <row r="56" spans="1:75" s="3" customFormat="1" x14ac:dyDescent="0.4">
      <c r="A56" s="2" t="s">
        <v>571</v>
      </c>
      <c r="B56" s="2" t="s">
        <v>666</v>
      </c>
      <c r="C56" s="2" t="s">
        <v>667</v>
      </c>
      <c r="E56" s="2" t="s">
        <v>78</v>
      </c>
      <c r="F56" s="2" t="s">
        <v>79</v>
      </c>
      <c r="G56" s="2" t="s">
        <v>570</v>
      </c>
      <c r="H56" s="2" t="s">
        <v>569</v>
      </c>
      <c r="J56" s="2" t="s">
        <v>568</v>
      </c>
      <c r="L56" s="2" t="s">
        <v>567</v>
      </c>
      <c r="M56" s="2" t="s">
        <v>566</v>
      </c>
      <c r="N56" s="2" t="s">
        <v>565</v>
      </c>
      <c r="BU56" s="2" t="str">
        <f>HYPERLINK("#", "https://www.city.saga.lg.jp/kyouikuhoiku/main/?cont=shisetsu&amp;fid=108")</f>
        <v>https://www.city.saga.lg.jp/kyouikuhoiku/main/?cont=shisetsu&amp;fid=108</v>
      </c>
      <c r="BV56" s="2" t="s">
        <v>557</v>
      </c>
      <c r="BW56" s="2" t="s">
        <v>97</v>
      </c>
    </row>
    <row r="57" spans="1:75" s="3" customFormat="1" x14ac:dyDescent="0.4">
      <c r="A57" s="2" t="s">
        <v>564</v>
      </c>
      <c r="B57" s="2" t="s">
        <v>668</v>
      </c>
      <c r="C57" s="2" t="s">
        <v>669</v>
      </c>
      <c r="E57" s="2" t="s">
        <v>78</v>
      </c>
      <c r="F57" s="2" t="s">
        <v>79</v>
      </c>
      <c r="G57" s="2" t="s">
        <v>563</v>
      </c>
      <c r="H57" s="2" t="s">
        <v>562</v>
      </c>
      <c r="J57" s="2" t="s">
        <v>561</v>
      </c>
      <c r="L57" s="2" t="s">
        <v>560</v>
      </c>
      <c r="M57" s="2" t="s">
        <v>559</v>
      </c>
      <c r="N57" s="2" t="s">
        <v>558</v>
      </c>
      <c r="BU57" s="2" t="str">
        <f>HYPERLINK("#", "https://www.city.saga.lg.jp/kyouikuhoiku/main/?cont=shisetsu&amp;fid=101")</f>
        <v>https://www.city.saga.lg.jp/kyouikuhoiku/main/?cont=shisetsu&amp;fid=101</v>
      </c>
      <c r="BV57" s="2" t="s">
        <v>557</v>
      </c>
      <c r="BW57" s="2" t="s">
        <v>97</v>
      </c>
    </row>
    <row r="58" spans="1:75" s="3" customFormat="1" x14ac:dyDescent="0.4">
      <c r="A58" s="2" t="s">
        <v>589</v>
      </c>
      <c r="B58" s="2" t="s">
        <v>588</v>
      </c>
      <c r="C58" s="2" t="s">
        <v>587</v>
      </c>
      <c r="E58" s="2" t="s">
        <v>78</v>
      </c>
      <c r="F58" s="2" t="s">
        <v>79</v>
      </c>
      <c r="G58" s="2" t="s">
        <v>586</v>
      </c>
      <c r="H58" s="2" t="s">
        <v>585</v>
      </c>
      <c r="J58" s="2" t="s">
        <v>584</v>
      </c>
      <c r="L58" s="2" t="s">
        <v>583</v>
      </c>
      <c r="M58" s="2" t="s">
        <v>582</v>
      </c>
      <c r="N58" s="2" t="s">
        <v>581</v>
      </c>
      <c r="BU58" s="2" t="str">
        <f>HYPERLINK("#", "https://www.city.saga.lg.jp/kyouikuhoiku/main/?cont=shisetsu&amp;fid=17")</f>
        <v>https://www.city.saga.lg.jp/kyouikuhoiku/main/?cont=shisetsu&amp;fid=17</v>
      </c>
      <c r="BV58" s="2" t="s">
        <v>572</v>
      </c>
      <c r="BW58" s="2" t="s">
        <v>97</v>
      </c>
    </row>
    <row r="59" spans="1:75" s="3" customFormat="1" x14ac:dyDescent="0.4">
      <c r="A59" s="2" t="s">
        <v>580</v>
      </c>
      <c r="B59" s="2" t="s">
        <v>579</v>
      </c>
      <c r="C59" s="2" t="s">
        <v>578</v>
      </c>
      <c r="E59" s="2" t="s">
        <v>78</v>
      </c>
      <c r="F59" s="2" t="s">
        <v>79</v>
      </c>
      <c r="G59" s="2" t="s">
        <v>448</v>
      </c>
      <c r="H59" s="2" t="s">
        <v>577</v>
      </c>
      <c r="J59" s="2" t="s">
        <v>576</v>
      </c>
      <c r="L59" s="2" t="s">
        <v>575</v>
      </c>
      <c r="M59" s="2" t="s">
        <v>574</v>
      </c>
      <c r="N59" s="2" t="s">
        <v>573</v>
      </c>
      <c r="BU59" s="2" t="str">
        <f>HYPERLINK("#", "https://www.city.saga.lg.jp/kyouikuhoiku/main/?cont=shisetsu&amp;fid=21")</f>
        <v>https://www.city.saga.lg.jp/kyouikuhoiku/main/?cont=shisetsu&amp;fid=21</v>
      </c>
      <c r="BV59" s="2" t="s">
        <v>572</v>
      </c>
      <c r="BW59" s="2" t="s">
        <v>97</v>
      </c>
    </row>
    <row r="60" spans="1:75" s="3" customFormat="1" x14ac:dyDescent="0.4">
      <c r="A60" s="2" t="s">
        <v>650</v>
      </c>
      <c r="B60" s="2" t="s">
        <v>649</v>
      </c>
      <c r="C60" s="2" t="s">
        <v>648</v>
      </c>
      <c r="E60" s="2" t="s">
        <v>78</v>
      </c>
      <c r="F60" s="2" t="s">
        <v>79</v>
      </c>
      <c r="G60" s="2" t="s">
        <v>647</v>
      </c>
      <c r="H60" s="2" t="s">
        <v>646</v>
      </c>
      <c r="J60" s="2" t="s">
        <v>645</v>
      </c>
      <c r="L60" s="2" t="s">
        <v>644</v>
      </c>
      <c r="M60" s="2" t="s">
        <v>643</v>
      </c>
      <c r="N60" s="2" t="s">
        <v>642</v>
      </c>
      <c r="BU60" s="2" t="str">
        <f>HYPERLINK("#", "https://www.city.saga.lg.jp/kyouikuhoiku/main/?cont=shisetsu&amp;fid=26")</f>
        <v>https://www.city.saga.lg.jp/kyouikuhoiku/main/?cont=shisetsu&amp;fid=26</v>
      </c>
      <c r="BV60" s="2" t="s">
        <v>572</v>
      </c>
      <c r="BW60" s="2" t="s">
        <v>97</v>
      </c>
    </row>
    <row r="61" spans="1:75" s="3" customFormat="1" x14ac:dyDescent="0.4">
      <c r="A61" s="2" t="s">
        <v>641</v>
      </c>
      <c r="B61" s="2" t="s">
        <v>640</v>
      </c>
      <c r="C61" s="2" t="s">
        <v>639</v>
      </c>
      <c r="E61" s="2" t="s">
        <v>78</v>
      </c>
      <c r="F61" s="2" t="s">
        <v>79</v>
      </c>
      <c r="G61" s="2" t="s">
        <v>638</v>
      </c>
      <c r="H61" s="2" t="s">
        <v>637</v>
      </c>
      <c r="J61" s="2" t="s">
        <v>636</v>
      </c>
      <c r="L61" s="2" t="s">
        <v>635</v>
      </c>
      <c r="M61" s="2" t="s">
        <v>634</v>
      </c>
      <c r="N61" s="2" t="s">
        <v>633</v>
      </c>
      <c r="BU61" s="2" t="str">
        <f>HYPERLINK("#", "https://www.city.saga.lg.jp/kyouikuhoiku/main/?cont=shisetsu&amp;fid=15")</f>
        <v>https://www.city.saga.lg.jp/kyouikuhoiku/main/?cont=shisetsu&amp;fid=15</v>
      </c>
      <c r="BV61" s="2" t="s">
        <v>572</v>
      </c>
      <c r="BW61" s="2" t="s">
        <v>97</v>
      </c>
    </row>
    <row r="62" spans="1:75" s="3" customFormat="1" x14ac:dyDescent="0.4">
      <c r="A62" s="2" t="s">
        <v>632</v>
      </c>
      <c r="B62" s="2" t="s">
        <v>631</v>
      </c>
      <c r="C62" s="2" t="s">
        <v>630</v>
      </c>
      <c r="E62" s="2" t="s">
        <v>78</v>
      </c>
      <c r="F62" s="2" t="s">
        <v>79</v>
      </c>
      <c r="G62" s="2" t="s">
        <v>629</v>
      </c>
      <c r="H62" s="2" t="s">
        <v>628</v>
      </c>
      <c r="J62" s="2" t="s">
        <v>627</v>
      </c>
      <c r="L62" s="2" t="s">
        <v>626</v>
      </c>
      <c r="M62" s="2" t="s">
        <v>625</v>
      </c>
      <c r="N62" s="2" t="s">
        <v>624</v>
      </c>
      <c r="BU62" s="2" t="str">
        <f>HYPERLINK("#", "https://www.city.saga.lg.jp/kyouikuhoiku/main/?cont=shisetsu&amp;fid=29")</f>
        <v>https://www.city.saga.lg.jp/kyouikuhoiku/main/?cont=shisetsu&amp;fid=29</v>
      </c>
      <c r="BV62" s="2" t="s">
        <v>572</v>
      </c>
      <c r="BW62" s="2" t="s">
        <v>97</v>
      </c>
    </row>
    <row r="63" spans="1:75" s="3" customFormat="1" x14ac:dyDescent="0.4">
      <c r="A63" s="2" t="s">
        <v>623</v>
      </c>
      <c r="B63" s="2" t="s">
        <v>622</v>
      </c>
      <c r="C63" s="2" t="s">
        <v>621</v>
      </c>
      <c r="E63" s="2" t="s">
        <v>78</v>
      </c>
      <c r="F63" s="2" t="s">
        <v>79</v>
      </c>
      <c r="G63" s="2" t="s">
        <v>620</v>
      </c>
      <c r="H63" s="2" t="s">
        <v>619</v>
      </c>
      <c r="J63" s="2" t="s">
        <v>618</v>
      </c>
      <c r="L63" s="2" t="s">
        <v>617</v>
      </c>
      <c r="M63" s="2" t="s">
        <v>616</v>
      </c>
      <c r="N63" s="2" t="s">
        <v>615</v>
      </c>
      <c r="BU63" s="2" t="str">
        <f>HYPERLINK("#", "https://www.city.saga.lg.jp/kyouikuhoiku/main/?cont=shisetsu&amp;fid=5")</f>
        <v>https://www.city.saga.lg.jp/kyouikuhoiku/main/?cont=shisetsu&amp;fid=5</v>
      </c>
      <c r="BV63" s="2" t="s">
        <v>572</v>
      </c>
      <c r="BW63" s="2" t="s">
        <v>97</v>
      </c>
    </row>
    <row r="64" spans="1:75" s="3" customFormat="1" x14ac:dyDescent="0.4">
      <c r="A64" s="2" t="s">
        <v>614</v>
      </c>
      <c r="B64" s="2" t="s">
        <v>613</v>
      </c>
      <c r="C64" s="2" t="s">
        <v>612</v>
      </c>
      <c r="E64" s="2" t="s">
        <v>78</v>
      </c>
      <c r="F64" s="2" t="s">
        <v>79</v>
      </c>
      <c r="G64" s="2" t="s">
        <v>611</v>
      </c>
      <c r="H64" s="2" t="s">
        <v>610</v>
      </c>
      <c r="J64" s="2" t="s">
        <v>609</v>
      </c>
      <c r="L64" s="2" t="s">
        <v>608</v>
      </c>
      <c r="M64" s="2" t="s">
        <v>607</v>
      </c>
      <c r="N64" s="2" t="s">
        <v>606</v>
      </c>
      <c r="BU64" s="2" t="str">
        <f>HYPERLINK("#", "https://www.city.saga.lg.jp/kyouikuhoiku/main/?cont=shisetsu&amp;fid=4")</f>
        <v>https://www.city.saga.lg.jp/kyouikuhoiku/main/?cont=shisetsu&amp;fid=4</v>
      </c>
      <c r="BV64" s="2" t="s">
        <v>572</v>
      </c>
      <c r="BW64" s="2" t="s">
        <v>97</v>
      </c>
    </row>
    <row r="65" spans="1:75" s="3" customFormat="1" x14ac:dyDescent="0.4">
      <c r="A65" s="2" t="s">
        <v>605</v>
      </c>
      <c r="B65" s="2" t="s">
        <v>670</v>
      </c>
      <c r="C65" s="2" t="s">
        <v>671</v>
      </c>
      <c r="E65" s="2" t="s">
        <v>78</v>
      </c>
      <c r="F65" s="2" t="s">
        <v>79</v>
      </c>
      <c r="G65" s="2" t="s">
        <v>604</v>
      </c>
      <c r="H65" s="2" t="s">
        <v>603</v>
      </c>
      <c r="J65" s="2" t="s">
        <v>602</v>
      </c>
      <c r="L65" s="2" t="s">
        <v>601</v>
      </c>
      <c r="M65" s="2" t="s">
        <v>600</v>
      </c>
      <c r="N65" s="2" t="s">
        <v>599</v>
      </c>
      <c r="BU65" s="2" t="str">
        <f>HYPERLINK("#", "https://www.city.saga.lg.jp/kyouikuhoiku/main/?cont=shisetsu&amp;fid=6")</f>
        <v>https://www.city.saga.lg.jp/kyouikuhoiku/main/?cont=shisetsu&amp;fid=6</v>
      </c>
      <c r="BV65" s="2" t="s">
        <v>572</v>
      </c>
      <c r="BW65" s="2" t="s">
        <v>97</v>
      </c>
    </row>
    <row r="66" spans="1:75" s="3" customFormat="1" x14ac:dyDescent="0.4">
      <c r="A66" s="2" t="s">
        <v>598</v>
      </c>
      <c r="B66" s="2" t="s">
        <v>597</v>
      </c>
      <c r="C66" s="2" t="s">
        <v>596</v>
      </c>
      <c r="E66" s="2" t="s">
        <v>78</v>
      </c>
      <c r="F66" s="2" t="s">
        <v>79</v>
      </c>
      <c r="G66" s="2" t="s">
        <v>595</v>
      </c>
      <c r="H66" s="2" t="s">
        <v>594</v>
      </c>
      <c r="J66" s="2" t="s">
        <v>593</v>
      </c>
      <c r="L66" s="2" t="s">
        <v>592</v>
      </c>
      <c r="M66" s="2" t="s">
        <v>591</v>
      </c>
      <c r="N66" s="2" t="s">
        <v>590</v>
      </c>
      <c r="BU66" s="2" t="str">
        <f>HYPERLINK("#", "https://www.city.saga.lg.jp/kyouikuhoiku/main/?cont=shisetsu&amp;fid=3")</f>
        <v>https://www.city.saga.lg.jp/kyouikuhoiku/main/?cont=shisetsu&amp;fid=3</v>
      </c>
      <c r="BV66" s="2" t="s">
        <v>572</v>
      </c>
      <c r="BW66" s="2" t="s">
        <v>97</v>
      </c>
    </row>
    <row r="67" spans="1:75" s="3" customFormat="1" x14ac:dyDescent="0.4">
      <c r="A67" s="2" t="s">
        <v>658</v>
      </c>
      <c r="B67" s="2" t="s">
        <v>657</v>
      </c>
      <c r="C67" s="2" t="s">
        <v>656</v>
      </c>
      <c r="E67" s="2" t="s">
        <v>78</v>
      </c>
      <c r="F67" s="2" t="s">
        <v>79</v>
      </c>
      <c r="G67" s="2" t="s">
        <v>173</v>
      </c>
      <c r="H67" s="2" t="s">
        <v>655</v>
      </c>
      <c r="J67" s="2" t="s">
        <v>654</v>
      </c>
      <c r="L67" s="2" t="s">
        <v>653</v>
      </c>
      <c r="M67" s="2" t="s">
        <v>652</v>
      </c>
      <c r="N67" s="2" t="s">
        <v>651</v>
      </c>
      <c r="BU67" s="2" t="str">
        <f>HYPERLINK("#", "https://www.city.saga.lg.jp/kyouikuhoiku/main/?cont=shisetsu&amp;fid=33")</f>
        <v>https://www.city.saga.lg.jp/kyouikuhoiku/main/?cont=shisetsu&amp;fid=33</v>
      </c>
      <c r="BV67" s="2" t="s">
        <v>572</v>
      </c>
      <c r="BW67" s="2" t="s">
        <v>97</v>
      </c>
    </row>
    <row r="68" spans="1:75" s="3" customFormat="1" x14ac:dyDescent="0.4">
      <c r="A68" s="2" t="s">
        <v>665</v>
      </c>
      <c r="B68" s="2" t="s">
        <v>672</v>
      </c>
      <c r="C68" s="2" t="s">
        <v>673</v>
      </c>
      <c r="E68" s="2" t="s">
        <v>78</v>
      </c>
      <c r="F68" s="2" t="s">
        <v>79</v>
      </c>
      <c r="G68" s="2" t="s">
        <v>664</v>
      </c>
      <c r="H68" s="2" t="s">
        <v>663</v>
      </c>
      <c r="J68" s="2" t="s">
        <v>662</v>
      </c>
      <c r="L68" s="2" t="s">
        <v>661</v>
      </c>
      <c r="M68" s="2" t="s">
        <v>660</v>
      </c>
      <c r="N68" s="2" t="s">
        <v>659</v>
      </c>
      <c r="BU68" s="2" t="str">
        <f>HYPERLINK("#", "https://www.city.saga.lg.jp/kyouikuhoiku/main/?cont=shisetsu&amp;fid=7")</f>
        <v>https://www.city.saga.lg.jp/kyouikuhoiku/main/?cont=shisetsu&amp;fid=7</v>
      </c>
      <c r="BV68" s="2" t="s">
        <v>572</v>
      </c>
      <c r="BW68" s="2" t="s">
        <v>97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Sheet1!佐賀市_認定こども園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2025-06-24T02:36:15Z</cp:lastPrinted>
  <dcterms:created xsi:type="dcterms:W3CDTF">2024-04-10T09:52:40Z</dcterms:created>
  <dcterms:modified xsi:type="dcterms:W3CDTF">2025-07-17T04:15:04Z</dcterms:modified>
</cp:coreProperties>
</file>