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保育幼稚園課\02_クレンジング後\"/>
    </mc:Choice>
  </mc:AlternateContent>
  <bookViews>
    <workbookView xWindow="0" yWindow="0" windowWidth="20490" windowHeight="6930"/>
  </bookViews>
  <sheets>
    <sheet name="Sheet1" sheetId="1" r:id="rId1"/>
  </sheets>
  <definedNames>
    <definedName name="佐賀市_地域型保育施設" localSheetId="0">Sheet1!$A$1:$BW$28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8" i="1" l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U4" i="1"/>
  <c r="BU3" i="1"/>
  <c r="BU2" i="1"/>
</calcChain>
</file>

<file path=xl/comments1.xml><?xml version="1.0" encoding="utf-8"?>
<comments xmlns="http://schemas.openxmlformats.org/spreadsheetml/2006/main">
  <authors>
    <author>user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user:名称変更（旧まちの子ども保育園）</t>
        </r>
      </text>
    </comment>
  </commentList>
</comments>
</file>

<file path=xl/sharedStrings.xml><?xml version="1.0" encoding="utf-8"?>
<sst xmlns="http://schemas.openxmlformats.org/spreadsheetml/2006/main" count="431" uniqueCount="323">
  <si>
    <t>名称</t>
  </si>
  <si>
    <t>名称_カナ</t>
  </si>
  <si>
    <t>名称_通称</t>
  </si>
  <si>
    <t>所在地_都道府県</t>
  </si>
  <si>
    <t>所在地_市区町村</t>
  </si>
  <si>
    <t>所在地_町字</t>
  </si>
  <si>
    <t>所在地_番地以下</t>
  </si>
  <si>
    <t>建物名等(方書)</t>
  </si>
  <si>
    <t>所在地_連結表記</t>
  </si>
  <si>
    <t>郵便番号</t>
  </si>
  <si>
    <t>電話番号</t>
  </si>
  <si>
    <t>緯度</t>
  </si>
  <si>
    <t>経度</t>
  </si>
  <si>
    <t>開所時間_平日</t>
  </si>
  <si>
    <t>閉所時間_平日</t>
  </si>
  <si>
    <t>開所時間_土曜</t>
  </si>
  <si>
    <t>閉所時間_土曜</t>
  </si>
  <si>
    <t>保育年齢</t>
  </si>
  <si>
    <t>定員_乳児</t>
  </si>
  <si>
    <t>定員_幼児</t>
  </si>
  <si>
    <t>定員_備考</t>
  </si>
  <si>
    <t>慣らし保育の期間_0歳</t>
  </si>
  <si>
    <t>慣らし保育の期間_1歳</t>
  </si>
  <si>
    <t>慣らし保育の期間_2歳</t>
  </si>
  <si>
    <t>慣らし保育の期間_3歳</t>
  </si>
  <si>
    <t>慣らし保育の期間_4歳</t>
  </si>
  <si>
    <t>慣らし保育の期間_5歳</t>
  </si>
  <si>
    <t>慣らし保育_備考</t>
  </si>
  <si>
    <t>ベビーカーの預かり_有無</t>
  </si>
  <si>
    <t>おむつ_種類_通常保育</t>
  </si>
  <si>
    <t>おむつ_種類_一時保育</t>
  </si>
  <si>
    <t>おむつ_準備</t>
  </si>
  <si>
    <t>おむつ_処理</t>
  </si>
  <si>
    <t>おむつ_備考</t>
  </si>
  <si>
    <t>布団_準備</t>
  </si>
  <si>
    <t>シーツ_準備</t>
  </si>
  <si>
    <t>布団・シーツ_備考</t>
  </si>
  <si>
    <t>保育料以外の必要経費</t>
  </si>
  <si>
    <t>冷凍母乳対応_有無</t>
  </si>
  <si>
    <t>看護師の常駐_有無</t>
  </si>
  <si>
    <t>駐車場_有無</t>
  </si>
  <si>
    <t>駐車場_台数</t>
  </si>
  <si>
    <t>駐車場_備考</t>
  </si>
  <si>
    <t>保護者会_有無</t>
  </si>
  <si>
    <t>一時保育_有無</t>
  </si>
  <si>
    <t>一時保育_対象年齢</t>
  </si>
  <si>
    <t>一時保育_実施曜日</t>
  </si>
  <si>
    <t>一時保育_定員</t>
  </si>
  <si>
    <t>一時保育用専用保育室_有無</t>
  </si>
  <si>
    <t>一時保育_申込_事前登録の要不要</t>
  </si>
  <si>
    <t>一時保育_申込_事前面接の要不要</t>
  </si>
  <si>
    <t>一時保育_申込_登録方法</t>
  </si>
  <si>
    <t>一時保育_申込_期間</t>
  </si>
  <si>
    <t>一時保育_利用決定基準</t>
  </si>
  <si>
    <t>一時保育_キャンセル料</t>
  </si>
  <si>
    <t>一時保育_備考</t>
  </si>
  <si>
    <t>園庭開放_有無</t>
  </si>
  <si>
    <t>園庭開放_開催日</t>
  </si>
  <si>
    <t>園庭開放_開始時間</t>
  </si>
  <si>
    <t>園庭開放_終了時間</t>
  </si>
  <si>
    <t>園庭開放_備考</t>
  </si>
  <si>
    <t>園舎開放_有無</t>
  </si>
  <si>
    <t>園舎開放_開催日</t>
  </si>
  <si>
    <t>園舎開放_開始時間</t>
  </si>
  <si>
    <t>園舎開放_終了時間</t>
  </si>
  <si>
    <t>園舎開放_備考</t>
  </si>
  <si>
    <t>育児相談_有無</t>
  </si>
  <si>
    <t>育児相談_開催日</t>
  </si>
  <si>
    <t>育児相談_開始時間</t>
  </si>
  <si>
    <t>育児相談_終了時間</t>
  </si>
  <si>
    <t>育児相談_備考</t>
  </si>
  <si>
    <t>URL</t>
  </si>
  <si>
    <t>備考</t>
  </si>
  <si>
    <t>更新日</t>
  </si>
  <si>
    <t>佐賀県</t>
  </si>
  <si>
    <t>佐賀市</t>
  </si>
  <si>
    <t>地域型保育施設</t>
  </si>
  <si>
    <t>2024/1/29</t>
  </si>
  <si>
    <t>NC-412015-870bf8ec-6c07-d35e-678a-b3891f46f8a3</t>
  </si>
  <si>
    <t>大財六丁目</t>
  </si>
  <si>
    <t>4-66</t>
  </si>
  <si>
    <t xml:space="preserve">佐賀市大財六丁目4-66 </t>
  </si>
  <si>
    <t>0952-22-3744</t>
  </si>
  <si>
    <t>33.26124879</t>
  </si>
  <si>
    <t>130.3102721</t>
  </si>
  <si>
    <t>NC-412015-fa0d6e45-d6b1-87b2-eb59-09bdc68b03c0</t>
  </si>
  <si>
    <t>はとぽっぽう</t>
  </si>
  <si>
    <t>ハトポッポウ</t>
  </si>
  <si>
    <t>高木瀬西五丁目</t>
  </si>
  <si>
    <t>10-27</t>
  </si>
  <si>
    <t xml:space="preserve">佐賀市高木瀬西五丁目10-27 </t>
  </si>
  <si>
    <t>0952-30-4803</t>
  </si>
  <si>
    <t>33.28581621</t>
  </si>
  <si>
    <t>130.2857439</t>
  </si>
  <si>
    <t>NC-412015-9b9960ad-3397-71dc-cbb9-eb5f70c08fb3</t>
  </si>
  <si>
    <t>ふじ保育園</t>
  </si>
  <si>
    <t>フジホイクエン</t>
  </si>
  <si>
    <t>新中町</t>
  </si>
  <si>
    <t>11-39</t>
  </si>
  <si>
    <t xml:space="preserve">佐賀市新中町11-39 </t>
  </si>
  <si>
    <t>0952-31-1632</t>
  </si>
  <si>
    <t>33.27036779</t>
  </si>
  <si>
    <t>130.2996737</t>
  </si>
  <si>
    <t>NC-412015-e4d14249-28e2-0dbf-0b82-ca542f1f5462</t>
  </si>
  <si>
    <t>そらいろ保育園</t>
  </si>
  <si>
    <t>ソライロホイクエン</t>
  </si>
  <si>
    <t>駅前中央二丁目</t>
  </si>
  <si>
    <t>5-10</t>
  </si>
  <si>
    <t xml:space="preserve">佐賀市駅前中央二丁目5-10 </t>
  </si>
  <si>
    <t>0952-30-6124</t>
  </si>
  <si>
    <t>33.26626395</t>
  </si>
  <si>
    <t>130.2980269</t>
  </si>
  <si>
    <t>NC-412015-fc9676b8-568e-b137-cba2-521cb6d4fe16</t>
  </si>
  <si>
    <t>しらゆき保育園</t>
  </si>
  <si>
    <t>シラユキホイクエン</t>
  </si>
  <si>
    <t>兵庫南二丁目</t>
  </si>
  <si>
    <t>5-5</t>
  </si>
  <si>
    <t xml:space="preserve">佐賀市兵庫南二丁目5-5 </t>
  </si>
  <si>
    <t>0952-23-4356</t>
  </si>
  <si>
    <t>33.26352436</t>
  </si>
  <si>
    <t>130.3126344</t>
  </si>
  <si>
    <t>NC-412015-da810af0-2f29-5a9e-c144-f724052ab2b5</t>
  </si>
  <si>
    <t>さがのゆめ保育園</t>
  </si>
  <si>
    <t>サガノユメホイクエン</t>
  </si>
  <si>
    <t>兵庫北四丁目</t>
  </si>
  <si>
    <t>4-27</t>
  </si>
  <si>
    <t xml:space="preserve">佐賀市兵庫北四丁目4-27 </t>
  </si>
  <si>
    <t>0952-31-1678</t>
  </si>
  <si>
    <t>33.27599291</t>
  </si>
  <si>
    <t>130.3037963</t>
  </si>
  <si>
    <t>NC-412015-567c4fb4-5242-8a27-c399-9d4524249f39</t>
  </si>
  <si>
    <t>ニチイキッズ 夢咲保育園</t>
  </si>
  <si>
    <t>ニチイキッズユメサキホイクエン</t>
  </si>
  <si>
    <t>兵庫北二丁目</t>
  </si>
  <si>
    <t>15-26</t>
  </si>
  <si>
    <t xml:space="preserve">佐賀市兵庫北二丁目15-26 </t>
  </si>
  <si>
    <t>0952-36-7801</t>
  </si>
  <si>
    <t>33.27245178</t>
  </si>
  <si>
    <t>130.3101688</t>
  </si>
  <si>
    <t>NC-412015-461c3b86-ab93-6fdb-7090-2a348c1f4826</t>
  </si>
  <si>
    <t>ゆめっこ保育園</t>
  </si>
  <si>
    <t>ユメッコホイクエン</t>
  </si>
  <si>
    <t>北川副町大字新郷</t>
  </si>
  <si>
    <t>647-1</t>
  </si>
  <si>
    <t xml:space="preserve">佐賀市北川副町大字新郷647-1 </t>
  </si>
  <si>
    <t>0952-20-2001</t>
  </si>
  <si>
    <t>33.23774144</t>
  </si>
  <si>
    <t>130.3139505</t>
  </si>
  <si>
    <t>NC-412015-cac8b738-21b8-e302-86ec-e1481f291836</t>
  </si>
  <si>
    <t>佐賀駅南小規模保育園</t>
  </si>
  <si>
    <t>サガエキミナミショウキボホイクエン</t>
  </si>
  <si>
    <t>駅前中央一丁目</t>
  </si>
  <si>
    <t>1-18　</t>
  </si>
  <si>
    <t>アクロス13</t>
  </si>
  <si>
    <t>佐賀市駅前中央一丁目1-18　 アクロス13</t>
  </si>
  <si>
    <t>0952-97-8436</t>
  </si>
  <si>
    <t>33.26248312</t>
  </si>
  <si>
    <t>130.299417</t>
  </si>
  <si>
    <t>NC-412015-cd2a4fab-7cd5-cb26-eca1-8c125b625ff6</t>
  </si>
  <si>
    <t>さがのゆめ第２保育園</t>
  </si>
  <si>
    <t>サガノユメダイニホイクエン</t>
  </si>
  <si>
    <t>15-32</t>
  </si>
  <si>
    <t xml:space="preserve">佐賀市兵庫南二丁目15-32 </t>
  </si>
  <si>
    <t>0952-24-2155</t>
  </si>
  <si>
    <t>33.26349248</t>
  </si>
  <si>
    <t>130.3164513</t>
  </si>
  <si>
    <t>NC-412015-70205f45-eb39-ba52-58a3-21c800b300e2</t>
  </si>
  <si>
    <t>キッズルーム　えんじぇるず</t>
  </si>
  <si>
    <t>キッズルーム　エンジェルズ</t>
  </si>
  <si>
    <t>大和町大字尼寺</t>
  </si>
  <si>
    <t>3239-1</t>
  </si>
  <si>
    <t xml:space="preserve">佐賀市大和町大字尼寺3239-1 </t>
  </si>
  <si>
    <t>0952-62-6600</t>
  </si>
  <si>
    <t>33.3027643</t>
  </si>
  <si>
    <t>130.2752574</t>
  </si>
  <si>
    <t>NC-412015-64f92312-e569-a0d5-7145-a0fce1445009</t>
  </si>
  <si>
    <t>イオンゆめみらい保育園　佐賀大和</t>
  </si>
  <si>
    <t>イオンユメミライホイクエン　サガヤマト</t>
  </si>
  <si>
    <t>大和町尼寺</t>
  </si>
  <si>
    <t>3535</t>
  </si>
  <si>
    <t>イオンモール佐賀大和内</t>
  </si>
  <si>
    <t>佐賀市大和町尼寺3535 イオンモール佐賀大和内</t>
  </si>
  <si>
    <t>0952-62-7501（園）/092-472-3669（福岡）</t>
  </si>
  <si>
    <t>33.30472521</t>
  </si>
  <si>
    <t>130.2793872</t>
  </si>
  <si>
    <t>NC-412015-19a9f484-7ebd-e1cc-efac-eebae7a6e298</t>
  </si>
  <si>
    <t>すまいりぃ保育園</t>
  </si>
  <si>
    <t>スマイリィホイクエン</t>
  </si>
  <si>
    <t>開成四丁目</t>
  </si>
  <si>
    <t>5-3</t>
  </si>
  <si>
    <t xml:space="preserve">佐賀市開成四丁目5-3 </t>
  </si>
  <si>
    <t>0952-97-8240</t>
  </si>
  <si>
    <t>33.26787543</t>
  </si>
  <si>
    <t>130.2780453</t>
  </si>
  <si>
    <t>NC-412015-98246d11-e170-ce87-6b02-aa37ac0c2093</t>
  </si>
  <si>
    <t>ニチイキッズ卸本町保育園</t>
  </si>
  <si>
    <t>ニチイキッズオロシホンマチホイクエン</t>
  </si>
  <si>
    <t>卸本町</t>
  </si>
  <si>
    <t>5-28</t>
  </si>
  <si>
    <t xml:space="preserve">佐賀市卸本町5-28 </t>
  </si>
  <si>
    <t>0952-36-8815</t>
  </si>
  <si>
    <t>33.27323204</t>
  </si>
  <si>
    <t>130.2756209</t>
  </si>
  <si>
    <t>NC-412015-187bf9da-b7e8-e663-3dc0-3bc0ded67a80</t>
  </si>
  <si>
    <t>七賢人の里　おへそ保育園</t>
  </si>
  <si>
    <t>シチケンジンノサト　オヘソホイクエン</t>
  </si>
  <si>
    <t>白山二丁目</t>
  </si>
  <si>
    <t>7-1　</t>
  </si>
  <si>
    <t>エスプラッツ2F</t>
  </si>
  <si>
    <t>佐賀市白山二丁目7-1　 エスプラッツ2F</t>
  </si>
  <si>
    <t>080-7573-3244</t>
  </si>
  <si>
    <t>33.25501496</t>
  </si>
  <si>
    <t>130.3022302</t>
  </si>
  <si>
    <t>NC-412015-18dfce46-0d5a-dd63-c48e-b6def89c5cc4</t>
  </si>
  <si>
    <t>きらめき保育園</t>
  </si>
  <si>
    <t>キラメキホイクエン</t>
  </si>
  <si>
    <t>1-23</t>
  </si>
  <si>
    <t xml:space="preserve">佐賀市兵庫南二丁目1-23 </t>
  </si>
  <si>
    <t>0952-20-3151</t>
  </si>
  <si>
    <t>33.26348003</t>
  </si>
  <si>
    <t>130.3122698</t>
  </si>
  <si>
    <t>NC-412015-d213734c-9e21-2376-38fe-4b406b0e8724</t>
  </si>
  <si>
    <t>小規模保育園　なないろ</t>
  </si>
  <si>
    <t>ショウキボホイクエン　ナナイロ</t>
  </si>
  <si>
    <t>多布施一丁目</t>
  </si>
  <si>
    <t>3-20</t>
  </si>
  <si>
    <t xml:space="preserve">佐賀市多布施一丁目3-20 </t>
  </si>
  <si>
    <t>0952-41-7606</t>
  </si>
  <si>
    <t>33.25408698</t>
  </si>
  <si>
    <t>130.2919926</t>
  </si>
  <si>
    <t>NC-412015-489be7de-b447-0ea6-5b15-240e83d61aeb</t>
  </si>
  <si>
    <t>さがのゆめ八幡保育園</t>
  </si>
  <si>
    <t>サガノユメハチマンホイクエン</t>
  </si>
  <si>
    <t>八幡小路</t>
  </si>
  <si>
    <t>3-13</t>
  </si>
  <si>
    <t xml:space="preserve">佐賀市八幡小路3-13 </t>
  </si>
  <si>
    <t>0952-29-8855</t>
  </si>
  <si>
    <t>33.2542236</t>
  </si>
  <si>
    <t>130.2975034</t>
  </si>
  <si>
    <t>NC-412015-69557f43-a3e5-312a-c13b-21fb80c1f0e9</t>
  </si>
  <si>
    <t>小規模保育園  みんなの和</t>
  </si>
  <si>
    <t>ショウキボホイクエン　ミンナノワ</t>
  </si>
  <si>
    <t>大和町川上169番1号</t>
  </si>
  <si>
    <t>169-1</t>
  </si>
  <si>
    <t xml:space="preserve">佐賀市大和町川上169番1号169-1 </t>
  </si>
  <si>
    <t>0952-37-3774</t>
  </si>
  <si>
    <t>33.30881432</t>
  </si>
  <si>
    <t>130.2639884</t>
  </si>
  <si>
    <t>NC-412015-eb1c5d7f-0f0f-f0be-74bb-a5165911cc36</t>
  </si>
  <si>
    <t>そらいろのたね</t>
  </si>
  <si>
    <t>ショウキボホイクエン　ソライロノタネ</t>
  </si>
  <si>
    <t>2-1　</t>
  </si>
  <si>
    <t>エイブル21 B棟 12号</t>
  </si>
  <si>
    <t>佐賀市駅前中央二丁目2-1　 エイブル21 B棟 12号</t>
  </si>
  <si>
    <t>0952-31-1660</t>
  </si>
  <si>
    <t>33.26539299</t>
  </si>
  <si>
    <t>130.2989317</t>
  </si>
  <si>
    <t>NC-412015-431e4e20-6434-2b8c-bf80-cd68fab2bf14</t>
  </si>
  <si>
    <t>まなみ保育園</t>
  </si>
  <si>
    <t>マナミホイクエン</t>
  </si>
  <si>
    <t>佐賀県駅前中央三丁目</t>
  </si>
  <si>
    <t>8-16</t>
  </si>
  <si>
    <t xml:space="preserve">佐賀市佐賀県駅前中央三丁目8-16 </t>
  </si>
  <si>
    <t>0952-37-3660</t>
  </si>
  <si>
    <t>33.26627725</t>
  </si>
  <si>
    <t>130.3023318</t>
  </si>
  <si>
    <t>NC-412015-02928660-a5e1-4ad6-2685-dbcfaf6001e6</t>
  </si>
  <si>
    <t>めでる保育園</t>
  </si>
  <si>
    <t>メデルホイクエン</t>
  </si>
  <si>
    <t>高木瀬西二丁目</t>
  </si>
  <si>
    <t>15-25</t>
  </si>
  <si>
    <t xml:space="preserve">佐賀市高木瀬西二丁目15-25 </t>
  </si>
  <si>
    <t>0952-37-3588</t>
  </si>
  <si>
    <t>33.28158745</t>
  </si>
  <si>
    <t>130.2906606</t>
  </si>
  <si>
    <t>NC-412015-388346bb-246f-84cd-1145-4dae2b2bb77e</t>
  </si>
  <si>
    <t>ヤクルト保育園ミルミルテラス</t>
  </si>
  <si>
    <t>ヤクルトホイクエンミルミルテラス</t>
  </si>
  <si>
    <t>2867-2</t>
  </si>
  <si>
    <t xml:space="preserve">佐賀市大和町大字尼寺2867-2 </t>
  </si>
  <si>
    <t>0952-37-1119</t>
  </si>
  <si>
    <t>33.29973713</t>
  </si>
  <si>
    <t>130.285384</t>
  </si>
  <si>
    <t>NC-412015-33baf08e-82d9-f234-21ed-5c080df05b61</t>
  </si>
  <si>
    <t>若竹保育園</t>
  </si>
  <si>
    <t>ワカタケホイクエン</t>
  </si>
  <si>
    <t>鍋島二丁目</t>
  </si>
  <si>
    <t>4-17</t>
  </si>
  <si>
    <t xml:space="preserve">佐賀市鍋島二丁目4-17 </t>
  </si>
  <si>
    <t>0952-65-2868</t>
  </si>
  <si>
    <t>33.27938346</t>
  </si>
  <si>
    <t>130.2688409</t>
  </si>
  <si>
    <t>NC-412015-59fdea01-9473-ed7f-ec31-69c07d6b42ac</t>
  </si>
  <si>
    <t>こころね保育園</t>
  </si>
  <si>
    <t>ココロネホイクエン</t>
  </si>
  <si>
    <t>本庄町大字本庄</t>
  </si>
  <si>
    <t>261-</t>
  </si>
  <si>
    <t xml:space="preserve">佐賀市本庄町大字本庄261- </t>
  </si>
  <si>
    <t>0952-37-5900</t>
  </si>
  <si>
    <t>33.23817195</t>
  </si>
  <si>
    <t>130.2940593</t>
  </si>
  <si>
    <t>NC-412015-4d29abba-4db4-3e8c-9232-784f864297d7</t>
  </si>
  <si>
    <t>あやとり保育園</t>
  </si>
  <si>
    <t>アヤトリホイクエン</t>
  </si>
  <si>
    <t>鍋島五丁目</t>
  </si>
  <si>
    <t>4-12</t>
  </si>
  <si>
    <t xml:space="preserve">佐賀市鍋島五丁目4-12 </t>
  </si>
  <si>
    <t>0952-65-1962</t>
  </si>
  <si>
    <t>33.28277763</t>
  </si>
  <si>
    <t>130.263117</t>
  </si>
  <si>
    <t>NC-412015-01d8a2f6-f618-92a2-6173-fbebe830294b</t>
  </si>
  <si>
    <t>佐賀中部病院内保育園サンキッズ</t>
  </si>
  <si>
    <t>サガチュウブビョウインナイホイクエンサンキッズ</t>
  </si>
  <si>
    <t>兵庫南三丁目</t>
  </si>
  <si>
    <t>8-1　</t>
  </si>
  <si>
    <t>佐賀中部病院附属介護老人保健施設内</t>
  </si>
  <si>
    <t>佐賀市兵庫南三丁目8-1　 佐賀中部病院附属介護老人保健施設内</t>
  </si>
  <si>
    <t>0952-24-3480</t>
  </si>
  <si>
    <t>33.26503283</t>
  </si>
  <si>
    <t>130.3190102</t>
  </si>
  <si>
    <t>小規模保育園そらとまる</t>
    <phoneticPr fontId="1"/>
  </si>
  <si>
    <t>ショウキボホイクエンソラトマル</t>
    <phoneticPr fontId="1"/>
  </si>
  <si>
    <t>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</si>
</sst>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8"/>
  <sheetViews>
    <sheetView tabSelected="1" zoomScale="145" zoomScaleNormal="145" workbookViewId="0">
      <selection activeCell="A2" sqref="A2"/>
    </sheetView>
  </sheetViews>
  <sheetFormatPr defaultRowHeight="18.75"/>
  <cols>
    <col min="1" max="1" width="52.25" bestFit="1" customWidth="1"/>
    <col min="2" max="2" width="33.875" bestFit="1" customWidth="1"/>
    <col min="3" max="3" width="48.375" bestFit="1" customWidth="1"/>
    <col min="4" max="4" width="10" bestFit="1" customWidth="1"/>
    <col min="5" max="6" width="16.25" bestFit="1" customWidth="1"/>
    <col min="7" max="7" width="21.375" bestFit="1" customWidth="1"/>
    <col min="8" max="8" width="7.375" bestFit="1" customWidth="1"/>
    <col min="9" max="9" width="35.875" bestFit="1" customWidth="1"/>
    <col min="10" max="10" width="60.5" bestFit="1" customWidth="1"/>
    <col min="12" max="12" width="42.125" bestFit="1" customWidth="1"/>
    <col min="13" max="14" width="12.25" bestFit="1" customWidth="1"/>
    <col min="15" max="18" width="14.125" bestFit="1" customWidth="1"/>
    <col min="20" max="22" width="10" bestFit="1" customWidth="1"/>
    <col min="23" max="28" width="21.5" bestFit="1" customWidth="1"/>
    <col min="29" max="29" width="16.25" bestFit="1" customWidth="1"/>
    <col min="30" max="30" width="24.5" bestFit="1" customWidth="1"/>
    <col min="31" max="32" width="21.5" bestFit="1" customWidth="1"/>
    <col min="33" max="35" width="12.125" bestFit="1" customWidth="1"/>
    <col min="36" max="36" width="10" bestFit="1" customWidth="1"/>
    <col min="37" max="37" width="12.125" bestFit="1" customWidth="1"/>
    <col min="38" max="38" width="18.375" bestFit="1" customWidth="1"/>
    <col min="39" max="39" width="21.375" bestFit="1" customWidth="1"/>
    <col min="40" max="41" width="18.375" bestFit="1" customWidth="1"/>
    <col min="42" max="44" width="12.125" bestFit="1" customWidth="1"/>
    <col min="45" max="46" width="14.125" bestFit="1" customWidth="1"/>
    <col min="47" max="48" width="18.375" bestFit="1" customWidth="1"/>
    <col min="49" max="49" width="14.125" bestFit="1" customWidth="1"/>
    <col min="50" max="50" width="26.625" bestFit="1" customWidth="1"/>
    <col min="51" max="52" width="31.875" bestFit="1" customWidth="1"/>
    <col min="53" max="53" width="23.625" bestFit="1" customWidth="1"/>
    <col min="54" max="54" width="19.375" bestFit="1" customWidth="1"/>
    <col min="55" max="56" width="22.5" bestFit="1" customWidth="1"/>
    <col min="57" max="58" width="14.125" bestFit="1" customWidth="1"/>
    <col min="59" max="59" width="16.25" bestFit="1" customWidth="1"/>
    <col min="60" max="61" width="18.375" bestFit="1" customWidth="1"/>
    <col min="62" max="63" width="14.125" bestFit="1" customWidth="1"/>
    <col min="64" max="64" width="16.25" bestFit="1" customWidth="1"/>
    <col min="65" max="66" width="18.375" bestFit="1" customWidth="1"/>
    <col min="67" max="68" width="14.125" bestFit="1" customWidth="1"/>
    <col min="69" max="69" width="16.25" bestFit="1" customWidth="1"/>
    <col min="70" max="71" width="18.375" bestFit="1" customWidth="1"/>
    <col min="72" max="72" width="14.125" bestFit="1" customWidth="1"/>
    <col min="73" max="73" width="69.5" bestFit="1" customWidth="1"/>
    <col min="74" max="74" width="15.125" bestFit="1" customWidth="1"/>
    <col min="75" max="75" width="10.25" bestFit="1" customWidth="1"/>
  </cols>
  <sheetData>
    <row r="1" spans="1:75">
      <c r="A1" s="1" t="s">
        <v>322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</row>
    <row r="2" spans="1:75" s="3" customFormat="1">
      <c r="A2" s="2" t="s">
        <v>78</v>
      </c>
      <c r="B2" s="2" t="s">
        <v>320</v>
      </c>
      <c r="C2" s="2" t="s">
        <v>321</v>
      </c>
      <c r="E2" s="2" t="s">
        <v>74</v>
      </c>
      <c r="F2" s="2" t="s">
        <v>75</v>
      </c>
      <c r="G2" s="2" t="s">
        <v>79</v>
      </c>
      <c r="H2" s="2" t="s">
        <v>80</v>
      </c>
      <c r="J2" s="2" t="s">
        <v>81</v>
      </c>
      <c r="L2" s="2" t="s">
        <v>82</v>
      </c>
      <c r="M2" s="2" t="s">
        <v>83</v>
      </c>
      <c r="N2" s="2" t="s">
        <v>84</v>
      </c>
      <c r="BU2" s="2" t="str">
        <f>HYPERLINK("#", "https://www.city.saga.lg.jp/kyouikuhoiku/main/?cont=shisetsu&amp;fid=96")</f>
        <v>https://www.city.saga.lg.jp/kyouikuhoiku/main/?cont=shisetsu&amp;fid=96</v>
      </c>
      <c r="BV2" s="2" t="s">
        <v>76</v>
      </c>
      <c r="BW2" s="2" t="s">
        <v>77</v>
      </c>
    </row>
    <row r="3" spans="1:75">
      <c r="A3" s="1" t="s">
        <v>85</v>
      </c>
      <c r="B3" s="1" t="s">
        <v>86</v>
      </c>
      <c r="C3" s="1" t="s">
        <v>87</v>
      </c>
      <c r="E3" s="1" t="s">
        <v>74</v>
      </c>
      <c r="F3" s="1" t="s">
        <v>75</v>
      </c>
      <c r="G3" s="1" t="s">
        <v>88</v>
      </c>
      <c r="H3" s="1" t="s">
        <v>89</v>
      </c>
      <c r="J3" s="1" t="s">
        <v>90</v>
      </c>
      <c r="L3" s="1" t="s">
        <v>91</v>
      </c>
      <c r="M3" s="1" t="s">
        <v>92</v>
      </c>
      <c r="N3" s="1" t="s">
        <v>93</v>
      </c>
      <c r="BU3" s="1" t="str">
        <f>HYPERLINK("#", "https://www.city.saga.lg.jp/kyouikuhoiku/main/?cont=shisetsu&amp;fid=79")</f>
        <v>https://www.city.saga.lg.jp/kyouikuhoiku/main/?cont=shisetsu&amp;fid=79</v>
      </c>
      <c r="BV3" s="1" t="s">
        <v>76</v>
      </c>
      <c r="BW3" s="1" t="s">
        <v>77</v>
      </c>
    </row>
    <row r="4" spans="1:75">
      <c r="A4" s="1" t="s">
        <v>94</v>
      </c>
      <c r="B4" s="1" t="s">
        <v>95</v>
      </c>
      <c r="C4" s="1" t="s">
        <v>96</v>
      </c>
      <c r="E4" s="1" t="s">
        <v>74</v>
      </c>
      <c r="F4" s="1" t="s">
        <v>75</v>
      </c>
      <c r="G4" s="1" t="s">
        <v>97</v>
      </c>
      <c r="H4" s="1" t="s">
        <v>98</v>
      </c>
      <c r="J4" s="1" t="s">
        <v>99</v>
      </c>
      <c r="L4" s="1" t="s">
        <v>100</v>
      </c>
      <c r="M4" s="1" t="s">
        <v>101</v>
      </c>
      <c r="N4" s="1" t="s">
        <v>102</v>
      </c>
      <c r="BU4" s="1" t="str">
        <f>HYPERLINK("#", "https://www.city.saga.lg.jp/kyouikuhoiku/main/?cont=shisetsu&amp;fid=87")</f>
        <v>https://www.city.saga.lg.jp/kyouikuhoiku/main/?cont=shisetsu&amp;fid=87</v>
      </c>
      <c r="BV4" s="1" t="s">
        <v>76</v>
      </c>
      <c r="BW4" s="1" t="s">
        <v>77</v>
      </c>
    </row>
    <row r="5" spans="1:75">
      <c r="A5" s="1" t="s">
        <v>103</v>
      </c>
      <c r="B5" s="1" t="s">
        <v>104</v>
      </c>
      <c r="C5" s="1" t="s">
        <v>105</v>
      </c>
      <c r="E5" s="1" t="s">
        <v>74</v>
      </c>
      <c r="F5" s="1" t="s">
        <v>75</v>
      </c>
      <c r="G5" s="1" t="s">
        <v>106</v>
      </c>
      <c r="H5" s="1" t="s">
        <v>107</v>
      </c>
      <c r="J5" s="1" t="s">
        <v>108</v>
      </c>
      <c r="L5" s="1" t="s">
        <v>109</v>
      </c>
      <c r="M5" s="1" t="s">
        <v>110</v>
      </c>
      <c r="N5" s="1" t="s">
        <v>111</v>
      </c>
      <c r="BU5" s="1" t="str">
        <f>HYPERLINK("#", "https://www.city.saga.lg.jp/kyouikuhoiku/main/?cont=shisetsu&amp;fid=88")</f>
        <v>https://www.city.saga.lg.jp/kyouikuhoiku/main/?cont=shisetsu&amp;fid=88</v>
      </c>
      <c r="BV5" s="1" t="s">
        <v>76</v>
      </c>
      <c r="BW5" s="1" t="s">
        <v>77</v>
      </c>
    </row>
    <row r="6" spans="1:75">
      <c r="A6" s="1" t="s">
        <v>112</v>
      </c>
      <c r="B6" s="1" t="s">
        <v>113</v>
      </c>
      <c r="C6" s="1" t="s">
        <v>114</v>
      </c>
      <c r="E6" s="1" t="s">
        <v>74</v>
      </c>
      <c r="F6" s="1" t="s">
        <v>75</v>
      </c>
      <c r="G6" s="1" t="s">
        <v>115</v>
      </c>
      <c r="H6" s="1" t="s">
        <v>116</v>
      </c>
      <c r="J6" s="1" t="s">
        <v>117</v>
      </c>
      <c r="L6" s="1" t="s">
        <v>118</v>
      </c>
      <c r="M6" s="1" t="s">
        <v>119</v>
      </c>
      <c r="N6" s="1" t="s">
        <v>120</v>
      </c>
      <c r="BU6" s="1" t="str">
        <f>HYPERLINK("#", "https://www.city.saga.lg.jp/kyouikuhoiku/main/?cont=shisetsu&amp;fid=83")</f>
        <v>https://www.city.saga.lg.jp/kyouikuhoiku/main/?cont=shisetsu&amp;fid=83</v>
      </c>
      <c r="BV6" s="1" t="s">
        <v>76</v>
      </c>
      <c r="BW6" s="1" t="s">
        <v>77</v>
      </c>
    </row>
    <row r="7" spans="1:75">
      <c r="A7" s="1" t="s">
        <v>121</v>
      </c>
      <c r="B7" s="1" t="s">
        <v>122</v>
      </c>
      <c r="C7" s="1" t="s">
        <v>123</v>
      </c>
      <c r="E7" s="1" t="s">
        <v>74</v>
      </c>
      <c r="F7" s="1" t="s">
        <v>75</v>
      </c>
      <c r="G7" s="1" t="s">
        <v>124</v>
      </c>
      <c r="H7" s="1" t="s">
        <v>125</v>
      </c>
      <c r="J7" s="1" t="s">
        <v>126</v>
      </c>
      <c r="L7" s="1" t="s">
        <v>127</v>
      </c>
      <c r="M7" s="1" t="s">
        <v>128</v>
      </c>
      <c r="N7" s="1" t="s">
        <v>129</v>
      </c>
      <c r="BU7" s="1" t="str">
        <f>HYPERLINK("#", "https://www.city.saga.lg.jp/kyouikuhoiku/main/?cont=shisetsu&amp;fid=81")</f>
        <v>https://www.city.saga.lg.jp/kyouikuhoiku/main/?cont=shisetsu&amp;fid=81</v>
      </c>
      <c r="BV7" s="1" t="s">
        <v>76</v>
      </c>
      <c r="BW7" s="1" t="s">
        <v>77</v>
      </c>
    </row>
    <row r="8" spans="1:75">
      <c r="A8" s="1" t="s">
        <v>130</v>
      </c>
      <c r="B8" s="1" t="s">
        <v>131</v>
      </c>
      <c r="C8" s="1" t="s">
        <v>132</v>
      </c>
      <c r="E8" s="1" t="s">
        <v>74</v>
      </c>
      <c r="F8" s="1" t="s">
        <v>75</v>
      </c>
      <c r="G8" s="1" t="s">
        <v>133</v>
      </c>
      <c r="H8" s="1" t="s">
        <v>134</v>
      </c>
      <c r="J8" s="1" t="s">
        <v>135</v>
      </c>
      <c r="L8" s="1" t="s">
        <v>136</v>
      </c>
      <c r="M8" s="1" t="s">
        <v>137</v>
      </c>
      <c r="N8" s="1" t="s">
        <v>138</v>
      </c>
      <c r="BU8" s="1" t="str">
        <f>HYPERLINK("#", "https://www.city.saga.lg.jp/kyouikuhoiku/main/?cont=shisetsu&amp;fid=82")</f>
        <v>https://www.city.saga.lg.jp/kyouikuhoiku/main/?cont=shisetsu&amp;fid=82</v>
      </c>
      <c r="BV8" s="1" t="s">
        <v>76</v>
      </c>
      <c r="BW8" s="1" t="s">
        <v>77</v>
      </c>
    </row>
    <row r="9" spans="1:75">
      <c r="A9" s="1" t="s">
        <v>139</v>
      </c>
      <c r="B9" s="1" t="s">
        <v>140</v>
      </c>
      <c r="C9" s="1" t="s">
        <v>141</v>
      </c>
      <c r="E9" s="1" t="s">
        <v>74</v>
      </c>
      <c r="F9" s="1" t="s">
        <v>75</v>
      </c>
      <c r="G9" s="1" t="s">
        <v>142</v>
      </c>
      <c r="H9" s="1" t="s">
        <v>143</v>
      </c>
      <c r="J9" s="1" t="s">
        <v>144</v>
      </c>
      <c r="L9" s="1" t="s">
        <v>145</v>
      </c>
      <c r="M9" s="1" t="s">
        <v>146</v>
      </c>
      <c r="N9" s="1" t="s">
        <v>147</v>
      </c>
      <c r="BU9" s="1" t="str">
        <f>HYPERLINK("#", "https://www.city.saga.lg.jp/kyouikuhoiku/main/?cont=shisetsu&amp;fid=98")</f>
        <v>https://www.city.saga.lg.jp/kyouikuhoiku/main/?cont=shisetsu&amp;fid=98</v>
      </c>
      <c r="BV9" s="1" t="s">
        <v>76</v>
      </c>
      <c r="BW9" s="1" t="s">
        <v>77</v>
      </c>
    </row>
    <row r="10" spans="1:75">
      <c r="A10" s="1" t="s">
        <v>148</v>
      </c>
      <c r="B10" s="1" t="s">
        <v>149</v>
      </c>
      <c r="C10" s="1" t="s">
        <v>150</v>
      </c>
      <c r="E10" s="1" t="s">
        <v>74</v>
      </c>
      <c r="F10" s="1" t="s">
        <v>75</v>
      </c>
      <c r="G10" s="1" t="s">
        <v>151</v>
      </c>
      <c r="H10" s="1" t="s">
        <v>152</v>
      </c>
      <c r="I10" s="1" t="s">
        <v>153</v>
      </c>
      <c r="J10" s="1" t="s">
        <v>154</v>
      </c>
      <c r="L10" s="1" t="s">
        <v>155</v>
      </c>
      <c r="M10" s="1" t="s">
        <v>156</v>
      </c>
      <c r="N10" s="1" t="s">
        <v>157</v>
      </c>
      <c r="BU10" s="1" t="str">
        <f>HYPERLINK("#", "https://www.city.saga.lg.jp/kyouikuhoiku/main/?cont=shisetsu&amp;fid=91")</f>
        <v>https://www.city.saga.lg.jp/kyouikuhoiku/main/?cont=shisetsu&amp;fid=91</v>
      </c>
      <c r="BV10" s="1" t="s">
        <v>76</v>
      </c>
      <c r="BW10" s="1" t="s">
        <v>77</v>
      </c>
    </row>
    <row r="11" spans="1:75">
      <c r="A11" s="1" t="s">
        <v>158</v>
      </c>
      <c r="B11" s="1" t="s">
        <v>159</v>
      </c>
      <c r="C11" s="1" t="s">
        <v>160</v>
      </c>
      <c r="E11" s="1" t="s">
        <v>74</v>
      </c>
      <c r="F11" s="1" t="s">
        <v>75</v>
      </c>
      <c r="G11" s="1" t="s">
        <v>115</v>
      </c>
      <c r="H11" s="1" t="s">
        <v>161</v>
      </c>
      <c r="J11" s="1" t="s">
        <v>162</v>
      </c>
      <c r="L11" s="1" t="s">
        <v>163</v>
      </c>
      <c r="M11" s="1" t="s">
        <v>164</v>
      </c>
      <c r="N11" s="1" t="s">
        <v>165</v>
      </c>
      <c r="BU11" s="1" t="str">
        <f>HYPERLINK("#", "https://www.city.saga.lg.jp/kyouikuhoiku/main/?cont=shisetsu&amp;fid=85")</f>
        <v>https://www.city.saga.lg.jp/kyouikuhoiku/main/?cont=shisetsu&amp;fid=85</v>
      </c>
      <c r="BV11" s="1" t="s">
        <v>76</v>
      </c>
      <c r="BW11" s="1" t="s">
        <v>77</v>
      </c>
    </row>
    <row r="12" spans="1:75">
      <c r="A12" s="1" t="s">
        <v>166</v>
      </c>
      <c r="B12" s="1" t="s">
        <v>167</v>
      </c>
      <c r="C12" s="1" t="s">
        <v>168</v>
      </c>
      <c r="E12" s="1" t="s">
        <v>74</v>
      </c>
      <c r="F12" s="1" t="s">
        <v>75</v>
      </c>
      <c r="G12" s="1" t="s">
        <v>169</v>
      </c>
      <c r="H12" s="1" t="s">
        <v>170</v>
      </c>
      <c r="J12" s="1" t="s">
        <v>171</v>
      </c>
      <c r="L12" s="1" t="s">
        <v>172</v>
      </c>
      <c r="M12" s="1" t="s">
        <v>173</v>
      </c>
      <c r="N12" s="1" t="s">
        <v>174</v>
      </c>
      <c r="BU12" s="1" t="str">
        <f>HYPERLINK("#", "https://www.city.saga.lg.jp/kyouikuhoiku/main/?cont=shisetsu&amp;fid=73")</f>
        <v>https://www.city.saga.lg.jp/kyouikuhoiku/main/?cont=shisetsu&amp;fid=73</v>
      </c>
      <c r="BV12" s="1" t="s">
        <v>76</v>
      </c>
      <c r="BW12" s="1" t="s">
        <v>77</v>
      </c>
    </row>
    <row r="13" spans="1:75">
      <c r="A13" s="1" t="s">
        <v>175</v>
      </c>
      <c r="B13" s="1" t="s">
        <v>176</v>
      </c>
      <c r="C13" s="1" t="s">
        <v>177</v>
      </c>
      <c r="E13" s="1" t="s">
        <v>74</v>
      </c>
      <c r="F13" s="1" t="s">
        <v>75</v>
      </c>
      <c r="G13" s="1" t="s">
        <v>178</v>
      </c>
      <c r="H13" s="1" t="s">
        <v>179</v>
      </c>
      <c r="I13" s="1" t="s">
        <v>180</v>
      </c>
      <c r="J13" s="1" t="s">
        <v>181</v>
      </c>
      <c r="L13" s="1" t="s">
        <v>182</v>
      </c>
      <c r="M13" s="1" t="s">
        <v>183</v>
      </c>
      <c r="N13" s="1" t="s">
        <v>184</v>
      </c>
      <c r="BU13" s="1" t="str">
        <f>HYPERLINK("#", "https://www.city.saga.lg.jp/kyouikuhoiku/main/?cont=shisetsu&amp;fid=72")</f>
        <v>https://www.city.saga.lg.jp/kyouikuhoiku/main/?cont=shisetsu&amp;fid=72</v>
      </c>
      <c r="BV13" s="1" t="s">
        <v>76</v>
      </c>
      <c r="BW13" s="1" t="s">
        <v>77</v>
      </c>
    </row>
    <row r="14" spans="1:75">
      <c r="A14" s="1" t="s">
        <v>185</v>
      </c>
      <c r="B14" s="1" t="s">
        <v>186</v>
      </c>
      <c r="C14" s="1" t="s">
        <v>187</v>
      </c>
      <c r="E14" s="1" t="s">
        <v>74</v>
      </c>
      <c r="F14" s="1" t="s">
        <v>75</v>
      </c>
      <c r="G14" s="1" t="s">
        <v>188</v>
      </c>
      <c r="H14" s="1" t="s">
        <v>189</v>
      </c>
      <c r="J14" s="1" t="s">
        <v>190</v>
      </c>
      <c r="L14" s="1" t="s">
        <v>191</v>
      </c>
      <c r="M14" s="1" t="s">
        <v>192</v>
      </c>
      <c r="N14" s="1" t="s">
        <v>193</v>
      </c>
      <c r="BU14" s="1" t="str">
        <f>HYPERLINK("#", "https://www.city.saga.lg.jp/kyouikuhoiku/main/?cont=shisetsu&amp;fid=92")</f>
        <v>https://www.city.saga.lg.jp/kyouikuhoiku/main/?cont=shisetsu&amp;fid=92</v>
      </c>
      <c r="BV14" s="1" t="s">
        <v>76</v>
      </c>
      <c r="BW14" s="1" t="s">
        <v>77</v>
      </c>
    </row>
    <row r="15" spans="1:75">
      <c r="A15" s="1" t="s">
        <v>194</v>
      </c>
      <c r="B15" s="1" t="s">
        <v>195</v>
      </c>
      <c r="C15" s="1" t="s">
        <v>196</v>
      </c>
      <c r="E15" s="1" t="s">
        <v>74</v>
      </c>
      <c r="F15" s="1" t="s">
        <v>75</v>
      </c>
      <c r="G15" s="1" t="s">
        <v>197</v>
      </c>
      <c r="H15" s="1" t="s">
        <v>198</v>
      </c>
      <c r="J15" s="1" t="s">
        <v>199</v>
      </c>
      <c r="L15" s="1" t="s">
        <v>200</v>
      </c>
      <c r="M15" s="1" t="s">
        <v>201</v>
      </c>
      <c r="N15" s="1" t="s">
        <v>202</v>
      </c>
      <c r="BU15" s="1" t="str">
        <f>HYPERLINK("#", "https://www.city.saga.lg.jp/kyouikuhoiku/main/?cont=shisetsu&amp;fid=78")</f>
        <v>https://www.city.saga.lg.jp/kyouikuhoiku/main/?cont=shisetsu&amp;fid=78</v>
      </c>
      <c r="BV15" s="1" t="s">
        <v>76</v>
      </c>
      <c r="BW15" s="1" t="s">
        <v>77</v>
      </c>
    </row>
    <row r="16" spans="1:75">
      <c r="A16" s="1" t="s">
        <v>203</v>
      </c>
      <c r="B16" s="1" t="s">
        <v>204</v>
      </c>
      <c r="C16" s="1" t="s">
        <v>205</v>
      </c>
      <c r="E16" s="1" t="s">
        <v>74</v>
      </c>
      <c r="F16" s="1" t="s">
        <v>75</v>
      </c>
      <c r="G16" s="1" t="s">
        <v>206</v>
      </c>
      <c r="H16" s="1" t="s">
        <v>207</v>
      </c>
      <c r="I16" s="1" t="s">
        <v>208</v>
      </c>
      <c r="J16" s="1" t="s">
        <v>209</v>
      </c>
      <c r="L16" s="1" t="s">
        <v>210</v>
      </c>
      <c r="M16" s="1" t="s">
        <v>211</v>
      </c>
      <c r="N16" s="1" t="s">
        <v>212</v>
      </c>
      <c r="BU16" s="1" t="str">
        <f>HYPERLINK("#", "https://www.city.saga.lg.jp/kyouikuhoiku/main/?cont=shisetsu&amp;fid=93")</f>
        <v>https://www.city.saga.lg.jp/kyouikuhoiku/main/?cont=shisetsu&amp;fid=93</v>
      </c>
      <c r="BV16" s="1" t="s">
        <v>76</v>
      </c>
      <c r="BW16" s="1" t="s">
        <v>77</v>
      </c>
    </row>
    <row r="17" spans="1:75">
      <c r="A17" s="1" t="s">
        <v>213</v>
      </c>
      <c r="B17" s="1" t="s">
        <v>214</v>
      </c>
      <c r="C17" s="1" t="s">
        <v>215</v>
      </c>
      <c r="E17" s="1" t="s">
        <v>74</v>
      </c>
      <c r="F17" s="1" t="s">
        <v>75</v>
      </c>
      <c r="G17" s="1" t="s">
        <v>115</v>
      </c>
      <c r="H17" s="1" t="s">
        <v>216</v>
      </c>
      <c r="J17" s="1" t="s">
        <v>217</v>
      </c>
      <c r="L17" s="1" t="s">
        <v>218</v>
      </c>
      <c r="M17" s="1" t="s">
        <v>219</v>
      </c>
      <c r="N17" s="1" t="s">
        <v>220</v>
      </c>
      <c r="BU17" s="1" t="str">
        <f>HYPERLINK("#", "https://www.city.saga.lg.jp/kyouikuhoiku/main/?cont=shisetsu&amp;fid=84")</f>
        <v>https://www.city.saga.lg.jp/kyouikuhoiku/main/?cont=shisetsu&amp;fid=84</v>
      </c>
      <c r="BV17" s="1" t="s">
        <v>76</v>
      </c>
      <c r="BW17" s="1" t="s">
        <v>77</v>
      </c>
    </row>
    <row r="18" spans="1:75">
      <c r="A18" s="1" t="s">
        <v>221</v>
      </c>
      <c r="B18" s="1" t="s">
        <v>222</v>
      </c>
      <c r="C18" s="1" t="s">
        <v>223</v>
      </c>
      <c r="E18" s="1" t="s">
        <v>74</v>
      </c>
      <c r="F18" s="1" t="s">
        <v>75</v>
      </c>
      <c r="G18" s="1" t="s">
        <v>224</v>
      </c>
      <c r="H18" s="1" t="s">
        <v>225</v>
      </c>
      <c r="J18" s="1" t="s">
        <v>226</v>
      </c>
      <c r="L18" s="1" t="s">
        <v>227</v>
      </c>
      <c r="M18" s="1" t="s">
        <v>228</v>
      </c>
      <c r="N18" s="1" t="s">
        <v>229</v>
      </c>
      <c r="BU18" s="1" t="str">
        <f>HYPERLINK("#", "https://www.city.saga.lg.jp/kyouikuhoiku/main/?cont=shisetsu&amp;fid=94")</f>
        <v>https://www.city.saga.lg.jp/kyouikuhoiku/main/?cont=shisetsu&amp;fid=94</v>
      </c>
      <c r="BV18" s="1" t="s">
        <v>76</v>
      </c>
      <c r="BW18" s="1" t="s">
        <v>77</v>
      </c>
    </row>
    <row r="19" spans="1:75">
      <c r="A19" s="1" t="s">
        <v>230</v>
      </c>
      <c r="B19" s="1" t="s">
        <v>231</v>
      </c>
      <c r="C19" s="1" t="s">
        <v>232</v>
      </c>
      <c r="E19" s="1" t="s">
        <v>74</v>
      </c>
      <c r="F19" s="1" t="s">
        <v>75</v>
      </c>
      <c r="G19" s="1" t="s">
        <v>233</v>
      </c>
      <c r="H19" s="1" t="s">
        <v>234</v>
      </c>
      <c r="J19" s="1" t="s">
        <v>235</v>
      </c>
      <c r="L19" s="1" t="s">
        <v>236</v>
      </c>
      <c r="M19" s="1" t="s">
        <v>237</v>
      </c>
      <c r="N19" s="1" t="s">
        <v>238</v>
      </c>
      <c r="BU19" s="1" t="str">
        <f>HYPERLINK("#", "https://www.city.saga.lg.jp/kyouikuhoiku/main/?cont=shisetsu&amp;fid=95")</f>
        <v>https://www.city.saga.lg.jp/kyouikuhoiku/main/?cont=shisetsu&amp;fid=95</v>
      </c>
      <c r="BV19" s="1" t="s">
        <v>76</v>
      </c>
      <c r="BW19" s="1" t="s">
        <v>77</v>
      </c>
    </row>
    <row r="20" spans="1:75">
      <c r="A20" s="1" t="s">
        <v>239</v>
      </c>
      <c r="B20" s="1" t="s">
        <v>240</v>
      </c>
      <c r="C20" s="1" t="s">
        <v>241</v>
      </c>
      <c r="E20" s="1" t="s">
        <v>74</v>
      </c>
      <c r="F20" s="1" t="s">
        <v>75</v>
      </c>
      <c r="G20" s="1" t="s">
        <v>242</v>
      </c>
      <c r="H20" s="1" t="s">
        <v>243</v>
      </c>
      <c r="J20" s="1" t="s">
        <v>244</v>
      </c>
      <c r="L20" s="1" t="s">
        <v>245</v>
      </c>
      <c r="M20" s="1" t="s">
        <v>246</v>
      </c>
      <c r="N20" s="1" t="s">
        <v>247</v>
      </c>
      <c r="BU20" s="1" t="str">
        <f>HYPERLINK("#", "https://www.city.saga.lg.jp/kyouikuhoiku/main/?cont=shisetsu&amp;fid=71")</f>
        <v>https://www.city.saga.lg.jp/kyouikuhoiku/main/?cont=shisetsu&amp;fid=71</v>
      </c>
      <c r="BV20" s="1" t="s">
        <v>76</v>
      </c>
      <c r="BW20" s="1" t="s">
        <v>77</v>
      </c>
    </row>
    <row r="21" spans="1:75">
      <c r="A21" s="1" t="s">
        <v>248</v>
      </c>
      <c r="B21" s="1" t="s">
        <v>249</v>
      </c>
      <c r="C21" s="1" t="s">
        <v>250</v>
      </c>
      <c r="E21" s="1" t="s">
        <v>74</v>
      </c>
      <c r="F21" s="1" t="s">
        <v>75</v>
      </c>
      <c r="G21" s="1" t="s">
        <v>106</v>
      </c>
      <c r="H21" s="1" t="s">
        <v>251</v>
      </c>
      <c r="I21" s="1" t="s">
        <v>252</v>
      </c>
      <c r="J21" s="1" t="s">
        <v>253</v>
      </c>
      <c r="L21" s="1" t="s">
        <v>254</v>
      </c>
      <c r="M21" s="1" t="s">
        <v>255</v>
      </c>
      <c r="N21" s="1" t="s">
        <v>256</v>
      </c>
      <c r="BU21" s="1" t="str">
        <f>HYPERLINK("#", "https://www.city.saga.lg.jp/kyouikuhoiku/main/?cont=shisetsu&amp;fid=89")</f>
        <v>https://www.city.saga.lg.jp/kyouikuhoiku/main/?cont=shisetsu&amp;fid=89</v>
      </c>
      <c r="BV21" s="1" t="s">
        <v>76</v>
      </c>
      <c r="BW21" s="1" t="s">
        <v>77</v>
      </c>
    </row>
    <row r="22" spans="1:75">
      <c r="A22" s="1" t="s">
        <v>257</v>
      </c>
      <c r="B22" s="1" t="s">
        <v>258</v>
      </c>
      <c r="C22" s="1" t="s">
        <v>259</v>
      </c>
      <c r="E22" s="1" t="s">
        <v>74</v>
      </c>
      <c r="F22" s="1" t="s">
        <v>75</v>
      </c>
      <c r="G22" s="1" t="s">
        <v>260</v>
      </c>
      <c r="H22" s="1" t="s">
        <v>261</v>
      </c>
      <c r="J22" s="1" t="s">
        <v>262</v>
      </c>
      <c r="L22" s="1" t="s">
        <v>263</v>
      </c>
      <c r="M22" s="1" t="s">
        <v>264</v>
      </c>
      <c r="N22" s="1" t="s">
        <v>265</v>
      </c>
      <c r="BU22" s="1" t="str">
        <f>HYPERLINK("#", "https://www.city.saga.lg.jp/kyouikuhoiku/main/?cont=shisetsu&amp;fid=90")</f>
        <v>https://www.city.saga.lg.jp/kyouikuhoiku/main/?cont=shisetsu&amp;fid=90</v>
      </c>
      <c r="BV22" s="1" t="s">
        <v>76</v>
      </c>
      <c r="BW22" s="1" t="s">
        <v>77</v>
      </c>
    </row>
    <row r="23" spans="1:75">
      <c r="A23" s="1" t="s">
        <v>266</v>
      </c>
      <c r="B23" s="1" t="s">
        <v>267</v>
      </c>
      <c r="C23" s="1" t="s">
        <v>268</v>
      </c>
      <c r="E23" s="1" t="s">
        <v>74</v>
      </c>
      <c r="F23" s="1" t="s">
        <v>75</v>
      </c>
      <c r="G23" s="1" t="s">
        <v>269</v>
      </c>
      <c r="H23" s="1" t="s">
        <v>270</v>
      </c>
      <c r="J23" s="1" t="s">
        <v>271</v>
      </c>
      <c r="L23" s="1" t="s">
        <v>272</v>
      </c>
      <c r="M23" s="1" t="s">
        <v>273</v>
      </c>
      <c r="N23" s="1" t="s">
        <v>274</v>
      </c>
      <c r="BU23" s="1" t="str">
        <f>HYPERLINK("#", "https://www.city.saga.lg.jp/kyouikuhoiku/main/?cont=shisetsu&amp;fid=80")</f>
        <v>https://www.city.saga.lg.jp/kyouikuhoiku/main/?cont=shisetsu&amp;fid=80</v>
      </c>
      <c r="BV23" s="1" t="s">
        <v>76</v>
      </c>
      <c r="BW23" s="1" t="s">
        <v>77</v>
      </c>
    </row>
    <row r="24" spans="1:75">
      <c r="A24" s="1" t="s">
        <v>275</v>
      </c>
      <c r="B24" s="1" t="s">
        <v>276</v>
      </c>
      <c r="C24" s="1" t="s">
        <v>277</v>
      </c>
      <c r="E24" s="1" t="s">
        <v>74</v>
      </c>
      <c r="F24" s="1" t="s">
        <v>75</v>
      </c>
      <c r="G24" s="1" t="s">
        <v>169</v>
      </c>
      <c r="H24" s="1" t="s">
        <v>278</v>
      </c>
      <c r="J24" s="1" t="s">
        <v>279</v>
      </c>
      <c r="L24" s="1" t="s">
        <v>280</v>
      </c>
      <c r="M24" s="1" t="s">
        <v>281</v>
      </c>
      <c r="N24" s="1" t="s">
        <v>282</v>
      </c>
      <c r="BU24" s="1" t="str">
        <f>HYPERLINK("#", "https://www.city.saga.lg.jp/kyouikuhoiku/main/?cont=shisetsu&amp;fid=74")</f>
        <v>https://www.city.saga.lg.jp/kyouikuhoiku/main/?cont=shisetsu&amp;fid=74</v>
      </c>
      <c r="BV24" s="1" t="s">
        <v>76</v>
      </c>
      <c r="BW24" s="1" t="s">
        <v>77</v>
      </c>
    </row>
    <row r="25" spans="1:75">
      <c r="A25" s="1" t="s">
        <v>283</v>
      </c>
      <c r="B25" s="1" t="s">
        <v>284</v>
      </c>
      <c r="C25" s="1" t="s">
        <v>285</v>
      </c>
      <c r="E25" s="1" t="s">
        <v>74</v>
      </c>
      <c r="F25" s="1" t="s">
        <v>75</v>
      </c>
      <c r="G25" s="1" t="s">
        <v>286</v>
      </c>
      <c r="H25" s="1" t="s">
        <v>287</v>
      </c>
      <c r="J25" s="1" t="s">
        <v>288</v>
      </c>
      <c r="L25" s="1" t="s">
        <v>289</v>
      </c>
      <c r="M25" s="1" t="s">
        <v>290</v>
      </c>
      <c r="N25" s="1" t="s">
        <v>291</v>
      </c>
      <c r="BU25" s="1" t="str">
        <f>HYPERLINK("#", "https://www.city.saga.lg.jp/kyouikuhoiku/main/?cont=shisetsu&amp;fid=77")</f>
        <v>https://www.city.saga.lg.jp/kyouikuhoiku/main/?cont=shisetsu&amp;fid=77</v>
      </c>
      <c r="BV25" s="1" t="s">
        <v>76</v>
      </c>
      <c r="BW25" s="1" t="s">
        <v>77</v>
      </c>
    </row>
    <row r="26" spans="1:75">
      <c r="A26" s="1" t="s">
        <v>292</v>
      </c>
      <c r="B26" s="1" t="s">
        <v>293</v>
      </c>
      <c r="C26" s="1" t="s">
        <v>294</v>
      </c>
      <c r="E26" s="1" t="s">
        <v>74</v>
      </c>
      <c r="F26" s="1" t="s">
        <v>75</v>
      </c>
      <c r="G26" s="1" t="s">
        <v>295</v>
      </c>
      <c r="H26" s="1" t="s">
        <v>296</v>
      </c>
      <c r="J26" s="1" t="s">
        <v>297</v>
      </c>
      <c r="L26" s="1" t="s">
        <v>298</v>
      </c>
      <c r="M26" s="1" t="s">
        <v>299</v>
      </c>
      <c r="N26" s="1" t="s">
        <v>300</v>
      </c>
      <c r="BU26" s="1" t="str">
        <f>HYPERLINK("#", "https://www.city.saga.lg.jp/kyouikuhoiku/main/?cont=shisetsu&amp;fid=97")</f>
        <v>https://www.city.saga.lg.jp/kyouikuhoiku/main/?cont=shisetsu&amp;fid=97</v>
      </c>
      <c r="BV26" s="1" t="s">
        <v>76</v>
      </c>
      <c r="BW26" s="1" t="s">
        <v>77</v>
      </c>
    </row>
    <row r="27" spans="1:75">
      <c r="A27" s="1" t="s">
        <v>301</v>
      </c>
      <c r="B27" s="1" t="s">
        <v>302</v>
      </c>
      <c r="C27" s="1" t="s">
        <v>303</v>
      </c>
      <c r="E27" s="1" t="s">
        <v>74</v>
      </c>
      <c r="F27" s="1" t="s">
        <v>75</v>
      </c>
      <c r="G27" s="1" t="s">
        <v>304</v>
      </c>
      <c r="H27" s="1" t="s">
        <v>305</v>
      </c>
      <c r="J27" s="1" t="s">
        <v>306</v>
      </c>
      <c r="L27" s="1" t="s">
        <v>307</v>
      </c>
      <c r="M27" s="1" t="s">
        <v>308</v>
      </c>
      <c r="N27" s="1" t="s">
        <v>309</v>
      </c>
      <c r="BU27" s="1" t="str">
        <f>HYPERLINK("#", "https://www.city.saga.lg.jp/kyouikuhoiku/main/?cont=shisetsu&amp;fid=76")</f>
        <v>https://www.city.saga.lg.jp/kyouikuhoiku/main/?cont=shisetsu&amp;fid=76</v>
      </c>
      <c r="BV27" s="1" t="s">
        <v>76</v>
      </c>
      <c r="BW27" s="1" t="s">
        <v>77</v>
      </c>
    </row>
    <row r="28" spans="1:75">
      <c r="A28" s="1" t="s">
        <v>310</v>
      </c>
      <c r="B28" s="1" t="s">
        <v>311</v>
      </c>
      <c r="C28" s="1" t="s">
        <v>312</v>
      </c>
      <c r="E28" s="1" t="s">
        <v>74</v>
      </c>
      <c r="F28" s="1" t="s">
        <v>75</v>
      </c>
      <c r="G28" s="1" t="s">
        <v>313</v>
      </c>
      <c r="H28" s="1" t="s">
        <v>314</v>
      </c>
      <c r="I28" s="1" t="s">
        <v>315</v>
      </c>
      <c r="J28" s="1" t="s">
        <v>316</v>
      </c>
      <c r="L28" s="1" t="s">
        <v>317</v>
      </c>
      <c r="M28" s="1" t="s">
        <v>318</v>
      </c>
      <c r="N28" s="1" t="s">
        <v>319</v>
      </c>
      <c r="BU28" s="1" t="str">
        <f>HYPERLINK("#", "https://www.city.saga.lg.jp/kyouikuhoiku/main/?cont=shisetsu&amp;fid=86")</f>
        <v>https://www.city.saga.lg.jp/kyouikuhoiku/main/?cont=shisetsu&amp;fid=86</v>
      </c>
      <c r="BV28" s="1" t="s">
        <v>76</v>
      </c>
      <c r="BW28" s="1" t="s">
        <v>77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Sheet1!佐賀市_地域型保育施設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2024-04-10T09:43:21Z</dcterms:created>
  <dcterms:modified xsi:type="dcterms:W3CDTF">2025-07-14T10:42:36Z</dcterms:modified>
</cp:coreProperties>
</file>