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51.32\共有\kankoshinko2\【7-2.観光産業振興班】\★★世界遺産\007 R4\来訪者数\HP掲載用\R04.05実績（R4.06報告）\"/>
    </mc:Choice>
  </mc:AlternateContent>
  <xr:revisionPtr revIDLastSave="0" documentId="13_ncr:1_{9D7587EC-BA00-4E59-B56B-1F620AF34B4F}" xr6:coauthVersionLast="46" xr6:coauthVersionMax="46" xr10:uidLastSave="{00000000-0000-0000-0000-000000000000}"/>
  <bookViews>
    <workbookView xWindow="-120" yWindow="-120" windowWidth="29040" windowHeight="15840" xr2:uid="{723856AA-D7F4-4EA5-8A2C-C69B3CE99F33}"/>
  </bookViews>
  <sheets>
    <sheet name="来訪者推移" sheetId="3" r:id="rId1"/>
  </sheets>
  <definedNames>
    <definedName name="_xlnm.Print_Area" localSheetId="0">来訪者推移!$A$1:$BX$74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3" l="1"/>
  <c r="F66" i="3"/>
  <c r="F58" i="3"/>
  <c r="F46" i="3"/>
  <c r="F42" i="3"/>
  <c r="F38" i="3"/>
  <c r="F34" i="3"/>
  <c r="F30" i="3"/>
  <c r="F26" i="3"/>
  <c r="F22" i="3"/>
  <c r="F18" i="3"/>
  <c r="F14" i="3"/>
  <c r="E66" i="3"/>
  <c r="E58" i="3"/>
  <c r="E46" i="3"/>
  <c r="E42" i="3"/>
  <c r="E38" i="3"/>
  <c r="E34" i="3"/>
  <c r="E30" i="3"/>
  <c r="E26" i="3"/>
  <c r="E22" i="3"/>
  <c r="E18" i="3"/>
  <c r="E14" i="3"/>
  <c r="E10" i="3"/>
  <c r="D66" i="3"/>
  <c r="D58" i="3"/>
  <c r="D46" i="3"/>
  <c r="D42" i="3"/>
  <c r="D38" i="3"/>
  <c r="D34" i="3"/>
  <c r="D30" i="3"/>
  <c r="D26" i="3"/>
  <c r="D22" i="3"/>
  <c r="D18" i="3"/>
  <c r="D14" i="3"/>
  <c r="D10" i="3"/>
  <c r="C10" i="3"/>
  <c r="C66" i="3"/>
  <c r="C58" i="3"/>
  <c r="C46" i="3"/>
  <c r="C42" i="3"/>
  <c r="C38" i="3"/>
  <c r="C34" i="3"/>
  <c r="C30" i="3"/>
  <c r="C26" i="3"/>
  <c r="C22" i="3"/>
  <c r="C18" i="3"/>
  <c r="C14" i="3"/>
  <c r="BU66" i="3"/>
  <c r="BH66" i="3"/>
  <c r="AU66" i="3"/>
  <c r="AH66" i="3"/>
  <c r="BX66" i="3" s="1"/>
  <c r="S66" i="3"/>
  <c r="BQ62" i="3"/>
  <c r="BP62" i="3"/>
  <c r="BI62" i="3"/>
  <c r="BG62" i="3"/>
  <c r="AZ62" i="3"/>
  <c r="AY62" i="3"/>
  <c r="AQ62" i="3"/>
  <c r="AL62" i="3"/>
  <c r="AI62" i="3"/>
  <c r="AD62" i="3"/>
  <c r="V62" i="3"/>
  <c r="K62" i="3"/>
  <c r="BU58" i="3"/>
  <c r="BX58" i="3" s="1"/>
  <c r="BH58" i="3"/>
  <c r="BW58" i="3" s="1"/>
  <c r="AU58" i="3"/>
  <c r="BV58" i="3" s="1"/>
  <c r="AH58" i="3"/>
  <c r="S58" i="3"/>
  <c r="BT54" i="3"/>
  <c r="BT62" i="3" s="1"/>
  <c r="BS54" i="3"/>
  <c r="BS50" i="3" s="1"/>
  <c r="BR54" i="3"/>
  <c r="BR62" i="3" s="1"/>
  <c r="BQ54" i="3"/>
  <c r="BP54" i="3"/>
  <c r="BO54" i="3"/>
  <c r="BO62" i="3" s="1"/>
  <c r="BN54" i="3"/>
  <c r="BN62" i="3" s="1"/>
  <c r="BM54" i="3"/>
  <c r="BM62" i="3" s="1"/>
  <c r="BL54" i="3"/>
  <c r="BL62" i="3" s="1"/>
  <c r="BK54" i="3"/>
  <c r="BK50" i="3" s="1"/>
  <c r="BJ54" i="3"/>
  <c r="BJ62" i="3" s="1"/>
  <c r="BI54" i="3"/>
  <c r="BG54" i="3"/>
  <c r="BF54" i="3"/>
  <c r="BF62" i="3" s="1"/>
  <c r="BE54" i="3"/>
  <c r="BE62" i="3" s="1"/>
  <c r="BD54" i="3"/>
  <c r="BD50" i="3" s="1"/>
  <c r="BC54" i="3"/>
  <c r="BC62" i="3" s="1"/>
  <c r="BB54" i="3"/>
  <c r="BB62" i="3" s="1"/>
  <c r="BA54" i="3"/>
  <c r="BA62" i="3" s="1"/>
  <c r="AZ54" i="3"/>
  <c r="AY54" i="3"/>
  <c r="AX54" i="3"/>
  <c r="AX62" i="3" s="1"/>
  <c r="AW54" i="3"/>
  <c r="AW62" i="3" s="1"/>
  <c r="AV54" i="3"/>
  <c r="E54" i="3" s="1"/>
  <c r="AS54" i="3"/>
  <c r="AS62" i="3" s="1"/>
  <c r="AR54" i="3"/>
  <c r="AR62" i="3" s="1"/>
  <c r="AQ54" i="3"/>
  <c r="AP54" i="3"/>
  <c r="AP62" i="3" s="1"/>
  <c r="AO54" i="3"/>
  <c r="AO62" i="3" s="1"/>
  <c r="AN54" i="3"/>
  <c r="AN50" i="3" s="1"/>
  <c r="AM54" i="3"/>
  <c r="AL54" i="3"/>
  <c r="AK54" i="3"/>
  <c r="AK62" i="3" s="1"/>
  <c r="AJ54" i="3"/>
  <c r="AJ62" i="3" s="1"/>
  <c r="AI54" i="3"/>
  <c r="AG54" i="3"/>
  <c r="AG62" i="3" s="1"/>
  <c r="AF54" i="3"/>
  <c r="AF62" i="3" s="1"/>
  <c r="AE54" i="3"/>
  <c r="AE62" i="3" s="1"/>
  <c r="AD54" i="3"/>
  <c r="AC54" i="3"/>
  <c r="AC62" i="3" s="1"/>
  <c r="AB54" i="3"/>
  <c r="AB62" i="3" s="1"/>
  <c r="AA54" i="3"/>
  <c r="AA62" i="3" s="1"/>
  <c r="Z54" i="3"/>
  <c r="Z62" i="3" s="1"/>
  <c r="Y54" i="3"/>
  <c r="Y62" i="3" s="1"/>
  <c r="X54" i="3"/>
  <c r="X50" i="3" s="1"/>
  <c r="W54" i="3"/>
  <c r="W62" i="3" s="1"/>
  <c r="V54" i="3"/>
  <c r="R54" i="3"/>
  <c r="R62" i="3" s="1"/>
  <c r="Q54" i="3"/>
  <c r="Q62" i="3" s="1"/>
  <c r="P54" i="3"/>
  <c r="P62" i="3" s="1"/>
  <c r="O54" i="3"/>
  <c r="O50" i="3" s="1"/>
  <c r="N54" i="3"/>
  <c r="N62" i="3" s="1"/>
  <c r="M54" i="3"/>
  <c r="M62" i="3" s="1"/>
  <c r="L54" i="3"/>
  <c r="L62" i="3" s="1"/>
  <c r="K54" i="3"/>
  <c r="J54" i="3"/>
  <c r="J62" i="3" s="1"/>
  <c r="I54" i="3"/>
  <c r="I62" i="3" s="1"/>
  <c r="H54" i="3"/>
  <c r="H62" i="3" s="1"/>
  <c r="G54" i="3"/>
  <c r="G50" i="3" s="1"/>
  <c r="BR50" i="3"/>
  <c r="BQ50" i="3"/>
  <c r="BP50" i="3"/>
  <c r="BJ50" i="3"/>
  <c r="BI50" i="3"/>
  <c r="BG50" i="3"/>
  <c r="BA50" i="3"/>
  <c r="AZ50" i="3"/>
  <c r="AY50" i="3"/>
  <c r="AQ50" i="3"/>
  <c r="AL50" i="3"/>
  <c r="AI50" i="3"/>
  <c r="AD50" i="3"/>
  <c r="AC50" i="3"/>
  <c r="V50" i="3"/>
  <c r="R50" i="3"/>
  <c r="K50" i="3"/>
  <c r="J50" i="3"/>
  <c r="BU46" i="3"/>
  <c r="BH46" i="3"/>
  <c r="BW46" i="3" s="1"/>
  <c r="AU46" i="3"/>
  <c r="BV46" i="3" s="1"/>
  <c r="AH46" i="3"/>
  <c r="S46" i="3"/>
  <c r="BU42" i="3"/>
  <c r="BX42" i="3" s="1"/>
  <c r="BH42" i="3"/>
  <c r="BW42" i="3" s="1"/>
  <c r="AU42" i="3"/>
  <c r="BV42" i="3" s="1"/>
  <c r="AH42" i="3"/>
  <c r="S42" i="3"/>
  <c r="BU38" i="3"/>
  <c r="BX38" i="3" s="1"/>
  <c r="BH38" i="3"/>
  <c r="AU38" i="3"/>
  <c r="AH38" i="3"/>
  <c r="S38" i="3"/>
  <c r="BU34" i="3"/>
  <c r="BH34" i="3"/>
  <c r="AU34" i="3"/>
  <c r="AH34" i="3"/>
  <c r="S34" i="3"/>
  <c r="BU30" i="3"/>
  <c r="BH30" i="3"/>
  <c r="BW30" i="3" s="1"/>
  <c r="AU30" i="3"/>
  <c r="BV30" i="3" s="1"/>
  <c r="AH30" i="3"/>
  <c r="S30" i="3"/>
  <c r="BU26" i="3"/>
  <c r="BX26" i="3" s="1"/>
  <c r="BH26" i="3"/>
  <c r="BW26" i="3" s="1"/>
  <c r="AU26" i="3"/>
  <c r="BV26" i="3" s="1"/>
  <c r="AH26" i="3"/>
  <c r="S26" i="3"/>
  <c r="BU22" i="3"/>
  <c r="BX22" i="3" s="1"/>
  <c r="BH22" i="3"/>
  <c r="AU22" i="3"/>
  <c r="AH22" i="3"/>
  <c r="S22" i="3"/>
  <c r="BU18" i="3"/>
  <c r="BH18" i="3"/>
  <c r="AU18" i="3"/>
  <c r="AH18" i="3"/>
  <c r="S18" i="3"/>
  <c r="BU14" i="3"/>
  <c r="BH14" i="3"/>
  <c r="BW14" i="3" s="1"/>
  <c r="AU14" i="3"/>
  <c r="BV14" i="3" s="1"/>
  <c r="AT14" i="3"/>
  <c r="AT54" i="3" s="1"/>
  <c r="AH14" i="3"/>
  <c r="S14" i="3"/>
  <c r="BU10" i="3"/>
  <c r="BH10" i="3"/>
  <c r="AU10" i="3"/>
  <c r="AH10" i="3"/>
  <c r="BV10" i="3" s="1"/>
  <c r="S10" i="3"/>
  <c r="C62" i="3" l="1"/>
  <c r="BW66" i="3"/>
  <c r="C54" i="3"/>
  <c r="D54" i="3"/>
  <c r="L50" i="3"/>
  <c r="BV66" i="3"/>
  <c r="F54" i="3"/>
  <c r="BW10" i="3"/>
  <c r="BX14" i="3"/>
  <c r="BW18" i="3"/>
  <c r="BV22" i="3"/>
  <c r="BX30" i="3"/>
  <c r="BW34" i="3"/>
  <c r="BV38" i="3"/>
  <c r="BX46" i="3"/>
  <c r="M50" i="3"/>
  <c r="AB50" i="3"/>
  <c r="AJ50" i="3"/>
  <c r="D50" i="3" s="1"/>
  <c r="AR50" i="3"/>
  <c r="BV18" i="3"/>
  <c r="BV34" i="3"/>
  <c r="AA50" i="3"/>
  <c r="BU54" i="3"/>
  <c r="BU62" i="3" s="1"/>
  <c r="BX18" i="3"/>
  <c r="BW22" i="3"/>
  <c r="BX34" i="3"/>
  <c r="BW38" i="3"/>
  <c r="AK50" i="3"/>
  <c r="AS50" i="3"/>
  <c r="BB50" i="3"/>
  <c r="BO50" i="3"/>
  <c r="AU54" i="3"/>
  <c r="AT62" i="3"/>
  <c r="AT50" i="3"/>
  <c r="AE50" i="3"/>
  <c r="BS62" i="3"/>
  <c r="AF50" i="3"/>
  <c r="BL50" i="3"/>
  <c r="F50" i="3" s="1"/>
  <c r="BT50" i="3"/>
  <c r="BH54" i="3"/>
  <c r="G62" i="3"/>
  <c r="O62" i="3"/>
  <c r="X62" i="3"/>
  <c r="AN62" i="3"/>
  <c r="AV62" i="3"/>
  <c r="BD62" i="3"/>
  <c r="N50" i="3"/>
  <c r="AM50" i="3"/>
  <c r="AU50" i="3" s="1"/>
  <c r="BC50" i="3"/>
  <c r="AM62" i="3"/>
  <c r="D62" i="3" s="1"/>
  <c r="T10" i="3"/>
  <c r="AV50" i="3"/>
  <c r="T18" i="3"/>
  <c r="T22" i="3"/>
  <c r="T26" i="3"/>
  <c r="T30" i="3"/>
  <c r="T34" i="3"/>
  <c r="T38" i="3"/>
  <c r="T42" i="3"/>
  <c r="T46" i="3"/>
  <c r="H50" i="3"/>
  <c r="P50" i="3"/>
  <c r="Y50" i="3"/>
  <c r="AG50" i="3"/>
  <c r="AO50" i="3"/>
  <c r="AW50" i="3"/>
  <c r="BE50" i="3"/>
  <c r="BM50" i="3"/>
  <c r="T58" i="3"/>
  <c r="AH54" i="3"/>
  <c r="BX10" i="3"/>
  <c r="W50" i="3"/>
  <c r="C50" i="3" s="1"/>
  <c r="BK62" i="3"/>
  <c r="F62" i="3" s="1"/>
  <c r="T14" i="3"/>
  <c r="S54" i="3"/>
  <c r="I50" i="3"/>
  <c r="Q50" i="3"/>
  <c r="Z50" i="3"/>
  <c r="AP50" i="3"/>
  <c r="AX50" i="3"/>
  <c r="BF50" i="3"/>
  <c r="BN50" i="3"/>
  <c r="T66" i="3"/>
  <c r="BU50" i="3" l="1"/>
  <c r="BX54" i="3"/>
  <c r="BV54" i="3"/>
  <c r="E50" i="3"/>
  <c r="E62" i="3"/>
  <c r="S62" i="3"/>
  <c r="T54" i="3"/>
  <c r="S50" i="3"/>
  <c r="BW54" i="3"/>
  <c r="AH50" i="3"/>
  <c r="BV50" i="3" s="1"/>
  <c r="AH62" i="3"/>
  <c r="BX62" i="3" s="1"/>
  <c r="AU62" i="3"/>
  <c r="BV62" i="3" s="1"/>
  <c r="BH62" i="3"/>
  <c r="BH50" i="3"/>
  <c r="BW62" i="3" l="1"/>
  <c r="T50" i="3"/>
  <c r="BW50" i="3"/>
  <c r="BX50" i="3"/>
  <c r="T62" i="3"/>
</calcChain>
</file>

<file path=xl/sharedStrings.xml><?xml version="1.0" encoding="utf-8"?>
<sst xmlns="http://schemas.openxmlformats.org/spreadsheetml/2006/main" count="121" uniqueCount="76">
  <si>
    <t>9月</t>
  </si>
  <si>
    <t>10月</t>
  </si>
  <si>
    <t>　　↓基準（H29年度と比較）</t>
    <rPh sb="3" eb="5">
      <t>キジュン</t>
    </rPh>
    <rPh sb="9" eb="11">
      <t>ネンド</t>
    </rPh>
    <rPh sb="12" eb="14">
      <t>ヒカク</t>
    </rPh>
    <phoneticPr fontId="3"/>
  </si>
  <si>
    <t>【参考】１年間の比較</t>
    <rPh sb="1" eb="3">
      <t>サンコウ</t>
    </rPh>
    <rPh sb="5" eb="7">
      <t>ネンカン</t>
    </rPh>
    <rPh sb="8" eb="10">
      <t>ヒカク</t>
    </rPh>
    <phoneticPr fontId="3"/>
  </si>
  <si>
    <t>登録前</t>
    <rPh sb="0" eb="2">
      <t>トウロク</t>
    </rPh>
    <rPh sb="2" eb="3">
      <t>マエ</t>
    </rPh>
    <phoneticPr fontId="3"/>
  </si>
  <si>
    <t>登録後</t>
    <rPh sb="0" eb="2">
      <t>トウロク</t>
    </rPh>
    <rPh sb="2" eb="3">
      <t>ゴ</t>
    </rPh>
    <phoneticPr fontId="3"/>
  </si>
  <si>
    <t>R2年度</t>
    <rPh sb="2" eb="4">
      <t>ネンド</t>
    </rPh>
    <phoneticPr fontId="3"/>
  </si>
  <si>
    <t>29年度</t>
    <rPh sb="2" eb="4">
      <t>ネンド</t>
    </rPh>
    <phoneticPr fontId="3"/>
  </si>
  <si>
    <t>30年度</t>
    <rPh sb="2" eb="4">
      <t>ネンド</t>
    </rPh>
    <phoneticPr fontId="3"/>
  </si>
  <si>
    <t>H29.7~
H30.6
①</t>
    <phoneticPr fontId="3"/>
  </si>
  <si>
    <t>31年度</t>
    <rPh sb="2" eb="4">
      <t>ネンド</t>
    </rPh>
    <phoneticPr fontId="3"/>
  </si>
  <si>
    <t>H30.7~
R1.6
②</t>
    <phoneticPr fontId="3"/>
  </si>
  <si>
    <t>R1年度</t>
    <rPh sb="2" eb="4">
      <t>ネンド</t>
    </rPh>
    <phoneticPr fontId="3"/>
  </si>
  <si>
    <t>R1.7~
R2.6
③</t>
    <phoneticPr fontId="3"/>
  </si>
  <si>
    <t>7月</t>
    <rPh sb="1" eb="2">
      <t>ツキ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</si>
  <si>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</si>
  <si>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</si>
  <si>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</si>
  <si>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</si>
  <si>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</si>
  <si>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</si>
  <si>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</si>
  <si>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</si>
  <si>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</si>
  <si>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</si>
  <si>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</si>
  <si>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H29年比</t>
    <rPh sb="3" eb="4">
      <t>ネン</t>
    </rPh>
    <rPh sb="4" eb="5">
      <t>ヒ</t>
    </rPh>
    <phoneticPr fontId="3"/>
  </si>
  <si>
    <t>7月</t>
    <rPh sb="1" eb="2">
      <t>ガツ</t>
    </rPh>
    <phoneticPr fontId="3"/>
  </si>
  <si>
    <t>８月</t>
    <rPh sb="1" eb="2">
      <t>ガツ</t>
    </rPh>
    <phoneticPr fontId="3"/>
  </si>
  <si>
    <t>11月</t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</si>
  <si>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</si>
  <si>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</si>
  <si>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</si>
  <si>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大浦天主堂</t>
    <rPh sb="0" eb="2">
      <t>オオウラ</t>
    </rPh>
    <rPh sb="2" eb="5">
      <t>テンシュドウ</t>
    </rPh>
    <phoneticPr fontId="3"/>
  </si>
  <si>
    <t>外海の出津集落
（出津教会堂）</t>
    <rPh sb="0" eb="2">
      <t>ソトメ</t>
    </rPh>
    <rPh sb="3" eb="4">
      <t>デ</t>
    </rPh>
    <rPh sb="4" eb="5">
      <t>ツ</t>
    </rPh>
    <rPh sb="5" eb="7">
      <t>シュウラク</t>
    </rPh>
    <rPh sb="9" eb="11">
      <t>シツ</t>
    </rPh>
    <rPh sb="11" eb="13">
      <t>キョウカイ</t>
    </rPh>
    <rPh sb="13" eb="14">
      <t>ドウ</t>
    </rPh>
    <phoneticPr fontId="3"/>
  </si>
  <si>
    <t>外海の大野集落
（大野教会堂）</t>
    <rPh sb="0" eb="2">
      <t>ソトメ</t>
    </rPh>
    <rPh sb="3" eb="5">
      <t>オオノ</t>
    </rPh>
    <rPh sb="5" eb="7">
      <t>シュウラク</t>
    </rPh>
    <rPh sb="9" eb="11">
      <t>オオノ</t>
    </rPh>
    <rPh sb="11" eb="14">
      <t>キョウカイドウ</t>
    </rPh>
    <phoneticPr fontId="3"/>
  </si>
  <si>
    <t>平戸の聖地と集落
（春日集落）</t>
    <rPh sb="0" eb="2">
      <t>ヒラド</t>
    </rPh>
    <rPh sb="3" eb="5">
      <t>セイチ</t>
    </rPh>
    <rPh sb="6" eb="8">
      <t>シュウラク</t>
    </rPh>
    <rPh sb="10" eb="12">
      <t>カスガ</t>
    </rPh>
    <rPh sb="12" eb="14">
      <t>シュウラク</t>
    </rPh>
    <phoneticPr fontId="3"/>
  </si>
  <si>
    <t>原城跡</t>
    <rPh sb="0" eb="1">
      <t>ハラ</t>
    </rPh>
    <rPh sb="1" eb="2">
      <t>ジョウ</t>
    </rPh>
    <rPh sb="2" eb="3">
      <t>アト</t>
    </rPh>
    <phoneticPr fontId="3"/>
  </si>
  <si>
    <t>久賀島の集落
（旧五輪教会堂）</t>
    <rPh sb="8" eb="9">
      <t>キュウ</t>
    </rPh>
    <rPh sb="9" eb="11">
      <t>ゴリン</t>
    </rPh>
    <rPh sb="11" eb="13">
      <t>キョウカイ</t>
    </rPh>
    <rPh sb="13" eb="14">
      <t>ドウ</t>
    </rPh>
    <phoneticPr fontId="3"/>
  </si>
  <si>
    <t>江上集落
（江上天主堂）</t>
    <rPh sb="0" eb="2">
      <t>エガミ</t>
    </rPh>
    <rPh sb="6" eb="8">
      <t>エガミ</t>
    </rPh>
    <rPh sb="8" eb="11">
      <t>テンシュドウ</t>
    </rPh>
    <phoneticPr fontId="3"/>
  </si>
  <si>
    <t>頭ヶ島の集落
（頭ヶ島天主堂）</t>
    <rPh sb="8" eb="9">
      <t>アタマ</t>
    </rPh>
    <rPh sb="10" eb="11">
      <t>シマ</t>
    </rPh>
    <rPh sb="11" eb="14">
      <t>テンシュドウ</t>
    </rPh>
    <phoneticPr fontId="3"/>
  </si>
  <si>
    <t>野崎島の集落跡
（旧野首教会）</t>
    <rPh sb="9" eb="10">
      <t>キュウ</t>
    </rPh>
    <rPh sb="10" eb="12">
      <t>ノクビ</t>
    </rPh>
    <rPh sb="12" eb="14">
      <t>キョウカイ</t>
    </rPh>
    <phoneticPr fontId="3"/>
  </si>
  <si>
    <t>合計
（大浦天主堂除く）</t>
    <rPh sb="0" eb="2">
      <t>ゴウケイ</t>
    </rPh>
    <rPh sb="4" eb="6">
      <t>オオウラ</t>
    </rPh>
    <rPh sb="6" eb="9">
      <t>テンシュドウ</t>
    </rPh>
    <rPh sb="9" eb="10">
      <t>ノゾ</t>
    </rPh>
    <phoneticPr fontId="3"/>
  </si>
  <si>
    <t>県内 合計</t>
    <rPh sb="0" eb="2">
      <t>ケンナイ</t>
    </rPh>
    <rPh sb="3" eb="5">
      <t>ゴウケイ</t>
    </rPh>
    <phoneticPr fontId="3"/>
  </si>
  <si>
    <t>天草の﨑津集落
（﨑津教会堂）</t>
    <rPh sb="0" eb="2">
      <t>アマクサ</t>
    </rPh>
    <rPh sb="3" eb="4">
      <t>サキ</t>
    </rPh>
    <rPh sb="4" eb="5">
      <t>ツ</t>
    </rPh>
    <rPh sb="5" eb="7">
      <t>シュウラク</t>
    </rPh>
    <rPh sb="9" eb="10">
      <t>ザキ</t>
    </rPh>
    <rPh sb="10" eb="11">
      <t>ツ</t>
    </rPh>
    <rPh sb="11" eb="13">
      <t>キョウカイ</t>
    </rPh>
    <rPh sb="13" eb="14">
      <t>ドウ</t>
    </rPh>
    <phoneticPr fontId="3"/>
  </si>
  <si>
    <t>総合計
（﨑津含む）</t>
    <rPh sb="0" eb="1">
      <t>ソウ</t>
    </rPh>
    <rPh sb="1" eb="3">
      <t>ゴウケイ</t>
    </rPh>
    <phoneticPr fontId="3"/>
  </si>
  <si>
    <t>【参考】
田平天主堂</t>
    <rPh sb="1" eb="3">
      <t>サンコウ</t>
    </rPh>
    <rPh sb="5" eb="7">
      <t>タビラ</t>
    </rPh>
    <rPh sb="7" eb="10">
      <t>テンシュドウ</t>
    </rPh>
    <phoneticPr fontId="3"/>
  </si>
  <si>
    <t>※1</t>
    <phoneticPr fontId="3"/>
  </si>
  <si>
    <t>　新型コロナ感染拡大防止に伴う各構成資産の対応は下記のとおり。</t>
    <rPh sb="1" eb="3">
      <t>シンガタ</t>
    </rPh>
    <rPh sb="15" eb="16">
      <t>カク</t>
    </rPh>
    <rPh sb="16" eb="18">
      <t>コウセイ</t>
    </rPh>
    <rPh sb="18" eb="20">
      <t>シサン</t>
    </rPh>
    <rPh sb="21" eb="23">
      <t>タイオウ</t>
    </rPh>
    <rPh sb="24" eb="26">
      <t>カキ</t>
    </rPh>
    <phoneticPr fontId="3"/>
  </si>
  <si>
    <t>　　・大浦天主堂：R2年3月1日から15日まで、敷地内建造物（国宝大浦天主堂・旧羅典神学校・旧大司教館）を閉鎖。</t>
    <rPh sb="3" eb="5">
      <t>オオウラ</t>
    </rPh>
    <rPh sb="5" eb="8">
      <t>テンシュドウ</t>
    </rPh>
    <rPh sb="11" eb="12">
      <t>ネン</t>
    </rPh>
    <rPh sb="13" eb="14">
      <t>ガツ</t>
    </rPh>
    <rPh sb="15" eb="16">
      <t>ニチ</t>
    </rPh>
    <rPh sb="20" eb="21">
      <t>ニチ</t>
    </rPh>
    <rPh sb="24" eb="26">
      <t>シキチ</t>
    </rPh>
    <rPh sb="26" eb="27">
      <t>ナイ</t>
    </rPh>
    <rPh sb="27" eb="30">
      <t>ケンゾウブツ</t>
    </rPh>
    <rPh sb="31" eb="33">
      <t>コクホウ</t>
    </rPh>
    <rPh sb="33" eb="38">
      <t>オオウラテンシュドウ</t>
    </rPh>
    <rPh sb="39" eb="42">
      <t>キュウラテン</t>
    </rPh>
    <rPh sb="42" eb="45">
      <t>シンガッコウ</t>
    </rPh>
    <rPh sb="46" eb="47">
      <t>キュウ</t>
    </rPh>
    <rPh sb="47" eb="50">
      <t>ダイシキョウ</t>
    </rPh>
    <rPh sb="50" eb="51">
      <t>カン</t>
    </rPh>
    <rPh sb="53" eb="55">
      <t>ヘイサ</t>
    </rPh>
    <phoneticPr fontId="3"/>
  </si>
  <si>
    <t>　　・出津教会堂、大野教会堂、田平天主堂：R2年3月1日から14日まで閉鎖。</t>
    <rPh sb="3" eb="4">
      <t>シュツ</t>
    </rPh>
    <rPh sb="4" eb="5">
      <t>ツ</t>
    </rPh>
    <rPh sb="5" eb="7">
      <t>キョウカイ</t>
    </rPh>
    <rPh sb="7" eb="8">
      <t>ドウ</t>
    </rPh>
    <rPh sb="9" eb="11">
      <t>オオノ</t>
    </rPh>
    <rPh sb="11" eb="13">
      <t>キョウカイ</t>
    </rPh>
    <rPh sb="13" eb="14">
      <t>ドウ</t>
    </rPh>
    <rPh sb="15" eb="17">
      <t>タビラ</t>
    </rPh>
    <rPh sb="17" eb="20">
      <t>テンシュドウ</t>
    </rPh>
    <rPh sb="35" eb="37">
      <t>ヘイサ</t>
    </rPh>
    <phoneticPr fontId="3"/>
  </si>
  <si>
    <t>　　・江上天主堂、頭ヶ島天主堂：R2年3月1日から15日まで閉鎖。</t>
    <rPh sb="3" eb="5">
      <t>エガミ</t>
    </rPh>
    <rPh sb="5" eb="8">
      <t>テンシュドウ</t>
    </rPh>
    <rPh sb="9" eb="10">
      <t>カシラ</t>
    </rPh>
    <rPh sb="11" eb="12">
      <t>シマ</t>
    </rPh>
    <rPh sb="12" eb="15">
      <t>テンシュドウ</t>
    </rPh>
    <phoneticPr fontId="3"/>
  </si>
  <si>
    <r>
      <t>※</t>
    </r>
    <r>
      <rPr>
        <vertAlign val="subscript"/>
        <sz val="7"/>
        <rFont val="游ゴシック"/>
        <family val="3"/>
        <charset val="128"/>
        <scheme val="minor"/>
      </rPr>
      <t>２</t>
    </r>
    <phoneticPr fontId="3"/>
  </si>
  <si>
    <t>「長崎と天草地方の潜伏キリシタン関連遺産」の来訪者数について</t>
    <phoneticPr fontId="3"/>
  </si>
  <si>
    <t>＊５  H29年4～7月末の期間は保存修理工事の実施により堂内見学不可。（H29年8月10日～見学再開）</t>
    <rPh sb="7" eb="8">
      <t>ネン</t>
    </rPh>
    <rPh sb="11" eb="12">
      <t>ガツ</t>
    </rPh>
    <rPh sb="12" eb="13">
      <t>マツ</t>
    </rPh>
    <rPh sb="14" eb="16">
      <t>キカン</t>
    </rPh>
    <rPh sb="17" eb="19">
      <t>ホゾン</t>
    </rPh>
    <rPh sb="19" eb="21">
      <t>シュウリ</t>
    </rPh>
    <rPh sb="21" eb="23">
      <t>コウジ</t>
    </rPh>
    <rPh sb="24" eb="26">
      <t>ジッシ</t>
    </rPh>
    <rPh sb="29" eb="31">
      <t>ドウナイ</t>
    </rPh>
    <rPh sb="31" eb="33">
      <t>ケンガク</t>
    </rPh>
    <rPh sb="33" eb="35">
      <t>フカ</t>
    </rPh>
    <rPh sb="40" eb="41">
      <t>ネン</t>
    </rPh>
    <phoneticPr fontId="3"/>
  </si>
  <si>
    <t>登録年</t>
    <rPh sb="0" eb="2">
      <t>トウロク</t>
    </rPh>
    <rPh sb="2" eb="3">
      <t>ネン</t>
    </rPh>
    <phoneticPr fontId="3"/>
  </si>
  <si>
    <t>R3年度</t>
    <rPh sb="2" eb="4">
      <t>ネンド</t>
    </rPh>
    <phoneticPr fontId="2"/>
  </si>
  <si>
    <t>R2.7~
R3.6
④</t>
    <phoneticPr fontId="3"/>
  </si>
  <si>
    <t>R4年度</t>
    <rPh sb="2" eb="4">
      <t>ネンド</t>
    </rPh>
    <phoneticPr fontId="2"/>
  </si>
  <si>
    <t>R3年</t>
    <rPh sb="2" eb="3">
      <t>ネン</t>
    </rPh>
    <phoneticPr fontId="3"/>
  </si>
  <si>
    <t>R4年</t>
    <rPh sb="2" eb="3">
      <t>ネン</t>
    </rPh>
    <phoneticPr fontId="2"/>
  </si>
  <si>
    <t>1月</t>
    <phoneticPr fontId="3"/>
  </si>
  <si>
    <r>
      <t>登録
前後比
(②／①)
※</t>
    </r>
    <r>
      <rPr>
        <sz val="6"/>
        <rFont val="游ゴシック"/>
        <family val="3"/>
        <charset val="128"/>
        <scheme val="minor"/>
      </rPr>
      <t>登録年
/登録前年</t>
    </r>
    <rPh sb="0" eb="2">
      <t>トウロク</t>
    </rPh>
    <rPh sb="3" eb="5">
      <t>ゼンゴ</t>
    </rPh>
    <rPh sb="5" eb="6">
      <t>ヒ</t>
    </rPh>
    <rPh sb="14" eb="16">
      <t>トウロク</t>
    </rPh>
    <rPh sb="16" eb="17">
      <t>ネン</t>
    </rPh>
    <rPh sb="19" eb="21">
      <t>トウロク</t>
    </rPh>
    <rPh sb="21" eb="23">
      <t>ゼンネン</t>
    </rPh>
    <phoneticPr fontId="3"/>
  </si>
  <si>
    <r>
      <t>登録
前後比
(③／①)
※</t>
    </r>
    <r>
      <rPr>
        <sz val="6"/>
        <rFont val="游ゴシック"/>
        <family val="3"/>
        <charset val="128"/>
        <scheme val="minor"/>
      </rPr>
      <t>登録2年目
/登録前年</t>
    </r>
    <rPh sb="0" eb="2">
      <t>トウロク</t>
    </rPh>
    <rPh sb="3" eb="4">
      <t>マエ</t>
    </rPh>
    <rPh sb="4" eb="5">
      <t>ゴ</t>
    </rPh>
    <rPh sb="5" eb="6">
      <t>ヒ</t>
    </rPh>
    <rPh sb="14" eb="16">
      <t>トウロク</t>
    </rPh>
    <rPh sb="17" eb="18">
      <t>ネン</t>
    </rPh>
    <rPh sb="18" eb="19">
      <t>メ</t>
    </rPh>
    <rPh sb="21" eb="23">
      <t>トウロク</t>
    </rPh>
    <rPh sb="23" eb="25">
      <t>ゼンネン</t>
    </rPh>
    <phoneticPr fontId="3"/>
  </si>
  <si>
    <r>
      <t>登録
前後比
(④／①)
※</t>
    </r>
    <r>
      <rPr>
        <sz val="6"/>
        <rFont val="游ゴシック"/>
        <family val="3"/>
        <charset val="128"/>
        <scheme val="minor"/>
      </rPr>
      <t>登録3年目
/登録前年</t>
    </r>
    <rPh sb="0" eb="2">
      <t>トウロク</t>
    </rPh>
    <rPh sb="3" eb="5">
      <t>ゼンゴ</t>
    </rPh>
    <rPh sb="5" eb="6">
      <t>ヒ</t>
    </rPh>
    <rPh sb="14" eb="16">
      <t>トウロク</t>
    </rPh>
    <rPh sb="17" eb="18">
      <t>ネン</t>
    </rPh>
    <rPh sb="18" eb="19">
      <t>メ</t>
    </rPh>
    <rPh sb="22" eb="23">
      <t>ロク</t>
    </rPh>
    <rPh sb="23" eb="25">
      <t>ゼンネンメボル</t>
    </rPh>
    <phoneticPr fontId="3"/>
  </si>
  <si>
    <t>教会堂の閉館等により、来訪者数のカウント停止。</t>
    <rPh sb="0" eb="2">
      <t>キョウカイ</t>
    </rPh>
    <rPh sb="2" eb="3">
      <t>ドウ</t>
    </rPh>
    <rPh sb="4" eb="6">
      <t>ヘイカン</t>
    </rPh>
    <rPh sb="6" eb="7">
      <t>トウ</t>
    </rPh>
    <rPh sb="11" eb="14">
      <t>ライホウシャ</t>
    </rPh>
    <rPh sb="14" eb="15">
      <t>スウ</t>
    </rPh>
    <rPh sb="20" eb="22">
      <t>テイシ</t>
    </rPh>
    <phoneticPr fontId="3"/>
  </si>
  <si>
    <t>新型コロナウイルス感染拡大に伴う長崎県の対応状況：まん延防止等重点措置</t>
    <rPh sb="0" eb="2">
      <t>シンガタ</t>
    </rPh>
    <rPh sb="9" eb="11">
      <t>カンセン</t>
    </rPh>
    <rPh sb="11" eb="13">
      <t>カクダイ</t>
    </rPh>
    <rPh sb="14" eb="15">
      <t>トモナ</t>
    </rPh>
    <rPh sb="16" eb="19">
      <t>ナガサキケン</t>
    </rPh>
    <rPh sb="20" eb="22">
      <t>タイオウ</t>
    </rPh>
    <rPh sb="22" eb="24">
      <t>ジョウキョウ</t>
    </rPh>
    <rPh sb="27" eb="28">
      <t/>
    </rPh>
    <rPh sb="30" eb="31">
      <t>トウ</t>
    </rPh>
    <phoneticPr fontId="3"/>
  </si>
  <si>
    <t>・長崎市、佐世保市：R4年1月21日～3月6日</t>
    <rPh sb="1" eb="4">
      <t>ナガサキシ</t>
    </rPh>
    <rPh sb="5" eb="9">
      <t>サセボシ</t>
    </rPh>
    <rPh sb="12" eb="13">
      <t>ネン</t>
    </rPh>
    <rPh sb="14" eb="15">
      <t>ガツ</t>
    </rPh>
    <rPh sb="17" eb="18">
      <t>ニチ</t>
    </rPh>
    <rPh sb="20" eb="21">
      <t>ガツ</t>
    </rPh>
    <rPh sb="22" eb="23">
      <t>ニチ</t>
    </rPh>
    <phoneticPr fontId="2"/>
  </si>
  <si>
    <t>・上記以外の市町　：R4年1月26日～3月6日</t>
    <rPh sb="1" eb="3">
      <t>ジョウキ</t>
    </rPh>
    <rPh sb="3" eb="5">
      <t>イガイ</t>
    </rPh>
    <rPh sb="6" eb="8">
      <t>シチョウ</t>
    </rPh>
    <rPh sb="12" eb="13">
      <t>ネン</t>
    </rPh>
    <rPh sb="14" eb="15">
      <t>ガツ</t>
    </rPh>
    <rPh sb="17" eb="18">
      <t>ニチ</t>
    </rPh>
    <rPh sb="20" eb="21">
      <t>ガツ</t>
    </rPh>
    <rPh sb="22" eb="23">
      <t>ニチ</t>
    </rPh>
    <phoneticPr fontId="2"/>
  </si>
  <si>
    <t>R3.7－
R4.5
合計</t>
    <phoneticPr fontId="3"/>
  </si>
  <si>
    <t>H29.7－
H30.5
合計</t>
    <phoneticPr fontId="3"/>
  </si>
  <si>
    <t>H30.7－
H31.5
合計</t>
    <phoneticPr fontId="3"/>
  </si>
  <si>
    <t>R1.7－
R2.5
合計</t>
    <phoneticPr fontId="3"/>
  </si>
  <si>
    <t>R2.7－
R3.5
合計</t>
    <phoneticPr fontId="3"/>
  </si>
  <si>
    <t>黒島の集落
（黒島天主堂）</t>
    <rPh sb="0" eb="2">
      <t>クロシマ</t>
    </rPh>
    <rPh sb="3" eb="5">
      <t>シュウラク</t>
    </rPh>
    <rPh sb="7" eb="9">
      <t>クロシマ</t>
    </rPh>
    <rPh sb="9" eb="12">
      <t>テンシュドウ</t>
    </rPh>
    <phoneticPr fontId="3"/>
  </si>
  <si>
    <t>※2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</si>
</sst>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b/>
      <sz val="7"/>
      <name val="游ゴシック"/>
      <family val="3"/>
      <charset val="128"/>
      <scheme val="minor"/>
    </font>
    <font>
      <u/>
      <sz val="7"/>
      <name val="游ゴシック"/>
      <family val="3"/>
      <charset val="128"/>
      <scheme val="minor"/>
    </font>
    <font>
      <vertAlign val="subscript"/>
      <sz val="7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38" fontId="5" fillId="0" borderId="0" xfId="0" applyNumberFormat="1" applyFont="1">
      <alignment vertical="center"/>
    </xf>
    <xf numFmtId="38" fontId="5" fillId="0" borderId="0" xfId="0" applyNumberFormat="1" applyFont="1" applyAlignment="1">
      <alignment vertical="center" wrapText="1"/>
    </xf>
    <xf numFmtId="9" fontId="5" fillId="0" borderId="0" xfId="0" applyNumberFormat="1" applyFont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9" fontId="5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38" fontId="7" fillId="0" borderId="0" xfId="0" applyNumberFormat="1" applyFo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quotePrefix="1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9" fontId="5" fillId="0" borderId="0" xfId="2" applyFont="1" applyFill="1" applyBorder="1" applyAlignment="1">
      <alignment horizontal="center" vertical="center"/>
    </xf>
    <xf numFmtId="9" fontId="5" fillId="0" borderId="0" xfId="2" applyFont="1" applyFill="1" applyBorder="1" applyAlignment="1">
      <alignment vertical="center"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horizontal="center" vertical="center"/>
    </xf>
    <xf numFmtId="9" fontId="6" fillId="0" borderId="0" xfId="2" applyFont="1" applyFill="1" applyBorder="1" applyAlignment="1">
      <alignment vertical="center"/>
    </xf>
    <xf numFmtId="0" fontId="7" fillId="0" borderId="0" xfId="0" applyFont="1">
      <alignment vertical="center"/>
    </xf>
    <xf numFmtId="0" fontId="5" fillId="0" borderId="0" xfId="0" quotePrefix="1" applyFo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38" fontId="5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quotePrefix="1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 vertical="center" wrapText="1"/>
    </xf>
    <xf numFmtId="0" fontId="5" fillId="2" borderId="5" xfId="0" quotePrefix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38" fontId="5" fillId="0" borderId="1" xfId="0" applyNumberFormat="1" applyFont="1" applyBorder="1">
      <alignment vertical="center"/>
    </xf>
    <xf numFmtId="38" fontId="5" fillId="0" borderId="2" xfId="0" applyNumberFormat="1" applyFont="1" applyBorder="1">
      <alignment vertical="center"/>
    </xf>
    <xf numFmtId="38" fontId="5" fillId="0" borderId="19" xfId="0" applyNumberFormat="1" applyFont="1" applyBorder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38" fontId="5" fillId="0" borderId="1" xfId="1" applyFont="1" applyBorder="1" applyAlignment="1">
      <alignment vertical="center"/>
    </xf>
    <xf numFmtId="38" fontId="10" fillId="0" borderId="1" xfId="0" applyNumberFormat="1" applyFont="1" applyBorder="1" applyAlignment="1">
      <alignment vertical="center" wrapText="1"/>
    </xf>
    <xf numFmtId="38" fontId="5" fillId="0" borderId="1" xfId="0" applyNumberFormat="1" applyFont="1" applyBorder="1" applyAlignment="1">
      <alignment vertical="center" wrapText="1"/>
    </xf>
    <xf numFmtId="38" fontId="5" fillId="0" borderId="1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 shrinkToFit="1"/>
    </xf>
    <xf numFmtId="38" fontId="5" fillId="0" borderId="1" xfId="1" applyFont="1" applyFill="1" applyBorder="1" applyAlignment="1">
      <alignment vertical="center"/>
    </xf>
    <xf numFmtId="9" fontId="5" fillId="0" borderId="4" xfId="2" applyFont="1" applyBorder="1" applyAlignment="1">
      <alignment horizontal="center" vertical="center"/>
    </xf>
    <xf numFmtId="9" fontId="5" fillId="0" borderId="6" xfId="2" applyFont="1" applyBorder="1" applyAlignment="1">
      <alignment horizontal="center" vertical="center"/>
    </xf>
    <xf numFmtId="9" fontId="5" fillId="0" borderId="5" xfId="2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38" fontId="10" fillId="0" borderId="19" xfId="0" applyNumberFormat="1" applyFont="1" applyBorder="1" applyAlignment="1">
      <alignment vertical="center" wrapText="1"/>
    </xf>
    <xf numFmtId="9" fontId="5" fillId="0" borderId="1" xfId="2" applyFont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  <xf numFmtId="9" fontId="5" fillId="0" borderId="25" xfId="0" applyNumberFormat="1" applyFont="1" applyBorder="1" applyAlignment="1">
      <alignment horizontal="center" vertical="center"/>
    </xf>
    <xf numFmtId="38" fontId="5" fillId="0" borderId="1" xfId="1" applyFont="1" applyBorder="1" applyAlignment="1">
      <alignment vertical="center" wrapText="1"/>
    </xf>
    <xf numFmtId="38" fontId="5" fillId="0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38" fontId="5" fillId="0" borderId="1" xfId="0" applyNumberFormat="1" applyFont="1" applyFill="1" applyBorder="1" applyAlignment="1">
      <alignment vertical="center" wrapText="1"/>
    </xf>
    <xf numFmtId="38" fontId="5" fillId="3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 shrinkToFit="1"/>
    </xf>
    <xf numFmtId="0" fontId="5" fillId="0" borderId="0" xfId="0" applyFont="1" applyAlignment="1">
      <alignment vertical="center" wrapText="1"/>
    </xf>
    <xf numFmtId="38" fontId="6" fillId="2" borderId="1" xfId="1" applyFont="1" applyFill="1" applyBorder="1" applyAlignment="1">
      <alignment vertical="center"/>
    </xf>
    <xf numFmtId="38" fontId="6" fillId="2" borderId="1" xfId="1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wrapText="1"/>
    </xf>
    <xf numFmtId="38" fontId="6" fillId="2" borderId="1" xfId="0" applyNumberFormat="1" applyFont="1" applyFill="1" applyBorder="1">
      <alignment vertical="center"/>
    </xf>
    <xf numFmtId="38" fontId="6" fillId="2" borderId="2" xfId="0" applyNumberFormat="1" applyFont="1" applyFill="1" applyBorder="1">
      <alignment vertical="center"/>
    </xf>
    <xf numFmtId="38" fontId="6" fillId="2" borderId="19" xfId="1" applyFont="1" applyFill="1" applyBorder="1" applyAlignment="1">
      <alignment vertical="center"/>
    </xf>
    <xf numFmtId="38" fontId="6" fillId="2" borderId="4" xfId="1" applyFont="1" applyFill="1" applyBorder="1" applyAlignment="1">
      <alignment vertical="center"/>
    </xf>
    <xf numFmtId="38" fontId="6" fillId="2" borderId="6" xfId="1" applyFont="1" applyFill="1" applyBorder="1" applyAlignment="1">
      <alignment vertical="center"/>
    </xf>
    <xf numFmtId="38" fontId="6" fillId="2" borderId="5" xfId="1" applyFont="1" applyFill="1" applyBorder="1" applyAlignment="1">
      <alignment vertical="center"/>
    </xf>
    <xf numFmtId="9" fontId="6" fillId="2" borderId="4" xfId="2" applyFont="1" applyFill="1" applyBorder="1" applyAlignment="1">
      <alignment horizontal="center" vertical="center"/>
    </xf>
    <xf numFmtId="9" fontId="6" fillId="2" borderId="6" xfId="2" applyFont="1" applyFill="1" applyBorder="1" applyAlignment="1">
      <alignment horizontal="center" vertical="center"/>
    </xf>
    <xf numFmtId="9" fontId="6" fillId="2" borderId="5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9" fontId="6" fillId="2" borderId="1" xfId="2" applyFont="1" applyFill="1" applyBorder="1" applyAlignment="1">
      <alignment horizontal="center" vertical="center"/>
    </xf>
    <xf numFmtId="38" fontId="5" fillId="0" borderId="19" xfId="0" applyNumberFormat="1" applyFont="1" applyBorder="1" applyAlignment="1">
      <alignment vertical="center" wrapText="1"/>
    </xf>
    <xf numFmtId="9" fontId="5" fillId="0" borderId="1" xfId="1" applyNumberFormat="1" applyFont="1" applyFill="1" applyBorder="1" applyAlignment="1">
      <alignment horizontal="center" vertical="center"/>
    </xf>
    <xf numFmtId="38" fontId="5" fillId="0" borderId="21" xfId="0" applyNumberFormat="1" applyFont="1" applyBorder="1" applyAlignment="1">
      <alignment vertical="center" wrapText="1"/>
    </xf>
    <xf numFmtId="38" fontId="5" fillId="0" borderId="21" xfId="0" applyNumberFormat="1" applyFont="1" applyBorder="1">
      <alignment vertical="center"/>
    </xf>
    <xf numFmtId="38" fontId="5" fillId="0" borderId="21" xfId="0" applyNumberFormat="1" applyFont="1" applyBorder="1" applyAlignment="1">
      <alignment vertical="center" shrinkToFit="1"/>
    </xf>
    <xf numFmtId="38" fontId="10" fillId="0" borderId="21" xfId="0" applyNumberFormat="1" applyFont="1" applyBorder="1" applyAlignment="1">
      <alignment vertical="center" wrapText="1"/>
    </xf>
    <xf numFmtId="38" fontId="5" fillId="0" borderId="20" xfId="0" applyNumberFormat="1" applyFont="1" applyBorder="1" applyAlignment="1">
      <alignment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9" fontId="6" fillId="2" borderId="22" xfId="0" applyNumberFormat="1" applyFont="1" applyFill="1" applyBorder="1" applyAlignment="1">
      <alignment horizontal="center" vertical="center"/>
    </xf>
    <xf numFmtId="9" fontId="6" fillId="2" borderId="23" xfId="0" applyNumberFormat="1" applyFont="1" applyFill="1" applyBorder="1" applyAlignment="1">
      <alignment horizontal="center" vertical="center"/>
    </xf>
    <xf numFmtId="9" fontId="6" fillId="2" borderId="25" xfId="0" applyNumberFormat="1" applyFont="1" applyFill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/>
    </xf>
    <xf numFmtId="9" fontId="5" fillId="0" borderId="1" xfId="1" applyNumberFormat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1333500</xdr:colOff>
      <xdr:row>16</xdr:row>
      <xdr:rowOff>38100</xdr:rowOff>
    </xdr:from>
    <xdr:to>
      <xdr:col>56</xdr:col>
      <xdr:colOff>76200</xdr:colOff>
      <xdr:row>17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FCCDEE7-E388-41DA-A724-4016F19D39C1}"/>
            </a:ext>
          </a:extLst>
        </xdr:cNvPr>
        <xdr:cNvSpPr txBox="1"/>
      </xdr:nvSpPr>
      <xdr:spPr>
        <a:xfrm>
          <a:off x="7229475" y="2590800"/>
          <a:ext cx="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※1</a:t>
          </a:r>
          <a:endParaRPr kumimoji="1" lang="ja-JP" altLang="en-US" sz="3200"/>
        </a:p>
      </xdr:txBody>
    </xdr:sp>
    <xdr:clientData/>
  </xdr:twoCellAnchor>
  <xdr:twoCellAnchor>
    <xdr:from>
      <xdr:col>55</xdr:col>
      <xdr:colOff>1295400</xdr:colOff>
      <xdr:row>20</xdr:row>
      <xdr:rowOff>152400</xdr:rowOff>
    </xdr:from>
    <xdr:to>
      <xdr:col>56</xdr:col>
      <xdr:colOff>38100</xdr:colOff>
      <xdr:row>21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08347B2-5730-4C0E-869E-D75F43F4C78C}"/>
            </a:ext>
          </a:extLst>
        </xdr:cNvPr>
        <xdr:cNvSpPr txBox="1"/>
      </xdr:nvSpPr>
      <xdr:spPr>
        <a:xfrm>
          <a:off x="7229475" y="3171825"/>
          <a:ext cx="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※1</a:t>
          </a:r>
          <a:endParaRPr kumimoji="1" lang="ja-JP" altLang="en-US" sz="3200"/>
        </a:p>
      </xdr:txBody>
    </xdr:sp>
    <xdr:clientData/>
  </xdr:twoCellAnchor>
  <xdr:twoCellAnchor>
    <xdr:from>
      <xdr:col>55</xdr:col>
      <xdr:colOff>1295400</xdr:colOff>
      <xdr:row>32</xdr:row>
      <xdr:rowOff>152400</xdr:rowOff>
    </xdr:from>
    <xdr:to>
      <xdr:col>56</xdr:col>
      <xdr:colOff>38100</xdr:colOff>
      <xdr:row>33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85D3F42-FB40-43DE-B658-FDD69F74A5A5}"/>
            </a:ext>
          </a:extLst>
        </xdr:cNvPr>
        <xdr:cNvSpPr txBox="1"/>
      </xdr:nvSpPr>
      <xdr:spPr>
        <a:xfrm>
          <a:off x="7229475" y="4657725"/>
          <a:ext cx="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※2</a:t>
          </a:r>
          <a:endParaRPr kumimoji="1" lang="ja-JP" altLang="en-US" sz="3200"/>
        </a:p>
      </xdr:txBody>
    </xdr:sp>
    <xdr:clientData/>
  </xdr:twoCellAnchor>
  <xdr:twoCellAnchor>
    <xdr:from>
      <xdr:col>55</xdr:col>
      <xdr:colOff>1295400</xdr:colOff>
      <xdr:row>40</xdr:row>
      <xdr:rowOff>114300</xdr:rowOff>
    </xdr:from>
    <xdr:to>
      <xdr:col>56</xdr:col>
      <xdr:colOff>0</xdr:colOff>
      <xdr:row>41</xdr:row>
      <xdr:rowOff>76200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CC45FF5-A6C9-4ABF-B822-F4BC5280F1DD}"/>
            </a:ext>
          </a:extLst>
        </xdr:cNvPr>
        <xdr:cNvSpPr txBox="1"/>
      </xdr:nvSpPr>
      <xdr:spPr>
        <a:xfrm>
          <a:off x="7229475" y="5638800"/>
          <a:ext cx="0" cy="85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※1</a:t>
          </a:r>
          <a:endParaRPr kumimoji="1" lang="ja-JP" altLang="en-US" sz="3200"/>
        </a:p>
      </xdr:txBody>
    </xdr:sp>
    <xdr:clientData/>
  </xdr:twoCellAnchor>
  <xdr:twoCellAnchor>
    <xdr:from>
      <xdr:col>56</xdr:col>
      <xdr:colOff>1371600</xdr:colOff>
      <xdr:row>48</xdr:row>
      <xdr:rowOff>0</xdr:rowOff>
    </xdr:from>
    <xdr:to>
      <xdr:col>56</xdr:col>
      <xdr:colOff>2324100</xdr:colOff>
      <xdr:row>49</xdr:row>
      <xdr:rowOff>114300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110BAD6-21BC-47AE-92DD-5D302464F658}"/>
            </a:ext>
          </a:extLst>
        </xdr:cNvPr>
        <xdr:cNvSpPr txBox="1"/>
      </xdr:nvSpPr>
      <xdr:spPr>
        <a:xfrm>
          <a:off x="7229475" y="6515100"/>
          <a:ext cx="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※3</a:t>
          </a:r>
          <a:endParaRPr kumimoji="1" lang="ja-JP" altLang="en-US" sz="3200"/>
        </a:p>
      </xdr:txBody>
    </xdr:sp>
    <xdr:clientData/>
  </xdr:twoCellAnchor>
  <xdr:twoCellAnchor>
    <xdr:from>
      <xdr:col>57</xdr:col>
      <xdr:colOff>1409700</xdr:colOff>
      <xdr:row>16</xdr:row>
      <xdr:rowOff>38100</xdr:rowOff>
    </xdr:from>
    <xdr:to>
      <xdr:col>58</xdr:col>
      <xdr:colOff>152400</xdr:colOff>
      <xdr:row>17</xdr:row>
      <xdr:rowOff>228600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34F355E-34A7-4CB5-A4BC-9D28E580D892}"/>
            </a:ext>
          </a:extLst>
        </xdr:cNvPr>
        <xdr:cNvSpPr txBox="1"/>
      </xdr:nvSpPr>
      <xdr:spPr>
        <a:xfrm>
          <a:off x="7229475" y="2590800"/>
          <a:ext cx="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※1</a:t>
          </a:r>
          <a:endParaRPr kumimoji="1" lang="ja-JP" altLang="en-US" sz="3200"/>
        </a:p>
      </xdr:txBody>
    </xdr:sp>
    <xdr:clientData/>
  </xdr:twoCellAnchor>
  <xdr:twoCellAnchor>
    <xdr:from>
      <xdr:col>57</xdr:col>
      <xdr:colOff>1409700</xdr:colOff>
      <xdr:row>20</xdr:row>
      <xdr:rowOff>114300</xdr:rowOff>
    </xdr:from>
    <xdr:to>
      <xdr:col>58</xdr:col>
      <xdr:colOff>152400</xdr:colOff>
      <xdr:row>21</xdr:row>
      <xdr:rowOff>152400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EFE5FF6-159D-42E5-8901-B9B114F97C1B}"/>
            </a:ext>
          </a:extLst>
        </xdr:cNvPr>
        <xdr:cNvSpPr txBox="1"/>
      </xdr:nvSpPr>
      <xdr:spPr>
        <a:xfrm>
          <a:off x="7229475" y="3162300"/>
          <a:ext cx="0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※1</a:t>
          </a:r>
          <a:endParaRPr kumimoji="1" lang="ja-JP" altLang="en-US" sz="3200"/>
        </a:p>
      </xdr:txBody>
    </xdr:sp>
    <xdr:clientData/>
  </xdr:twoCellAnchor>
  <xdr:twoCellAnchor>
    <xdr:from>
      <xdr:col>57</xdr:col>
      <xdr:colOff>1371600</xdr:colOff>
      <xdr:row>48</xdr:row>
      <xdr:rowOff>0</xdr:rowOff>
    </xdr:from>
    <xdr:to>
      <xdr:col>57</xdr:col>
      <xdr:colOff>2324100</xdr:colOff>
      <xdr:row>49</xdr:row>
      <xdr:rowOff>114300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8A6E67A-6361-41A4-9C80-B9BBB394D5DD}"/>
            </a:ext>
          </a:extLst>
        </xdr:cNvPr>
        <xdr:cNvSpPr txBox="1"/>
      </xdr:nvSpPr>
      <xdr:spPr>
        <a:xfrm>
          <a:off x="7229475" y="6515100"/>
          <a:ext cx="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※3</a:t>
          </a:r>
          <a:endParaRPr kumimoji="1" lang="ja-JP" altLang="en-US" sz="3200"/>
        </a:p>
      </xdr:txBody>
    </xdr:sp>
    <xdr:clientData/>
  </xdr:twoCellAnchor>
  <xdr:twoCellAnchor>
    <xdr:from>
      <xdr:col>57</xdr:col>
      <xdr:colOff>1333500</xdr:colOff>
      <xdr:row>32</xdr:row>
      <xdr:rowOff>152400</xdr:rowOff>
    </xdr:from>
    <xdr:to>
      <xdr:col>58</xdr:col>
      <xdr:colOff>76200</xdr:colOff>
      <xdr:row>33</xdr:row>
      <xdr:rowOff>76200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BF0D357-305D-444E-83EE-3E59981150C1}"/>
            </a:ext>
          </a:extLst>
        </xdr:cNvPr>
        <xdr:cNvSpPr txBox="1"/>
      </xdr:nvSpPr>
      <xdr:spPr>
        <a:xfrm>
          <a:off x="7229475" y="4657725"/>
          <a:ext cx="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※2</a:t>
          </a:r>
          <a:endParaRPr kumimoji="1" lang="ja-JP" altLang="en-US" sz="3200"/>
        </a:p>
      </xdr:txBody>
    </xdr:sp>
    <xdr:clientData/>
  </xdr:twoCellAnchor>
  <xdr:twoCellAnchor>
    <xdr:from>
      <xdr:col>57</xdr:col>
      <xdr:colOff>1371600</xdr:colOff>
      <xdr:row>40</xdr:row>
      <xdr:rowOff>114300</xdr:rowOff>
    </xdr:from>
    <xdr:to>
      <xdr:col>58</xdr:col>
      <xdr:colOff>76200</xdr:colOff>
      <xdr:row>41</xdr:row>
      <xdr:rowOff>76200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5302CA0-A0F2-4180-B9DD-D6DE228E41D4}"/>
            </a:ext>
          </a:extLst>
        </xdr:cNvPr>
        <xdr:cNvSpPr txBox="1"/>
      </xdr:nvSpPr>
      <xdr:spPr>
        <a:xfrm>
          <a:off x="7229475" y="5638800"/>
          <a:ext cx="0" cy="85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※1</a:t>
          </a:r>
          <a:endParaRPr kumimoji="1" lang="ja-JP" altLang="en-US" sz="3200"/>
        </a:p>
      </xdr:txBody>
    </xdr:sp>
    <xdr:clientData/>
  </xdr:twoCellAnchor>
  <xdr:twoCellAnchor>
    <xdr:from>
      <xdr:col>57</xdr:col>
      <xdr:colOff>1409700</xdr:colOff>
      <xdr:row>24</xdr:row>
      <xdr:rowOff>228600</xdr:rowOff>
    </xdr:from>
    <xdr:to>
      <xdr:col>58</xdr:col>
      <xdr:colOff>152400</xdr:colOff>
      <xdr:row>25</xdr:row>
      <xdr:rowOff>152400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B92EBF8-65B9-4E47-922A-71C08CF52A38}"/>
            </a:ext>
          </a:extLst>
        </xdr:cNvPr>
        <xdr:cNvSpPr txBox="1"/>
      </xdr:nvSpPr>
      <xdr:spPr>
        <a:xfrm>
          <a:off x="7229475" y="3667125"/>
          <a:ext cx="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※4</a:t>
          </a:r>
          <a:endParaRPr kumimoji="1" lang="ja-JP" altLang="en-US" sz="3200"/>
        </a:p>
      </xdr:txBody>
    </xdr:sp>
    <xdr:clientData/>
  </xdr:twoCellAnchor>
  <xdr:twoCellAnchor>
    <xdr:from>
      <xdr:col>57</xdr:col>
      <xdr:colOff>1447800</xdr:colOff>
      <xdr:row>68</xdr:row>
      <xdr:rowOff>76200</xdr:rowOff>
    </xdr:from>
    <xdr:to>
      <xdr:col>58</xdr:col>
      <xdr:colOff>152400</xdr:colOff>
      <xdr:row>69</xdr:row>
      <xdr:rowOff>114300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D88857A-40A2-4512-8F57-A01957FAEBEE}"/>
            </a:ext>
          </a:extLst>
        </xdr:cNvPr>
        <xdr:cNvSpPr txBox="1"/>
      </xdr:nvSpPr>
      <xdr:spPr>
        <a:xfrm>
          <a:off x="7229475" y="9067800"/>
          <a:ext cx="0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※1</a:t>
          </a:r>
          <a:endParaRPr kumimoji="1" lang="ja-JP" altLang="en-US" sz="3200"/>
        </a:p>
      </xdr:txBody>
    </xdr:sp>
    <xdr:clientData/>
  </xdr:twoCellAnchor>
  <xdr:twoCellAnchor>
    <xdr:from>
      <xdr:col>57</xdr:col>
      <xdr:colOff>1409700</xdr:colOff>
      <xdr:row>12</xdr:row>
      <xdr:rowOff>38100</xdr:rowOff>
    </xdr:from>
    <xdr:to>
      <xdr:col>58</xdr:col>
      <xdr:colOff>152400</xdr:colOff>
      <xdr:row>13</xdr:row>
      <xdr:rowOff>228600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C179B1B7-2E2C-45E8-B180-363AF3DF440B}"/>
            </a:ext>
          </a:extLst>
        </xdr:cNvPr>
        <xdr:cNvSpPr txBox="1"/>
      </xdr:nvSpPr>
      <xdr:spPr>
        <a:xfrm>
          <a:off x="7229475" y="2095500"/>
          <a:ext cx="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※4</a:t>
          </a:r>
          <a:endParaRPr kumimoji="1" lang="ja-JP" altLang="en-US" sz="3200"/>
        </a:p>
      </xdr:txBody>
    </xdr:sp>
    <xdr:clientData/>
  </xdr:twoCellAnchor>
  <xdr:twoCellAnchor>
    <xdr:from>
      <xdr:col>58</xdr:col>
      <xdr:colOff>1257300</xdr:colOff>
      <xdr:row>32</xdr:row>
      <xdr:rowOff>152400</xdr:rowOff>
    </xdr:from>
    <xdr:to>
      <xdr:col>59</xdr:col>
      <xdr:colOff>0</xdr:colOff>
      <xdr:row>33</xdr:row>
      <xdr:rowOff>76200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CF3036A-385C-4944-AD5E-E9A78554249A}"/>
            </a:ext>
          </a:extLst>
        </xdr:cNvPr>
        <xdr:cNvSpPr txBox="1"/>
      </xdr:nvSpPr>
      <xdr:spPr>
        <a:xfrm>
          <a:off x="7229475" y="4657725"/>
          <a:ext cx="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※2</a:t>
          </a:r>
          <a:endParaRPr kumimoji="1" lang="ja-JP" altLang="en-US" sz="3200"/>
        </a:p>
      </xdr:txBody>
    </xdr:sp>
    <xdr:clientData/>
  </xdr:twoCellAnchor>
  <xdr:twoCellAnchor>
    <xdr:from>
      <xdr:col>56</xdr:col>
      <xdr:colOff>1371600</xdr:colOff>
      <xdr:row>16</xdr:row>
      <xdr:rowOff>0</xdr:rowOff>
    </xdr:from>
    <xdr:to>
      <xdr:col>57</xdr:col>
      <xdr:colOff>114300</xdr:colOff>
      <xdr:row>17</xdr:row>
      <xdr:rowOff>190500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580AC161-1030-4447-B408-7F1B47CF63D2}"/>
            </a:ext>
          </a:extLst>
        </xdr:cNvPr>
        <xdr:cNvSpPr txBox="1"/>
      </xdr:nvSpPr>
      <xdr:spPr>
        <a:xfrm>
          <a:off x="7229475" y="2552700"/>
          <a:ext cx="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※1</a:t>
          </a:r>
          <a:endParaRPr kumimoji="1" lang="ja-JP" altLang="en-US" sz="3200"/>
        </a:p>
      </xdr:txBody>
    </xdr:sp>
    <xdr:clientData/>
  </xdr:twoCellAnchor>
  <xdr:twoCellAnchor>
    <xdr:from>
      <xdr:col>56</xdr:col>
      <xdr:colOff>1371600</xdr:colOff>
      <xdr:row>20</xdr:row>
      <xdr:rowOff>0</xdr:rowOff>
    </xdr:from>
    <xdr:to>
      <xdr:col>57</xdr:col>
      <xdr:colOff>114300</xdr:colOff>
      <xdr:row>21</xdr:row>
      <xdr:rowOff>190500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58653ADD-3AEC-4C78-A847-70F7EB2A7A85}"/>
            </a:ext>
          </a:extLst>
        </xdr:cNvPr>
        <xdr:cNvSpPr txBox="1"/>
      </xdr:nvSpPr>
      <xdr:spPr>
        <a:xfrm>
          <a:off x="7229475" y="3048000"/>
          <a:ext cx="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※1</a:t>
          </a:r>
          <a:endParaRPr kumimoji="1" lang="ja-JP" altLang="en-US" sz="3200"/>
        </a:p>
      </xdr:txBody>
    </xdr:sp>
    <xdr:clientData/>
  </xdr:twoCellAnchor>
  <xdr:twoCellAnchor>
    <xdr:from>
      <xdr:col>56</xdr:col>
      <xdr:colOff>1409700</xdr:colOff>
      <xdr:row>32</xdr:row>
      <xdr:rowOff>152400</xdr:rowOff>
    </xdr:from>
    <xdr:to>
      <xdr:col>57</xdr:col>
      <xdr:colOff>152400</xdr:colOff>
      <xdr:row>33</xdr:row>
      <xdr:rowOff>76200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A4CB7EF1-0AEE-4DE6-AB27-726F5C8830C1}"/>
            </a:ext>
          </a:extLst>
        </xdr:cNvPr>
        <xdr:cNvSpPr txBox="1"/>
      </xdr:nvSpPr>
      <xdr:spPr>
        <a:xfrm>
          <a:off x="7229475" y="4657725"/>
          <a:ext cx="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※2</a:t>
          </a:r>
          <a:endParaRPr kumimoji="1" lang="ja-JP" altLang="en-US" sz="3200"/>
        </a:p>
      </xdr:txBody>
    </xdr:sp>
    <xdr:clientData/>
  </xdr:twoCellAnchor>
  <xdr:twoCellAnchor>
    <xdr:from>
      <xdr:col>58</xdr:col>
      <xdr:colOff>647700</xdr:colOff>
      <xdr:row>40</xdr:row>
      <xdr:rowOff>0</xdr:rowOff>
    </xdr:from>
    <xdr:to>
      <xdr:col>58</xdr:col>
      <xdr:colOff>2019300</xdr:colOff>
      <xdr:row>41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1E2B576-BD2B-4A97-AEA1-4B7B7BB21957}"/>
            </a:ext>
          </a:extLst>
        </xdr:cNvPr>
        <xdr:cNvSpPr txBox="1"/>
      </xdr:nvSpPr>
      <xdr:spPr>
        <a:xfrm>
          <a:off x="7229475" y="5524500"/>
          <a:ext cx="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※1</a:t>
          </a:r>
          <a:endParaRPr kumimoji="1" lang="ja-JP" altLang="en-US" sz="3200"/>
        </a:p>
      </xdr:txBody>
    </xdr:sp>
    <xdr:clientData/>
  </xdr:twoCellAnchor>
  <xdr:twoCellAnchor>
    <xdr:from>
      <xdr:col>45</xdr:col>
      <xdr:colOff>1333500</xdr:colOff>
      <xdr:row>32</xdr:row>
      <xdr:rowOff>190500</xdr:rowOff>
    </xdr:from>
    <xdr:to>
      <xdr:col>45</xdr:col>
      <xdr:colOff>2819400</xdr:colOff>
      <xdr:row>33</xdr:row>
      <xdr:rowOff>76200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97794CA4-55AA-4F77-A78B-A125DCD7F330}"/>
            </a:ext>
          </a:extLst>
        </xdr:cNvPr>
        <xdr:cNvSpPr txBox="1"/>
      </xdr:nvSpPr>
      <xdr:spPr>
        <a:xfrm>
          <a:off x="6800850" y="4657725"/>
          <a:ext cx="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※2</a:t>
          </a:r>
          <a:endParaRPr kumimoji="1" lang="ja-JP" altLang="en-US" sz="3200"/>
        </a:p>
      </xdr:txBody>
    </xdr:sp>
    <xdr:clientData/>
  </xdr:twoCellAnchor>
  <xdr:twoCellAnchor>
    <xdr:from>
      <xdr:col>45</xdr:col>
      <xdr:colOff>1409700</xdr:colOff>
      <xdr:row>40</xdr:row>
      <xdr:rowOff>76200</xdr:rowOff>
    </xdr:from>
    <xdr:to>
      <xdr:col>45</xdr:col>
      <xdr:colOff>2819400</xdr:colOff>
      <xdr:row>41</xdr:row>
      <xdr:rowOff>76200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2392DC67-5F26-4084-A27D-BE00C7D7BAD9}"/>
            </a:ext>
          </a:extLst>
        </xdr:cNvPr>
        <xdr:cNvSpPr txBox="1"/>
      </xdr:nvSpPr>
      <xdr:spPr>
        <a:xfrm>
          <a:off x="6800850" y="5600700"/>
          <a:ext cx="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※1</a:t>
          </a:r>
          <a:endParaRPr kumimoji="1" lang="ja-JP" altLang="en-US" sz="3200"/>
        </a:p>
      </xdr:txBody>
    </xdr:sp>
    <xdr:clientData/>
  </xdr:twoCellAnchor>
  <xdr:twoCellAnchor>
    <xdr:from>
      <xdr:col>7</xdr:col>
      <xdr:colOff>0</xdr:colOff>
      <xdr:row>11</xdr:row>
      <xdr:rowOff>25975</xdr:rowOff>
    </xdr:from>
    <xdr:to>
      <xdr:col>7</xdr:col>
      <xdr:colOff>329045</xdr:colOff>
      <xdr:row>12</xdr:row>
      <xdr:rowOff>118627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9A8BC07-012C-40B1-8F8F-CB701B7DF786}"/>
            </a:ext>
          </a:extLst>
        </xdr:cNvPr>
        <xdr:cNvSpPr txBox="1"/>
      </xdr:nvSpPr>
      <xdr:spPr>
        <a:xfrm>
          <a:off x="2943225" y="1959550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0</xdr:colOff>
      <xdr:row>11</xdr:row>
      <xdr:rowOff>25974</xdr:rowOff>
    </xdr:from>
    <xdr:to>
      <xdr:col>8</xdr:col>
      <xdr:colOff>329045</xdr:colOff>
      <xdr:row>12</xdr:row>
      <xdr:rowOff>118626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5856A59D-67B1-4F46-AC00-05367314AE08}"/>
            </a:ext>
          </a:extLst>
        </xdr:cNvPr>
        <xdr:cNvSpPr txBox="1"/>
      </xdr:nvSpPr>
      <xdr:spPr>
        <a:xfrm>
          <a:off x="3295650" y="1959549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0</xdr:colOff>
      <xdr:row>15</xdr:row>
      <xdr:rowOff>25974</xdr:rowOff>
    </xdr:from>
    <xdr:to>
      <xdr:col>7</xdr:col>
      <xdr:colOff>329045</xdr:colOff>
      <xdr:row>16</xdr:row>
      <xdr:rowOff>118626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DCA301D-B6EE-4AD4-A2A4-D6777BDBC8FE}"/>
            </a:ext>
          </a:extLst>
        </xdr:cNvPr>
        <xdr:cNvSpPr txBox="1"/>
      </xdr:nvSpPr>
      <xdr:spPr>
        <a:xfrm>
          <a:off x="2943225" y="2454849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0</xdr:colOff>
      <xdr:row>15</xdr:row>
      <xdr:rowOff>25974</xdr:rowOff>
    </xdr:from>
    <xdr:to>
      <xdr:col>8</xdr:col>
      <xdr:colOff>329045</xdr:colOff>
      <xdr:row>16</xdr:row>
      <xdr:rowOff>118626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D2B153ED-910E-4345-9103-C1DDE41FDF63}"/>
            </a:ext>
          </a:extLst>
        </xdr:cNvPr>
        <xdr:cNvSpPr txBox="1"/>
      </xdr:nvSpPr>
      <xdr:spPr>
        <a:xfrm>
          <a:off x="3295650" y="2454849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0</xdr:colOff>
      <xdr:row>19</xdr:row>
      <xdr:rowOff>25974</xdr:rowOff>
    </xdr:from>
    <xdr:to>
      <xdr:col>7</xdr:col>
      <xdr:colOff>329045</xdr:colOff>
      <xdr:row>20</xdr:row>
      <xdr:rowOff>118626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76D6ABD7-6D3A-41D0-A08D-FE11B575F975}"/>
            </a:ext>
          </a:extLst>
        </xdr:cNvPr>
        <xdr:cNvSpPr txBox="1"/>
      </xdr:nvSpPr>
      <xdr:spPr>
        <a:xfrm>
          <a:off x="2943225" y="2950149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0</xdr:colOff>
      <xdr:row>19</xdr:row>
      <xdr:rowOff>25974</xdr:rowOff>
    </xdr:from>
    <xdr:to>
      <xdr:col>8</xdr:col>
      <xdr:colOff>329045</xdr:colOff>
      <xdr:row>20</xdr:row>
      <xdr:rowOff>118626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44A9DD98-D922-43EA-B0FC-A02DA57C907D}"/>
            </a:ext>
          </a:extLst>
        </xdr:cNvPr>
        <xdr:cNvSpPr txBox="1"/>
      </xdr:nvSpPr>
      <xdr:spPr>
        <a:xfrm>
          <a:off x="3295650" y="2950149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0</xdr:colOff>
      <xdr:row>35</xdr:row>
      <xdr:rowOff>25975</xdr:rowOff>
    </xdr:from>
    <xdr:to>
      <xdr:col>7</xdr:col>
      <xdr:colOff>329045</xdr:colOff>
      <xdr:row>36</xdr:row>
      <xdr:rowOff>118627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3798601-66D7-4663-8F24-DB3C44D89C00}"/>
            </a:ext>
          </a:extLst>
        </xdr:cNvPr>
        <xdr:cNvSpPr txBox="1"/>
      </xdr:nvSpPr>
      <xdr:spPr>
        <a:xfrm>
          <a:off x="2943225" y="4931350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0</xdr:colOff>
      <xdr:row>35</xdr:row>
      <xdr:rowOff>25975</xdr:rowOff>
    </xdr:from>
    <xdr:to>
      <xdr:col>8</xdr:col>
      <xdr:colOff>329045</xdr:colOff>
      <xdr:row>36</xdr:row>
      <xdr:rowOff>118627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2DE36FC2-5DAF-4EB7-8DDE-E980181E0BBB}"/>
            </a:ext>
          </a:extLst>
        </xdr:cNvPr>
        <xdr:cNvSpPr txBox="1"/>
      </xdr:nvSpPr>
      <xdr:spPr>
        <a:xfrm>
          <a:off x="3295650" y="4931350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0</xdr:colOff>
      <xdr:row>39</xdr:row>
      <xdr:rowOff>25975</xdr:rowOff>
    </xdr:from>
    <xdr:to>
      <xdr:col>7</xdr:col>
      <xdr:colOff>329045</xdr:colOff>
      <xdr:row>40</xdr:row>
      <xdr:rowOff>118627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C60FD3FB-EC43-46D2-B95D-367DB23B0538}"/>
            </a:ext>
          </a:extLst>
        </xdr:cNvPr>
        <xdr:cNvSpPr txBox="1"/>
      </xdr:nvSpPr>
      <xdr:spPr>
        <a:xfrm>
          <a:off x="2943225" y="5426650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0</xdr:colOff>
      <xdr:row>39</xdr:row>
      <xdr:rowOff>25975</xdr:rowOff>
    </xdr:from>
    <xdr:to>
      <xdr:col>8</xdr:col>
      <xdr:colOff>329045</xdr:colOff>
      <xdr:row>40</xdr:row>
      <xdr:rowOff>118627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8BF61715-2674-4D4E-B6CA-F94E917E4CC9}"/>
            </a:ext>
          </a:extLst>
        </xdr:cNvPr>
        <xdr:cNvSpPr txBox="1"/>
      </xdr:nvSpPr>
      <xdr:spPr>
        <a:xfrm>
          <a:off x="3295650" y="5426650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0</xdr:colOff>
      <xdr:row>39</xdr:row>
      <xdr:rowOff>25975</xdr:rowOff>
    </xdr:from>
    <xdr:to>
      <xdr:col>9</xdr:col>
      <xdr:colOff>329045</xdr:colOff>
      <xdr:row>40</xdr:row>
      <xdr:rowOff>118627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A0239E03-A757-4C78-8C76-69C6E150BA33}"/>
            </a:ext>
          </a:extLst>
        </xdr:cNvPr>
        <xdr:cNvSpPr txBox="1"/>
      </xdr:nvSpPr>
      <xdr:spPr>
        <a:xfrm>
          <a:off x="3648075" y="5426650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0</xdr:colOff>
      <xdr:row>67</xdr:row>
      <xdr:rowOff>17315</xdr:rowOff>
    </xdr:from>
    <xdr:to>
      <xdr:col>7</xdr:col>
      <xdr:colOff>329045</xdr:colOff>
      <xdr:row>68</xdr:row>
      <xdr:rowOff>109967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8CAB18D2-9B84-4F1F-857A-DA017E50B45E}"/>
            </a:ext>
          </a:extLst>
        </xdr:cNvPr>
        <xdr:cNvSpPr txBox="1"/>
      </xdr:nvSpPr>
      <xdr:spPr>
        <a:xfrm>
          <a:off x="2943225" y="8885090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0</xdr:colOff>
      <xdr:row>67</xdr:row>
      <xdr:rowOff>17315</xdr:rowOff>
    </xdr:from>
    <xdr:to>
      <xdr:col>8</xdr:col>
      <xdr:colOff>329045</xdr:colOff>
      <xdr:row>68</xdr:row>
      <xdr:rowOff>109967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F58EB028-5D0E-4FF4-BC78-88D3A020D636}"/>
            </a:ext>
          </a:extLst>
        </xdr:cNvPr>
        <xdr:cNvSpPr txBox="1"/>
      </xdr:nvSpPr>
      <xdr:spPr>
        <a:xfrm>
          <a:off x="3295650" y="8885090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0</xdr:colOff>
      <xdr:row>11</xdr:row>
      <xdr:rowOff>25974</xdr:rowOff>
    </xdr:from>
    <xdr:to>
      <xdr:col>12</xdr:col>
      <xdr:colOff>329045</xdr:colOff>
      <xdr:row>12</xdr:row>
      <xdr:rowOff>118626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1B35CCC3-F8BC-4E1B-9B6C-D801D954C630}"/>
            </a:ext>
          </a:extLst>
        </xdr:cNvPr>
        <xdr:cNvSpPr txBox="1"/>
      </xdr:nvSpPr>
      <xdr:spPr>
        <a:xfrm>
          <a:off x="4714875" y="1959549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0</xdr:colOff>
      <xdr:row>15</xdr:row>
      <xdr:rowOff>25974</xdr:rowOff>
    </xdr:from>
    <xdr:to>
      <xdr:col>12</xdr:col>
      <xdr:colOff>329045</xdr:colOff>
      <xdr:row>16</xdr:row>
      <xdr:rowOff>118626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C9668FB1-C68E-484D-AAE5-C0EB3FC1F0E8}"/>
            </a:ext>
          </a:extLst>
        </xdr:cNvPr>
        <xdr:cNvSpPr txBox="1"/>
      </xdr:nvSpPr>
      <xdr:spPr>
        <a:xfrm>
          <a:off x="4714875" y="2454849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0</xdr:colOff>
      <xdr:row>19</xdr:row>
      <xdr:rowOff>25974</xdr:rowOff>
    </xdr:from>
    <xdr:to>
      <xdr:col>12</xdr:col>
      <xdr:colOff>329045</xdr:colOff>
      <xdr:row>20</xdr:row>
      <xdr:rowOff>118626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F3A71C2F-7DC8-4EB8-A2FF-FDDEDAC65CC2}"/>
            </a:ext>
          </a:extLst>
        </xdr:cNvPr>
        <xdr:cNvSpPr txBox="1"/>
      </xdr:nvSpPr>
      <xdr:spPr>
        <a:xfrm>
          <a:off x="4714875" y="2950149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0</xdr:colOff>
      <xdr:row>27</xdr:row>
      <xdr:rowOff>25974</xdr:rowOff>
    </xdr:from>
    <xdr:to>
      <xdr:col>12</xdr:col>
      <xdr:colOff>329045</xdr:colOff>
      <xdr:row>28</xdr:row>
      <xdr:rowOff>118626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C688085D-4F0E-48B6-8529-AD4A9DC0B905}"/>
            </a:ext>
          </a:extLst>
        </xdr:cNvPr>
        <xdr:cNvSpPr txBox="1"/>
      </xdr:nvSpPr>
      <xdr:spPr>
        <a:xfrm>
          <a:off x="4714875" y="3940749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0</xdr:colOff>
      <xdr:row>39</xdr:row>
      <xdr:rowOff>25975</xdr:rowOff>
    </xdr:from>
    <xdr:to>
      <xdr:col>12</xdr:col>
      <xdr:colOff>329045</xdr:colOff>
      <xdr:row>40</xdr:row>
      <xdr:rowOff>118627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18D77330-7AB4-444E-BA4A-5260609349A2}"/>
            </a:ext>
          </a:extLst>
        </xdr:cNvPr>
        <xdr:cNvSpPr txBox="1"/>
      </xdr:nvSpPr>
      <xdr:spPr>
        <a:xfrm>
          <a:off x="4714875" y="5426650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0</xdr:colOff>
      <xdr:row>11</xdr:row>
      <xdr:rowOff>25974</xdr:rowOff>
    </xdr:from>
    <xdr:to>
      <xdr:col>13</xdr:col>
      <xdr:colOff>329045</xdr:colOff>
      <xdr:row>12</xdr:row>
      <xdr:rowOff>118626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30B51C65-8898-49D6-B6AC-E53C93FD920D}"/>
            </a:ext>
          </a:extLst>
        </xdr:cNvPr>
        <xdr:cNvSpPr txBox="1"/>
      </xdr:nvSpPr>
      <xdr:spPr>
        <a:xfrm>
          <a:off x="5057775" y="1959549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0</xdr:colOff>
      <xdr:row>15</xdr:row>
      <xdr:rowOff>25974</xdr:rowOff>
    </xdr:from>
    <xdr:to>
      <xdr:col>13</xdr:col>
      <xdr:colOff>329045</xdr:colOff>
      <xdr:row>16</xdr:row>
      <xdr:rowOff>118626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D8135AAB-5B4F-4A7F-BC4A-6831DF2BD3C2}"/>
            </a:ext>
          </a:extLst>
        </xdr:cNvPr>
        <xdr:cNvSpPr txBox="1"/>
      </xdr:nvSpPr>
      <xdr:spPr>
        <a:xfrm>
          <a:off x="5057775" y="2454849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0</xdr:colOff>
      <xdr:row>19</xdr:row>
      <xdr:rowOff>25974</xdr:rowOff>
    </xdr:from>
    <xdr:to>
      <xdr:col>13</xdr:col>
      <xdr:colOff>329045</xdr:colOff>
      <xdr:row>20</xdr:row>
      <xdr:rowOff>118626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5BCE934C-147A-4594-BF52-E28B38611D98}"/>
            </a:ext>
          </a:extLst>
        </xdr:cNvPr>
        <xdr:cNvSpPr txBox="1"/>
      </xdr:nvSpPr>
      <xdr:spPr>
        <a:xfrm>
          <a:off x="5057775" y="2950149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0</xdr:colOff>
      <xdr:row>27</xdr:row>
      <xdr:rowOff>25974</xdr:rowOff>
    </xdr:from>
    <xdr:to>
      <xdr:col>13</xdr:col>
      <xdr:colOff>329045</xdr:colOff>
      <xdr:row>28</xdr:row>
      <xdr:rowOff>118626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F0B78187-4E9D-4787-8390-751AD7D801FB}"/>
            </a:ext>
          </a:extLst>
        </xdr:cNvPr>
        <xdr:cNvSpPr txBox="1"/>
      </xdr:nvSpPr>
      <xdr:spPr>
        <a:xfrm>
          <a:off x="5057775" y="3940749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0</xdr:colOff>
      <xdr:row>39</xdr:row>
      <xdr:rowOff>25975</xdr:rowOff>
    </xdr:from>
    <xdr:to>
      <xdr:col>13</xdr:col>
      <xdr:colOff>329045</xdr:colOff>
      <xdr:row>40</xdr:row>
      <xdr:rowOff>118627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3D98ECE5-60FA-4AAF-9C5D-B60C37A88649}"/>
            </a:ext>
          </a:extLst>
        </xdr:cNvPr>
        <xdr:cNvSpPr txBox="1"/>
      </xdr:nvSpPr>
      <xdr:spPr>
        <a:xfrm>
          <a:off x="5057775" y="5426650"/>
          <a:ext cx="329045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26424</xdr:colOff>
      <xdr:row>15</xdr:row>
      <xdr:rowOff>27511</xdr:rowOff>
    </xdr:from>
    <xdr:to>
      <xdr:col>15</xdr:col>
      <xdr:colOff>25166</xdr:colOff>
      <xdr:row>16</xdr:row>
      <xdr:rowOff>120163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6B678A09-B8AE-47E3-A69E-0B1F397B0DD4}"/>
            </a:ext>
          </a:extLst>
        </xdr:cNvPr>
        <xdr:cNvSpPr txBox="1"/>
      </xdr:nvSpPr>
      <xdr:spPr>
        <a:xfrm>
          <a:off x="5426484" y="2462531"/>
          <a:ext cx="329045" cy="215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25195</xdr:colOff>
      <xdr:row>19</xdr:row>
      <xdr:rowOff>33963</xdr:rowOff>
    </xdr:from>
    <xdr:to>
      <xdr:col>15</xdr:col>
      <xdr:colOff>23937</xdr:colOff>
      <xdr:row>21</xdr:row>
      <xdr:rowOff>3711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89FAA974-1338-4541-BD49-0C177ACFA86C}"/>
            </a:ext>
          </a:extLst>
        </xdr:cNvPr>
        <xdr:cNvSpPr txBox="1"/>
      </xdr:nvSpPr>
      <xdr:spPr>
        <a:xfrm>
          <a:off x="5425255" y="2960596"/>
          <a:ext cx="329045" cy="215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18743</xdr:colOff>
      <xdr:row>39</xdr:row>
      <xdr:rowOff>64997</xdr:rowOff>
    </xdr:from>
    <xdr:to>
      <xdr:col>17</xdr:col>
      <xdr:colOff>2122</xdr:colOff>
      <xdr:row>41</xdr:row>
      <xdr:rowOff>34746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B885576C-6272-47A1-BDC9-40A40F7F0BDE}"/>
            </a:ext>
          </a:extLst>
        </xdr:cNvPr>
        <xdr:cNvSpPr txBox="1"/>
      </xdr:nvSpPr>
      <xdr:spPr>
        <a:xfrm>
          <a:off x="6094771" y="5449695"/>
          <a:ext cx="329045" cy="215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※2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ED78A-DA5F-4A31-920B-FB0B9366CF36}">
  <sheetPr>
    <pageSetUpPr fitToPage="1"/>
  </sheetPr>
  <dimension ref="A1:BZ85"/>
  <sheetViews>
    <sheetView tabSelected="1" view="pageBreakPreview" zoomScaleNormal="100" zoomScaleSheetLayoutView="100" workbookViewId="0">
      <pane xSplit="2" ySplit="9" topLeftCell="C10" activePane="bottomRight" state="frozen"/>
      <selection activeCell="CD11" sqref="CD11"/>
      <selection pane="topRight" activeCell="CD11" sqref="CD11"/>
      <selection pane="bottomLeft" activeCell="CD11" sqref="CD11"/>
      <selection pane="bottomRight" activeCell="F81" sqref="F81"/>
    </sheetView>
  </sheetViews>
  <sheetFormatPr defaultColWidth="9" defaultRowHeight="11.25" x14ac:dyDescent="0.4"/>
  <cols>
    <col min="1" max="2" width="5.75" style="1" customWidth="1"/>
    <col min="3" max="6" width="5.625" style="1" customWidth="1"/>
    <col min="7" max="11" width="4.625" style="1" customWidth="1"/>
    <col min="12" max="12" width="4.75" style="1" customWidth="1"/>
    <col min="13" max="13" width="4.5" style="1" customWidth="1"/>
    <col min="14" max="15" width="4.375" style="1" customWidth="1"/>
    <col min="16" max="17" width="4.5" style="1" customWidth="1"/>
    <col min="18" max="18" width="4.5" style="1" hidden="1" customWidth="1"/>
    <col min="19" max="20" width="5.625" style="1" customWidth="1"/>
    <col min="21" max="21" width="1.625" style="1" customWidth="1"/>
    <col min="22" max="33" width="4.625" style="1" hidden="1" customWidth="1"/>
    <col min="34" max="34" width="5.625" style="1" customWidth="1"/>
    <col min="35" max="46" width="4.625" style="1" hidden="1" customWidth="1"/>
    <col min="47" max="47" width="5.625" style="1" customWidth="1"/>
    <col min="48" max="59" width="4.625" style="1" hidden="1" customWidth="1"/>
    <col min="60" max="60" width="5.625" style="1" hidden="1" customWidth="1"/>
    <col min="61" max="65" width="4.625" style="1" hidden="1" customWidth="1"/>
    <col min="66" max="66" width="4.75" style="1" hidden="1" customWidth="1"/>
    <col min="67" max="67" width="4.5" style="1" hidden="1" customWidth="1"/>
    <col min="68" max="68" width="4.375" style="1" hidden="1" customWidth="1"/>
    <col min="69" max="72" width="4.5" style="1" hidden="1" customWidth="1"/>
    <col min="73" max="73" width="5.625" style="1" customWidth="1"/>
    <col min="74" max="74" width="7.125" style="1" customWidth="1"/>
    <col min="75" max="76" width="7.125" style="1" bestFit="1" customWidth="1"/>
    <col min="77" max="77" width="2.625" style="1" customWidth="1"/>
    <col min="78" max="78" width="16.875" style="35" customWidth="1"/>
    <col min="79" max="16384" width="9" style="1"/>
  </cols>
  <sheetData>
    <row r="1" spans="1:78" ht="18.75" x14ac:dyDescent="0.4">
      <c r="BW1" s="18"/>
      <c r="BX1" s="18"/>
    </row>
    <row r="2" spans="1:78" s="17" customFormat="1" ht="18.75" x14ac:dyDescent="0.4">
      <c r="U2" s="20"/>
      <c r="BW2" s="18"/>
      <c r="BX2" s="18"/>
      <c r="BZ2" s="29"/>
    </row>
    <row r="3" spans="1:78" ht="24" customHeight="1" x14ac:dyDescent="0.4">
      <c r="A3" s="37" t="s">
        <v>53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21"/>
    </row>
    <row r="4" spans="1:78" x14ac:dyDescent="0.4">
      <c r="A4" s="2"/>
      <c r="B4" s="2"/>
      <c r="C4" s="2" t="s">
        <v>2</v>
      </c>
      <c r="D4" s="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" t="s">
        <v>3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3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3"/>
      <c r="BW4" s="3"/>
      <c r="BX4" s="3"/>
      <c r="BY4" s="21"/>
    </row>
    <row r="5" spans="1:78" ht="12" customHeight="1" thickBot="1" x14ac:dyDescent="0.45">
      <c r="A5" s="38"/>
      <c r="B5" s="38"/>
      <c r="C5" s="33" t="s">
        <v>4</v>
      </c>
      <c r="D5" s="33" t="s">
        <v>55</v>
      </c>
      <c r="E5" s="39" t="s">
        <v>5</v>
      </c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2"/>
      <c r="U5" s="22"/>
      <c r="V5" s="38" t="s">
        <v>4</v>
      </c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3" t="s">
        <v>4</v>
      </c>
      <c r="AI5" s="39" t="s">
        <v>55</v>
      </c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3"/>
      <c r="AV5" s="39" t="s">
        <v>5</v>
      </c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4" t="s">
        <v>62</v>
      </c>
      <c r="BW5" s="44" t="s">
        <v>63</v>
      </c>
      <c r="BX5" s="44" t="s">
        <v>64</v>
      </c>
      <c r="BY5" s="3"/>
    </row>
    <row r="6" spans="1:78" ht="12" customHeight="1" x14ac:dyDescent="0.4">
      <c r="A6" s="38"/>
      <c r="B6" s="38"/>
      <c r="C6" s="45" t="s">
        <v>70</v>
      </c>
      <c r="D6" s="45" t="s">
        <v>71</v>
      </c>
      <c r="E6" s="51" t="s">
        <v>72</v>
      </c>
      <c r="F6" s="60" t="s">
        <v>73</v>
      </c>
      <c r="G6" s="62" t="s">
        <v>59</v>
      </c>
      <c r="H6" s="63"/>
      <c r="I6" s="63"/>
      <c r="J6" s="63"/>
      <c r="K6" s="63"/>
      <c r="L6" s="63"/>
      <c r="M6" s="34" t="s">
        <v>60</v>
      </c>
      <c r="N6" s="30"/>
      <c r="O6" s="31"/>
      <c r="P6" s="64" t="s">
        <v>58</v>
      </c>
      <c r="Q6" s="63"/>
      <c r="R6" s="65"/>
      <c r="S6" s="55" t="s">
        <v>69</v>
      </c>
      <c r="T6" s="112" t="s">
        <v>26</v>
      </c>
      <c r="U6" s="22"/>
      <c r="V6" s="44" t="s">
        <v>7</v>
      </c>
      <c r="W6" s="44"/>
      <c r="X6" s="44"/>
      <c r="Y6" s="44"/>
      <c r="Z6" s="44"/>
      <c r="AA6" s="44"/>
      <c r="AB6" s="44"/>
      <c r="AC6" s="44"/>
      <c r="AD6" s="44"/>
      <c r="AE6" s="44" t="s">
        <v>8</v>
      </c>
      <c r="AF6" s="44"/>
      <c r="AG6" s="44"/>
      <c r="AH6" s="44" t="s">
        <v>9</v>
      </c>
      <c r="AI6" s="44" t="s">
        <v>8</v>
      </c>
      <c r="AJ6" s="44"/>
      <c r="AK6" s="44"/>
      <c r="AL6" s="44"/>
      <c r="AM6" s="44"/>
      <c r="AN6" s="44"/>
      <c r="AO6" s="44"/>
      <c r="AP6" s="44"/>
      <c r="AQ6" s="44"/>
      <c r="AR6" s="44" t="s">
        <v>10</v>
      </c>
      <c r="AS6" s="44"/>
      <c r="AT6" s="44"/>
      <c r="AU6" s="44" t="s">
        <v>11</v>
      </c>
      <c r="AV6" s="44" t="s">
        <v>12</v>
      </c>
      <c r="AW6" s="44"/>
      <c r="AX6" s="44"/>
      <c r="AY6" s="44"/>
      <c r="AZ6" s="44"/>
      <c r="BA6" s="44"/>
      <c r="BB6" s="44"/>
      <c r="BC6" s="44"/>
      <c r="BD6" s="44"/>
      <c r="BE6" s="44" t="s">
        <v>6</v>
      </c>
      <c r="BF6" s="44"/>
      <c r="BG6" s="44"/>
      <c r="BH6" s="44" t="s">
        <v>13</v>
      </c>
      <c r="BI6" s="48" t="s">
        <v>6</v>
      </c>
      <c r="BJ6" s="49"/>
      <c r="BK6" s="49"/>
      <c r="BL6" s="49"/>
      <c r="BM6" s="49"/>
      <c r="BN6" s="49"/>
      <c r="BO6" s="49"/>
      <c r="BP6" s="49"/>
      <c r="BQ6" s="50"/>
      <c r="BR6" s="48" t="s">
        <v>56</v>
      </c>
      <c r="BS6" s="49"/>
      <c r="BT6" s="50"/>
      <c r="BU6" s="51" t="s">
        <v>57</v>
      </c>
      <c r="BV6" s="44"/>
      <c r="BW6" s="44"/>
      <c r="BX6" s="44"/>
      <c r="BY6" s="3"/>
    </row>
    <row r="7" spans="1:78" ht="12" customHeight="1" x14ac:dyDescent="0.4">
      <c r="A7" s="38"/>
      <c r="B7" s="38"/>
      <c r="C7" s="46"/>
      <c r="D7" s="46"/>
      <c r="E7" s="52"/>
      <c r="F7" s="61"/>
      <c r="G7" s="66" t="s">
        <v>14</v>
      </c>
      <c r="H7" s="53" t="s">
        <v>15</v>
      </c>
      <c r="I7" s="53" t="s">
        <v>16</v>
      </c>
      <c r="J7" s="54" t="s">
        <v>17</v>
      </c>
      <c r="K7" s="54" t="s">
        <v>18</v>
      </c>
      <c r="L7" s="53" t="s">
        <v>19</v>
      </c>
      <c r="M7" s="53" t="s">
        <v>61</v>
      </c>
      <c r="N7" s="54" t="s">
        <v>21</v>
      </c>
      <c r="O7" s="54" t="s">
        <v>22</v>
      </c>
      <c r="P7" s="54" t="s">
        <v>23</v>
      </c>
      <c r="Q7" s="53" t="s">
        <v>24</v>
      </c>
      <c r="R7" s="54" t="s">
        <v>25</v>
      </c>
      <c r="S7" s="52"/>
      <c r="T7" s="113"/>
      <c r="U7" s="22"/>
      <c r="V7" s="44" t="s">
        <v>27</v>
      </c>
      <c r="W7" s="38" t="s">
        <v>28</v>
      </c>
      <c r="X7" s="44" t="s">
        <v>0</v>
      </c>
      <c r="Y7" s="44" t="s">
        <v>1</v>
      </c>
      <c r="Z7" s="44" t="s">
        <v>29</v>
      </c>
      <c r="AA7" s="44" t="s">
        <v>19</v>
      </c>
      <c r="AB7" s="44" t="s">
        <v>20</v>
      </c>
      <c r="AC7" s="44" t="s">
        <v>21</v>
      </c>
      <c r="AD7" s="44" t="s">
        <v>22</v>
      </c>
      <c r="AE7" s="44" t="s">
        <v>30</v>
      </c>
      <c r="AF7" s="44" t="s">
        <v>31</v>
      </c>
      <c r="AG7" s="44" t="s">
        <v>32</v>
      </c>
      <c r="AH7" s="44"/>
      <c r="AI7" s="44" t="s">
        <v>27</v>
      </c>
      <c r="AJ7" s="38" t="s">
        <v>28</v>
      </c>
      <c r="AK7" s="44" t="s">
        <v>0</v>
      </c>
      <c r="AL7" s="44" t="s">
        <v>1</v>
      </c>
      <c r="AM7" s="44" t="s">
        <v>29</v>
      </c>
      <c r="AN7" s="44" t="s">
        <v>19</v>
      </c>
      <c r="AO7" s="44" t="s">
        <v>20</v>
      </c>
      <c r="AP7" s="44" t="s">
        <v>21</v>
      </c>
      <c r="AQ7" s="44" t="s">
        <v>22</v>
      </c>
      <c r="AR7" s="44" t="s">
        <v>30</v>
      </c>
      <c r="AS7" s="44" t="s">
        <v>31</v>
      </c>
      <c r="AT7" s="44" t="s">
        <v>32</v>
      </c>
      <c r="AU7" s="44"/>
      <c r="AV7" s="44" t="s">
        <v>27</v>
      </c>
      <c r="AW7" s="44" t="s">
        <v>15</v>
      </c>
      <c r="AX7" s="44" t="s">
        <v>16</v>
      </c>
      <c r="AY7" s="44" t="s">
        <v>17</v>
      </c>
      <c r="AZ7" s="44" t="s">
        <v>18</v>
      </c>
      <c r="BA7" s="44" t="s">
        <v>19</v>
      </c>
      <c r="BB7" s="44" t="s">
        <v>20</v>
      </c>
      <c r="BC7" s="44" t="s">
        <v>21</v>
      </c>
      <c r="BD7" s="44" t="s">
        <v>22</v>
      </c>
      <c r="BE7" s="44" t="s">
        <v>23</v>
      </c>
      <c r="BF7" s="44" t="s">
        <v>24</v>
      </c>
      <c r="BG7" s="44" t="s">
        <v>25</v>
      </c>
      <c r="BH7" s="44"/>
      <c r="BI7" s="53" t="s">
        <v>14</v>
      </c>
      <c r="BJ7" s="53" t="s">
        <v>15</v>
      </c>
      <c r="BK7" s="53" t="s">
        <v>16</v>
      </c>
      <c r="BL7" s="54" t="s">
        <v>17</v>
      </c>
      <c r="BM7" s="54" t="s">
        <v>18</v>
      </c>
      <c r="BN7" s="53" t="s">
        <v>19</v>
      </c>
      <c r="BO7" s="53" t="s">
        <v>20</v>
      </c>
      <c r="BP7" s="54" t="s">
        <v>21</v>
      </c>
      <c r="BQ7" s="54" t="s">
        <v>22</v>
      </c>
      <c r="BR7" s="54" t="s">
        <v>23</v>
      </c>
      <c r="BS7" s="53" t="s">
        <v>24</v>
      </c>
      <c r="BT7" s="54" t="s">
        <v>25</v>
      </c>
      <c r="BU7" s="52"/>
      <c r="BV7" s="44"/>
      <c r="BW7" s="44"/>
      <c r="BX7" s="44"/>
      <c r="BY7" s="3"/>
    </row>
    <row r="8" spans="1:78" ht="12" customHeight="1" x14ac:dyDescent="0.4">
      <c r="A8" s="38"/>
      <c r="B8" s="38"/>
      <c r="C8" s="46"/>
      <c r="D8" s="46"/>
      <c r="E8" s="52"/>
      <c r="F8" s="61"/>
      <c r="G8" s="67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52"/>
      <c r="T8" s="113"/>
      <c r="U8" s="22"/>
      <c r="V8" s="44"/>
      <c r="W8" s="38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38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52"/>
      <c r="BV8" s="44"/>
      <c r="BW8" s="44"/>
      <c r="BX8" s="44"/>
      <c r="BY8" s="3"/>
    </row>
    <row r="9" spans="1:78" ht="12" customHeight="1" x14ac:dyDescent="0.4">
      <c r="A9" s="38"/>
      <c r="B9" s="38"/>
      <c r="C9" s="47"/>
      <c r="D9" s="47"/>
      <c r="E9" s="53"/>
      <c r="F9" s="54"/>
      <c r="G9" s="67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53"/>
      <c r="T9" s="114"/>
      <c r="U9" s="22"/>
      <c r="V9" s="44"/>
      <c r="W9" s="38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38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53"/>
      <c r="BV9" s="44"/>
      <c r="BW9" s="44"/>
      <c r="BX9" s="44"/>
      <c r="BY9" s="3"/>
    </row>
    <row r="10" spans="1:78" ht="9.9499999999999993" customHeight="1" x14ac:dyDescent="0.4">
      <c r="A10" s="56" t="s">
        <v>33</v>
      </c>
      <c r="B10" s="56"/>
      <c r="C10" s="57">
        <f>SUM(V10:AF13)</f>
        <v>375027</v>
      </c>
      <c r="D10" s="57">
        <f>SUM(AI10:AS13)</f>
        <v>476530</v>
      </c>
      <c r="E10" s="57">
        <f>SUM(AV10:BF13)</f>
        <v>271295</v>
      </c>
      <c r="F10" s="58">
        <f>SUM(BI10:BS13)</f>
        <v>123452</v>
      </c>
      <c r="G10" s="59">
        <v>9935</v>
      </c>
      <c r="H10" s="57">
        <v>3825</v>
      </c>
      <c r="I10" s="57">
        <v>4666</v>
      </c>
      <c r="J10" s="57">
        <v>16492</v>
      </c>
      <c r="K10" s="72">
        <v>28741</v>
      </c>
      <c r="L10" s="57">
        <v>28210</v>
      </c>
      <c r="M10" s="69">
        <v>9913</v>
      </c>
      <c r="N10" s="69">
        <v>2409</v>
      </c>
      <c r="O10" s="57">
        <v>22463</v>
      </c>
      <c r="P10" s="57">
        <v>18812</v>
      </c>
      <c r="Q10" s="70">
        <v>32419</v>
      </c>
      <c r="R10" s="71"/>
      <c r="S10" s="57">
        <f>SUM(G10:R13)</f>
        <v>177885</v>
      </c>
      <c r="T10" s="81">
        <f>S10/C10</f>
        <v>0.47432584853890519</v>
      </c>
      <c r="V10" s="68">
        <v>26292</v>
      </c>
      <c r="W10" s="68">
        <v>42969</v>
      </c>
      <c r="X10" s="68">
        <v>32269</v>
      </c>
      <c r="Y10" s="68">
        <v>42854</v>
      </c>
      <c r="Z10" s="68">
        <v>46489</v>
      </c>
      <c r="AA10" s="68">
        <v>25572</v>
      </c>
      <c r="AB10" s="68">
        <v>22183</v>
      </c>
      <c r="AC10" s="68">
        <v>26432</v>
      </c>
      <c r="AD10" s="68">
        <v>37367</v>
      </c>
      <c r="AE10" s="68">
        <v>29033</v>
      </c>
      <c r="AF10" s="68">
        <v>43567</v>
      </c>
      <c r="AG10" s="68">
        <v>25842</v>
      </c>
      <c r="AH10" s="73">
        <f>SUM(V10:AG10)</f>
        <v>400869</v>
      </c>
      <c r="AI10" s="68">
        <v>30411</v>
      </c>
      <c r="AJ10" s="68">
        <v>53579</v>
      </c>
      <c r="AK10" s="68">
        <v>40507</v>
      </c>
      <c r="AL10" s="68">
        <v>47064</v>
      </c>
      <c r="AM10" s="68">
        <v>51735</v>
      </c>
      <c r="AN10" s="68">
        <v>34154</v>
      </c>
      <c r="AO10" s="68">
        <v>27101</v>
      </c>
      <c r="AP10" s="68">
        <v>38807</v>
      </c>
      <c r="AQ10" s="68">
        <v>48101</v>
      </c>
      <c r="AR10" s="68">
        <v>45579</v>
      </c>
      <c r="AS10" s="68">
        <v>59492</v>
      </c>
      <c r="AT10" s="68">
        <v>29243</v>
      </c>
      <c r="AU10" s="73">
        <f>SUM(AI10:AT13)</f>
        <v>505773</v>
      </c>
      <c r="AV10" s="57">
        <v>26935</v>
      </c>
      <c r="AW10" s="57">
        <v>42286</v>
      </c>
      <c r="AX10" s="57">
        <v>30202</v>
      </c>
      <c r="AY10" s="57">
        <v>42776</v>
      </c>
      <c r="AZ10" s="57">
        <v>40996</v>
      </c>
      <c r="BA10" s="57">
        <v>27359</v>
      </c>
      <c r="BB10" s="57">
        <v>24928</v>
      </c>
      <c r="BC10" s="57">
        <v>28993</v>
      </c>
      <c r="BD10" s="57">
        <v>6197</v>
      </c>
      <c r="BE10" s="57">
        <v>623</v>
      </c>
      <c r="BF10" s="57">
        <v>0</v>
      </c>
      <c r="BG10" s="57">
        <v>1999</v>
      </c>
      <c r="BH10" s="73">
        <f>SUM(AV10:BG10)</f>
        <v>273294</v>
      </c>
      <c r="BI10" s="57">
        <v>6327</v>
      </c>
      <c r="BJ10" s="57">
        <v>9137</v>
      </c>
      <c r="BK10" s="57">
        <v>9731</v>
      </c>
      <c r="BL10" s="57">
        <v>17361</v>
      </c>
      <c r="BM10" s="72">
        <v>33128</v>
      </c>
      <c r="BN10" s="57">
        <v>21835</v>
      </c>
      <c r="BO10" s="57">
        <v>2384</v>
      </c>
      <c r="BP10" s="57">
        <v>2941</v>
      </c>
      <c r="BQ10" s="57">
        <v>12897</v>
      </c>
      <c r="BR10" s="57">
        <v>7711</v>
      </c>
      <c r="BS10" s="70">
        <v>0</v>
      </c>
      <c r="BT10" s="71">
        <v>3056</v>
      </c>
      <c r="BU10" s="57">
        <f>SUM(BI10:BT13)</f>
        <v>126508</v>
      </c>
      <c r="BV10" s="80">
        <f>AU10/AH10</f>
        <v>1.2616914752699759</v>
      </c>
      <c r="BW10" s="80">
        <f>BH10/AH10</f>
        <v>0.68175388967468176</v>
      </c>
      <c r="BX10" s="74">
        <f>BU10/AH10</f>
        <v>0.31558439290641083</v>
      </c>
      <c r="BY10" s="24"/>
      <c r="BZ10" s="77"/>
    </row>
    <row r="11" spans="1:78" ht="9.9499999999999993" customHeight="1" x14ac:dyDescent="0.4">
      <c r="A11" s="56"/>
      <c r="B11" s="56"/>
      <c r="C11" s="57"/>
      <c r="D11" s="57"/>
      <c r="E11" s="57"/>
      <c r="F11" s="58"/>
      <c r="G11" s="59"/>
      <c r="H11" s="57"/>
      <c r="I11" s="57"/>
      <c r="J11" s="57"/>
      <c r="K11" s="72"/>
      <c r="L11" s="57"/>
      <c r="M11" s="69"/>
      <c r="N11" s="69"/>
      <c r="O11" s="57"/>
      <c r="P11" s="57"/>
      <c r="Q11" s="70"/>
      <c r="R11" s="71"/>
      <c r="S11" s="57"/>
      <c r="T11" s="82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73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73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73"/>
      <c r="BI11" s="57"/>
      <c r="BJ11" s="57"/>
      <c r="BK11" s="57"/>
      <c r="BL11" s="57"/>
      <c r="BM11" s="72"/>
      <c r="BN11" s="57"/>
      <c r="BO11" s="57"/>
      <c r="BP11" s="57"/>
      <c r="BQ11" s="57"/>
      <c r="BR11" s="57"/>
      <c r="BS11" s="70"/>
      <c r="BT11" s="71"/>
      <c r="BU11" s="57"/>
      <c r="BV11" s="80"/>
      <c r="BW11" s="80"/>
      <c r="BX11" s="75"/>
      <c r="BY11" s="24"/>
      <c r="BZ11" s="77"/>
    </row>
    <row r="12" spans="1:78" ht="9.9499999999999993" customHeight="1" x14ac:dyDescent="0.4">
      <c r="A12" s="56"/>
      <c r="B12" s="56"/>
      <c r="C12" s="57"/>
      <c r="D12" s="57"/>
      <c r="E12" s="57"/>
      <c r="F12" s="58"/>
      <c r="G12" s="59"/>
      <c r="H12" s="57"/>
      <c r="I12" s="57"/>
      <c r="J12" s="57"/>
      <c r="K12" s="72"/>
      <c r="L12" s="57"/>
      <c r="M12" s="69"/>
      <c r="N12" s="69"/>
      <c r="O12" s="57"/>
      <c r="P12" s="57"/>
      <c r="Q12" s="70"/>
      <c r="R12" s="71"/>
      <c r="S12" s="57"/>
      <c r="T12" s="82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73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73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73"/>
      <c r="BI12" s="57"/>
      <c r="BJ12" s="57"/>
      <c r="BK12" s="57"/>
      <c r="BL12" s="57"/>
      <c r="BM12" s="72"/>
      <c r="BN12" s="57"/>
      <c r="BO12" s="57"/>
      <c r="BP12" s="57"/>
      <c r="BQ12" s="57"/>
      <c r="BR12" s="57"/>
      <c r="BS12" s="70"/>
      <c r="BT12" s="71"/>
      <c r="BU12" s="57"/>
      <c r="BV12" s="80"/>
      <c r="BW12" s="80"/>
      <c r="BX12" s="75"/>
      <c r="BY12" s="24"/>
      <c r="BZ12" s="77"/>
    </row>
    <row r="13" spans="1:78" ht="9.9499999999999993" customHeight="1" x14ac:dyDescent="0.4">
      <c r="A13" s="56"/>
      <c r="B13" s="56"/>
      <c r="C13" s="57"/>
      <c r="D13" s="57"/>
      <c r="E13" s="57"/>
      <c r="F13" s="58"/>
      <c r="G13" s="59"/>
      <c r="H13" s="57"/>
      <c r="I13" s="57"/>
      <c r="J13" s="57"/>
      <c r="K13" s="72"/>
      <c r="L13" s="57"/>
      <c r="M13" s="69"/>
      <c r="N13" s="69"/>
      <c r="O13" s="57"/>
      <c r="P13" s="57"/>
      <c r="Q13" s="70"/>
      <c r="R13" s="71"/>
      <c r="S13" s="57"/>
      <c r="T13" s="83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73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73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73"/>
      <c r="BI13" s="57"/>
      <c r="BJ13" s="57"/>
      <c r="BK13" s="57"/>
      <c r="BL13" s="57"/>
      <c r="BM13" s="72"/>
      <c r="BN13" s="57"/>
      <c r="BO13" s="57"/>
      <c r="BP13" s="57"/>
      <c r="BQ13" s="57"/>
      <c r="BR13" s="57"/>
      <c r="BS13" s="70"/>
      <c r="BT13" s="71"/>
      <c r="BU13" s="57"/>
      <c r="BV13" s="80"/>
      <c r="BW13" s="80"/>
      <c r="BX13" s="76"/>
      <c r="BY13" s="24"/>
      <c r="BZ13" s="77"/>
    </row>
    <row r="14" spans="1:78" ht="9.9499999999999993" customHeight="1" x14ac:dyDescent="0.4">
      <c r="A14" s="78" t="s">
        <v>34</v>
      </c>
      <c r="B14" s="78"/>
      <c r="C14" s="57">
        <f t="shared" ref="C14" si="0">SUM(V14:AF17)</f>
        <v>25251</v>
      </c>
      <c r="D14" s="57">
        <f t="shared" ref="D14" si="1">SUM(AI14:AS17)</f>
        <v>60181</v>
      </c>
      <c r="E14" s="57">
        <f t="shared" ref="E14" si="2">SUM(AV14:BF17)</f>
        <v>24184</v>
      </c>
      <c r="F14" s="58">
        <f t="shared" ref="F14" si="3">SUM(BI14:BS17)</f>
        <v>9168</v>
      </c>
      <c r="G14" s="79">
        <v>700</v>
      </c>
      <c r="H14" s="69">
        <v>174</v>
      </c>
      <c r="I14" s="69">
        <v>296</v>
      </c>
      <c r="J14" s="70">
        <v>1336</v>
      </c>
      <c r="K14" s="72">
        <v>2276</v>
      </c>
      <c r="L14" s="70">
        <v>1435</v>
      </c>
      <c r="M14" s="69">
        <v>441</v>
      </c>
      <c r="N14" s="69">
        <v>0</v>
      </c>
      <c r="O14" s="70">
        <v>1110</v>
      </c>
      <c r="P14" s="70">
        <v>1249</v>
      </c>
      <c r="Q14" s="70">
        <v>1740</v>
      </c>
      <c r="R14" s="70"/>
      <c r="S14" s="57">
        <f>SUM(G14:R17)</f>
        <v>10757</v>
      </c>
      <c r="T14" s="81">
        <f>S14/C14</f>
        <v>0.42600293057700683</v>
      </c>
      <c r="U14" s="36"/>
      <c r="V14" s="68">
        <v>1494</v>
      </c>
      <c r="W14" s="68">
        <v>2025</v>
      </c>
      <c r="X14" s="68">
        <v>2254</v>
      </c>
      <c r="Y14" s="68">
        <v>2795</v>
      </c>
      <c r="Z14" s="68">
        <v>3777</v>
      </c>
      <c r="AA14" s="68">
        <v>1420</v>
      </c>
      <c r="AB14" s="68">
        <v>1356</v>
      </c>
      <c r="AC14" s="68">
        <v>1418</v>
      </c>
      <c r="AD14" s="68">
        <v>2542</v>
      </c>
      <c r="AE14" s="68">
        <v>2619</v>
      </c>
      <c r="AF14" s="68">
        <v>3551</v>
      </c>
      <c r="AG14" s="68">
        <v>2582</v>
      </c>
      <c r="AH14" s="73">
        <f>SUM(V14:AG14)</f>
        <v>27833</v>
      </c>
      <c r="AI14" s="68">
        <v>3125</v>
      </c>
      <c r="AJ14" s="68">
        <v>4865</v>
      </c>
      <c r="AK14" s="68">
        <v>4485</v>
      </c>
      <c r="AL14" s="68">
        <v>5844</v>
      </c>
      <c r="AM14" s="68">
        <v>8567</v>
      </c>
      <c r="AN14" s="68">
        <v>5739</v>
      </c>
      <c r="AO14" s="68">
        <v>4751</v>
      </c>
      <c r="AP14" s="68">
        <v>5189</v>
      </c>
      <c r="AQ14" s="68">
        <v>5872</v>
      </c>
      <c r="AR14" s="68">
        <v>5260</v>
      </c>
      <c r="AS14" s="68">
        <v>6484</v>
      </c>
      <c r="AT14" s="68">
        <f>3720+85</f>
        <v>3805</v>
      </c>
      <c r="AU14" s="73">
        <f>SUM(AI14:AT17)</f>
        <v>63986</v>
      </c>
      <c r="AV14" s="70">
        <v>2521</v>
      </c>
      <c r="AW14" s="70">
        <v>3366</v>
      </c>
      <c r="AX14" s="70">
        <v>2214</v>
      </c>
      <c r="AY14" s="70">
        <v>4344</v>
      </c>
      <c r="AZ14" s="70">
        <v>4952</v>
      </c>
      <c r="BA14" s="70">
        <v>2012</v>
      </c>
      <c r="BB14" s="70">
        <v>1897</v>
      </c>
      <c r="BC14" s="70">
        <v>2878</v>
      </c>
      <c r="BD14" s="70">
        <v>0</v>
      </c>
      <c r="BE14" s="70">
        <v>0</v>
      </c>
      <c r="BF14" s="70">
        <v>0</v>
      </c>
      <c r="BG14" s="70">
        <v>297</v>
      </c>
      <c r="BH14" s="73">
        <f>SUM(AV14:BG14)</f>
        <v>24481</v>
      </c>
      <c r="BI14" s="70">
        <v>600</v>
      </c>
      <c r="BJ14" s="70">
        <v>841</v>
      </c>
      <c r="BK14" s="70">
        <v>766</v>
      </c>
      <c r="BL14" s="70">
        <v>1423</v>
      </c>
      <c r="BM14" s="72">
        <v>2252</v>
      </c>
      <c r="BN14" s="70">
        <v>1403</v>
      </c>
      <c r="BO14" s="70">
        <v>232</v>
      </c>
      <c r="BP14" s="70">
        <v>346</v>
      </c>
      <c r="BQ14" s="70">
        <v>830</v>
      </c>
      <c r="BR14" s="70">
        <v>475</v>
      </c>
      <c r="BS14" s="70">
        <v>0</v>
      </c>
      <c r="BT14" s="70">
        <v>246</v>
      </c>
      <c r="BU14" s="57">
        <f t="shared" ref="BU14" si="4">SUM(BI14:BT17)</f>
        <v>9414</v>
      </c>
      <c r="BV14" s="80">
        <f>AU14/AH14</f>
        <v>2.2989257356375528</v>
      </c>
      <c r="BW14" s="80">
        <f t="shared" ref="BW14" si="5">BH14/$AH14</f>
        <v>0.87956741996910137</v>
      </c>
      <c r="BX14" s="74">
        <f>BU14/AH14</f>
        <v>0.33823159558797111</v>
      </c>
      <c r="BY14" s="24"/>
      <c r="BZ14" s="77"/>
    </row>
    <row r="15" spans="1:78" ht="9.9499999999999993" customHeight="1" x14ac:dyDescent="0.4">
      <c r="A15" s="78"/>
      <c r="B15" s="78"/>
      <c r="C15" s="57"/>
      <c r="D15" s="57"/>
      <c r="E15" s="57"/>
      <c r="F15" s="58"/>
      <c r="G15" s="79"/>
      <c r="H15" s="69"/>
      <c r="I15" s="69"/>
      <c r="J15" s="70"/>
      <c r="K15" s="72"/>
      <c r="L15" s="70"/>
      <c r="M15" s="69"/>
      <c r="N15" s="69"/>
      <c r="O15" s="70"/>
      <c r="P15" s="70"/>
      <c r="Q15" s="70"/>
      <c r="R15" s="70"/>
      <c r="S15" s="57"/>
      <c r="T15" s="82"/>
      <c r="U15" s="36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73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73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3"/>
      <c r="BI15" s="70"/>
      <c r="BJ15" s="70"/>
      <c r="BK15" s="70"/>
      <c r="BL15" s="70"/>
      <c r="BM15" s="72"/>
      <c r="BN15" s="70"/>
      <c r="BO15" s="70"/>
      <c r="BP15" s="70"/>
      <c r="BQ15" s="70"/>
      <c r="BR15" s="70"/>
      <c r="BS15" s="70"/>
      <c r="BT15" s="70"/>
      <c r="BU15" s="57"/>
      <c r="BV15" s="80"/>
      <c r="BW15" s="80"/>
      <c r="BX15" s="75"/>
      <c r="BY15" s="24"/>
      <c r="BZ15" s="77"/>
    </row>
    <row r="16" spans="1:78" ht="9.9499999999999993" customHeight="1" x14ac:dyDescent="0.4">
      <c r="A16" s="78"/>
      <c r="B16" s="78"/>
      <c r="C16" s="57"/>
      <c r="D16" s="57"/>
      <c r="E16" s="57"/>
      <c r="F16" s="58"/>
      <c r="G16" s="79"/>
      <c r="H16" s="69"/>
      <c r="I16" s="69"/>
      <c r="J16" s="70"/>
      <c r="K16" s="72"/>
      <c r="L16" s="70"/>
      <c r="M16" s="69"/>
      <c r="N16" s="69"/>
      <c r="O16" s="70"/>
      <c r="P16" s="70"/>
      <c r="Q16" s="70"/>
      <c r="R16" s="70"/>
      <c r="S16" s="57"/>
      <c r="T16" s="82"/>
      <c r="U16" s="36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73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73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3"/>
      <c r="BI16" s="70"/>
      <c r="BJ16" s="70"/>
      <c r="BK16" s="70"/>
      <c r="BL16" s="70"/>
      <c r="BM16" s="72"/>
      <c r="BN16" s="70"/>
      <c r="BO16" s="70"/>
      <c r="BP16" s="70"/>
      <c r="BQ16" s="70"/>
      <c r="BR16" s="70"/>
      <c r="BS16" s="70"/>
      <c r="BT16" s="70"/>
      <c r="BU16" s="57"/>
      <c r="BV16" s="80"/>
      <c r="BW16" s="80"/>
      <c r="BX16" s="75"/>
      <c r="BY16" s="24"/>
      <c r="BZ16" s="77"/>
    </row>
    <row r="17" spans="1:78" ht="9.9499999999999993" customHeight="1" x14ac:dyDescent="0.4">
      <c r="A17" s="78"/>
      <c r="B17" s="78"/>
      <c r="C17" s="57"/>
      <c r="D17" s="57"/>
      <c r="E17" s="57"/>
      <c r="F17" s="58"/>
      <c r="G17" s="79"/>
      <c r="H17" s="69"/>
      <c r="I17" s="69"/>
      <c r="J17" s="70"/>
      <c r="K17" s="72"/>
      <c r="L17" s="70"/>
      <c r="M17" s="69"/>
      <c r="N17" s="69"/>
      <c r="O17" s="70"/>
      <c r="P17" s="70"/>
      <c r="Q17" s="70"/>
      <c r="R17" s="70"/>
      <c r="S17" s="57"/>
      <c r="T17" s="83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73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73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3"/>
      <c r="BI17" s="70"/>
      <c r="BJ17" s="70"/>
      <c r="BK17" s="70"/>
      <c r="BL17" s="70"/>
      <c r="BM17" s="72"/>
      <c r="BN17" s="70"/>
      <c r="BO17" s="70"/>
      <c r="BP17" s="70"/>
      <c r="BQ17" s="70"/>
      <c r="BR17" s="70"/>
      <c r="BS17" s="70"/>
      <c r="BT17" s="70"/>
      <c r="BU17" s="57"/>
      <c r="BV17" s="80"/>
      <c r="BW17" s="80"/>
      <c r="BX17" s="76"/>
      <c r="BY17" s="24"/>
      <c r="BZ17" s="77"/>
    </row>
    <row r="18" spans="1:78" ht="9.9499999999999993" customHeight="1" x14ac:dyDescent="0.4">
      <c r="A18" s="78" t="s">
        <v>35</v>
      </c>
      <c r="B18" s="78"/>
      <c r="C18" s="57">
        <f t="shared" ref="C18" si="6">SUM(V18:AF21)</f>
        <v>4010</v>
      </c>
      <c r="D18" s="57">
        <f t="shared" ref="D18" si="7">SUM(AI18:AS21)</f>
        <v>17313</v>
      </c>
      <c r="E18" s="57">
        <f t="shared" ref="E18" si="8">SUM(AV18:BF21)</f>
        <v>9792</v>
      </c>
      <c r="F18" s="58">
        <f t="shared" ref="F18" si="9">SUM(BI18:BS21)</f>
        <v>5435</v>
      </c>
      <c r="G18" s="79">
        <v>388</v>
      </c>
      <c r="H18" s="69">
        <v>124</v>
      </c>
      <c r="I18" s="69">
        <v>307</v>
      </c>
      <c r="J18" s="70">
        <v>609</v>
      </c>
      <c r="K18" s="72">
        <v>608</v>
      </c>
      <c r="L18" s="70">
        <v>583</v>
      </c>
      <c r="M18" s="69">
        <v>252</v>
      </c>
      <c r="N18" s="69">
        <v>0</v>
      </c>
      <c r="O18" s="70">
        <v>826</v>
      </c>
      <c r="P18" s="70">
        <v>703</v>
      </c>
      <c r="Q18" s="70">
        <v>1102</v>
      </c>
      <c r="R18" s="70"/>
      <c r="S18" s="57">
        <f>SUM(G18:R21)</f>
        <v>5502</v>
      </c>
      <c r="T18" s="81">
        <f>S18/C18</f>
        <v>1.372069825436409</v>
      </c>
      <c r="U18" s="36"/>
      <c r="V18" s="68">
        <v>279</v>
      </c>
      <c r="W18" s="68">
        <v>476</v>
      </c>
      <c r="X18" s="68">
        <v>277</v>
      </c>
      <c r="Y18" s="68">
        <v>439</v>
      </c>
      <c r="Z18" s="68">
        <v>449</v>
      </c>
      <c r="AA18" s="68">
        <v>184</v>
      </c>
      <c r="AB18" s="68">
        <v>136</v>
      </c>
      <c r="AC18" s="68">
        <v>189</v>
      </c>
      <c r="AD18" s="68">
        <v>399</v>
      </c>
      <c r="AE18" s="68">
        <v>396</v>
      </c>
      <c r="AF18" s="68">
        <v>786</v>
      </c>
      <c r="AG18" s="68">
        <v>572</v>
      </c>
      <c r="AH18" s="73">
        <f>SUM(V18:AG18)</f>
        <v>4582</v>
      </c>
      <c r="AI18" s="68">
        <v>930</v>
      </c>
      <c r="AJ18" s="68">
        <v>1715</v>
      </c>
      <c r="AK18" s="68">
        <v>1509</v>
      </c>
      <c r="AL18" s="68">
        <v>2125</v>
      </c>
      <c r="AM18" s="68">
        <v>1943</v>
      </c>
      <c r="AN18" s="68">
        <v>1038</v>
      </c>
      <c r="AO18" s="68">
        <v>986</v>
      </c>
      <c r="AP18" s="68">
        <v>1526</v>
      </c>
      <c r="AQ18" s="68">
        <v>1791</v>
      </c>
      <c r="AR18" s="68">
        <v>1498</v>
      </c>
      <c r="AS18" s="68">
        <v>2252</v>
      </c>
      <c r="AT18" s="68">
        <v>1033</v>
      </c>
      <c r="AU18" s="73">
        <f t="shared" ref="AU18" si="10">SUM(AI18:AT21)</f>
        <v>18346</v>
      </c>
      <c r="AV18" s="70">
        <v>937</v>
      </c>
      <c r="AW18" s="70">
        <v>1430</v>
      </c>
      <c r="AX18" s="70">
        <v>1234</v>
      </c>
      <c r="AY18" s="70">
        <v>1655</v>
      </c>
      <c r="AZ18" s="70">
        <v>2048</v>
      </c>
      <c r="BA18" s="70">
        <v>869</v>
      </c>
      <c r="BB18" s="70">
        <v>644</v>
      </c>
      <c r="BC18" s="70">
        <v>975</v>
      </c>
      <c r="BD18" s="70">
        <v>0</v>
      </c>
      <c r="BE18" s="70">
        <v>0</v>
      </c>
      <c r="BF18" s="70">
        <v>0</v>
      </c>
      <c r="BG18" s="70">
        <v>290</v>
      </c>
      <c r="BH18" s="73">
        <f t="shared" ref="BH18" si="11">SUM(AV18:BG18)</f>
        <v>10082</v>
      </c>
      <c r="BI18" s="70">
        <v>385</v>
      </c>
      <c r="BJ18" s="70">
        <v>592</v>
      </c>
      <c r="BK18" s="70">
        <v>636</v>
      </c>
      <c r="BL18" s="70">
        <v>676</v>
      </c>
      <c r="BM18" s="72">
        <v>1229</v>
      </c>
      <c r="BN18" s="70">
        <v>524</v>
      </c>
      <c r="BO18" s="70">
        <v>167</v>
      </c>
      <c r="BP18" s="70">
        <v>337</v>
      </c>
      <c r="BQ18" s="70">
        <v>487</v>
      </c>
      <c r="BR18" s="70">
        <v>402</v>
      </c>
      <c r="BS18" s="70">
        <v>0</v>
      </c>
      <c r="BT18" s="70">
        <v>212</v>
      </c>
      <c r="BU18" s="57">
        <f t="shared" ref="BU18" si="12">SUM(BI18:BT21)</f>
        <v>5647</v>
      </c>
      <c r="BV18" s="80">
        <f>AU18/AH18</f>
        <v>4.0039284155390655</v>
      </c>
      <c r="BW18" s="80">
        <f t="shared" ref="BW18" si="13">BH18/$AH18</f>
        <v>2.2003491924923613</v>
      </c>
      <c r="BX18" s="74">
        <f>BU18/AH18</f>
        <v>1.2324312527280663</v>
      </c>
      <c r="BY18" s="24"/>
      <c r="BZ18" s="77"/>
    </row>
    <row r="19" spans="1:78" ht="9.9499999999999993" customHeight="1" x14ac:dyDescent="0.4">
      <c r="A19" s="78"/>
      <c r="B19" s="78"/>
      <c r="C19" s="57"/>
      <c r="D19" s="57"/>
      <c r="E19" s="57"/>
      <c r="F19" s="58"/>
      <c r="G19" s="79"/>
      <c r="H19" s="69"/>
      <c r="I19" s="69"/>
      <c r="J19" s="70"/>
      <c r="K19" s="72"/>
      <c r="L19" s="70"/>
      <c r="M19" s="69"/>
      <c r="N19" s="69"/>
      <c r="O19" s="70"/>
      <c r="P19" s="70"/>
      <c r="Q19" s="70"/>
      <c r="R19" s="70"/>
      <c r="S19" s="57"/>
      <c r="T19" s="82"/>
      <c r="U19" s="36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73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73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3"/>
      <c r="BI19" s="70"/>
      <c r="BJ19" s="70"/>
      <c r="BK19" s="70"/>
      <c r="BL19" s="70"/>
      <c r="BM19" s="72"/>
      <c r="BN19" s="70"/>
      <c r="BO19" s="70"/>
      <c r="BP19" s="70"/>
      <c r="BQ19" s="70"/>
      <c r="BR19" s="70"/>
      <c r="BS19" s="70"/>
      <c r="BT19" s="70"/>
      <c r="BU19" s="57"/>
      <c r="BV19" s="80"/>
      <c r="BW19" s="80"/>
      <c r="BX19" s="75"/>
      <c r="BY19" s="24"/>
      <c r="BZ19" s="77"/>
    </row>
    <row r="20" spans="1:78" ht="9.9499999999999993" customHeight="1" x14ac:dyDescent="0.4">
      <c r="A20" s="78"/>
      <c r="B20" s="78"/>
      <c r="C20" s="57"/>
      <c r="D20" s="57"/>
      <c r="E20" s="57"/>
      <c r="F20" s="58"/>
      <c r="G20" s="79"/>
      <c r="H20" s="69"/>
      <c r="I20" s="69"/>
      <c r="J20" s="70"/>
      <c r="K20" s="72"/>
      <c r="L20" s="70"/>
      <c r="M20" s="69"/>
      <c r="N20" s="69"/>
      <c r="O20" s="70"/>
      <c r="P20" s="70"/>
      <c r="Q20" s="70"/>
      <c r="R20" s="70"/>
      <c r="S20" s="57"/>
      <c r="T20" s="82"/>
      <c r="U20" s="36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73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73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3"/>
      <c r="BI20" s="70"/>
      <c r="BJ20" s="70"/>
      <c r="BK20" s="70"/>
      <c r="BL20" s="70"/>
      <c r="BM20" s="72"/>
      <c r="BN20" s="70"/>
      <c r="BO20" s="70"/>
      <c r="BP20" s="70"/>
      <c r="BQ20" s="70"/>
      <c r="BR20" s="70"/>
      <c r="BS20" s="70"/>
      <c r="BT20" s="70"/>
      <c r="BU20" s="57"/>
      <c r="BV20" s="80"/>
      <c r="BW20" s="80"/>
      <c r="BX20" s="75"/>
      <c r="BY20" s="24"/>
      <c r="BZ20" s="77"/>
    </row>
    <row r="21" spans="1:78" ht="9.9499999999999993" customHeight="1" x14ac:dyDescent="0.4">
      <c r="A21" s="78"/>
      <c r="B21" s="78"/>
      <c r="C21" s="57"/>
      <c r="D21" s="57"/>
      <c r="E21" s="57"/>
      <c r="F21" s="58"/>
      <c r="G21" s="79"/>
      <c r="H21" s="69"/>
      <c r="I21" s="69"/>
      <c r="J21" s="70"/>
      <c r="K21" s="72"/>
      <c r="L21" s="70"/>
      <c r="M21" s="69"/>
      <c r="N21" s="69"/>
      <c r="O21" s="70"/>
      <c r="P21" s="70"/>
      <c r="Q21" s="70"/>
      <c r="R21" s="70"/>
      <c r="S21" s="57"/>
      <c r="T21" s="83"/>
      <c r="U21" s="36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73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73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3"/>
      <c r="BI21" s="70"/>
      <c r="BJ21" s="70"/>
      <c r="BK21" s="70"/>
      <c r="BL21" s="70"/>
      <c r="BM21" s="72"/>
      <c r="BN21" s="70"/>
      <c r="BO21" s="70"/>
      <c r="BP21" s="70"/>
      <c r="BQ21" s="70"/>
      <c r="BR21" s="70"/>
      <c r="BS21" s="70"/>
      <c r="BT21" s="70"/>
      <c r="BU21" s="57"/>
      <c r="BV21" s="80"/>
      <c r="BW21" s="80"/>
      <c r="BX21" s="76"/>
      <c r="BY21" s="24"/>
      <c r="BZ21" s="77"/>
    </row>
    <row r="22" spans="1:78" ht="9.9499999999999993" customHeight="1" x14ac:dyDescent="0.4">
      <c r="A22" s="78" t="s">
        <v>74</v>
      </c>
      <c r="B22" s="78"/>
      <c r="C22" s="57">
        <f t="shared" ref="C22" si="14">SUM(V22:AF25)</f>
        <v>4157</v>
      </c>
      <c r="D22" s="57">
        <f t="shared" ref="D22" si="15">SUM(AI22:AS25)</f>
        <v>5921</v>
      </c>
      <c r="E22" s="57">
        <f t="shared" ref="E22" si="16">SUM(AV22:BF25)</f>
        <v>2091</v>
      </c>
      <c r="F22" s="58">
        <f t="shared" ref="F22" si="17">SUM(BI22:BS25)</f>
        <v>1604</v>
      </c>
      <c r="G22" s="79">
        <v>224</v>
      </c>
      <c r="H22" s="69">
        <v>163</v>
      </c>
      <c r="I22" s="69">
        <v>164</v>
      </c>
      <c r="J22" s="70">
        <v>433</v>
      </c>
      <c r="K22" s="72">
        <v>527</v>
      </c>
      <c r="L22" s="70">
        <v>420</v>
      </c>
      <c r="M22" s="69">
        <v>212</v>
      </c>
      <c r="N22" s="69">
        <v>114</v>
      </c>
      <c r="O22" s="70">
        <v>277</v>
      </c>
      <c r="P22" s="70">
        <v>317</v>
      </c>
      <c r="Q22" s="70">
        <v>580</v>
      </c>
      <c r="R22" s="70"/>
      <c r="S22" s="57">
        <f>SUM(G22:R25)</f>
        <v>3431</v>
      </c>
      <c r="T22" s="81">
        <f>S22/C22</f>
        <v>0.82535482318980036</v>
      </c>
      <c r="U22" s="36"/>
      <c r="V22" s="68">
        <v>232</v>
      </c>
      <c r="W22" s="68">
        <v>580</v>
      </c>
      <c r="X22" s="68">
        <v>350</v>
      </c>
      <c r="Y22" s="68">
        <v>339</v>
      </c>
      <c r="Z22" s="68">
        <v>596</v>
      </c>
      <c r="AA22" s="68">
        <v>251</v>
      </c>
      <c r="AB22" s="68">
        <v>144</v>
      </c>
      <c r="AC22" s="68">
        <v>189</v>
      </c>
      <c r="AD22" s="68">
        <v>356</v>
      </c>
      <c r="AE22" s="68">
        <v>372</v>
      </c>
      <c r="AF22" s="68">
        <v>748</v>
      </c>
      <c r="AG22" s="68">
        <v>450</v>
      </c>
      <c r="AH22" s="73">
        <f>SUM(V22:AG22)</f>
        <v>4607</v>
      </c>
      <c r="AI22" s="68">
        <v>572</v>
      </c>
      <c r="AJ22" s="68">
        <v>1088</v>
      </c>
      <c r="AK22" s="68">
        <v>670</v>
      </c>
      <c r="AL22" s="68">
        <v>1228</v>
      </c>
      <c r="AM22" s="68">
        <v>423</v>
      </c>
      <c r="AN22" s="68">
        <v>230</v>
      </c>
      <c r="AO22" s="68">
        <v>347</v>
      </c>
      <c r="AP22" s="68">
        <v>221</v>
      </c>
      <c r="AQ22" s="68">
        <v>342</v>
      </c>
      <c r="AR22" s="68">
        <v>295</v>
      </c>
      <c r="AS22" s="68">
        <v>505</v>
      </c>
      <c r="AT22" s="68">
        <v>164</v>
      </c>
      <c r="AU22" s="73">
        <f t="shared" ref="AU22" si="18">SUM(AI22:AT25)</f>
        <v>6085</v>
      </c>
      <c r="AV22" s="70">
        <v>162</v>
      </c>
      <c r="AW22" s="70">
        <v>658</v>
      </c>
      <c r="AX22" s="70">
        <v>192</v>
      </c>
      <c r="AY22" s="70">
        <v>377</v>
      </c>
      <c r="AZ22" s="70">
        <v>239</v>
      </c>
      <c r="BA22" s="70">
        <v>146</v>
      </c>
      <c r="BB22" s="70">
        <v>123</v>
      </c>
      <c r="BC22" s="70">
        <v>67</v>
      </c>
      <c r="BD22" s="70">
        <v>109</v>
      </c>
      <c r="BE22" s="70">
        <v>18</v>
      </c>
      <c r="BF22" s="70">
        <v>0</v>
      </c>
      <c r="BG22" s="70">
        <v>30</v>
      </c>
      <c r="BH22" s="73">
        <f t="shared" ref="BH22" si="19">SUM(AV22:BG22)</f>
        <v>2121</v>
      </c>
      <c r="BI22" s="70">
        <v>52</v>
      </c>
      <c r="BJ22" s="70">
        <v>60</v>
      </c>
      <c r="BK22" s="70">
        <v>125</v>
      </c>
      <c r="BL22" s="70">
        <v>154</v>
      </c>
      <c r="BM22" s="72">
        <v>215</v>
      </c>
      <c r="BN22" s="70">
        <v>36</v>
      </c>
      <c r="BO22" s="70">
        <v>29</v>
      </c>
      <c r="BP22" s="70">
        <v>108</v>
      </c>
      <c r="BQ22" s="70">
        <v>283</v>
      </c>
      <c r="BR22" s="70">
        <v>290</v>
      </c>
      <c r="BS22" s="70">
        <v>252</v>
      </c>
      <c r="BT22" s="70">
        <v>149</v>
      </c>
      <c r="BU22" s="57">
        <f t="shared" ref="BU22" si="20">SUM(BI22:BT25)</f>
        <v>1753</v>
      </c>
      <c r="BV22" s="80">
        <f>AU22/AH22</f>
        <v>1.320816149337964</v>
      </c>
      <c r="BW22" s="80">
        <f t="shared" ref="BW22" si="21">BH22/$AH22</f>
        <v>0.46038636856956805</v>
      </c>
      <c r="BX22" s="74">
        <f>BU22/AH22</f>
        <v>0.38050792272628609</v>
      </c>
      <c r="BY22" s="24"/>
      <c r="BZ22" s="77"/>
    </row>
    <row r="23" spans="1:78" ht="9.9499999999999993" customHeight="1" x14ac:dyDescent="0.4">
      <c r="A23" s="78"/>
      <c r="B23" s="78"/>
      <c r="C23" s="57"/>
      <c r="D23" s="57"/>
      <c r="E23" s="57"/>
      <c r="F23" s="58"/>
      <c r="G23" s="79"/>
      <c r="H23" s="69"/>
      <c r="I23" s="69"/>
      <c r="J23" s="70"/>
      <c r="K23" s="72"/>
      <c r="L23" s="70"/>
      <c r="M23" s="69"/>
      <c r="N23" s="69"/>
      <c r="O23" s="70"/>
      <c r="P23" s="70"/>
      <c r="Q23" s="70"/>
      <c r="R23" s="70"/>
      <c r="S23" s="57"/>
      <c r="T23" s="82"/>
      <c r="U23" s="36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73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73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3"/>
      <c r="BI23" s="70"/>
      <c r="BJ23" s="70"/>
      <c r="BK23" s="70"/>
      <c r="BL23" s="70"/>
      <c r="BM23" s="72"/>
      <c r="BN23" s="70"/>
      <c r="BO23" s="70"/>
      <c r="BP23" s="70"/>
      <c r="BQ23" s="70"/>
      <c r="BR23" s="70"/>
      <c r="BS23" s="70"/>
      <c r="BT23" s="70"/>
      <c r="BU23" s="57"/>
      <c r="BV23" s="80"/>
      <c r="BW23" s="80"/>
      <c r="BX23" s="75"/>
      <c r="BY23" s="24"/>
      <c r="BZ23" s="77"/>
    </row>
    <row r="24" spans="1:78" ht="9.9499999999999993" customHeight="1" x14ac:dyDescent="0.4">
      <c r="A24" s="78"/>
      <c r="B24" s="78"/>
      <c r="C24" s="57"/>
      <c r="D24" s="57"/>
      <c r="E24" s="57"/>
      <c r="F24" s="58"/>
      <c r="G24" s="79"/>
      <c r="H24" s="69"/>
      <c r="I24" s="69"/>
      <c r="J24" s="70"/>
      <c r="K24" s="72"/>
      <c r="L24" s="70"/>
      <c r="M24" s="69"/>
      <c r="N24" s="69"/>
      <c r="O24" s="70"/>
      <c r="P24" s="70"/>
      <c r="Q24" s="70"/>
      <c r="R24" s="70"/>
      <c r="S24" s="57"/>
      <c r="T24" s="82"/>
      <c r="U24" s="36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73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73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3"/>
      <c r="BI24" s="70"/>
      <c r="BJ24" s="70"/>
      <c r="BK24" s="70"/>
      <c r="BL24" s="70"/>
      <c r="BM24" s="72"/>
      <c r="BN24" s="70"/>
      <c r="BO24" s="70"/>
      <c r="BP24" s="70"/>
      <c r="BQ24" s="70"/>
      <c r="BR24" s="70"/>
      <c r="BS24" s="70"/>
      <c r="BT24" s="70"/>
      <c r="BU24" s="57"/>
      <c r="BV24" s="80"/>
      <c r="BW24" s="80"/>
      <c r="BX24" s="75"/>
      <c r="BY24" s="24"/>
      <c r="BZ24" s="77"/>
    </row>
    <row r="25" spans="1:78" ht="9.9499999999999993" customHeight="1" x14ac:dyDescent="0.4">
      <c r="A25" s="78"/>
      <c r="B25" s="78"/>
      <c r="C25" s="57"/>
      <c r="D25" s="57"/>
      <c r="E25" s="57"/>
      <c r="F25" s="58"/>
      <c r="G25" s="79"/>
      <c r="H25" s="69"/>
      <c r="I25" s="69"/>
      <c r="J25" s="70"/>
      <c r="K25" s="72"/>
      <c r="L25" s="70"/>
      <c r="M25" s="69"/>
      <c r="N25" s="69"/>
      <c r="O25" s="70"/>
      <c r="P25" s="70"/>
      <c r="Q25" s="70"/>
      <c r="R25" s="70"/>
      <c r="S25" s="57"/>
      <c r="T25" s="83"/>
      <c r="U25" s="36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73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73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3"/>
      <c r="BI25" s="70"/>
      <c r="BJ25" s="70"/>
      <c r="BK25" s="70"/>
      <c r="BL25" s="70"/>
      <c r="BM25" s="72"/>
      <c r="BN25" s="70"/>
      <c r="BO25" s="70"/>
      <c r="BP25" s="70"/>
      <c r="BQ25" s="70"/>
      <c r="BR25" s="70"/>
      <c r="BS25" s="70"/>
      <c r="BT25" s="70"/>
      <c r="BU25" s="57"/>
      <c r="BV25" s="80"/>
      <c r="BW25" s="80"/>
      <c r="BX25" s="76"/>
      <c r="BY25" s="24"/>
      <c r="BZ25" s="77"/>
    </row>
    <row r="26" spans="1:78" ht="9.9499999999999993" customHeight="1" x14ac:dyDescent="0.4">
      <c r="A26" s="78" t="s">
        <v>36</v>
      </c>
      <c r="B26" s="78"/>
      <c r="C26" s="57">
        <f t="shared" ref="C26" si="22">SUM(V26:AF29)</f>
        <v>2748</v>
      </c>
      <c r="D26" s="57">
        <f t="shared" ref="D26" si="23">SUM(AI26:AS29)</f>
        <v>21772</v>
      </c>
      <c r="E26" s="57">
        <f t="shared" ref="E26" si="24">SUM(AV26:BF29)</f>
        <v>15321</v>
      </c>
      <c r="F26" s="58">
        <f t="shared" ref="F26" si="25">SUM(BI26:BS29)</f>
        <v>16448</v>
      </c>
      <c r="G26" s="79">
        <v>1088</v>
      </c>
      <c r="H26" s="69">
        <v>707</v>
      </c>
      <c r="I26" s="69">
        <v>768</v>
      </c>
      <c r="J26" s="70">
        <v>1129</v>
      </c>
      <c r="K26" s="72">
        <v>4743</v>
      </c>
      <c r="L26" s="70">
        <v>1140</v>
      </c>
      <c r="M26" s="69">
        <v>477</v>
      </c>
      <c r="N26" s="69">
        <v>275</v>
      </c>
      <c r="O26" s="70">
        <v>1037</v>
      </c>
      <c r="P26" s="70">
        <v>1143</v>
      </c>
      <c r="Q26" s="70">
        <v>1812</v>
      </c>
      <c r="R26" s="70"/>
      <c r="S26" s="57">
        <f>SUM(G26:R29)</f>
        <v>14319</v>
      </c>
      <c r="T26" s="81">
        <f>S26/C26</f>
        <v>5.2106986899563319</v>
      </c>
      <c r="U26" s="36"/>
      <c r="V26" s="68">
        <v>131</v>
      </c>
      <c r="W26" s="68">
        <v>175</v>
      </c>
      <c r="X26" s="84">
        <v>76</v>
      </c>
      <c r="Y26" s="84">
        <v>38</v>
      </c>
      <c r="Z26" s="84">
        <v>146</v>
      </c>
      <c r="AA26" s="84">
        <v>120</v>
      </c>
      <c r="AB26" s="84">
        <v>45</v>
      </c>
      <c r="AC26" s="84">
        <v>210</v>
      </c>
      <c r="AD26" s="84">
        <v>382</v>
      </c>
      <c r="AE26" s="84">
        <v>222</v>
      </c>
      <c r="AF26" s="84">
        <v>1203</v>
      </c>
      <c r="AG26" s="84">
        <v>668</v>
      </c>
      <c r="AH26" s="73">
        <f t="shared" ref="AH26:AH66" si="26">SUM(V26:AG26)</f>
        <v>3416</v>
      </c>
      <c r="AI26" s="68">
        <v>1445</v>
      </c>
      <c r="AJ26" s="68">
        <v>1885</v>
      </c>
      <c r="AK26" s="68">
        <v>1589</v>
      </c>
      <c r="AL26" s="68">
        <v>1738</v>
      </c>
      <c r="AM26" s="68">
        <v>5902</v>
      </c>
      <c r="AN26" s="68">
        <v>1734</v>
      </c>
      <c r="AO26" s="84">
        <v>1092</v>
      </c>
      <c r="AP26" s="84">
        <v>1011</v>
      </c>
      <c r="AQ26" s="85">
        <v>1695</v>
      </c>
      <c r="AR26" s="85">
        <v>1554</v>
      </c>
      <c r="AS26" s="85">
        <v>2127</v>
      </c>
      <c r="AT26" s="85">
        <v>1233</v>
      </c>
      <c r="AU26" s="73">
        <f t="shared" ref="AU26" si="27">SUM(AI26:AT29)</f>
        <v>23005</v>
      </c>
      <c r="AV26" s="70">
        <v>1195</v>
      </c>
      <c r="AW26" s="70">
        <v>1597</v>
      </c>
      <c r="AX26" s="70">
        <v>954</v>
      </c>
      <c r="AY26" s="70">
        <v>1303</v>
      </c>
      <c r="AZ26" s="70">
        <v>4141</v>
      </c>
      <c r="BA26" s="70">
        <v>2945</v>
      </c>
      <c r="BB26" s="70">
        <v>794</v>
      </c>
      <c r="BC26" s="70">
        <v>1075</v>
      </c>
      <c r="BD26" s="70">
        <v>1011</v>
      </c>
      <c r="BE26" s="70">
        <v>207</v>
      </c>
      <c r="BF26" s="70">
        <v>99</v>
      </c>
      <c r="BG26" s="70">
        <v>809</v>
      </c>
      <c r="BH26" s="73">
        <f t="shared" ref="BH26" si="28">SUM(AV26:BG26)</f>
        <v>16130</v>
      </c>
      <c r="BI26" s="70">
        <v>1243</v>
      </c>
      <c r="BJ26" s="70">
        <v>1240</v>
      </c>
      <c r="BK26" s="70">
        <v>1318</v>
      </c>
      <c r="BL26" s="70">
        <v>1426</v>
      </c>
      <c r="BM26" s="72">
        <v>6639</v>
      </c>
      <c r="BN26" s="70">
        <v>790</v>
      </c>
      <c r="BO26" s="70">
        <v>147</v>
      </c>
      <c r="BP26" s="70">
        <v>522</v>
      </c>
      <c r="BQ26" s="70">
        <v>1077</v>
      </c>
      <c r="BR26" s="70">
        <v>946</v>
      </c>
      <c r="BS26" s="70">
        <v>1100</v>
      </c>
      <c r="BT26" s="70">
        <v>545</v>
      </c>
      <c r="BU26" s="57">
        <f t="shared" ref="BU26" si="29">SUM(BI26:BT29)</f>
        <v>16993</v>
      </c>
      <c r="BV26" s="80">
        <f>AU26/AH26</f>
        <v>6.7344847775175642</v>
      </c>
      <c r="BW26" s="80">
        <f t="shared" ref="BW26" si="30">BH26/$AH26</f>
        <v>4.7218969555035128</v>
      </c>
      <c r="BX26" s="74">
        <f>BU26/AH26</f>
        <v>4.9745316159250583</v>
      </c>
      <c r="BY26" s="23"/>
      <c r="BZ26" s="77"/>
    </row>
    <row r="27" spans="1:78" ht="9.9499999999999993" customHeight="1" x14ac:dyDescent="0.4">
      <c r="A27" s="78"/>
      <c r="B27" s="78"/>
      <c r="C27" s="57"/>
      <c r="D27" s="57"/>
      <c r="E27" s="57"/>
      <c r="F27" s="58"/>
      <c r="G27" s="79"/>
      <c r="H27" s="69"/>
      <c r="I27" s="69"/>
      <c r="J27" s="70"/>
      <c r="K27" s="72"/>
      <c r="L27" s="70"/>
      <c r="M27" s="69"/>
      <c r="N27" s="69"/>
      <c r="O27" s="70"/>
      <c r="P27" s="70"/>
      <c r="Q27" s="70"/>
      <c r="R27" s="70"/>
      <c r="S27" s="57"/>
      <c r="T27" s="82"/>
      <c r="U27" s="36"/>
      <c r="V27" s="68"/>
      <c r="W27" s="68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73"/>
      <c r="AI27" s="68"/>
      <c r="AJ27" s="68"/>
      <c r="AK27" s="68"/>
      <c r="AL27" s="68"/>
      <c r="AM27" s="68"/>
      <c r="AN27" s="68"/>
      <c r="AO27" s="84"/>
      <c r="AP27" s="84"/>
      <c r="AQ27" s="85"/>
      <c r="AR27" s="85"/>
      <c r="AS27" s="85"/>
      <c r="AT27" s="85"/>
      <c r="AU27" s="73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3"/>
      <c r="BI27" s="70"/>
      <c r="BJ27" s="70"/>
      <c r="BK27" s="70"/>
      <c r="BL27" s="70"/>
      <c r="BM27" s="72"/>
      <c r="BN27" s="70"/>
      <c r="BO27" s="70"/>
      <c r="BP27" s="70"/>
      <c r="BQ27" s="70"/>
      <c r="BR27" s="70"/>
      <c r="BS27" s="70"/>
      <c r="BT27" s="70"/>
      <c r="BU27" s="57"/>
      <c r="BV27" s="80"/>
      <c r="BW27" s="80"/>
      <c r="BX27" s="75"/>
      <c r="BY27" s="23"/>
      <c r="BZ27" s="77"/>
    </row>
    <row r="28" spans="1:78" ht="9.9499999999999993" customHeight="1" x14ac:dyDescent="0.4">
      <c r="A28" s="78"/>
      <c r="B28" s="78"/>
      <c r="C28" s="57"/>
      <c r="D28" s="57"/>
      <c r="E28" s="57"/>
      <c r="F28" s="58"/>
      <c r="G28" s="79"/>
      <c r="H28" s="69"/>
      <c r="I28" s="69"/>
      <c r="J28" s="70"/>
      <c r="K28" s="72"/>
      <c r="L28" s="70"/>
      <c r="M28" s="69"/>
      <c r="N28" s="69"/>
      <c r="O28" s="70"/>
      <c r="P28" s="70"/>
      <c r="Q28" s="70"/>
      <c r="R28" s="70"/>
      <c r="S28" s="57"/>
      <c r="T28" s="82"/>
      <c r="U28" s="36"/>
      <c r="V28" s="68"/>
      <c r="W28" s="68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73"/>
      <c r="AI28" s="68"/>
      <c r="AJ28" s="68"/>
      <c r="AK28" s="68"/>
      <c r="AL28" s="68"/>
      <c r="AM28" s="68"/>
      <c r="AN28" s="68"/>
      <c r="AO28" s="84"/>
      <c r="AP28" s="84"/>
      <c r="AQ28" s="85"/>
      <c r="AR28" s="85"/>
      <c r="AS28" s="85"/>
      <c r="AT28" s="85"/>
      <c r="AU28" s="73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3"/>
      <c r="BI28" s="70"/>
      <c r="BJ28" s="70"/>
      <c r="BK28" s="70"/>
      <c r="BL28" s="70"/>
      <c r="BM28" s="72"/>
      <c r="BN28" s="70"/>
      <c r="BO28" s="70"/>
      <c r="BP28" s="70"/>
      <c r="BQ28" s="70"/>
      <c r="BR28" s="70"/>
      <c r="BS28" s="70"/>
      <c r="BT28" s="70"/>
      <c r="BU28" s="57"/>
      <c r="BV28" s="80"/>
      <c r="BW28" s="80"/>
      <c r="BX28" s="75"/>
      <c r="BY28" s="23"/>
      <c r="BZ28" s="77"/>
    </row>
    <row r="29" spans="1:78" ht="9.9499999999999993" customHeight="1" x14ac:dyDescent="0.4">
      <c r="A29" s="78"/>
      <c r="B29" s="78"/>
      <c r="C29" s="57"/>
      <c r="D29" s="57"/>
      <c r="E29" s="57"/>
      <c r="F29" s="58"/>
      <c r="G29" s="79"/>
      <c r="H29" s="69"/>
      <c r="I29" s="69"/>
      <c r="J29" s="70"/>
      <c r="K29" s="72"/>
      <c r="L29" s="70"/>
      <c r="M29" s="69"/>
      <c r="N29" s="69"/>
      <c r="O29" s="70"/>
      <c r="P29" s="70"/>
      <c r="Q29" s="70"/>
      <c r="R29" s="70"/>
      <c r="S29" s="57"/>
      <c r="T29" s="83"/>
      <c r="U29" s="36"/>
      <c r="V29" s="68"/>
      <c r="W29" s="68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73"/>
      <c r="AI29" s="68"/>
      <c r="AJ29" s="68"/>
      <c r="AK29" s="68"/>
      <c r="AL29" s="68"/>
      <c r="AM29" s="68"/>
      <c r="AN29" s="68"/>
      <c r="AO29" s="84"/>
      <c r="AP29" s="84"/>
      <c r="AQ29" s="85"/>
      <c r="AR29" s="85"/>
      <c r="AS29" s="85"/>
      <c r="AT29" s="85"/>
      <c r="AU29" s="73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3"/>
      <c r="BI29" s="70"/>
      <c r="BJ29" s="70"/>
      <c r="BK29" s="70"/>
      <c r="BL29" s="70"/>
      <c r="BM29" s="72"/>
      <c r="BN29" s="70"/>
      <c r="BO29" s="70"/>
      <c r="BP29" s="70"/>
      <c r="BQ29" s="70"/>
      <c r="BR29" s="70"/>
      <c r="BS29" s="70"/>
      <c r="BT29" s="70"/>
      <c r="BU29" s="57"/>
      <c r="BV29" s="80"/>
      <c r="BW29" s="80"/>
      <c r="BX29" s="76"/>
      <c r="BY29" s="23"/>
      <c r="BZ29" s="77"/>
    </row>
    <row r="30" spans="1:78" ht="9.9499999999999993" customHeight="1" x14ac:dyDescent="0.4">
      <c r="A30" s="86" t="s">
        <v>37</v>
      </c>
      <c r="B30" s="86"/>
      <c r="C30" s="57">
        <f t="shared" ref="C30" si="31">SUM(V30:AF33)</f>
        <v>15648</v>
      </c>
      <c r="D30" s="57">
        <f t="shared" ref="D30" si="32">SUM(AI30:AS33)</f>
        <v>47590</v>
      </c>
      <c r="E30" s="57">
        <f t="shared" ref="E30" si="33">SUM(AV30:BF33)</f>
        <v>28046</v>
      </c>
      <c r="F30" s="58">
        <f t="shared" ref="F30" si="34">SUM(BI30:BS33)</f>
        <v>26429</v>
      </c>
      <c r="G30" s="79">
        <v>1655</v>
      </c>
      <c r="H30" s="69">
        <v>800</v>
      </c>
      <c r="I30" s="69">
        <v>795</v>
      </c>
      <c r="J30" s="70">
        <v>2651</v>
      </c>
      <c r="K30" s="72">
        <v>3174</v>
      </c>
      <c r="L30" s="70">
        <v>2410</v>
      </c>
      <c r="M30" s="70">
        <v>2374</v>
      </c>
      <c r="N30" s="70">
        <v>1611</v>
      </c>
      <c r="O30" s="88">
        <v>3738</v>
      </c>
      <c r="P30" s="87">
        <v>2887</v>
      </c>
      <c r="Q30" s="70">
        <v>4986</v>
      </c>
      <c r="R30" s="70"/>
      <c r="S30" s="57">
        <f>SUM(G30:R33)</f>
        <v>27081</v>
      </c>
      <c r="T30" s="81">
        <f>S30/C30</f>
        <v>1.7306365030674846</v>
      </c>
      <c r="U30" s="36"/>
      <c r="V30" s="68">
        <v>792</v>
      </c>
      <c r="W30" s="68">
        <v>964</v>
      </c>
      <c r="X30" s="68">
        <v>771</v>
      </c>
      <c r="Y30" s="68">
        <v>1489</v>
      </c>
      <c r="Z30" s="68">
        <v>1737</v>
      </c>
      <c r="AA30" s="68">
        <v>1045</v>
      </c>
      <c r="AB30" s="68">
        <v>446</v>
      </c>
      <c r="AC30" s="68">
        <v>751</v>
      </c>
      <c r="AD30" s="68">
        <v>1511</v>
      </c>
      <c r="AE30" s="68">
        <v>1544</v>
      </c>
      <c r="AF30" s="68">
        <v>4598</v>
      </c>
      <c r="AG30" s="68">
        <v>2073</v>
      </c>
      <c r="AH30" s="73">
        <f t="shared" si="26"/>
        <v>17721</v>
      </c>
      <c r="AI30" s="68">
        <v>3449</v>
      </c>
      <c r="AJ30" s="68">
        <v>4509</v>
      </c>
      <c r="AK30" s="68">
        <v>10213</v>
      </c>
      <c r="AL30" s="68">
        <v>4489</v>
      </c>
      <c r="AM30" s="68">
        <v>5356</v>
      </c>
      <c r="AN30" s="68">
        <v>2418</v>
      </c>
      <c r="AO30" s="68">
        <v>2512</v>
      </c>
      <c r="AP30" s="68">
        <v>2230</v>
      </c>
      <c r="AQ30" s="73">
        <v>3243</v>
      </c>
      <c r="AR30" s="73">
        <v>3652</v>
      </c>
      <c r="AS30" s="73">
        <v>5519</v>
      </c>
      <c r="AT30" s="73">
        <v>2191</v>
      </c>
      <c r="AU30" s="73">
        <f t="shared" ref="AU30" si="35">SUM(AI30:AT33)</f>
        <v>49781</v>
      </c>
      <c r="AV30" s="70">
        <v>1842</v>
      </c>
      <c r="AW30" s="70">
        <v>2803</v>
      </c>
      <c r="AX30" s="70">
        <v>2209</v>
      </c>
      <c r="AY30" s="70">
        <v>2531</v>
      </c>
      <c r="AZ30" s="70">
        <v>2679</v>
      </c>
      <c r="BA30" s="70">
        <v>1213</v>
      </c>
      <c r="BB30" s="70">
        <v>3422</v>
      </c>
      <c r="BC30" s="70">
        <v>3722</v>
      </c>
      <c r="BD30" s="70">
        <v>4129</v>
      </c>
      <c r="BE30" s="70">
        <v>2024</v>
      </c>
      <c r="BF30" s="70">
        <v>1472</v>
      </c>
      <c r="BG30" s="70">
        <v>1235</v>
      </c>
      <c r="BH30" s="73">
        <f t="shared" ref="BH30" si="36">SUM(AV30:BG30)</f>
        <v>29281</v>
      </c>
      <c r="BI30" s="70">
        <v>1622</v>
      </c>
      <c r="BJ30" s="70">
        <v>1706</v>
      </c>
      <c r="BK30" s="70">
        <v>2578</v>
      </c>
      <c r="BL30" s="70">
        <v>2831</v>
      </c>
      <c r="BM30" s="72">
        <v>4298</v>
      </c>
      <c r="BN30" s="70">
        <v>2515</v>
      </c>
      <c r="BO30" s="70">
        <v>1139</v>
      </c>
      <c r="BP30" s="70">
        <v>1621</v>
      </c>
      <c r="BQ30" s="70">
        <v>2915</v>
      </c>
      <c r="BR30" s="87">
        <v>2485</v>
      </c>
      <c r="BS30" s="70">
        <v>2719</v>
      </c>
      <c r="BT30" s="70">
        <v>1281</v>
      </c>
      <c r="BU30" s="57">
        <f t="shared" ref="BU30" si="37">SUM(BI30:BT33)</f>
        <v>27710</v>
      </c>
      <c r="BV30" s="80">
        <f>AU30/AH30</f>
        <v>2.80915298233734</v>
      </c>
      <c r="BW30" s="80">
        <f t="shared" ref="BW30" si="38">BH30/$AH30</f>
        <v>1.6523333897635573</v>
      </c>
      <c r="BX30" s="74">
        <f>BU30/AH30</f>
        <v>1.5636815078155861</v>
      </c>
      <c r="BY30" s="24"/>
      <c r="BZ30" s="90"/>
    </row>
    <row r="31" spans="1:78" ht="9.9499999999999993" customHeight="1" x14ac:dyDescent="0.4">
      <c r="A31" s="86"/>
      <c r="B31" s="86"/>
      <c r="C31" s="57"/>
      <c r="D31" s="57"/>
      <c r="E31" s="57"/>
      <c r="F31" s="58"/>
      <c r="G31" s="79"/>
      <c r="H31" s="69"/>
      <c r="I31" s="69"/>
      <c r="J31" s="70"/>
      <c r="K31" s="72"/>
      <c r="L31" s="70"/>
      <c r="M31" s="70"/>
      <c r="N31" s="70"/>
      <c r="O31" s="88"/>
      <c r="P31" s="87"/>
      <c r="Q31" s="70"/>
      <c r="R31" s="70"/>
      <c r="S31" s="57"/>
      <c r="T31" s="82"/>
      <c r="U31" s="36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73"/>
      <c r="AI31" s="68"/>
      <c r="AJ31" s="68"/>
      <c r="AK31" s="68"/>
      <c r="AL31" s="68"/>
      <c r="AM31" s="68"/>
      <c r="AN31" s="68"/>
      <c r="AO31" s="68"/>
      <c r="AP31" s="68"/>
      <c r="AQ31" s="73"/>
      <c r="AR31" s="73"/>
      <c r="AS31" s="73"/>
      <c r="AT31" s="73"/>
      <c r="AU31" s="73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3"/>
      <c r="BI31" s="70"/>
      <c r="BJ31" s="70"/>
      <c r="BK31" s="70"/>
      <c r="BL31" s="70"/>
      <c r="BM31" s="72"/>
      <c r="BN31" s="70"/>
      <c r="BO31" s="70"/>
      <c r="BP31" s="70"/>
      <c r="BQ31" s="70"/>
      <c r="BR31" s="87"/>
      <c r="BS31" s="70"/>
      <c r="BT31" s="70"/>
      <c r="BU31" s="57"/>
      <c r="BV31" s="80"/>
      <c r="BW31" s="80"/>
      <c r="BX31" s="75"/>
      <c r="BY31" s="24"/>
      <c r="BZ31" s="77"/>
    </row>
    <row r="32" spans="1:78" ht="9.9499999999999993" customHeight="1" x14ac:dyDescent="0.4">
      <c r="A32" s="86"/>
      <c r="B32" s="86"/>
      <c r="C32" s="57"/>
      <c r="D32" s="57"/>
      <c r="E32" s="57"/>
      <c r="F32" s="58"/>
      <c r="G32" s="79"/>
      <c r="H32" s="69"/>
      <c r="I32" s="69"/>
      <c r="J32" s="70"/>
      <c r="K32" s="72"/>
      <c r="L32" s="70"/>
      <c r="M32" s="70"/>
      <c r="N32" s="70"/>
      <c r="O32" s="88"/>
      <c r="P32" s="87"/>
      <c r="Q32" s="70"/>
      <c r="R32" s="70"/>
      <c r="S32" s="57"/>
      <c r="T32" s="82"/>
      <c r="U32" s="36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73"/>
      <c r="AI32" s="68"/>
      <c r="AJ32" s="68"/>
      <c r="AK32" s="68"/>
      <c r="AL32" s="68"/>
      <c r="AM32" s="68"/>
      <c r="AN32" s="68"/>
      <c r="AO32" s="68"/>
      <c r="AP32" s="68"/>
      <c r="AQ32" s="73"/>
      <c r="AR32" s="73"/>
      <c r="AS32" s="73"/>
      <c r="AT32" s="73"/>
      <c r="AU32" s="73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3"/>
      <c r="BI32" s="70"/>
      <c r="BJ32" s="70"/>
      <c r="BK32" s="70"/>
      <c r="BL32" s="70"/>
      <c r="BM32" s="72"/>
      <c r="BN32" s="70"/>
      <c r="BO32" s="70"/>
      <c r="BP32" s="70"/>
      <c r="BQ32" s="70"/>
      <c r="BR32" s="87"/>
      <c r="BS32" s="70"/>
      <c r="BT32" s="70"/>
      <c r="BU32" s="57"/>
      <c r="BV32" s="80"/>
      <c r="BW32" s="80"/>
      <c r="BX32" s="75"/>
      <c r="BY32" s="24"/>
      <c r="BZ32" s="77"/>
    </row>
    <row r="33" spans="1:78" ht="9.9499999999999993" customHeight="1" x14ac:dyDescent="0.4">
      <c r="A33" s="86"/>
      <c r="B33" s="86"/>
      <c r="C33" s="57"/>
      <c r="D33" s="57"/>
      <c r="E33" s="57"/>
      <c r="F33" s="58"/>
      <c r="G33" s="79"/>
      <c r="H33" s="69"/>
      <c r="I33" s="69"/>
      <c r="J33" s="70"/>
      <c r="K33" s="72"/>
      <c r="L33" s="70"/>
      <c r="M33" s="70"/>
      <c r="N33" s="70"/>
      <c r="O33" s="88"/>
      <c r="P33" s="87"/>
      <c r="Q33" s="70"/>
      <c r="R33" s="70"/>
      <c r="S33" s="57"/>
      <c r="T33" s="83"/>
      <c r="U33" s="36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73"/>
      <c r="AI33" s="68"/>
      <c r="AJ33" s="68"/>
      <c r="AK33" s="68"/>
      <c r="AL33" s="68"/>
      <c r="AM33" s="68"/>
      <c r="AN33" s="68"/>
      <c r="AO33" s="68"/>
      <c r="AP33" s="68"/>
      <c r="AQ33" s="73"/>
      <c r="AR33" s="73"/>
      <c r="AS33" s="73"/>
      <c r="AT33" s="73"/>
      <c r="AU33" s="73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3"/>
      <c r="BI33" s="70"/>
      <c r="BJ33" s="70"/>
      <c r="BK33" s="70"/>
      <c r="BL33" s="70"/>
      <c r="BM33" s="72"/>
      <c r="BN33" s="70"/>
      <c r="BO33" s="70"/>
      <c r="BP33" s="70"/>
      <c r="BQ33" s="70"/>
      <c r="BR33" s="87"/>
      <c r="BS33" s="70"/>
      <c r="BT33" s="70"/>
      <c r="BU33" s="57"/>
      <c r="BV33" s="80"/>
      <c r="BW33" s="80"/>
      <c r="BX33" s="76"/>
      <c r="BY33" s="24"/>
      <c r="BZ33" s="77"/>
    </row>
    <row r="34" spans="1:78" ht="9.9499999999999993" customHeight="1" x14ac:dyDescent="0.4">
      <c r="A34" s="89" t="s">
        <v>38</v>
      </c>
      <c r="B34" s="89"/>
      <c r="C34" s="57">
        <f t="shared" ref="C34" si="39">SUM(V34:AF37)</f>
        <v>6427</v>
      </c>
      <c r="D34" s="57">
        <f t="shared" ref="D34" si="40">SUM(AI34:AS37)</f>
        <v>19821</v>
      </c>
      <c r="E34" s="57">
        <f t="shared" ref="E34" si="41">SUM(AV34:BF37)</f>
        <v>11206</v>
      </c>
      <c r="F34" s="58">
        <f t="shared" ref="F34" si="42">SUM(BI34:BS37)</f>
        <v>8424</v>
      </c>
      <c r="G34" s="79">
        <v>439</v>
      </c>
      <c r="H34" s="69">
        <v>173</v>
      </c>
      <c r="I34" s="69">
        <v>160</v>
      </c>
      <c r="J34" s="70">
        <v>939</v>
      </c>
      <c r="K34" s="72">
        <v>1295</v>
      </c>
      <c r="L34" s="70">
        <v>1058</v>
      </c>
      <c r="M34" s="70">
        <v>207</v>
      </c>
      <c r="N34" s="70">
        <v>97</v>
      </c>
      <c r="O34" s="70">
        <v>759</v>
      </c>
      <c r="P34" s="70">
        <v>914</v>
      </c>
      <c r="Q34" s="70">
        <v>1674</v>
      </c>
      <c r="R34" s="70"/>
      <c r="S34" s="57">
        <f>SUM(G34:R37)</f>
        <v>7715</v>
      </c>
      <c r="T34" s="81">
        <f>S34/C34</f>
        <v>1.2004045433328148</v>
      </c>
      <c r="U34" s="25"/>
      <c r="V34" s="68">
        <v>324</v>
      </c>
      <c r="W34" s="68">
        <v>602</v>
      </c>
      <c r="X34" s="68">
        <v>644</v>
      </c>
      <c r="Y34" s="68">
        <v>887</v>
      </c>
      <c r="Z34" s="68">
        <v>1003</v>
      </c>
      <c r="AA34" s="68">
        <v>534</v>
      </c>
      <c r="AB34" s="68">
        <v>228</v>
      </c>
      <c r="AC34" s="68">
        <v>437</v>
      </c>
      <c r="AD34" s="68">
        <v>322</v>
      </c>
      <c r="AE34" s="68">
        <v>574</v>
      </c>
      <c r="AF34" s="68">
        <v>872</v>
      </c>
      <c r="AG34" s="68">
        <v>1149</v>
      </c>
      <c r="AH34" s="73">
        <f t="shared" si="26"/>
        <v>7576</v>
      </c>
      <c r="AI34" s="68">
        <v>1069</v>
      </c>
      <c r="AJ34" s="68">
        <v>1061</v>
      </c>
      <c r="AK34" s="68">
        <v>1873</v>
      </c>
      <c r="AL34" s="68">
        <v>1255</v>
      </c>
      <c r="AM34" s="68">
        <v>3972</v>
      </c>
      <c r="AN34" s="68">
        <v>2122</v>
      </c>
      <c r="AO34" s="68">
        <v>973</v>
      </c>
      <c r="AP34" s="68">
        <v>914</v>
      </c>
      <c r="AQ34" s="73">
        <v>1727</v>
      </c>
      <c r="AR34" s="73">
        <v>1990</v>
      </c>
      <c r="AS34" s="73">
        <v>2865</v>
      </c>
      <c r="AT34" s="73">
        <v>2347</v>
      </c>
      <c r="AU34" s="73">
        <f t="shared" ref="AU34" si="43">SUM(AI34:AT37)</f>
        <v>22168</v>
      </c>
      <c r="AV34" s="70">
        <v>1288</v>
      </c>
      <c r="AW34" s="70">
        <v>1265</v>
      </c>
      <c r="AX34" s="70">
        <v>1294</v>
      </c>
      <c r="AY34" s="70">
        <v>1916</v>
      </c>
      <c r="AZ34" s="70">
        <v>3133</v>
      </c>
      <c r="BA34" s="70">
        <v>946</v>
      </c>
      <c r="BB34" s="70">
        <v>383</v>
      </c>
      <c r="BC34" s="70">
        <v>519</v>
      </c>
      <c r="BD34" s="70">
        <v>408</v>
      </c>
      <c r="BE34" s="70">
        <v>45</v>
      </c>
      <c r="BF34" s="70">
        <v>9</v>
      </c>
      <c r="BG34" s="70">
        <v>52</v>
      </c>
      <c r="BH34" s="73">
        <f t="shared" ref="BH34" si="44">SUM(AV34:BG34)</f>
        <v>11258</v>
      </c>
      <c r="BI34" s="70">
        <v>240</v>
      </c>
      <c r="BJ34" s="70">
        <v>251</v>
      </c>
      <c r="BK34" s="70">
        <v>420</v>
      </c>
      <c r="BL34" s="70">
        <v>1671</v>
      </c>
      <c r="BM34" s="72">
        <v>3053</v>
      </c>
      <c r="BN34" s="70">
        <v>1781</v>
      </c>
      <c r="BO34" s="70">
        <v>1</v>
      </c>
      <c r="BP34" s="70">
        <v>38</v>
      </c>
      <c r="BQ34" s="70">
        <v>279</v>
      </c>
      <c r="BR34" s="70">
        <v>433</v>
      </c>
      <c r="BS34" s="70">
        <v>257</v>
      </c>
      <c r="BT34" s="70">
        <v>144</v>
      </c>
      <c r="BU34" s="57">
        <f t="shared" ref="BU34" si="45">SUM(BI34:BT37)</f>
        <v>8568</v>
      </c>
      <c r="BV34" s="80">
        <f>AU34/AH34</f>
        <v>2.9260823653643082</v>
      </c>
      <c r="BW34" s="80">
        <f t="shared" ref="BW34" si="46">BH34/$AH34</f>
        <v>1.4860084477296727</v>
      </c>
      <c r="BX34" s="74">
        <f>BU34/AH34</f>
        <v>1.1309398099260823</v>
      </c>
      <c r="BY34" s="24"/>
      <c r="BZ34" s="77"/>
    </row>
    <row r="35" spans="1:78" ht="9.9499999999999993" customHeight="1" x14ac:dyDescent="0.4">
      <c r="A35" s="89"/>
      <c r="B35" s="89"/>
      <c r="C35" s="57"/>
      <c r="D35" s="57"/>
      <c r="E35" s="57"/>
      <c r="F35" s="58"/>
      <c r="G35" s="79"/>
      <c r="H35" s="69"/>
      <c r="I35" s="69"/>
      <c r="J35" s="70"/>
      <c r="K35" s="72"/>
      <c r="L35" s="70"/>
      <c r="M35" s="70"/>
      <c r="N35" s="70"/>
      <c r="O35" s="70"/>
      <c r="P35" s="70"/>
      <c r="Q35" s="70"/>
      <c r="R35" s="70"/>
      <c r="S35" s="57"/>
      <c r="T35" s="82"/>
      <c r="U35" s="25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73"/>
      <c r="AI35" s="68"/>
      <c r="AJ35" s="68"/>
      <c r="AK35" s="68"/>
      <c r="AL35" s="68"/>
      <c r="AM35" s="68"/>
      <c r="AN35" s="68"/>
      <c r="AO35" s="68"/>
      <c r="AP35" s="68"/>
      <c r="AQ35" s="73"/>
      <c r="AR35" s="73"/>
      <c r="AS35" s="73"/>
      <c r="AT35" s="73"/>
      <c r="AU35" s="73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3"/>
      <c r="BI35" s="70"/>
      <c r="BJ35" s="70"/>
      <c r="BK35" s="70"/>
      <c r="BL35" s="70"/>
      <c r="BM35" s="72"/>
      <c r="BN35" s="70"/>
      <c r="BO35" s="70"/>
      <c r="BP35" s="70"/>
      <c r="BQ35" s="70"/>
      <c r="BR35" s="70"/>
      <c r="BS35" s="70"/>
      <c r="BT35" s="70"/>
      <c r="BU35" s="57"/>
      <c r="BV35" s="80"/>
      <c r="BW35" s="80"/>
      <c r="BX35" s="75"/>
      <c r="BY35" s="24"/>
      <c r="BZ35" s="77"/>
    </row>
    <row r="36" spans="1:78" ht="9.9499999999999993" customHeight="1" x14ac:dyDescent="0.4">
      <c r="A36" s="89"/>
      <c r="B36" s="89"/>
      <c r="C36" s="57"/>
      <c r="D36" s="57"/>
      <c r="E36" s="57"/>
      <c r="F36" s="58"/>
      <c r="G36" s="79"/>
      <c r="H36" s="69"/>
      <c r="I36" s="69"/>
      <c r="J36" s="70"/>
      <c r="K36" s="72"/>
      <c r="L36" s="70"/>
      <c r="M36" s="70"/>
      <c r="N36" s="70"/>
      <c r="O36" s="70"/>
      <c r="P36" s="70"/>
      <c r="Q36" s="70"/>
      <c r="R36" s="70"/>
      <c r="S36" s="57"/>
      <c r="T36" s="82"/>
      <c r="U36" s="25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73"/>
      <c r="AI36" s="68"/>
      <c r="AJ36" s="68"/>
      <c r="AK36" s="68"/>
      <c r="AL36" s="68"/>
      <c r="AM36" s="68"/>
      <c r="AN36" s="68"/>
      <c r="AO36" s="68"/>
      <c r="AP36" s="68"/>
      <c r="AQ36" s="73"/>
      <c r="AR36" s="73"/>
      <c r="AS36" s="73"/>
      <c r="AT36" s="73"/>
      <c r="AU36" s="73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3"/>
      <c r="BI36" s="70"/>
      <c r="BJ36" s="70"/>
      <c r="BK36" s="70"/>
      <c r="BL36" s="70"/>
      <c r="BM36" s="72"/>
      <c r="BN36" s="70"/>
      <c r="BO36" s="70"/>
      <c r="BP36" s="70"/>
      <c r="BQ36" s="70"/>
      <c r="BR36" s="70"/>
      <c r="BS36" s="70"/>
      <c r="BT36" s="70"/>
      <c r="BU36" s="57"/>
      <c r="BV36" s="80"/>
      <c r="BW36" s="80"/>
      <c r="BX36" s="75"/>
      <c r="BY36" s="24"/>
      <c r="BZ36" s="77"/>
    </row>
    <row r="37" spans="1:78" ht="9.9499999999999993" customHeight="1" x14ac:dyDescent="0.4">
      <c r="A37" s="89"/>
      <c r="B37" s="89"/>
      <c r="C37" s="57"/>
      <c r="D37" s="57"/>
      <c r="E37" s="57"/>
      <c r="F37" s="58"/>
      <c r="G37" s="79"/>
      <c r="H37" s="69"/>
      <c r="I37" s="69"/>
      <c r="J37" s="70"/>
      <c r="K37" s="72"/>
      <c r="L37" s="70"/>
      <c r="M37" s="70"/>
      <c r="N37" s="70"/>
      <c r="O37" s="70"/>
      <c r="P37" s="70"/>
      <c r="Q37" s="70"/>
      <c r="R37" s="70"/>
      <c r="S37" s="57"/>
      <c r="T37" s="83"/>
      <c r="U37" s="25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73"/>
      <c r="AI37" s="68"/>
      <c r="AJ37" s="68"/>
      <c r="AK37" s="68"/>
      <c r="AL37" s="68"/>
      <c r="AM37" s="68"/>
      <c r="AN37" s="68"/>
      <c r="AO37" s="68"/>
      <c r="AP37" s="68"/>
      <c r="AQ37" s="73"/>
      <c r="AR37" s="73"/>
      <c r="AS37" s="73"/>
      <c r="AT37" s="73"/>
      <c r="AU37" s="73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3"/>
      <c r="BI37" s="70"/>
      <c r="BJ37" s="70"/>
      <c r="BK37" s="70"/>
      <c r="BL37" s="70"/>
      <c r="BM37" s="72"/>
      <c r="BN37" s="70"/>
      <c r="BO37" s="70"/>
      <c r="BP37" s="70"/>
      <c r="BQ37" s="70"/>
      <c r="BR37" s="70"/>
      <c r="BS37" s="70"/>
      <c r="BT37" s="70"/>
      <c r="BU37" s="57"/>
      <c r="BV37" s="80"/>
      <c r="BW37" s="80"/>
      <c r="BX37" s="76"/>
      <c r="BY37" s="24"/>
      <c r="BZ37" s="77"/>
    </row>
    <row r="38" spans="1:78" ht="9.9499999999999993" customHeight="1" x14ac:dyDescent="0.4">
      <c r="A38" s="78" t="s">
        <v>39</v>
      </c>
      <c r="B38" s="78"/>
      <c r="C38" s="57">
        <f t="shared" ref="C38" si="47">SUM(V38:AF41)</f>
        <v>6112</v>
      </c>
      <c r="D38" s="57">
        <f t="shared" ref="D38" si="48">SUM(AI38:AS41)</f>
        <v>16757</v>
      </c>
      <c r="E38" s="57">
        <f t="shared" ref="E38" si="49">SUM(AV38:BF41)</f>
        <v>8836</v>
      </c>
      <c r="F38" s="58">
        <f t="shared" ref="F38" si="50">SUM(BI38:BS41)</f>
        <v>6923</v>
      </c>
      <c r="G38" s="79">
        <v>451</v>
      </c>
      <c r="H38" s="69">
        <v>95</v>
      </c>
      <c r="I38" s="69">
        <v>0</v>
      </c>
      <c r="J38" s="70">
        <v>797</v>
      </c>
      <c r="K38" s="72">
        <v>1167</v>
      </c>
      <c r="L38" s="70">
        <v>871</v>
      </c>
      <c r="M38" s="69">
        <v>135</v>
      </c>
      <c r="N38" s="69">
        <v>0</v>
      </c>
      <c r="O38" s="70">
        <v>443</v>
      </c>
      <c r="P38" s="70">
        <v>371</v>
      </c>
      <c r="Q38" s="70">
        <v>0</v>
      </c>
      <c r="R38" s="70"/>
      <c r="S38" s="57">
        <f>SUM(G38:R41)</f>
        <v>4330</v>
      </c>
      <c r="T38" s="81">
        <f>S38/C38</f>
        <v>0.70844240837696337</v>
      </c>
      <c r="U38" s="36"/>
      <c r="V38" s="68">
        <v>197</v>
      </c>
      <c r="W38" s="68">
        <v>720</v>
      </c>
      <c r="X38" s="68">
        <v>575</v>
      </c>
      <c r="Y38" s="68">
        <v>825</v>
      </c>
      <c r="Z38" s="68">
        <v>1074</v>
      </c>
      <c r="AA38" s="68">
        <v>376</v>
      </c>
      <c r="AB38" s="68">
        <v>183</v>
      </c>
      <c r="AC38" s="68">
        <v>529</v>
      </c>
      <c r="AD38" s="68">
        <v>513</v>
      </c>
      <c r="AE38" s="68">
        <v>742</v>
      </c>
      <c r="AF38" s="68">
        <v>378</v>
      </c>
      <c r="AG38" s="68">
        <v>819</v>
      </c>
      <c r="AH38" s="73">
        <f t="shared" si="26"/>
        <v>6931</v>
      </c>
      <c r="AI38" s="68">
        <v>1254</v>
      </c>
      <c r="AJ38" s="68">
        <v>1433</v>
      </c>
      <c r="AK38" s="68">
        <v>1906</v>
      </c>
      <c r="AL38" s="68">
        <v>1786</v>
      </c>
      <c r="AM38" s="68">
        <v>2110</v>
      </c>
      <c r="AN38" s="68">
        <v>981</v>
      </c>
      <c r="AO38" s="68">
        <v>809</v>
      </c>
      <c r="AP38" s="68">
        <v>816</v>
      </c>
      <c r="AQ38" s="68">
        <v>1621</v>
      </c>
      <c r="AR38" s="68">
        <v>1646</v>
      </c>
      <c r="AS38" s="68">
        <v>2395</v>
      </c>
      <c r="AT38" s="68">
        <v>1320</v>
      </c>
      <c r="AU38" s="73">
        <f t="shared" ref="AU38" si="51">SUM(AI38:AT41)</f>
        <v>18077</v>
      </c>
      <c r="AV38" s="70">
        <v>1007</v>
      </c>
      <c r="AW38" s="70">
        <v>1490</v>
      </c>
      <c r="AX38" s="70">
        <v>1242</v>
      </c>
      <c r="AY38" s="70">
        <v>1707</v>
      </c>
      <c r="AZ38" s="70">
        <v>1949</v>
      </c>
      <c r="BA38" s="70">
        <v>591</v>
      </c>
      <c r="BB38" s="70">
        <v>305</v>
      </c>
      <c r="BC38" s="70">
        <v>525</v>
      </c>
      <c r="BD38" s="70">
        <v>0</v>
      </c>
      <c r="BE38" s="70">
        <v>20</v>
      </c>
      <c r="BF38" s="70">
        <v>0</v>
      </c>
      <c r="BG38" s="70">
        <v>0</v>
      </c>
      <c r="BH38" s="73">
        <f t="shared" ref="BH38" si="52">SUM(AV38:BG38)</f>
        <v>8836</v>
      </c>
      <c r="BI38" s="70">
        <v>130</v>
      </c>
      <c r="BJ38" s="70">
        <v>0</v>
      </c>
      <c r="BK38" s="70">
        <v>0</v>
      </c>
      <c r="BL38" s="70">
        <v>1573</v>
      </c>
      <c r="BM38" s="72">
        <v>2653</v>
      </c>
      <c r="BN38" s="70">
        <v>1599</v>
      </c>
      <c r="BO38" s="70">
        <v>0</v>
      </c>
      <c r="BP38" s="70">
        <v>0</v>
      </c>
      <c r="BQ38" s="70">
        <v>265</v>
      </c>
      <c r="BR38" s="70">
        <v>484</v>
      </c>
      <c r="BS38" s="70">
        <v>219</v>
      </c>
      <c r="BT38" s="70">
        <v>0</v>
      </c>
      <c r="BU38" s="57">
        <f>SUM(BI38:BT41)</f>
        <v>6923</v>
      </c>
      <c r="BV38" s="80">
        <f>AU38/AH38</f>
        <v>2.6081373539171837</v>
      </c>
      <c r="BW38" s="80">
        <f t="shared" ref="BW38" si="53">BH38/$AH38</f>
        <v>1.2748521136921078</v>
      </c>
      <c r="BX38" s="74">
        <f>BU38/AH38</f>
        <v>0.99884576540181791</v>
      </c>
      <c r="BY38" s="24"/>
      <c r="BZ38" s="77"/>
    </row>
    <row r="39" spans="1:78" ht="9.9499999999999993" customHeight="1" x14ac:dyDescent="0.4">
      <c r="A39" s="78"/>
      <c r="B39" s="78"/>
      <c r="C39" s="57"/>
      <c r="D39" s="57"/>
      <c r="E39" s="57"/>
      <c r="F39" s="58"/>
      <c r="G39" s="79"/>
      <c r="H39" s="69"/>
      <c r="I39" s="69"/>
      <c r="J39" s="70"/>
      <c r="K39" s="72"/>
      <c r="L39" s="70"/>
      <c r="M39" s="69"/>
      <c r="N39" s="69"/>
      <c r="O39" s="70"/>
      <c r="P39" s="70"/>
      <c r="Q39" s="70"/>
      <c r="R39" s="70"/>
      <c r="S39" s="57"/>
      <c r="T39" s="82"/>
      <c r="U39" s="36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73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73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3"/>
      <c r="BI39" s="70"/>
      <c r="BJ39" s="70"/>
      <c r="BK39" s="70"/>
      <c r="BL39" s="70"/>
      <c r="BM39" s="72"/>
      <c r="BN39" s="70"/>
      <c r="BO39" s="70"/>
      <c r="BP39" s="70"/>
      <c r="BQ39" s="70"/>
      <c r="BR39" s="70"/>
      <c r="BS39" s="70"/>
      <c r="BT39" s="70"/>
      <c r="BU39" s="57"/>
      <c r="BV39" s="80"/>
      <c r="BW39" s="80"/>
      <c r="BX39" s="75"/>
      <c r="BY39" s="24"/>
      <c r="BZ39" s="77"/>
    </row>
    <row r="40" spans="1:78" ht="9.9499999999999993" customHeight="1" x14ac:dyDescent="0.4">
      <c r="A40" s="78"/>
      <c r="B40" s="78"/>
      <c r="C40" s="57"/>
      <c r="D40" s="57"/>
      <c r="E40" s="57"/>
      <c r="F40" s="58"/>
      <c r="G40" s="79"/>
      <c r="H40" s="69"/>
      <c r="I40" s="69"/>
      <c r="J40" s="70"/>
      <c r="K40" s="72"/>
      <c r="L40" s="70"/>
      <c r="M40" s="69"/>
      <c r="N40" s="69"/>
      <c r="O40" s="70"/>
      <c r="P40" s="70"/>
      <c r="Q40" s="70"/>
      <c r="R40" s="70"/>
      <c r="S40" s="57"/>
      <c r="T40" s="82"/>
      <c r="U40" s="36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73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73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3"/>
      <c r="BI40" s="70"/>
      <c r="BJ40" s="70"/>
      <c r="BK40" s="70"/>
      <c r="BL40" s="70"/>
      <c r="BM40" s="72"/>
      <c r="BN40" s="70"/>
      <c r="BO40" s="70"/>
      <c r="BP40" s="70"/>
      <c r="BQ40" s="70"/>
      <c r="BR40" s="70"/>
      <c r="BS40" s="70"/>
      <c r="BT40" s="70"/>
      <c r="BU40" s="57"/>
      <c r="BV40" s="80"/>
      <c r="BW40" s="80"/>
      <c r="BX40" s="75"/>
      <c r="BY40" s="24"/>
      <c r="BZ40" s="77"/>
    </row>
    <row r="41" spans="1:78" ht="9.9499999999999993" customHeight="1" x14ac:dyDescent="0.4">
      <c r="A41" s="78"/>
      <c r="B41" s="78"/>
      <c r="C41" s="57"/>
      <c r="D41" s="57"/>
      <c r="E41" s="57"/>
      <c r="F41" s="58"/>
      <c r="G41" s="79"/>
      <c r="H41" s="69"/>
      <c r="I41" s="69"/>
      <c r="J41" s="70"/>
      <c r="K41" s="72"/>
      <c r="L41" s="70"/>
      <c r="M41" s="69"/>
      <c r="N41" s="69"/>
      <c r="O41" s="70"/>
      <c r="P41" s="70"/>
      <c r="Q41" s="70"/>
      <c r="R41" s="70"/>
      <c r="S41" s="57"/>
      <c r="T41" s="83"/>
      <c r="U41" s="36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73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73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3"/>
      <c r="BI41" s="70"/>
      <c r="BJ41" s="70"/>
      <c r="BK41" s="70"/>
      <c r="BL41" s="70"/>
      <c r="BM41" s="72"/>
      <c r="BN41" s="70"/>
      <c r="BO41" s="70"/>
      <c r="BP41" s="70"/>
      <c r="BQ41" s="70"/>
      <c r="BR41" s="70"/>
      <c r="BS41" s="70"/>
      <c r="BT41" s="70"/>
      <c r="BU41" s="57"/>
      <c r="BV41" s="80"/>
      <c r="BW41" s="80"/>
      <c r="BX41" s="76"/>
      <c r="BY41" s="24"/>
      <c r="BZ41" s="77"/>
    </row>
    <row r="42" spans="1:78" ht="9.9499999999999993" customHeight="1" x14ac:dyDescent="0.4">
      <c r="A42" s="78" t="s">
        <v>40</v>
      </c>
      <c r="B42" s="78"/>
      <c r="C42" s="57">
        <f t="shared" ref="C42" si="54">SUM(V42:AF45)</f>
        <v>33004</v>
      </c>
      <c r="D42" s="57">
        <f t="shared" ref="D42" si="55">SUM(AI42:AS45)</f>
        <v>43387</v>
      </c>
      <c r="E42" s="57">
        <f t="shared" ref="E42" si="56">SUM(AV42:BF45)</f>
        <v>25281</v>
      </c>
      <c r="F42" s="58">
        <f t="shared" ref="F42" si="57">SUM(BI42:BS45)</f>
        <v>18277</v>
      </c>
      <c r="G42" s="79">
        <v>1332</v>
      </c>
      <c r="H42" s="69">
        <v>1166</v>
      </c>
      <c r="I42" s="69">
        <v>704</v>
      </c>
      <c r="J42" s="70">
        <v>2031</v>
      </c>
      <c r="K42" s="72">
        <v>2880</v>
      </c>
      <c r="L42" s="70">
        <v>1981</v>
      </c>
      <c r="M42" s="70">
        <v>932</v>
      </c>
      <c r="N42" s="70">
        <v>354</v>
      </c>
      <c r="O42" s="70">
        <v>1649</v>
      </c>
      <c r="P42" s="70">
        <v>1919</v>
      </c>
      <c r="Q42" s="70">
        <v>4263</v>
      </c>
      <c r="R42" s="70"/>
      <c r="S42" s="57">
        <f>SUM(G42:R45)</f>
        <v>19211</v>
      </c>
      <c r="T42" s="81">
        <f>S42/C42</f>
        <v>0.5820809598836505</v>
      </c>
      <c r="U42" s="36"/>
      <c r="V42" s="68">
        <v>2874</v>
      </c>
      <c r="W42" s="68">
        <v>4757</v>
      </c>
      <c r="X42" s="68">
        <v>2764</v>
      </c>
      <c r="Y42" s="68">
        <v>3500</v>
      </c>
      <c r="Z42" s="68">
        <v>3512</v>
      </c>
      <c r="AA42" s="68">
        <v>1779</v>
      </c>
      <c r="AB42" s="68">
        <v>1312</v>
      </c>
      <c r="AC42" s="68">
        <v>1934</v>
      </c>
      <c r="AD42" s="68">
        <v>3060</v>
      </c>
      <c r="AE42" s="68">
        <v>2591</v>
      </c>
      <c r="AF42" s="68">
        <v>4921</v>
      </c>
      <c r="AG42" s="68">
        <v>3332</v>
      </c>
      <c r="AH42" s="73">
        <f t="shared" si="26"/>
        <v>36336</v>
      </c>
      <c r="AI42" s="68">
        <v>3560</v>
      </c>
      <c r="AJ42" s="68">
        <v>4912</v>
      </c>
      <c r="AK42" s="68">
        <v>4396</v>
      </c>
      <c r="AL42" s="68">
        <v>5231</v>
      </c>
      <c r="AM42" s="68">
        <v>4931</v>
      </c>
      <c r="AN42" s="68">
        <v>2798</v>
      </c>
      <c r="AO42" s="68">
        <v>1558</v>
      </c>
      <c r="AP42" s="68">
        <v>1519</v>
      </c>
      <c r="AQ42" s="68">
        <v>3433</v>
      </c>
      <c r="AR42" s="68">
        <v>4671</v>
      </c>
      <c r="AS42" s="68">
        <v>6378</v>
      </c>
      <c r="AT42" s="68">
        <v>3974</v>
      </c>
      <c r="AU42" s="73">
        <f t="shared" ref="AU42" si="58">SUM(AI42:AT45)</f>
        <v>47361</v>
      </c>
      <c r="AV42" s="70">
        <v>3381</v>
      </c>
      <c r="AW42" s="70">
        <v>4029</v>
      </c>
      <c r="AX42" s="70">
        <v>3261</v>
      </c>
      <c r="AY42" s="70">
        <v>4470</v>
      </c>
      <c r="AZ42" s="70">
        <v>4541</v>
      </c>
      <c r="BA42" s="70">
        <v>1925</v>
      </c>
      <c r="BB42" s="70">
        <v>947</v>
      </c>
      <c r="BC42" s="70">
        <v>1363</v>
      </c>
      <c r="BD42" s="70">
        <v>1089</v>
      </c>
      <c r="BE42" s="70">
        <v>147</v>
      </c>
      <c r="BF42" s="70">
        <v>128</v>
      </c>
      <c r="BG42" s="70">
        <v>271</v>
      </c>
      <c r="BH42" s="73">
        <f t="shared" ref="BH42" si="59">SUM(AV42:BG42)</f>
        <v>25552</v>
      </c>
      <c r="BI42" s="70">
        <v>822</v>
      </c>
      <c r="BJ42" s="70">
        <v>886</v>
      </c>
      <c r="BK42" s="70">
        <v>1199</v>
      </c>
      <c r="BL42" s="70">
        <v>3301</v>
      </c>
      <c r="BM42" s="72">
        <v>5611</v>
      </c>
      <c r="BN42" s="70">
        <v>3639</v>
      </c>
      <c r="BO42" s="70">
        <v>151</v>
      </c>
      <c r="BP42" s="70">
        <v>154</v>
      </c>
      <c r="BQ42" s="70">
        <v>677</v>
      </c>
      <c r="BR42" s="70">
        <v>857</v>
      </c>
      <c r="BS42" s="70">
        <v>980</v>
      </c>
      <c r="BT42" s="70">
        <v>422</v>
      </c>
      <c r="BU42" s="57">
        <f t="shared" ref="BU42" si="60">SUM(BI42:BT45)</f>
        <v>18699</v>
      </c>
      <c r="BV42" s="80">
        <f>AU42/AH42</f>
        <v>1.3034180977542933</v>
      </c>
      <c r="BW42" s="80">
        <f t="shared" ref="BW42" si="61">BH42/$AH42</f>
        <v>0.70321444297666225</v>
      </c>
      <c r="BX42" s="74">
        <f t="shared" ref="BX42" si="62">BU42/AH42</f>
        <v>0.51461360634081899</v>
      </c>
      <c r="BY42" s="24"/>
      <c r="BZ42" s="77"/>
    </row>
    <row r="43" spans="1:78" ht="9.9499999999999993" customHeight="1" x14ac:dyDescent="0.4">
      <c r="A43" s="78"/>
      <c r="B43" s="78"/>
      <c r="C43" s="57"/>
      <c r="D43" s="57"/>
      <c r="E43" s="57"/>
      <c r="F43" s="58"/>
      <c r="G43" s="79"/>
      <c r="H43" s="69"/>
      <c r="I43" s="69"/>
      <c r="J43" s="70"/>
      <c r="K43" s="72"/>
      <c r="L43" s="70"/>
      <c r="M43" s="70"/>
      <c r="N43" s="70"/>
      <c r="O43" s="70"/>
      <c r="P43" s="70"/>
      <c r="Q43" s="70"/>
      <c r="R43" s="70"/>
      <c r="S43" s="57"/>
      <c r="T43" s="82"/>
      <c r="U43" s="36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73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73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3"/>
      <c r="BI43" s="70"/>
      <c r="BJ43" s="70"/>
      <c r="BK43" s="70"/>
      <c r="BL43" s="70"/>
      <c r="BM43" s="72"/>
      <c r="BN43" s="70"/>
      <c r="BO43" s="70"/>
      <c r="BP43" s="70"/>
      <c r="BQ43" s="70"/>
      <c r="BR43" s="70"/>
      <c r="BS43" s="70"/>
      <c r="BT43" s="70"/>
      <c r="BU43" s="57"/>
      <c r="BV43" s="80"/>
      <c r="BW43" s="80"/>
      <c r="BX43" s="75"/>
      <c r="BY43" s="24"/>
      <c r="BZ43" s="77"/>
    </row>
    <row r="44" spans="1:78" ht="9.9499999999999993" customHeight="1" x14ac:dyDescent="0.4">
      <c r="A44" s="78"/>
      <c r="B44" s="78"/>
      <c r="C44" s="57"/>
      <c r="D44" s="57"/>
      <c r="E44" s="57"/>
      <c r="F44" s="58"/>
      <c r="G44" s="79"/>
      <c r="H44" s="69"/>
      <c r="I44" s="69"/>
      <c r="J44" s="70"/>
      <c r="K44" s="72"/>
      <c r="L44" s="70"/>
      <c r="M44" s="70"/>
      <c r="N44" s="70"/>
      <c r="O44" s="70"/>
      <c r="P44" s="70"/>
      <c r="Q44" s="70"/>
      <c r="R44" s="70"/>
      <c r="S44" s="57"/>
      <c r="T44" s="82"/>
      <c r="U44" s="36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73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73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3"/>
      <c r="BI44" s="70"/>
      <c r="BJ44" s="70"/>
      <c r="BK44" s="70"/>
      <c r="BL44" s="70"/>
      <c r="BM44" s="72"/>
      <c r="BN44" s="70"/>
      <c r="BO44" s="70"/>
      <c r="BP44" s="70"/>
      <c r="BQ44" s="70"/>
      <c r="BR44" s="70"/>
      <c r="BS44" s="70"/>
      <c r="BT44" s="70"/>
      <c r="BU44" s="57"/>
      <c r="BV44" s="80"/>
      <c r="BW44" s="80"/>
      <c r="BX44" s="75"/>
      <c r="BY44" s="24"/>
      <c r="BZ44" s="77"/>
    </row>
    <row r="45" spans="1:78" ht="9.9499999999999993" customHeight="1" x14ac:dyDescent="0.4">
      <c r="A45" s="78"/>
      <c r="B45" s="78"/>
      <c r="C45" s="57"/>
      <c r="D45" s="57"/>
      <c r="E45" s="57"/>
      <c r="F45" s="58"/>
      <c r="G45" s="79"/>
      <c r="H45" s="69"/>
      <c r="I45" s="69"/>
      <c r="J45" s="70"/>
      <c r="K45" s="72"/>
      <c r="L45" s="70"/>
      <c r="M45" s="70"/>
      <c r="N45" s="70"/>
      <c r="O45" s="70"/>
      <c r="P45" s="70"/>
      <c r="Q45" s="70"/>
      <c r="R45" s="70"/>
      <c r="S45" s="57"/>
      <c r="T45" s="83"/>
      <c r="U45" s="36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73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73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3"/>
      <c r="BI45" s="70"/>
      <c r="BJ45" s="70"/>
      <c r="BK45" s="70"/>
      <c r="BL45" s="70"/>
      <c r="BM45" s="72"/>
      <c r="BN45" s="70"/>
      <c r="BO45" s="70"/>
      <c r="BP45" s="70"/>
      <c r="BQ45" s="70"/>
      <c r="BR45" s="70"/>
      <c r="BS45" s="70"/>
      <c r="BT45" s="70"/>
      <c r="BU45" s="57"/>
      <c r="BV45" s="80"/>
      <c r="BW45" s="80"/>
      <c r="BX45" s="76"/>
      <c r="BY45" s="24"/>
      <c r="BZ45" s="77"/>
    </row>
    <row r="46" spans="1:78" ht="9.9499999999999993" customHeight="1" x14ac:dyDescent="0.4">
      <c r="A46" s="78" t="s">
        <v>41</v>
      </c>
      <c r="B46" s="78"/>
      <c r="C46" s="57">
        <f t="shared" ref="C46" si="63">SUM(V46:AF49)</f>
        <v>3316</v>
      </c>
      <c r="D46" s="57">
        <f t="shared" ref="D46" si="64">SUM(AI46:AS49)</f>
        <v>4975</v>
      </c>
      <c r="E46" s="57">
        <f t="shared" ref="E46" si="65">SUM(AV46:BF49)</f>
        <v>2775</v>
      </c>
      <c r="F46" s="58">
        <f t="shared" ref="F46" si="66">SUM(BI46:BS49)</f>
        <v>1875</v>
      </c>
      <c r="G46" s="79">
        <v>210</v>
      </c>
      <c r="H46" s="69">
        <v>131</v>
      </c>
      <c r="I46" s="69">
        <v>88</v>
      </c>
      <c r="J46" s="70">
        <v>213</v>
      </c>
      <c r="K46" s="72">
        <v>294</v>
      </c>
      <c r="L46" s="70">
        <v>126</v>
      </c>
      <c r="M46" s="70">
        <v>60</v>
      </c>
      <c r="N46" s="70">
        <v>43</v>
      </c>
      <c r="O46" s="88">
        <v>131</v>
      </c>
      <c r="P46" s="70">
        <v>285</v>
      </c>
      <c r="Q46" s="70">
        <v>529</v>
      </c>
      <c r="R46" s="70"/>
      <c r="S46" s="57">
        <f>SUM(G46:R49)</f>
        <v>2110</v>
      </c>
      <c r="T46" s="81">
        <f>S46/C46</f>
        <v>0.63630880579010851</v>
      </c>
      <c r="U46" s="36"/>
      <c r="V46" s="68">
        <v>518</v>
      </c>
      <c r="W46" s="68">
        <v>628</v>
      </c>
      <c r="X46" s="68">
        <v>277</v>
      </c>
      <c r="Y46" s="68">
        <v>268</v>
      </c>
      <c r="Z46" s="68">
        <v>292</v>
      </c>
      <c r="AA46" s="68">
        <v>162</v>
      </c>
      <c r="AB46" s="68">
        <v>43</v>
      </c>
      <c r="AC46" s="68">
        <v>95</v>
      </c>
      <c r="AD46" s="68">
        <v>290</v>
      </c>
      <c r="AE46" s="68">
        <v>305</v>
      </c>
      <c r="AF46" s="68">
        <v>438</v>
      </c>
      <c r="AG46" s="68">
        <v>277</v>
      </c>
      <c r="AH46" s="73">
        <f>SUM(V46:AG46)</f>
        <v>3593</v>
      </c>
      <c r="AI46" s="68">
        <v>601</v>
      </c>
      <c r="AJ46" s="68">
        <v>913</v>
      </c>
      <c r="AK46" s="68">
        <v>451</v>
      </c>
      <c r="AL46" s="68">
        <v>636</v>
      </c>
      <c r="AM46" s="68">
        <v>405</v>
      </c>
      <c r="AN46" s="68">
        <v>173</v>
      </c>
      <c r="AO46" s="68">
        <v>86</v>
      </c>
      <c r="AP46" s="68">
        <v>155</v>
      </c>
      <c r="AQ46" s="73">
        <v>502</v>
      </c>
      <c r="AR46" s="73">
        <v>397</v>
      </c>
      <c r="AS46" s="73">
        <v>656</v>
      </c>
      <c r="AT46" s="73">
        <v>192</v>
      </c>
      <c r="AU46" s="73">
        <f t="shared" ref="AU46" si="67">SUM(AI46:AT49)</f>
        <v>5167</v>
      </c>
      <c r="AV46" s="70">
        <v>519</v>
      </c>
      <c r="AW46" s="70">
        <v>692</v>
      </c>
      <c r="AX46" s="70">
        <v>309</v>
      </c>
      <c r="AY46" s="70">
        <v>444</v>
      </c>
      <c r="AZ46" s="70">
        <v>364</v>
      </c>
      <c r="BA46" s="70">
        <v>171</v>
      </c>
      <c r="BB46" s="70">
        <v>97</v>
      </c>
      <c r="BC46" s="70">
        <v>77</v>
      </c>
      <c r="BD46" s="70">
        <v>102</v>
      </c>
      <c r="BE46" s="70">
        <v>0</v>
      </c>
      <c r="BF46" s="70">
        <v>0</v>
      </c>
      <c r="BG46" s="70">
        <v>12</v>
      </c>
      <c r="BH46" s="73">
        <f t="shared" ref="BH46" si="68">SUM(AV46:BG46)</f>
        <v>2787</v>
      </c>
      <c r="BI46" s="70">
        <v>232</v>
      </c>
      <c r="BJ46" s="70">
        <v>263</v>
      </c>
      <c r="BK46" s="70">
        <v>218</v>
      </c>
      <c r="BL46" s="70">
        <v>198</v>
      </c>
      <c r="BM46" s="72">
        <v>366</v>
      </c>
      <c r="BN46" s="70">
        <v>142</v>
      </c>
      <c r="BO46" s="70">
        <v>8</v>
      </c>
      <c r="BP46" s="70">
        <v>35</v>
      </c>
      <c r="BQ46" s="70">
        <v>129</v>
      </c>
      <c r="BR46" s="70">
        <v>121</v>
      </c>
      <c r="BS46" s="70">
        <v>163</v>
      </c>
      <c r="BT46" s="70">
        <v>67</v>
      </c>
      <c r="BU46" s="57">
        <f t="shared" ref="BU46" si="69">SUM(BI46:BT49)</f>
        <v>1942</v>
      </c>
      <c r="BV46" s="80">
        <f>AU46/AH46</f>
        <v>1.4380740328416366</v>
      </c>
      <c r="BW46" s="80">
        <f t="shared" ref="BW46" si="70">BH46/$AH46</f>
        <v>0.77567492346228784</v>
      </c>
      <c r="BX46" s="74">
        <f t="shared" ref="BX46" si="71">BU46/AH46</f>
        <v>0.5404954077372669</v>
      </c>
      <c r="BY46" s="24"/>
      <c r="BZ46" s="77"/>
    </row>
    <row r="47" spans="1:78" ht="9.9499999999999993" customHeight="1" x14ac:dyDescent="0.4">
      <c r="A47" s="78"/>
      <c r="B47" s="78"/>
      <c r="C47" s="57"/>
      <c r="D47" s="57"/>
      <c r="E47" s="57"/>
      <c r="F47" s="58"/>
      <c r="G47" s="79"/>
      <c r="H47" s="69"/>
      <c r="I47" s="69"/>
      <c r="J47" s="70"/>
      <c r="K47" s="72"/>
      <c r="L47" s="70"/>
      <c r="M47" s="70"/>
      <c r="N47" s="70"/>
      <c r="O47" s="88"/>
      <c r="P47" s="70"/>
      <c r="Q47" s="70"/>
      <c r="R47" s="70"/>
      <c r="S47" s="57"/>
      <c r="T47" s="82"/>
      <c r="U47" s="36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73"/>
      <c r="AI47" s="68"/>
      <c r="AJ47" s="68"/>
      <c r="AK47" s="68"/>
      <c r="AL47" s="68"/>
      <c r="AM47" s="68"/>
      <c r="AN47" s="68"/>
      <c r="AO47" s="68"/>
      <c r="AP47" s="68"/>
      <c r="AQ47" s="73"/>
      <c r="AR47" s="73"/>
      <c r="AS47" s="73"/>
      <c r="AT47" s="73"/>
      <c r="AU47" s="73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3"/>
      <c r="BI47" s="70"/>
      <c r="BJ47" s="70"/>
      <c r="BK47" s="70"/>
      <c r="BL47" s="70"/>
      <c r="BM47" s="72"/>
      <c r="BN47" s="70"/>
      <c r="BO47" s="70"/>
      <c r="BP47" s="70"/>
      <c r="BQ47" s="70"/>
      <c r="BR47" s="70"/>
      <c r="BS47" s="70"/>
      <c r="BT47" s="70"/>
      <c r="BU47" s="57"/>
      <c r="BV47" s="80"/>
      <c r="BW47" s="80"/>
      <c r="BX47" s="75"/>
      <c r="BY47" s="24"/>
      <c r="BZ47" s="77"/>
    </row>
    <row r="48" spans="1:78" ht="9.9499999999999993" customHeight="1" x14ac:dyDescent="0.4">
      <c r="A48" s="78"/>
      <c r="B48" s="78"/>
      <c r="C48" s="57"/>
      <c r="D48" s="57"/>
      <c r="E48" s="57"/>
      <c r="F48" s="58"/>
      <c r="G48" s="79"/>
      <c r="H48" s="69"/>
      <c r="I48" s="69"/>
      <c r="J48" s="70"/>
      <c r="K48" s="72"/>
      <c r="L48" s="70"/>
      <c r="M48" s="70"/>
      <c r="N48" s="70"/>
      <c r="O48" s="88"/>
      <c r="P48" s="70"/>
      <c r="Q48" s="70"/>
      <c r="R48" s="70"/>
      <c r="S48" s="57"/>
      <c r="T48" s="82"/>
      <c r="U48" s="36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73"/>
      <c r="AI48" s="68"/>
      <c r="AJ48" s="68"/>
      <c r="AK48" s="68"/>
      <c r="AL48" s="68"/>
      <c r="AM48" s="68"/>
      <c r="AN48" s="68"/>
      <c r="AO48" s="68"/>
      <c r="AP48" s="68"/>
      <c r="AQ48" s="73"/>
      <c r="AR48" s="73"/>
      <c r="AS48" s="73"/>
      <c r="AT48" s="73"/>
      <c r="AU48" s="73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3"/>
      <c r="BI48" s="70"/>
      <c r="BJ48" s="70"/>
      <c r="BK48" s="70"/>
      <c r="BL48" s="70"/>
      <c r="BM48" s="72"/>
      <c r="BN48" s="70"/>
      <c r="BO48" s="70"/>
      <c r="BP48" s="70"/>
      <c r="BQ48" s="70"/>
      <c r="BR48" s="70"/>
      <c r="BS48" s="70"/>
      <c r="BT48" s="70"/>
      <c r="BU48" s="57"/>
      <c r="BV48" s="80"/>
      <c r="BW48" s="80"/>
      <c r="BX48" s="75"/>
      <c r="BY48" s="24"/>
      <c r="BZ48" s="77"/>
    </row>
    <row r="49" spans="1:78" ht="9.9499999999999993" customHeight="1" x14ac:dyDescent="0.4">
      <c r="A49" s="78"/>
      <c r="B49" s="78"/>
      <c r="C49" s="57"/>
      <c r="D49" s="57"/>
      <c r="E49" s="57"/>
      <c r="F49" s="58"/>
      <c r="G49" s="79"/>
      <c r="H49" s="69"/>
      <c r="I49" s="69"/>
      <c r="J49" s="70"/>
      <c r="K49" s="72"/>
      <c r="L49" s="70"/>
      <c r="M49" s="70"/>
      <c r="N49" s="70"/>
      <c r="O49" s="88"/>
      <c r="P49" s="70"/>
      <c r="Q49" s="70"/>
      <c r="R49" s="70"/>
      <c r="S49" s="57"/>
      <c r="T49" s="83"/>
      <c r="U49" s="36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73"/>
      <c r="AI49" s="68"/>
      <c r="AJ49" s="68"/>
      <c r="AK49" s="68"/>
      <c r="AL49" s="68"/>
      <c r="AM49" s="68"/>
      <c r="AN49" s="68"/>
      <c r="AO49" s="68"/>
      <c r="AP49" s="68"/>
      <c r="AQ49" s="73"/>
      <c r="AR49" s="73"/>
      <c r="AS49" s="73"/>
      <c r="AT49" s="73"/>
      <c r="AU49" s="73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3"/>
      <c r="BI49" s="70"/>
      <c r="BJ49" s="70"/>
      <c r="BK49" s="70"/>
      <c r="BL49" s="70"/>
      <c r="BM49" s="72"/>
      <c r="BN49" s="70"/>
      <c r="BO49" s="70"/>
      <c r="BP49" s="70"/>
      <c r="BQ49" s="70"/>
      <c r="BR49" s="70"/>
      <c r="BS49" s="70"/>
      <c r="BT49" s="70"/>
      <c r="BU49" s="57"/>
      <c r="BV49" s="80"/>
      <c r="BW49" s="80"/>
      <c r="BX49" s="76"/>
      <c r="BY49" s="24"/>
      <c r="BZ49" s="77"/>
    </row>
    <row r="50" spans="1:78" ht="9.9499999999999993" customHeight="1" x14ac:dyDescent="0.4">
      <c r="A50" s="93" t="s">
        <v>42</v>
      </c>
      <c r="B50" s="93"/>
      <c r="C50" s="94">
        <f t="shared" ref="C50" si="72">SUM(V50:AF53)</f>
        <v>100673</v>
      </c>
      <c r="D50" s="94">
        <f t="shared" ref="D50" si="73">SUM(AI50:AS53)</f>
        <v>237717</v>
      </c>
      <c r="E50" s="94">
        <f t="shared" ref="E50" si="74">SUM(AV50:BF53)</f>
        <v>127532</v>
      </c>
      <c r="F50" s="95">
        <f t="shared" ref="F50" si="75">SUM(BI50:BS53)</f>
        <v>94583</v>
      </c>
      <c r="G50" s="96">
        <f>G54-G10</f>
        <v>6487</v>
      </c>
      <c r="H50" s="91">
        <f>H54-H10</f>
        <v>3533</v>
      </c>
      <c r="I50" s="91">
        <f t="shared" ref="I50:S50" si="76">I54-I10</f>
        <v>3282</v>
      </c>
      <c r="J50" s="91">
        <f t="shared" si="76"/>
        <v>10138</v>
      </c>
      <c r="K50" s="92">
        <f t="shared" si="76"/>
        <v>16964</v>
      </c>
      <c r="L50" s="91">
        <f t="shared" si="76"/>
        <v>10024</v>
      </c>
      <c r="M50" s="91">
        <f t="shared" si="76"/>
        <v>5090</v>
      </c>
      <c r="N50" s="91">
        <f t="shared" si="76"/>
        <v>2494</v>
      </c>
      <c r="O50" s="91">
        <f t="shared" si="76"/>
        <v>9970</v>
      </c>
      <c r="P50" s="91">
        <f t="shared" si="76"/>
        <v>9788</v>
      </c>
      <c r="Q50" s="91">
        <f t="shared" si="76"/>
        <v>16686</v>
      </c>
      <c r="R50" s="91">
        <f t="shared" si="76"/>
        <v>0</v>
      </c>
      <c r="S50" s="97">
        <f t="shared" si="76"/>
        <v>94456</v>
      </c>
      <c r="T50" s="115">
        <f>S50/C50</f>
        <v>0.93824560706445626</v>
      </c>
      <c r="U50" s="26"/>
      <c r="V50" s="94">
        <f t="shared" ref="V50:AG50" si="77">V54-V10</f>
        <v>6841</v>
      </c>
      <c r="W50" s="94">
        <f t="shared" si="77"/>
        <v>10927</v>
      </c>
      <c r="X50" s="94">
        <f t="shared" si="77"/>
        <v>7988</v>
      </c>
      <c r="Y50" s="94">
        <f t="shared" si="77"/>
        <v>10580</v>
      </c>
      <c r="Z50" s="94">
        <f t="shared" si="77"/>
        <v>12586</v>
      </c>
      <c r="AA50" s="94">
        <f t="shared" si="77"/>
        <v>5871</v>
      </c>
      <c r="AB50" s="94">
        <f t="shared" si="77"/>
        <v>3893</v>
      </c>
      <c r="AC50" s="94">
        <f t="shared" si="77"/>
        <v>5752</v>
      </c>
      <c r="AD50" s="94">
        <f t="shared" si="77"/>
        <v>9375</v>
      </c>
      <c r="AE50" s="94">
        <f t="shared" si="77"/>
        <v>9365</v>
      </c>
      <c r="AF50" s="94">
        <f t="shared" si="77"/>
        <v>17495</v>
      </c>
      <c r="AG50" s="94">
        <f t="shared" si="77"/>
        <v>11922</v>
      </c>
      <c r="AH50" s="91">
        <f t="shared" si="26"/>
        <v>112595</v>
      </c>
      <c r="AI50" s="94">
        <f t="shared" ref="AI50:AT50" si="78">AI54-AI10</f>
        <v>16005</v>
      </c>
      <c r="AJ50" s="94">
        <f t="shared" si="78"/>
        <v>22381</v>
      </c>
      <c r="AK50" s="94">
        <f t="shared" si="78"/>
        <v>27092</v>
      </c>
      <c r="AL50" s="94">
        <f t="shared" si="78"/>
        <v>24332</v>
      </c>
      <c r="AM50" s="94">
        <f t="shared" si="78"/>
        <v>33609</v>
      </c>
      <c r="AN50" s="94">
        <f t="shared" si="78"/>
        <v>17233</v>
      </c>
      <c r="AO50" s="94">
        <f t="shared" si="78"/>
        <v>13114</v>
      </c>
      <c r="AP50" s="94">
        <f t="shared" si="78"/>
        <v>13581</v>
      </c>
      <c r="AQ50" s="94">
        <f t="shared" si="78"/>
        <v>20226</v>
      </c>
      <c r="AR50" s="94">
        <f t="shared" si="78"/>
        <v>20963</v>
      </c>
      <c r="AS50" s="94">
        <f t="shared" si="78"/>
        <v>29181</v>
      </c>
      <c r="AT50" s="94">
        <f t="shared" si="78"/>
        <v>16259</v>
      </c>
      <c r="AU50" s="91">
        <f>SUM(AI50:AT53)</f>
        <v>253976</v>
      </c>
      <c r="AV50" s="91">
        <f>AV54-AV10</f>
        <v>12852</v>
      </c>
      <c r="AW50" s="91">
        <f>AW54-AW10</f>
        <v>17330</v>
      </c>
      <c r="AX50" s="91">
        <f t="shared" ref="AX50:BC50" si="79">AX54-AX10</f>
        <v>12909</v>
      </c>
      <c r="AY50" s="91">
        <f t="shared" si="79"/>
        <v>18747</v>
      </c>
      <c r="AZ50" s="91">
        <f t="shared" si="79"/>
        <v>24046</v>
      </c>
      <c r="BA50" s="91">
        <f t="shared" si="79"/>
        <v>10818</v>
      </c>
      <c r="BB50" s="91">
        <f t="shared" si="79"/>
        <v>8612</v>
      </c>
      <c r="BC50" s="91">
        <f t="shared" si="79"/>
        <v>11201</v>
      </c>
      <c r="BD50" s="91">
        <f>BD54-BD10</f>
        <v>6848</v>
      </c>
      <c r="BE50" s="91">
        <f>BE54-BE10</f>
        <v>2461</v>
      </c>
      <c r="BF50" s="91">
        <f>BF54-BF10</f>
        <v>1708</v>
      </c>
      <c r="BG50" s="91">
        <f>BG54-BG10</f>
        <v>2996</v>
      </c>
      <c r="BH50" s="91">
        <f>SUM(AV50:BG50)</f>
        <v>130528</v>
      </c>
      <c r="BI50" s="91">
        <f>BI54-BI10</f>
        <v>5326</v>
      </c>
      <c r="BJ50" s="91">
        <f>BJ54-BJ10</f>
        <v>5839</v>
      </c>
      <c r="BK50" s="91">
        <f t="shared" ref="BK50:BU50" si="80">BK54-BK10</f>
        <v>7260</v>
      </c>
      <c r="BL50" s="91">
        <f t="shared" si="80"/>
        <v>13253</v>
      </c>
      <c r="BM50" s="92">
        <f t="shared" si="80"/>
        <v>26316</v>
      </c>
      <c r="BN50" s="91">
        <f t="shared" si="80"/>
        <v>12429</v>
      </c>
      <c r="BO50" s="91">
        <f t="shared" si="80"/>
        <v>1874</v>
      </c>
      <c r="BP50" s="91">
        <f t="shared" si="80"/>
        <v>3161</v>
      </c>
      <c r="BQ50" s="91">
        <f t="shared" si="80"/>
        <v>6942</v>
      </c>
      <c r="BR50" s="91">
        <f t="shared" si="80"/>
        <v>6493</v>
      </c>
      <c r="BS50" s="91">
        <f t="shared" si="80"/>
        <v>5690</v>
      </c>
      <c r="BT50" s="91">
        <f t="shared" si="80"/>
        <v>3066</v>
      </c>
      <c r="BU50" s="97">
        <f t="shared" si="80"/>
        <v>97649</v>
      </c>
      <c r="BV50" s="104">
        <f>AU50/AH50</f>
        <v>2.255659665171633</v>
      </c>
      <c r="BW50" s="104">
        <f t="shared" ref="BW50" si="81">BH50/$AH50</f>
        <v>1.159269949820152</v>
      </c>
      <c r="BX50" s="100">
        <f t="shared" ref="BX50" si="82">BU50/AH50</f>
        <v>0.86725875926994977</v>
      </c>
      <c r="BY50" s="27"/>
      <c r="BZ50" s="77"/>
    </row>
    <row r="51" spans="1:78" ht="9.9499999999999993" customHeight="1" x14ac:dyDescent="0.4">
      <c r="A51" s="93"/>
      <c r="B51" s="93"/>
      <c r="C51" s="94"/>
      <c r="D51" s="94"/>
      <c r="E51" s="94"/>
      <c r="F51" s="95"/>
      <c r="G51" s="96"/>
      <c r="H51" s="91"/>
      <c r="I51" s="91"/>
      <c r="J51" s="91"/>
      <c r="K51" s="92"/>
      <c r="L51" s="91"/>
      <c r="M51" s="91"/>
      <c r="N51" s="91"/>
      <c r="O51" s="91"/>
      <c r="P51" s="91"/>
      <c r="Q51" s="91"/>
      <c r="R51" s="91"/>
      <c r="S51" s="98"/>
      <c r="T51" s="116"/>
      <c r="U51" s="26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1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2"/>
      <c r="BN51" s="91"/>
      <c r="BO51" s="91"/>
      <c r="BP51" s="91"/>
      <c r="BQ51" s="91"/>
      <c r="BR51" s="91"/>
      <c r="BS51" s="91"/>
      <c r="BT51" s="91"/>
      <c r="BU51" s="98"/>
      <c r="BV51" s="104"/>
      <c r="BW51" s="104"/>
      <c r="BX51" s="101"/>
      <c r="BY51" s="27"/>
      <c r="BZ51" s="77"/>
    </row>
    <row r="52" spans="1:78" ht="9.9499999999999993" customHeight="1" x14ac:dyDescent="0.4">
      <c r="A52" s="93"/>
      <c r="B52" s="93"/>
      <c r="C52" s="94"/>
      <c r="D52" s="94"/>
      <c r="E52" s="94"/>
      <c r="F52" s="95"/>
      <c r="G52" s="96"/>
      <c r="H52" s="91"/>
      <c r="I52" s="91"/>
      <c r="J52" s="91"/>
      <c r="K52" s="92"/>
      <c r="L52" s="91"/>
      <c r="M52" s="91"/>
      <c r="N52" s="91"/>
      <c r="O52" s="91"/>
      <c r="P52" s="91"/>
      <c r="Q52" s="91"/>
      <c r="R52" s="91"/>
      <c r="S52" s="98"/>
      <c r="T52" s="116"/>
      <c r="U52" s="26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1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2"/>
      <c r="BN52" s="91"/>
      <c r="BO52" s="91"/>
      <c r="BP52" s="91"/>
      <c r="BQ52" s="91"/>
      <c r="BR52" s="91"/>
      <c r="BS52" s="91"/>
      <c r="BT52" s="91"/>
      <c r="BU52" s="98"/>
      <c r="BV52" s="104"/>
      <c r="BW52" s="104"/>
      <c r="BX52" s="101"/>
      <c r="BY52" s="27"/>
      <c r="BZ52" s="77"/>
    </row>
    <row r="53" spans="1:78" ht="9.9499999999999993" customHeight="1" x14ac:dyDescent="0.4">
      <c r="A53" s="93"/>
      <c r="B53" s="93"/>
      <c r="C53" s="94"/>
      <c r="D53" s="94"/>
      <c r="E53" s="94"/>
      <c r="F53" s="95"/>
      <c r="G53" s="96"/>
      <c r="H53" s="91"/>
      <c r="I53" s="91"/>
      <c r="J53" s="91"/>
      <c r="K53" s="92"/>
      <c r="L53" s="91"/>
      <c r="M53" s="91"/>
      <c r="N53" s="91"/>
      <c r="O53" s="91"/>
      <c r="P53" s="91"/>
      <c r="Q53" s="91"/>
      <c r="R53" s="91"/>
      <c r="S53" s="99"/>
      <c r="T53" s="117"/>
      <c r="U53" s="26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1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2"/>
      <c r="BN53" s="91"/>
      <c r="BO53" s="91"/>
      <c r="BP53" s="91"/>
      <c r="BQ53" s="91"/>
      <c r="BR53" s="91"/>
      <c r="BS53" s="91"/>
      <c r="BT53" s="91"/>
      <c r="BU53" s="99"/>
      <c r="BV53" s="104"/>
      <c r="BW53" s="104"/>
      <c r="BX53" s="102"/>
      <c r="BY53" s="27"/>
      <c r="BZ53" s="77"/>
    </row>
    <row r="54" spans="1:78" ht="9.9499999999999993" customHeight="1" x14ac:dyDescent="0.4">
      <c r="A54" s="103" t="s">
        <v>43</v>
      </c>
      <c r="B54" s="103"/>
      <c r="C54" s="94">
        <f t="shared" ref="C54" si="83">SUM(V54:AF57)</f>
        <v>475700</v>
      </c>
      <c r="D54" s="94">
        <f t="shared" ref="D54" si="84">SUM(AI54:AS57)</f>
        <v>714247</v>
      </c>
      <c r="E54" s="94">
        <f t="shared" ref="E54" si="85">SUM(AV54:BF57)</f>
        <v>398827</v>
      </c>
      <c r="F54" s="95">
        <f t="shared" ref="F54" si="86">SUM(BI54:BS57)</f>
        <v>218035</v>
      </c>
      <c r="G54" s="96">
        <f>SUM(G10,G14,G18,G22,G26,G30,G34,G38,G42,G46)</f>
        <v>16422</v>
      </c>
      <c r="H54" s="91">
        <f t="shared" ref="H54:S54" si="87">SUM(H10,H14,H18,H22,H26,H30,H34,H38,H42,H46)</f>
        <v>7358</v>
      </c>
      <c r="I54" s="91">
        <f t="shared" si="87"/>
        <v>7948</v>
      </c>
      <c r="J54" s="91">
        <f t="shared" si="87"/>
        <v>26630</v>
      </c>
      <c r="K54" s="92">
        <f t="shared" si="87"/>
        <v>45705</v>
      </c>
      <c r="L54" s="91">
        <f t="shared" si="87"/>
        <v>38234</v>
      </c>
      <c r="M54" s="91">
        <f t="shared" si="87"/>
        <v>15003</v>
      </c>
      <c r="N54" s="91">
        <f t="shared" si="87"/>
        <v>4903</v>
      </c>
      <c r="O54" s="91">
        <f t="shared" si="87"/>
        <v>32433</v>
      </c>
      <c r="P54" s="91">
        <f t="shared" si="87"/>
        <v>28600</v>
      </c>
      <c r="Q54" s="91">
        <f t="shared" si="87"/>
        <v>49105</v>
      </c>
      <c r="R54" s="91">
        <f t="shared" si="87"/>
        <v>0</v>
      </c>
      <c r="S54" s="97">
        <f t="shared" si="87"/>
        <v>272341</v>
      </c>
      <c r="T54" s="115">
        <f>S54/C54</f>
        <v>0.57250578095438298</v>
      </c>
      <c r="U54" s="26"/>
      <c r="V54" s="94">
        <f t="shared" ref="V54:AG54" si="88">SUM(V10:V46)</f>
        <v>33133</v>
      </c>
      <c r="W54" s="94">
        <f t="shared" si="88"/>
        <v>53896</v>
      </c>
      <c r="X54" s="94">
        <f t="shared" si="88"/>
        <v>40257</v>
      </c>
      <c r="Y54" s="94">
        <f t="shared" si="88"/>
        <v>53434</v>
      </c>
      <c r="Z54" s="94">
        <f t="shared" si="88"/>
        <v>59075</v>
      </c>
      <c r="AA54" s="94">
        <f t="shared" si="88"/>
        <v>31443</v>
      </c>
      <c r="AB54" s="94">
        <f t="shared" si="88"/>
        <v>26076</v>
      </c>
      <c r="AC54" s="94">
        <f t="shared" si="88"/>
        <v>32184</v>
      </c>
      <c r="AD54" s="94">
        <f t="shared" si="88"/>
        <v>46742</v>
      </c>
      <c r="AE54" s="94">
        <f t="shared" si="88"/>
        <v>38398</v>
      </c>
      <c r="AF54" s="94">
        <f t="shared" si="88"/>
        <v>61062</v>
      </c>
      <c r="AG54" s="94">
        <f t="shared" si="88"/>
        <v>37764</v>
      </c>
      <c r="AH54" s="91">
        <f>SUM(V54:AG54)</f>
        <v>513464</v>
      </c>
      <c r="AI54" s="94">
        <f t="shared" ref="AI54:AT54" si="89">SUM(AI10:AI46)</f>
        <v>46416</v>
      </c>
      <c r="AJ54" s="94">
        <f t="shared" si="89"/>
        <v>75960</v>
      </c>
      <c r="AK54" s="94">
        <f t="shared" si="89"/>
        <v>67599</v>
      </c>
      <c r="AL54" s="94">
        <f t="shared" si="89"/>
        <v>71396</v>
      </c>
      <c r="AM54" s="94">
        <f t="shared" si="89"/>
        <v>85344</v>
      </c>
      <c r="AN54" s="94">
        <f t="shared" si="89"/>
        <v>51387</v>
      </c>
      <c r="AO54" s="94">
        <f t="shared" si="89"/>
        <v>40215</v>
      </c>
      <c r="AP54" s="94">
        <f t="shared" si="89"/>
        <v>52388</v>
      </c>
      <c r="AQ54" s="94">
        <f t="shared" si="89"/>
        <v>68327</v>
      </c>
      <c r="AR54" s="94">
        <f t="shared" si="89"/>
        <v>66542</v>
      </c>
      <c r="AS54" s="94">
        <f t="shared" si="89"/>
        <v>88673</v>
      </c>
      <c r="AT54" s="94">
        <f t="shared" si="89"/>
        <v>45502</v>
      </c>
      <c r="AU54" s="91">
        <f>SUM(AI54:AT57)</f>
        <v>759749</v>
      </c>
      <c r="AV54" s="91">
        <f>SUM(AV10,AV14,AV18,AV22,AV26,AV30,AV34,AV38,AV42,AV46)</f>
        <v>39787</v>
      </c>
      <c r="AW54" s="91">
        <f t="shared" ref="AW54:BC54" si="90">SUM(AW10,AW14,AW18,AW22,AW26,AW30,AW34,AW38,AW42,AW46)</f>
        <v>59616</v>
      </c>
      <c r="AX54" s="91">
        <f t="shared" si="90"/>
        <v>43111</v>
      </c>
      <c r="AY54" s="91">
        <f t="shared" si="90"/>
        <v>61523</v>
      </c>
      <c r="AZ54" s="91">
        <f t="shared" si="90"/>
        <v>65042</v>
      </c>
      <c r="BA54" s="91">
        <f t="shared" si="90"/>
        <v>38177</v>
      </c>
      <c r="BB54" s="91">
        <f t="shared" si="90"/>
        <v>33540</v>
      </c>
      <c r="BC54" s="91">
        <f t="shared" si="90"/>
        <v>40194</v>
      </c>
      <c r="BD54" s="91">
        <f>SUM(BD10,BD14,BD18,BD22,BD26,BD30,BD34,BD38,BD42,BD46)</f>
        <v>13045</v>
      </c>
      <c r="BE54" s="91">
        <f>SUM(BE10,BE14,BE18,BE22,BE26,BE30,BE34,BE38,BE42,BE46)</f>
        <v>3084</v>
      </c>
      <c r="BF54" s="91">
        <f>SUM(BF10,BF14,BF18,BF22,BF26,BF30,BF34,BF38,BF42,BF46)</f>
        <v>1708</v>
      </c>
      <c r="BG54" s="91">
        <f>SUM(BG10,BG14,BG18,BG22,BG26,BG30,BG34,BG38,BG42,BG46)</f>
        <v>4995</v>
      </c>
      <c r="BH54" s="91">
        <f>SUM(AV54:BG54)</f>
        <v>403822</v>
      </c>
      <c r="BI54" s="91">
        <f>SUM(BI10,BI14,BI18,BI22,BI26,BI30,BI34,BI38,BI42,BI46)</f>
        <v>11653</v>
      </c>
      <c r="BJ54" s="91">
        <f t="shared" ref="BJ54:BU54" si="91">SUM(BJ10,BJ14,BJ18,BJ22,BJ26,BJ30,BJ34,BJ38,BJ42,BJ46)</f>
        <v>14976</v>
      </c>
      <c r="BK54" s="91">
        <f t="shared" si="91"/>
        <v>16991</v>
      </c>
      <c r="BL54" s="91">
        <f t="shared" si="91"/>
        <v>30614</v>
      </c>
      <c r="BM54" s="92">
        <f t="shared" si="91"/>
        <v>59444</v>
      </c>
      <c r="BN54" s="91">
        <f t="shared" si="91"/>
        <v>34264</v>
      </c>
      <c r="BO54" s="91">
        <f t="shared" si="91"/>
        <v>4258</v>
      </c>
      <c r="BP54" s="91">
        <f t="shared" si="91"/>
        <v>6102</v>
      </c>
      <c r="BQ54" s="91">
        <f t="shared" si="91"/>
        <v>19839</v>
      </c>
      <c r="BR54" s="91">
        <f t="shared" si="91"/>
        <v>14204</v>
      </c>
      <c r="BS54" s="91">
        <f t="shared" si="91"/>
        <v>5690</v>
      </c>
      <c r="BT54" s="91">
        <f t="shared" si="91"/>
        <v>6122</v>
      </c>
      <c r="BU54" s="97">
        <f t="shared" si="91"/>
        <v>224157</v>
      </c>
      <c r="BV54" s="104">
        <f>AU54/AH54</f>
        <v>1.4796538803109858</v>
      </c>
      <c r="BW54" s="104">
        <f t="shared" ref="BW54" si="92">BH54/$AH54</f>
        <v>0.78646604240998397</v>
      </c>
      <c r="BX54" s="100">
        <f t="shared" ref="BX54" si="93">BU54/AH54</f>
        <v>0.43655835657417075</v>
      </c>
      <c r="BY54" s="27"/>
      <c r="BZ54" s="77"/>
    </row>
    <row r="55" spans="1:78" ht="9.9499999999999993" customHeight="1" x14ac:dyDescent="0.4">
      <c r="A55" s="103"/>
      <c r="B55" s="103"/>
      <c r="C55" s="94"/>
      <c r="D55" s="94"/>
      <c r="E55" s="94"/>
      <c r="F55" s="95"/>
      <c r="G55" s="96"/>
      <c r="H55" s="91"/>
      <c r="I55" s="91"/>
      <c r="J55" s="91"/>
      <c r="K55" s="92"/>
      <c r="L55" s="91"/>
      <c r="M55" s="91"/>
      <c r="N55" s="91"/>
      <c r="O55" s="91"/>
      <c r="P55" s="91"/>
      <c r="Q55" s="91"/>
      <c r="R55" s="91"/>
      <c r="S55" s="98"/>
      <c r="T55" s="116"/>
      <c r="U55" s="26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1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2"/>
      <c r="BN55" s="91"/>
      <c r="BO55" s="91"/>
      <c r="BP55" s="91"/>
      <c r="BQ55" s="91"/>
      <c r="BR55" s="91"/>
      <c r="BS55" s="91"/>
      <c r="BT55" s="91"/>
      <c r="BU55" s="98"/>
      <c r="BV55" s="104"/>
      <c r="BW55" s="104"/>
      <c r="BX55" s="101"/>
      <c r="BY55" s="27"/>
      <c r="BZ55" s="77"/>
    </row>
    <row r="56" spans="1:78" ht="9.9499999999999993" customHeight="1" x14ac:dyDescent="0.4">
      <c r="A56" s="103"/>
      <c r="B56" s="103"/>
      <c r="C56" s="94"/>
      <c r="D56" s="94"/>
      <c r="E56" s="94"/>
      <c r="F56" s="95"/>
      <c r="G56" s="96"/>
      <c r="H56" s="91"/>
      <c r="I56" s="91"/>
      <c r="J56" s="91"/>
      <c r="K56" s="92"/>
      <c r="L56" s="91"/>
      <c r="M56" s="91"/>
      <c r="N56" s="91"/>
      <c r="O56" s="91"/>
      <c r="P56" s="91"/>
      <c r="Q56" s="91"/>
      <c r="R56" s="91"/>
      <c r="S56" s="98"/>
      <c r="T56" s="116"/>
      <c r="U56" s="26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1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2"/>
      <c r="BN56" s="91"/>
      <c r="BO56" s="91"/>
      <c r="BP56" s="91"/>
      <c r="BQ56" s="91"/>
      <c r="BR56" s="91"/>
      <c r="BS56" s="91"/>
      <c r="BT56" s="91"/>
      <c r="BU56" s="98"/>
      <c r="BV56" s="104"/>
      <c r="BW56" s="104"/>
      <c r="BX56" s="101"/>
      <c r="BY56" s="27"/>
      <c r="BZ56" s="77"/>
    </row>
    <row r="57" spans="1:78" ht="9.9499999999999993" customHeight="1" x14ac:dyDescent="0.4">
      <c r="A57" s="103"/>
      <c r="B57" s="103"/>
      <c r="C57" s="94"/>
      <c r="D57" s="94"/>
      <c r="E57" s="94"/>
      <c r="F57" s="95"/>
      <c r="G57" s="96"/>
      <c r="H57" s="91"/>
      <c r="I57" s="91"/>
      <c r="J57" s="91"/>
      <c r="K57" s="92"/>
      <c r="L57" s="91"/>
      <c r="M57" s="91"/>
      <c r="N57" s="91"/>
      <c r="O57" s="91"/>
      <c r="P57" s="91"/>
      <c r="Q57" s="91"/>
      <c r="R57" s="91"/>
      <c r="S57" s="99"/>
      <c r="T57" s="117"/>
      <c r="U57" s="26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1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2"/>
      <c r="BN57" s="91"/>
      <c r="BO57" s="91"/>
      <c r="BP57" s="91"/>
      <c r="BQ57" s="91"/>
      <c r="BR57" s="91"/>
      <c r="BS57" s="91"/>
      <c r="BT57" s="91"/>
      <c r="BU57" s="99"/>
      <c r="BV57" s="104"/>
      <c r="BW57" s="104"/>
      <c r="BX57" s="102"/>
      <c r="BY57" s="27"/>
      <c r="BZ57" s="77"/>
    </row>
    <row r="58" spans="1:78" ht="9.9499999999999993" customHeight="1" x14ac:dyDescent="0.4">
      <c r="A58" s="78" t="s">
        <v>44</v>
      </c>
      <c r="B58" s="78"/>
      <c r="C58" s="57">
        <f t="shared" ref="C58" si="94">SUM(V58:AF61)</f>
        <v>83255</v>
      </c>
      <c r="D58" s="57">
        <f t="shared" ref="D58" si="95">SUM(AI58:AS61)</f>
        <v>168523</v>
      </c>
      <c r="E58" s="57">
        <f t="shared" ref="E58" si="96">SUM(AV58:BF61)</f>
        <v>103665</v>
      </c>
      <c r="F58" s="58">
        <f t="shared" ref="F58" si="97">SUM(BI58:BS61)</f>
        <v>76975</v>
      </c>
      <c r="G58" s="105">
        <v>5695</v>
      </c>
      <c r="H58" s="69">
        <v>5058</v>
      </c>
      <c r="I58" s="70">
        <v>4287</v>
      </c>
      <c r="J58" s="70">
        <v>7605</v>
      </c>
      <c r="K58" s="72">
        <v>9953</v>
      </c>
      <c r="L58" s="70">
        <v>7399</v>
      </c>
      <c r="M58" s="70">
        <v>4328</v>
      </c>
      <c r="N58" s="70">
        <v>3167</v>
      </c>
      <c r="O58" s="70">
        <v>6210</v>
      </c>
      <c r="P58" s="70">
        <v>7215</v>
      </c>
      <c r="Q58" s="70">
        <v>11340</v>
      </c>
      <c r="R58" s="70"/>
      <c r="S58" s="57">
        <f>SUM(G58:R61)</f>
        <v>72257</v>
      </c>
      <c r="T58" s="81">
        <f>S58/C58</f>
        <v>0.86789982583628611</v>
      </c>
      <c r="U58" s="36"/>
      <c r="V58" s="68">
        <v>6892</v>
      </c>
      <c r="W58" s="68">
        <v>9754</v>
      </c>
      <c r="X58" s="68">
        <v>6866</v>
      </c>
      <c r="Y58" s="68">
        <v>7488</v>
      </c>
      <c r="Z58" s="68">
        <v>8558</v>
      </c>
      <c r="AA58" s="68">
        <v>4679</v>
      </c>
      <c r="AB58" s="68">
        <v>4218</v>
      </c>
      <c r="AC58" s="68">
        <v>4157</v>
      </c>
      <c r="AD58" s="68">
        <v>8138</v>
      </c>
      <c r="AE58" s="68">
        <v>7697</v>
      </c>
      <c r="AF58" s="68">
        <v>14808</v>
      </c>
      <c r="AG58" s="68">
        <v>8299</v>
      </c>
      <c r="AH58" s="73">
        <f t="shared" si="26"/>
        <v>91554</v>
      </c>
      <c r="AI58" s="68">
        <v>14326</v>
      </c>
      <c r="AJ58" s="68">
        <v>22932</v>
      </c>
      <c r="AK58" s="68">
        <v>16591</v>
      </c>
      <c r="AL58" s="68">
        <v>17295</v>
      </c>
      <c r="AM58" s="68">
        <v>20387</v>
      </c>
      <c r="AN58" s="68">
        <v>10900</v>
      </c>
      <c r="AO58" s="68">
        <v>9829</v>
      </c>
      <c r="AP58" s="68">
        <v>9807</v>
      </c>
      <c r="AQ58" s="68">
        <v>14243</v>
      </c>
      <c r="AR58" s="68">
        <v>12934</v>
      </c>
      <c r="AS58" s="68">
        <v>19279</v>
      </c>
      <c r="AT58" s="68">
        <v>8493</v>
      </c>
      <c r="AU58" s="73">
        <f>SUM(AI58:AT61)</f>
        <v>177016</v>
      </c>
      <c r="AV58" s="70">
        <v>9394</v>
      </c>
      <c r="AW58" s="70">
        <v>15518</v>
      </c>
      <c r="AX58" s="70">
        <v>13329</v>
      </c>
      <c r="AY58" s="70">
        <v>15027</v>
      </c>
      <c r="AZ58" s="70">
        <v>15587</v>
      </c>
      <c r="BA58" s="70">
        <v>8651</v>
      </c>
      <c r="BB58" s="70">
        <v>7145</v>
      </c>
      <c r="BC58" s="70">
        <v>8137</v>
      </c>
      <c r="BD58" s="70">
        <v>7284</v>
      </c>
      <c r="BE58" s="70">
        <v>2151</v>
      </c>
      <c r="BF58" s="70">
        <v>1442</v>
      </c>
      <c r="BG58" s="70">
        <v>3011</v>
      </c>
      <c r="BH58" s="73">
        <f>SUM(AV58:BG58)</f>
        <v>106676</v>
      </c>
      <c r="BI58" s="70">
        <v>4364</v>
      </c>
      <c r="BJ58" s="70">
        <v>7278</v>
      </c>
      <c r="BK58" s="70">
        <v>8268</v>
      </c>
      <c r="BL58" s="70">
        <v>11302</v>
      </c>
      <c r="BM58" s="72">
        <v>14066</v>
      </c>
      <c r="BN58" s="70">
        <v>7894</v>
      </c>
      <c r="BO58" s="70">
        <v>2450</v>
      </c>
      <c r="BP58" s="70">
        <v>3124</v>
      </c>
      <c r="BQ58" s="70">
        <v>5478</v>
      </c>
      <c r="BR58" s="70">
        <v>6021</v>
      </c>
      <c r="BS58" s="70">
        <v>6730</v>
      </c>
      <c r="BT58" s="70">
        <v>2649</v>
      </c>
      <c r="BU58" s="57">
        <f>SUM(BI58:BT61)</f>
        <v>79624</v>
      </c>
      <c r="BV58" s="106">
        <f>AU58/AH58</f>
        <v>1.9334600345151496</v>
      </c>
      <c r="BW58" s="80">
        <f t="shared" ref="BW58" si="98">BH58/$AH58</f>
        <v>1.1651702820193548</v>
      </c>
      <c r="BX58" s="74">
        <f t="shared" ref="BX58" si="99">BU58/AH58</f>
        <v>0.86969438801144683</v>
      </c>
      <c r="BY58" s="24"/>
      <c r="BZ58" s="77"/>
    </row>
    <row r="59" spans="1:78" ht="9.9499999999999993" customHeight="1" x14ac:dyDescent="0.4">
      <c r="A59" s="78"/>
      <c r="B59" s="78"/>
      <c r="C59" s="57"/>
      <c r="D59" s="57"/>
      <c r="E59" s="57"/>
      <c r="F59" s="58"/>
      <c r="G59" s="105"/>
      <c r="H59" s="69"/>
      <c r="I59" s="70"/>
      <c r="J59" s="70"/>
      <c r="K59" s="72"/>
      <c r="L59" s="70"/>
      <c r="M59" s="70"/>
      <c r="N59" s="70"/>
      <c r="O59" s="70"/>
      <c r="P59" s="70"/>
      <c r="Q59" s="70"/>
      <c r="R59" s="70"/>
      <c r="S59" s="57"/>
      <c r="T59" s="82"/>
      <c r="U59" s="36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73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73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3"/>
      <c r="BI59" s="70"/>
      <c r="BJ59" s="70"/>
      <c r="BK59" s="70"/>
      <c r="BL59" s="70"/>
      <c r="BM59" s="72"/>
      <c r="BN59" s="70"/>
      <c r="BO59" s="70"/>
      <c r="BP59" s="70"/>
      <c r="BQ59" s="70"/>
      <c r="BR59" s="70"/>
      <c r="BS59" s="70"/>
      <c r="BT59" s="70"/>
      <c r="BU59" s="57"/>
      <c r="BV59" s="106"/>
      <c r="BW59" s="80"/>
      <c r="BX59" s="75"/>
      <c r="BY59" s="24"/>
      <c r="BZ59" s="77"/>
    </row>
    <row r="60" spans="1:78" ht="9.9499999999999993" customHeight="1" x14ac:dyDescent="0.4">
      <c r="A60" s="78"/>
      <c r="B60" s="78"/>
      <c r="C60" s="57"/>
      <c r="D60" s="57"/>
      <c r="E60" s="57"/>
      <c r="F60" s="58"/>
      <c r="G60" s="105"/>
      <c r="H60" s="69"/>
      <c r="I60" s="70"/>
      <c r="J60" s="70"/>
      <c r="K60" s="72"/>
      <c r="L60" s="70"/>
      <c r="M60" s="70"/>
      <c r="N60" s="70"/>
      <c r="O60" s="70"/>
      <c r="P60" s="70"/>
      <c r="Q60" s="70"/>
      <c r="R60" s="70"/>
      <c r="S60" s="57"/>
      <c r="T60" s="82"/>
      <c r="U60" s="36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73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73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3"/>
      <c r="BI60" s="70"/>
      <c r="BJ60" s="70"/>
      <c r="BK60" s="70"/>
      <c r="BL60" s="70"/>
      <c r="BM60" s="72"/>
      <c r="BN60" s="70"/>
      <c r="BO60" s="70"/>
      <c r="BP60" s="70"/>
      <c r="BQ60" s="70"/>
      <c r="BR60" s="70"/>
      <c r="BS60" s="70"/>
      <c r="BT60" s="70"/>
      <c r="BU60" s="57"/>
      <c r="BV60" s="106"/>
      <c r="BW60" s="80"/>
      <c r="BX60" s="75"/>
      <c r="BY60" s="24"/>
      <c r="BZ60" s="77"/>
    </row>
    <row r="61" spans="1:78" ht="9.9499999999999993" customHeight="1" x14ac:dyDescent="0.4">
      <c r="A61" s="78"/>
      <c r="B61" s="78"/>
      <c r="C61" s="57"/>
      <c r="D61" s="57"/>
      <c r="E61" s="57"/>
      <c r="F61" s="58"/>
      <c r="G61" s="105"/>
      <c r="H61" s="69"/>
      <c r="I61" s="70"/>
      <c r="J61" s="70"/>
      <c r="K61" s="72"/>
      <c r="L61" s="70"/>
      <c r="M61" s="70"/>
      <c r="N61" s="70"/>
      <c r="O61" s="70"/>
      <c r="P61" s="70"/>
      <c r="Q61" s="70"/>
      <c r="R61" s="70"/>
      <c r="S61" s="57"/>
      <c r="T61" s="83"/>
      <c r="U61" s="36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73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73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3"/>
      <c r="BI61" s="70"/>
      <c r="BJ61" s="70"/>
      <c r="BK61" s="70"/>
      <c r="BL61" s="70"/>
      <c r="BM61" s="72"/>
      <c r="BN61" s="70"/>
      <c r="BO61" s="70"/>
      <c r="BP61" s="70"/>
      <c r="BQ61" s="70"/>
      <c r="BR61" s="70"/>
      <c r="BS61" s="70"/>
      <c r="BT61" s="70"/>
      <c r="BU61" s="57"/>
      <c r="BV61" s="106"/>
      <c r="BW61" s="80"/>
      <c r="BX61" s="76"/>
      <c r="BY61" s="24"/>
      <c r="BZ61" s="77"/>
    </row>
    <row r="62" spans="1:78" ht="9.9499999999999993" customHeight="1" x14ac:dyDescent="0.4">
      <c r="A62" s="93" t="s">
        <v>45</v>
      </c>
      <c r="B62" s="93"/>
      <c r="C62" s="94">
        <f t="shared" ref="C62" si="100">SUM(V62:AF65)</f>
        <v>558955</v>
      </c>
      <c r="D62" s="94">
        <f t="shared" ref="D62" si="101">SUM(AI62:AS65)</f>
        <v>882770</v>
      </c>
      <c r="E62" s="94">
        <f t="shared" ref="E62" si="102">SUM(AV62:BF65)</f>
        <v>502492</v>
      </c>
      <c r="F62" s="95">
        <f t="shared" ref="F62" si="103">SUM(BI62:BS65)</f>
        <v>295010</v>
      </c>
      <c r="G62" s="96">
        <f t="shared" ref="G62:Q62" si="104">SUM(G54,G58)</f>
        <v>22117</v>
      </c>
      <c r="H62" s="91">
        <f t="shared" si="104"/>
        <v>12416</v>
      </c>
      <c r="I62" s="91">
        <f t="shared" si="104"/>
        <v>12235</v>
      </c>
      <c r="J62" s="91">
        <f t="shared" si="104"/>
        <v>34235</v>
      </c>
      <c r="K62" s="92">
        <f t="shared" si="104"/>
        <v>55658</v>
      </c>
      <c r="L62" s="91">
        <f t="shared" si="104"/>
        <v>45633</v>
      </c>
      <c r="M62" s="91">
        <f t="shared" si="104"/>
        <v>19331</v>
      </c>
      <c r="N62" s="91">
        <f t="shared" si="104"/>
        <v>8070</v>
      </c>
      <c r="O62" s="91">
        <f t="shared" si="104"/>
        <v>38643</v>
      </c>
      <c r="P62" s="91">
        <f t="shared" si="104"/>
        <v>35815</v>
      </c>
      <c r="Q62" s="91">
        <f t="shared" si="104"/>
        <v>60445</v>
      </c>
      <c r="R62" s="91">
        <f>SUM(R54,R58)</f>
        <v>0</v>
      </c>
      <c r="S62" s="97">
        <f>SUM(S54,S58)</f>
        <v>344598</v>
      </c>
      <c r="T62" s="115">
        <f>S62/C62</f>
        <v>0.61650401195087257</v>
      </c>
      <c r="U62" s="26"/>
      <c r="V62" s="94">
        <f t="shared" ref="V62:AG62" si="105">SUM(V54:V58)</f>
        <v>40025</v>
      </c>
      <c r="W62" s="94">
        <f t="shared" si="105"/>
        <v>63650</v>
      </c>
      <c r="X62" s="94">
        <f t="shared" si="105"/>
        <v>47123</v>
      </c>
      <c r="Y62" s="94">
        <f t="shared" si="105"/>
        <v>60922</v>
      </c>
      <c r="Z62" s="94">
        <f t="shared" si="105"/>
        <v>67633</v>
      </c>
      <c r="AA62" s="94">
        <f t="shared" si="105"/>
        <v>36122</v>
      </c>
      <c r="AB62" s="94">
        <f t="shared" si="105"/>
        <v>30294</v>
      </c>
      <c r="AC62" s="94">
        <f t="shared" si="105"/>
        <v>36341</v>
      </c>
      <c r="AD62" s="94">
        <f t="shared" si="105"/>
        <v>54880</v>
      </c>
      <c r="AE62" s="94">
        <f t="shared" si="105"/>
        <v>46095</v>
      </c>
      <c r="AF62" s="94">
        <f t="shared" si="105"/>
        <v>75870</v>
      </c>
      <c r="AG62" s="94">
        <f t="shared" si="105"/>
        <v>46063</v>
      </c>
      <c r="AH62" s="91">
        <f>SUM(V62:AG62)</f>
        <v>605018</v>
      </c>
      <c r="AI62" s="94">
        <f t="shared" ref="AI62:AT62" si="106">SUM(AI54:AI58)</f>
        <v>60742</v>
      </c>
      <c r="AJ62" s="94">
        <f t="shared" si="106"/>
        <v>98892</v>
      </c>
      <c r="AK62" s="94">
        <f t="shared" si="106"/>
        <v>84190</v>
      </c>
      <c r="AL62" s="94">
        <f t="shared" si="106"/>
        <v>88691</v>
      </c>
      <c r="AM62" s="94">
        <f>SUM(AM54:AM58)</f>
        <v>105731</v>
      </c>
      <c r="AN62" s="94">
        <f t="shared" si="106"/>
        <v>62287</v>
      </c>
      <c r="AO62" s="94">
        <f t="shared" si="106"/>
        <v>50044</v>
      </c>
      <c r="AP62" s="94">
        <f t="shared" si="106"/>
        <v>62195</v>
      </c>
      <c r="AQ62" s="94">
        <f t="shared" si="106"/>
        <v>82570</v>
      </c>
      <c r="AR62" s="94">
        <f t="shared" si="106"/>
        <v>79476</v>
      </c>
      <c r="AS62" s="94">
        <f t="shared" si="106"/>
        <v>107952</v>
      </c>
      <c r="AT62" s="94">
        <f t="shared" si="106"/>
        <v>53995</v>
      </c>
      <c r="AU62" s="91">
        <f>SUM(AI62:AT65)</f>
        <v>936765</v>
      </c>
      <c r="AV62" s="91">
        <f t="shared" ref="AV62:BG62" si="107">SUM(AV54,AV58)</f>
        <v>49181</v>
      </c>
      <c r="AW62" s="91">
        <f t="shared" si="107"/>
        <v>75134</v>
      </c>
      <c r="AX62" s="91">
        <f t="shared" si="107"/>
        <v>56440</v>
      </c>
      <c r="AY62" s="91">
        <f t="shared" si="107"/>
        <v>76550</v>
      </c>
      <c r="AZ62" s="91">
        <f t="shared" si="107"/>
        <v>80629</v>
      </c>
      <c r="BA62" s="91">
        <f t="shared" si="107"/>
        <v>46828</v>
      </c>
      <c r="BB62" s="91">
        <f t="shared" si="107"/>
        <v>40685</v>
      </c>
      <c r="BC62" s="91">
        <f t="shared" si="107"/>
        <v>48331</v>
      </c>
      <c r="BD62" s="91">
        <f t="shared" si="107"/>
        <v>20329</v>
      </c>
      <c r="BE62" s="91">
        <f t="shared" si="107"/>
        <v>5235</v>
      </c>
      <c r="BF62" s="91">
        <f t="shared" si="107"/>
        <v>3150</v>
      </c>
      <c r="BG62" s="91">
        <f t="shared" si="107"/>
        <v>8006</v>
      </c>
      <c r="BH62" s="91">
        <f>SUM(AV62:BG62)</f>
        <v>510498</v>
      </c>
      <c r="BI62" s="91">
        <f t="shared" ref="BI62:BS62" si="108">SUM(BI54,BI58)</f>
        <v>16017</v>
      </c>
      <c r="BJ62" s="91">
        <f t="shared" si="108"/>
        <v>22254</v>
      </c>
      <c r="BK62" s="91">
        <f t="shared" si="108"/>
        <v>25259</v>
      </c>
      <c r="BL62" s="91">
        <f t="shared" si="108"/>
        <v>41916</v>
      </c>
      <c r="BM62" s="92">
        <f t="shared" si="108"/>
        <v>73510</v>
      </c>
      <c r="BN62" s="91">
        <f t="shared" si="108"/>
        <v>42158</v>
      </c>
      <c r="BO62" s="91">
        <f t="shared" si="108"/>
        <v>6708</v>
      </c>
      <c r="BP62" s="91">
        <f t="shared" si="108"/>
        <v>9226</v>
      </c>
      <c r="BQ62" s="91">
        <f t="shared" si="108"/>
        <v>25317</v>
      </c>
      <c r="BR62" s="91">
        <f t="shared" si="108"/>
        <v>20225</v>
      </c>
      <c r="BS62" s="91">
        <f t="shared" si="108"/>
        <v>12420</v>
      </c>
      <c r="BT62" s="91">
        <f>SUM(BT54,BT58)</f>
        <v>8771</v>
      </c>
      <c r="BU62" s="97">
        <f>SUM(BU54,BU58)</f>
        <v>303781</v>
      </c>
      <c r="BV62" s="104">
        <f>AU62/AH62</f>
        <v>1.5483258349338367</v>
      </c>
      <c r="BW62" s="104">
        <f t="shared" ref="BW62" si="109">BH62/$AH62</f>
        <v>0.84377324311012236</v>
      </c>
      <c r="BX62" s="100">
        <f t="shared" ref="BX62" si="110">BU62/AH62</f>
        <v>0.5021024167875997</v>
      </c>
      <c r="BY62" s="27"/>
      <c r="BZ62" s="77"/>
    </row>
    <row r="63" spans="1:78" ht="9.9499999999999993" customHeight="1" x14ac:dyDescent="0.4">
      <c r="A63" s="93"/>
      <c r="B63" s="93"/>
      <c r="C63" s="94"/>
      <c r="D63" s="94"/>
      <c r="E63" s="94"/>
      <c r="F63" s="95"/>
      <c r="G63" s="96"/>
      <c r="H63" s="91"/>
      <c r="I63" s="91"/>
      <c r="J63" s="91"/>
      <c r="K63" s="92"/>
      <c r="L63" s="91"/>
      <c r="M63" s="91"/>
      <c r="N63" s="91"/>
      <c r="O63" s="91"/>
      <c r="P63" s="91"/>
      <c r="Q63" s="91"/>
      <c r="R63" s="91"/>
      <c r="S63" s="98"/>
      <c r="T63" s="116"/>
      <c r="U63" s="26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1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2"/>
      <c r="BN63" s="91"/>
      <c r="BO63" s="91"/>
      <c r="BP63" s="91"/>
      <c r="BQ63" s="91"/>
      <c r="BR63" s="91"/>
      <c r="BS63" s="91"/>
      <c r="BT63" s="91"/>
      <c r="BU63" s="98"/>
      <c r="BV63" s="104"/>
      <c r="BW63" s="104"/>
      <c r="BX63" s="101"/>
      <c r="BY63" s="27"/>
      <c r="BZ63" s="77"/>
    </row>
    <row r="64" spans="1:78" ht="9.9499999999999993" customHeight="1" x14ac:dyDescent="0.4">
      <c r="A64" s="93"/>
      <c r="B64" s="93"/>
      <c r="C64" s="94"/>
      <c r="D64" s="94"/>
      <c r="E64" s="94"/>
      <c r="F64" s="95"/>
      <c r="G64" s="96"/>
      <c r="H64" s="91"/>
      <c r="I64" s="91"/>
      <c r="J64" s="91"/>
      <c r="K64" s="92"/>
      <c r="L64" s="91"/>
      <c r="M64" s="91"/>
      <c r="N64" s="91"/>
      <c r="O64" s="91"/>
      <c r="P64" s="91"/>
      <c r="Q64" s="91"/>
      <c r="R64" s="91"/>
      <c r="S64" s="98"/>
      <c r="T64" s="116"/>
      <c r="U64" s="26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1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2"/>
      <c r="BN64" s="91"/>
      <c r="BO64" s="91"/>
      <c r="BP64" s="91"/>
      <c r="BQ64" s="91"/>
      <c r="BR64" s="91"/>
      <c r="BS64" s="91"/>
      <c r="BT64" s="91"/>
      <c r="BU64" s="98"/>
      <c r="BV64" s="104"/>
      <c r="BW64" s="104"/>
      <c r="BX64" s="101"/>
      <c r="BY64" s="27"/>
      <c r="BZ64" s="77"/>
    </row>
    <row r="65" spans="1:78" ht="9.9499999999999993" customHeight="1" x14ac:dyDescent="0.4">
      <c r="A65" s="93"/>
      <c r="B65" s="93"/>
      <c r="C65" s="94"/>
      <c r="D65" s="94"/>
      <c r="E65" s="94"/>
      <c r="F65" s="95"/>
      <c r="G65" s="96"/>
      <c r="H65" s="91"/>
      <c r="I65" s="91"/>
      <c r="J65" s="91"/>
      <c r="K65" s="92"/>
      <c r="L65" s="91"/>
      <c r="M65" s="91"/>
      <c r="N65" s="91"/>
      <c r="O65" s="91"/>
      <c r="P65" s="91"/>
      <c r="Q65" s="91"/>
      <c r="R65" s="91"/>
      <c r="S65" s="99"/>
      <c r="T65" s="117"/>
      <c r="U65" s="26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1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2"/>
      <c r="BN65" s="91"/>
      <c r="BO65" s="91"/>
      <c r="BP65" s="91"/>
      <c r="BQ65" s="91"/>
      <c r="BR65" s="91"/>
      <c r="BS65" s="91"/>
      <c r="BT65" s="91"/>
      <c r="BU65" s="99"/>
      <c r="BV65" s="104"/>
      <c r="BW65" s="104"/>
      <c r="BX65" s="102"/>
      <c r="BY65" s="27"/>
      <c r="BZ65" s="77"/>
    </row>
    <row r="66" spans="1:78" ht="9.9499999999999993" customHeight="1" x14ac:dyDescent="0.4">
      <c r="A66" s="78" t="s">
        <v>46</v>
      </c>
      <c r="B66" s="78"/>
      <c r="C66" s="57">
        <f t="shared" ref="C66" si="111">SUM(V66:AF69)</f>
        <v>67752</v>
      </c>
      <c r="D66" s="57">
        <f>SUM(AI66:AS69)</f>
        <v>96356</v>
      </c>
      <c r="E66" s="57">
        <f>SUM(AV66:BF69)</f>
        <v>70507</v>
      </c>
      <c r="F66" s="58">
        <f t="shared" ref="F66" si="112">SUM(BI66:BS69)</f>
        <v>24946</v>
      </c>
      <c r="G66" s="105">
        <v>3030</v>
      </c>
      <c r="H66" s="70">
        <v>1678</v>
      </c>
      <c r="I66" s="70">
        <v>1526</v>
      </c>
      <c r="J66" s="70">
        <v>3486</v>
      </c>
      <c r="K66" s="72">
        <v>3802</v>
      </c>
      <c r="L66" s="70">
        <v>2750</v>
      </c>
      <c r="M66" s="69">
        <v>2019</v>
      </c>
      <c r="N66" s="70">
        <v>1223</v>
      </c>
      <c r="O66" s="70">
        <v>2325</v>
      </c>
      <c r="P66" s="70">
        <v>1822</v>
      </c>
      <c r="Q66" s="70">
        <v>3206</v>
      </c>
      <c r="R66" s="70"/>
      <c r="S66" s="57">
        <f>SUM(G66:R69)</f>
        <v>26867</v>
      </c>
      <c r="T66" s="81">
        <f>S66/C66</f>
        <v>0.39654917936001888</v>
      </c>
      <c r="U66" s="36"/>
      <c r="V66" s="68">
        <v>4952</v>
      </c>
      <c r="W66" s="68">
        <v>6662</v>
      </c>
      <c r="X66" s="68">
        <v>4419</v>
      </c>
      <c r="Y66" s="68">
        <v>7006</v>
      </c>
      <c r="Z66" s="68">
        <v>7965</v>
      </c>
      <c r="AA66" s="68">
        <v>5781</v>
      </c>
      <c r="AB66" s="68">
        <v>4646</v>
      </c>
      <c r="AC66" s="68">
        <v>4690</v>
      </c>
      <c r="AD66" s="68">
        <v>6024</v>
      </c>
      <c r="AE66" s="68">
        <v>6858</v>
      </c>
      <c r="AF66" s="68">
        <v>8749</v>
      </c>
      <c r="AG66" s="68">
        <v>6666</v>
      </c>
      <c r="AH66" s="73">
        <f t="shared" si="26"/>
        <v>74418</v>
      </c>
      <c r="AI66" s="68">
        <v>6299</v>
      </c>
      <c r="AJ66" s="68">
        <v>8633</v>
      </c>
      <c r="AK66" s="68">
        <v>6567</v>
      </c>
      <c r="AL66" s="68">
        <v>10534</v>
      </c>
      <c r="AM66" s="68">
        <v>9698</v>
      </c>
      <c r="AN66" s="68">
        <v>6109</v>
      </c>
      <c r="AO66" s="68">
        <v>6350</v>
      </c>
      <c r="AP66" s="68">
        <v>7931</v>
      </c>
      <c r="AQ66" s="68">
        <v>10388</v>
      </c>
      <c r="AR66" s="68">
        <v>9708</v>
      </c>
      <c r="AS66" s="68">
        <v>14139</v>
      </c>
      <c r="AT66" s="68">
        <v>9422</v>
      </c>
      <c r="AU66" s="73">
        <f>SUM(AI66:AT69)</f>
        <v>105778</v>
      </c>
      <c r="AV66" s="70">
        <v>8444</v>
      </c>
      <c r="AW66" s="70">
        <v>9204</v>
      </c>
      <c r="AX66" s="70">
        <v>8235</v>
      </c>
      <c r="AY66" s="70">
        <v>9752</v>
      </c>
      <c r="AZ66" s="70">
        <v>8282</v>
      </c>
      <c r="BA66" s="70">
        <v>6965</v>
      </c>
      <c r="BB66" s="70">
        <v>6401</v>
      </c>
      <c r="BC66" s="70">
        <v>6890</v>
      </c>
      <c r="BD66" s="70">
        <v>5353</v>
      </c>
      <c r="BE66" s="70">
        <v>981</v>
      </c>
      <c r="BF66" s="70">
        <v>0</v>
      </c>
      <c r="BG66" s="70">
        <v>2058</v>
      </c>
      <c r="BH66" s="73">
        <f>SUM(AV66:BG66)</f>
        <v>72565</v>
      </c>
      <c r="BI66" s="70">
        <v>3627</v>
      </c>
      <c r="BJ66" s="70">
        <v>2827</v>
      </c>
      <c r="BK66" s="70">
        <v>1849</v>
      </c>
      <c r="BL66" s="70">
        <v>1804</v>
      </c>
      <c r="BM66" s="72">
        <v>3351</v>
      </c>
      <c r="BN66" s="70">
        <v>2206</v>
      </c>
      <c r="BO66" s="70">
        <v>556</v>
      </c>
      <c r="BP66" s="70">
        <v>1454</v>
      </c>
      <c r="BQ66" s="70">
        <v>3096</v>
      </c>
      <c r="BR66" s="70">
        <v>3332</v>
      </c>
      <c r="BS66" s="70">
        <v>844</v>
      </c>
      <c r="BT66" s="70">
        <v>1690</v>
      </c>
      <c r="BU66" s="57">
        <f>SUM(BI66:BT69)</f>
        <v>26636</v>
      </c>
      <c r="BV66" s="119">
        <f>AU66/AH66</f>
        <v>1.4214034239028193</v>
      </c>
      <c r="BW66" s="80">
        <f t="shared" ref="BW66" si="113">BH66/$AH66</f>
        <v>0.97510011018839526</v>
      </c>
      <c r="BX66" s="74">
        <f t="shared" ref="BX66" si="114">BU66/AH66</f>
        <v>0.35792415813378486</v>
      </c>
      <c r="BY66" s="27"/>
      <c r="BZ66" s="77"/>
    </row>
    <row r="67" spans="1:78" ht="9.9499999999999993" customHeight="1" x14ac:dyDescent="0.4">
      <c r="A67" s="78"/>
      <c r="B67" s="78"/>
      <c r="C67" s="57"/>
      <c r="D67" s="57"/>
      <c r="E67" s="57"/>
      <c r="F67" s="58"/>
      <c r="G67" s="105"/>
      <c r="H67" s="70"/>
      <c r="I67" s="70"/>
      <c r="J67" s="70"/>
      <c r="K67" s="72"/>
      <c r="L67" s="70"/>
      <c r="M67" s="69"/>
      <c r="N67" s="70"/>
      <c r="O67" s="70"/>
      <c r="P67" s="70"/>
      <c r="Q67" s="70"/>
      <c r="R67" s="70"/>
      <c r="S67" s="57"/>
      <c r="T67" s="82"/>
      <c r="U67" s="36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73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73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3"/>
      <c r="BI67" s="70"/>
      <c r="BJ67" s="70"/>
      <c r="BK67" s="70"/>
      <c r="BL67" s="70"/>
      <c r="BM67" s="72"/>
      <c r="BN67" s="70"/>
      <c r="BO67" s="70"/>
      <c r="BP67" s="70"/>
      <c r="BQ67" s="70"/>
      <c r="BR67" s="70"/>
      <c r="BS67" s="70"/>
      <c r="BT67" s="70"/>
      <c r="BU67" s="57"/>
      <c r="BV67" s="119"/>
      <c r="BW67" s="80"/>
      <c r="BX67" s="75"/>
      <c r="BY67" s="27"/>
      <c r="BZ67" s="77"/>
    </row>
    <row r="68" spans="1:78" ht="9.9499999999999993" customHeight="1" x14ac:dyDescent="0.4">
      <c r="A68" s="78"/>
      <c r="B68" s="78"/>
      <c r="C68" s="57"/>
      <c r="D68" s="57"/>
      <c r="E68" s="57"/>
      <c r="F68" s="58"/>
      <c r="G68" s="105"/>
      <c r="H68" s="70"/>
      <c r="I68" s="70"/>
      <c r="J68" s="70"/>
      <c r="K68" s="72"/>
      <c r="L68" s="70"/>
      <c r="M68" s="69"/>
      <c r="N68" s="70"/>
      <c r="O68" s="70"/>
      <c r="P68" s="70"/>
      <c r="Q68" s="70"/>
      <c r="R68" s="70"/>
      <c r="S68" s="57"/>
      <c r="T68" s="82"/>
      <c r="U68" s="36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73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73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3"/>
      <c r="BI68" s="70"/>
      <c r="BJ68" s="70"/>
      <c r="BK68" s="70"/>
      <c r="BL68" s="70"/>
      <c r="BM68" s="72"/>
      <c r="BN68" s="70"/>
      <c r="BO68" s="70"/>
      <c r="BP68" s="70"/>
      <c r="BQ68" s="70"/>
      <c r="BR68" s="70"/>
      <c r="BS68" s="70"/>
      <c r="BT68" s="70"/>
      <c r="BU68" s="57"/>
      <c r="BV68" s="119"/>
      <c r="BW68" s="80"/>
      <c r="BX68" s="75"/>
      <c r="BY68" s="27"/>
      <c r="BZ68" s="77"/>
    </row>
    <row r="69" spans="1:78" ht="9.9499999999999993" customHeight="1" thickBot="1" x14ac:dyDescent="0.45">
      <c r="A69" s="78"/>
      <c r="B69" s="78"/>
      <c r="C69" s="57"/>
      <c r="D69" s="57"/>
      <c r="E69" s="57"/>
      <c r="F69" s="58"/>
      <c r="G69" s="111"/>
      <c r="H69" s="107"/>
      <c r="I69" s="107"/>
      <c r="J69" s="107"/>
      <c r="K69" s="109"/>
      <c r="L69" s="107"/>
      <c r="M69" s="110"/>
      <c r="N69" s="107"/>
      <c r="O69" s="107"/>
      <c r="P69" s="107"/>
      <c r="Q69" s="107"/>
      <c r="R69" s="107"/>
      <c r="S69" s="108"/>
      <c r="T69" s="118"/>
      <c r="U69" s="36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73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73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3"/>
      <c r="BI69" s="70"/>
      <c r="BJ69" s="70"/>
      <c r="BK69" s="70"/>
      <c r="BL69" s="70"/>
      <c r="BM69" s="72"/>
      <c r="BN69" s="70"/>
      <c r="BO69" s="70"/>
      <c r="BP69" s="70"/>
      <c r="BQ69" s="70"/>
      <c r="BR69" s="70"/>
      <c r="BS69" s="70"/>
      <c r="BT69" s="70"/>
      <c r="BU69" s="57"/>
      <c r="BV69" s="119"/>
      <c r="BW69" s="80"/>
      <c r="BX69" s="76"/>
      <c r="BY69" s="27"/>
      <c r="BZ69" s="77"/>
    </row>
    <row r="70" spans="1:78" ht="5.0999999999999996" customHeight="1" x14ac:dyDescent="0.4">
      <c r="A70" s="5"/>
      <c r="B70" s="5"/>
      <c r="C70" s="6"/>
      <c r="D70" s="6"/>
      <c r="E70" s="6"/>
      <c r="F70" s="6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6"/>
      <c r="T70" s="8"/>
      <c r="U70" s="36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0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10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10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6"/>
      <c r="BV70" s="11"/>
      <c r="BW70" s="11"/>
      <c r="BX70" s="11"/>
      <c r="BY70" s="27"/>
    </row>
    <row r="71" spans="1:78" x14ac:dyDescent="0.4">
      <c r="A71" s="5"/>
      <c r="B71" s="12" t="s">
        <v>47</v>
      </c>
      <c r="C71" s="13" t="s">
        <v>66</v>
      </c>
      <c r="D71" s="13"/>
      <c r="E71" s="6"/>
      <c r="F71" s="6"/>
      <c r="G71" s="7"/>
      <c r="H71" s="7"/>
      <c r="I71" s="7"/>
      <c r="J71" s="7"/>
      <c r="K71" s="7"/>
      <c r="N71" s="7"/>
      <c r="O71" s="7"/>
      <c r="P71" s="3"/>
      <c r="Q71" s="3"/>
      <c r="R71" s="3"/>
      <c r="S71" s="6"/>
      <c r="T71" s="8"/>
      <c r="U71" s="36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10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10"/>
      <c r="AV71" s="7"/>
      <c r="AW71" s="7"/>
      <c r="AX71" s="7"/>
      <c r="AY71" s="7"/>
      <c r="AZ71" s="7"/>
      <c r="BA71" s="7"/>
      <c r="BB71" s="7"/>
      <c r="BC71" s="7"/>
      <c r="BD71" s="7"/>
      <c r="BE71" s="3"/>
      <c r="BF71" s="3"/>
      <c r="BG71" s="3"/>
      <c r="BH71" s="10"/>
      <c r="BI71" s="7"/>
      <c r="BJ71" s="7"/>
      <c r="BK71" s="7"/>
      <c r="BL71" s="7"/>
      <c r="BM71" s="7"/>
      <c r="BN71" s="7"/>
      <c r="BO71" s="7"/>
      <c r="BP71" s="7"/>
      <c r="BQ71" s="7"/>
      <c r="BR71" s="3"/>
      <c r="BS71" s="3"/>
      <c r="BT71" s="3"/>
      <c r="BU71" s="6"/>
      <c r="BV71" s="11"/>
      <c r="BW71" s="11"/>
      <c r="BX71" s="11"/>
      <c r="BY71" s="27"/>
    </row>
    <row r="72" spans="1:78" x14ac:dyDescent="0.4">
      <c r="A72" s="5"/>
      <c r="B72" s="12"/>
      <c r="C72" s="6" t="s">
        <v>67</v>
      </c>
      <c r="D72" s="13"/>
      <c r="E72" s="6"/>
      <c r="F72" s="6"/>
      <c r="G72" s="7"/>
      <c r="H72" s="7"/>
      <c r="I72" s="7"/>
      <c r="J72" s="7"/>
      <c r="K72" s="7"/>
      <c r="L72" s="7"/>
      <c r="M72" s="32"/>
      <c r="N72" s="7"/>
      <c r="O72" s="7"/>
      <c r="P72" s="3"/>
      <c r="Q72" s="3"/>
      <c r="R72" s="3"/>
      <c r="S72" s="6"/>
      <c r="T72" s="8"/>
      <c r="U72" s="36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10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10"/>
      <c r="AV72" s="7"/>
      <c r="AW72" s="7"/>
      <c r="AX72" s="7"/>
      <c r="AY72" s="7"/>
      <c r="AZ72" s="7"/>
      <c r="BA72" s="7"/>
      <c r="BB72" s="7"/>
      <c r="BC72" s="7"/>
      <c r="BD72" s="7"/>
      <c r="BE72" s="3"/>
      <c r="BF72" s="3"/>
      <c r="BG72" s="3"/>
      <c r="BH72" s="10"/>
      <c r="BI72" s="7"/>
      <c r="BJ72" s="7"/>
      <c r="BK72" s="7"/>
      <c r="BL72" s="7"/>
      <c r="BM72" s="7"/>
      <c r="BN72" s="7"/>
      <c r="BO72" s="7"/>
      <c r="BP72" s="7"/>
      <c r="BQ72" s="7"/>
      <c r="BR72" s="3"/>
      <c r="BS72" s="3"/>
      <c r="BT72" s="3"/>
      <c r="BU72" s="6"/>
      <c r="BV72" s="11"/>
      <c r="BW72" s="11"/>
      <c r="BX72" s="11"/>
      <c r="BY72" s="27"/>
    </row>
    <row r="73" spans="1:78" x14ac:dyDescent="0.4">
      <c r="A73" s="5"/>
      <c r="B73" s="12"/>
      <c r="C73" s="6" t="s">
        <v>68</v>
      </c>
      <c r="D73" s="13"/>
      <c r="E73" s="6"/>
      <c r="F73" s="6"/>
      <c r="G73" s="7"/>
      <c r="H73" s="7"/>
      <c r="I73" s="7"/>
      <c r="J73" s="7"/>
      <c r="K73" s="7"/>
      <c r="L73" s="7"/>
      <c r="M73" s="32"/>
      <c r="N73" s="7"/>
      <c r="O73" s="7"/>
      <c r="P73" s="3"/>
      <c r="Q73" s="3"/>
      <c r="R73" s="3"/>
      <c r="S73" s="6"/>
      <c r="T73" s="8"/>
      <c r="U73" s="36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10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10"/>
      <c r="AV73" s="7"/>
      <c r="AW73" s="7"/>
      <c r="AX73" s="7"/>
      <c r="AY73" s="7"/>
      <c r="AZ73" s="7"/>
      <c r="BA73" s="7"/>
      <c r="BB73" s="7"/>
      <c r="BC73" s="7"/>
      <c r="BD73" s="7"/>
      <c r="BE73" s="3"/>
      <c r="BF73" s="3"/>
      <c r="BG73" s="3"/>
      <c r="BH73" s="10"/>
      <c r="BI73" s="7"/>
      <c r="BJ73" s="7"/>
      <c r="BK73" s="7"/>
      <c r="BL73" s="7"/>
      <c r="BM73" s="7"/>
      <c r="BN73" s="7"/>
      <c r="BO73" s="7"/>
      <c r="BP73" s="7"/>
      <c r="BQ73" s="7"/>
      <c r="BR73" s="3"/>
      <c r="BS73" s="3"/>
      <c r="BT73" s="3"/>
      <c r="BU73" s="6"/>
      <c r="BV73" s="11"/>
      <c r="BW73" s="11"/>
      <c r="BX73" s="11"/>
      <c r="BY73" s="27"/>
    </row>
    <row r="74" spans="1:78" x14ac:dyDescent="0.4">
      <c r="A74" s="5"/>
      <c r="B74" s="12" t="s">
        <v>75</v>
      </c>
      <c r="C74" s="13" t="s">
        <v>65</v>
      </c>
      <c r="D74" s="13"/>
      <c r="E74" s="6"/>
      <c r="F74" s="6"/>
      <c r="G74" s="7"/>
      <c r="H74" s="7"/>
      <c r="I74" s="7"/>
      <c r="J74" s="7"/>
      <c r="K74" s="7"/>
      <c r="L74" s="7"/>
      <c r="M74" s="32"/>
      <c r="N74" s="7"/>
      <c r="O74" s="7"/>
      <c r="P74" s="3"/>
      <c r="Q74" s="3"/>
      <c r="R74" s="3"/>
      <c r="S74" s="6"/>
      <c r="T74" s="8"/>
      <c r="U74" s="36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10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10"/>
      <c r="AV74" s="7"/>
      <c r="AW74" s="7"/>
      <c r="AX74" s="7"/>
      <c r="AY74" s="7"/>
      <c r="AZ74" s="7"/>
      <c r="BA74" s="7"/>
      <c r="BB74" s="7"/>
      <c r="BC74" s="7"/>
      <c r="BD74" s="7"/>
      <c r="BE74" s="3"/>
      <c r="BF74" s="3"/>
      <c r="BG74" s="3"/>
      <c r="BH74" s="10"/>
      <c r="BI74" s="7"/>
      <c r="BJ74" s="7"/>
      <c r="BK74" s="7"/>
      <c r="BL74" s="7"/>
      <c r="BM74" s="7"/>
      <c r="BN74" s="7"/>
      <c r="BO74" s="7"/>
      <c r="BP74" s="7"/>
      <c r="BQ74" s="7"/>
      <c r="BR74" s="3"/>
      <c r="BS74" s="3"/>
      <c r="BT74" s="3"/>
      <c r="BU74" s="6"/>
      <c r="BV74" s="11"/>
      <c r="BW74" s="11"/>
      <c r="BX74" s="11"/>
      <c r="BY74" s="27"/>
    </row>
    <row r="75" spans="1:78" x14ac:dyDescent="0.4">
      <c r="B75" s="14"/>
      <c r="C75" s="28"/>
      <c r="D75" s="28"/>
      <c r="AI75" s="1" t="s">
        <v>54</v>
      </c>
    </row>
    <row r="76" spans="1:78" ht="60" hidden="1" customHeight="1" x14ac:dyDescent="0.4">
      <c r="B76" s="15" t="s">
        <v>52</v>
      </c>
      <c r="C76" s="16" t="s">
        <v>48</v>
      </c>
      <c r="D76" s="16"/>
    </row>
    <row r="77" spans="1:78" ht="60" hidden="1" customHeight="1" x14ac:dyDescent="0.4">
      <c r="C77" s="16" t="s">
        <v>49</v>
      </c>
      <c r="D77" s="16"/>
    </row>
    <row r="78" spans="1:78" ht="60" hidden="1" customHeight="1" x14ac:dyDescent="0.4">
      <c r="C78" s="16" t="s">
        <v>50</v>
      </c>
      <c r="D78" s="16"/>
    </row>
    <row r="79" spans="1:78" ht="60" hidden="1" customHeight="1" x14ac:dyDescent="0.4">
      <c r="C79" s="16" t="s">
        <v>51</v>
      </c>
      <c r="D79" s="16"/>
    </row>
    <row r="82" ht="14.1" customHeight="1" x14ac:dyDescent="0.4"/>
    <row r="83" ht="14.1" customHeight="1" x14ac:dyDescent="0.4"/>
    <row r="84" ht="14.1" customHeight="1" x14ac:dyDescent="0.4"/>
    <row r="85" ht="14.1" customHeight="1" x14ac:dyDescent="0.4"/>
  </sheetData>
  <mergeCells count="1214">
    <mergeCell ref="T18:T21"/>
    <mergeCell ref="T14:T17"/>
    <mergeCell ref="T10:T13"/>
    <mergeCell ref="T6:T9"/>
    <mergeCell ref="T50:T53"/>
    <mergeCell ref="T46:T49"/>
    <mergeCell ref="T42:T45"/>
    <mergeCell ref="T38:T41"/>
    <mergeCell ref="T34:T37"/>
    <mergeCell ref="T30:T33"/>
    <mergeCell ref="BX66:BX69"/>
    <mergeCell ref="BZ66:BZ69"/>
    <mergeCell ref="T66:T69"/>
    <mergeCell ref="T62:T65"/>
    <mergeCell ref="T58:T61"/>
    <mergeCell ref="T54:T57"/>
    <mergeCell ref="BR66:BR69"/>
    <mergeCell ref="BS66:BS69"/>
    <mergeCell ref="BT66:BT69"/>
    <mergeCell ref="BU66:BU69"/>
    <mergeCell ref="BV66:BV69"/>
    <mergeCell ref="BW66:BW69"/>
    <mergeCell ref="BL66:BL69"/>
    <mergeCell ref="BM66:BM69"/>
    <mergeCell ref="BN66:BN69"/>
    <mergeCell ref="BO66:BO69"/>
    <mergeCell ref="BP66:BP69"/>
    <mergeCell ref="BQ66:BQ69"/>
    <mergeCell ref="BF66:BF69"/>
    <mergeCell ref="BG66:BG69"/>
    <mergeCell ref="BH66:BH69"/>
    <mergeCell ref="BI66:BI69"/>
    <mergeCell ref="BJ66:BJ69"/>
    <mergeCell ref="BK66:BK69"/>
    <mergeCell ref="AZ66:AZ69"/>
    <mergeCell ref="BA66:BA69"/>
    <mergeCell ref="BB66:BB69"/>
    <mergeCell ref="BC66:BC69"/>
    <mergeCell ref="BD66:BD69"/>
    <mergeCell ref="BE66:BE69"/>
    <mergeCell ref="AT66:AT69"/>
    <mergeCell ref="AU66:AU69"/>
    <mergeCell ref="AV66:AV69"/>
    <mergeCell ref="AW66:AW69"/>
    <mergeCell ref="AX66:AX69"/>
    <mergeCell ref="AY66:AY69"/>
    <mergeCell ref="AN66:AN69"/>
    <mergeCell ref="AO66:AO69"/>
    <mergeCell ref="AP66:AP69"/>
    <mergeCell ref="AQ66:AQ69"/>
    <mergeCell ref="AR66:AR69"/>
    <mergeCell ref="AS66:AS69"/>
    <mergeCell ref="AH66:AH69"/>
    <mergeCell ref="AI66:AI69"/>
    <mergeCell ref="AJ66:AJ69"/>
    <mergeCell ref="AK66:AK69"/>
    <mergeCell ref="AL66:AL69"/>
    <mergeCell ref="AM66:AM69"/>
    <mergeCell ref="AB66:AB69"/>
    <mergeCell ref="AC66:AC69"/>
    <mergeCell ref="AD66:AD69"/>
    <mergeCell ref="AE66:AE69"/>
    <mergeCell ref="AF66:AF69"/>
    <mergeCell ref="AG66:AG69"/>
    <mergeCell ref="V66:V69"/>
    <mergeCell ref="W66:W69"/>
    <mergeCell ref="X66:X69"/>
    <mergeCell ref="Y66:Y69"/>
    <mergeCell ref="Z66:Z69"/>
    <mergeCell ref="AA66:AA69"/>
    <mergeCell ref="N66:N69"/>
    <mergeCell ref="O66:O69"/>
    <mergeCell ref="P66:P69"/>
    <mergeCell ref="Q66:Q69"/>
    <mergeCell ref="R66:R69"/>
    <mergeCell ref="S66:S69"/>
    <mergeCell ref="H66:H69"/>
    <mergeCell ref="I66:I69"/>
    <mergeCell ref="J66:J69"/>
    <mergeCell ref="K66:K69"/>
    <mergeCell ref="L66:L69"/>
    <mergeCell ref="M66:M69"/>
    <mergeCell ref="A66:B69"/>
    <mergeCell ref="C66:C69"/>
    <mergeCell ref="D66:D69"/>
    <mergeCell ref="E66:E69"/>
    <mergeCell ref="F66:F69"/>
    <mergeCell ref="G66:G69"/>
    <mergeCell ref="BT62:BT65"/>
    <mergeCell ref="BU62:BU65"/>
    <mergeCell ref="BV62:BV65"/>
    <mergeCell ref="BW62:BW65"/>
    <mergeCell ref="BX62:BX65"/>
    <mergeCell ref="BZ62:BZ65"/>
    <mergeCell ref="BN62:BN65"/>
    <mergeCell ref="BO62:BO65"/>
    <mergeCell ref="BP62:BP65"/>
    <mergeCell ref="BQ62:BQ65"/>
    <mergeCell ref="BR62:BR65"/>
    <mergeCell ref="BS62:BS65"/>
    <mergeCell ref="BH62:BH65"/>
    <mergeCell ref="BI62:BI65"/>
    <mergeCell ref="BJ62:BJ65"/>
    <mergeCell ref="BK62:BK65"/>
    <mergeCell ref="BL62:BL65"/>
    <mergeCell ref="BM62:BM65"/>
    <mergeCell ref="BB62:BB65"/>
    <mergeCell ref="BC62:BC65"/>
    <mergeCell ref="BD62:BD65"/>
    <mergeCell ref="BE62:BE65"/>
    <mergeCell ref="BF62:BF65"/>
    <mergeCell ref="BG62:BG65"/>
    <mergeCell ref="AV62:AV65"/>
    <mergeCell ref="AW62:AW65"/>
    <mergeCell ref="AX62:AX65"/>
    <mergeCell ref="AY62:AY65"/>
    <mergeCell ref="AZ62:AZ65"/>
    <mergeCell ref="BA62:BA65"/>
    <mergeCell ref="AP62:AP65"/>
    <mergeCell ref="AQ62:AQ65"/>
    <mergeCell ref="AR62:AR65"/>
    <mergeCell ref="AS62:AS65"/>
    <mergeCell ref="AT62:AT65"/>
    <mergeCell ref="AU62:AU65"/>
    <mergeCell ref="AJ62:AJ65"/>
    <mergeCell ref="AK62:AK65"/>
    <mergeCell ref="AL62:AL65"/>
    <mergeCell ref="AM62:AM65"/>
    <mergeCell ref="AN62:AN65"/>
    <mergeCell ref="AO62:AO65"/>
    <mergeCell ref="AD62:AD65"/>
    <mergeCell ref="AE62:AE65"/>
    <mergeCell ref="AF62:AF65"/>
    <mergeCell ref="AG62:AG65"/>
    <mergeCell ref="AH62:AH65"/>
    <mergeCell ref="AI62:AI65"/>
    <mergeCell ref="X62:X65"/>
    <mergeCell ref="Y62:Y65"/>
    <mergeCell ref="Z62:Z65"/>
    <mergeCell ref="AA62:AA65"/>
    <mergeCell ref="AB62:AB65"/>
    <mergeCell ref="AC62:AC65"/>
    <mergeCell ref="P62:P65"/>
    <mergeCell ref="Q62:Q65"/>
    <mergeCell ref="R62:R65"/>
    <mergeCell ref="S62:S65"/>
    <mergeCell ref="V62:V65"/>
    <mergeCell ref="W62:W65"/>
    <mergeCell ref="J62:J65"/>
    <mergeCell ref="K62:K65"/>
    <mergeCell ref="L62:L65"/>
    <mergeCell ref="M62:M65"/>
    <mergeCell ref="N62:N65"/>
    <mergeCell ref="O62:O65"/>
    <mergeCell ref="BX58:BX61"/>
    <mergeCell ref="BZ58:BZ61"/>
    <mergeCell ref="A62:B65"/>
    <mergeCell ref="C62:C65"/>
    <mergeCell ref="D62:D65"/>
    <mergeCell ref="E62:E65"/>
    <mergeCell ref="F62:F65"/>
    <mergeCell ref="G62:G65"/>
    <mergeCell ref="H62:H65"/>
    <mergeCell ref="I62:I65"/>
    <mergeCell ref="BR58:BR61"/>
    <mergeCell ref="BS58:BS61"/>
    <mergeCell ref="BT58:BT61"/>
    <mergeCell ref="BU58:BU61"/>
    <mergeCell ref="BV58:BV61"/>
    <mergeCell ref="BW58:BW61"/>
    <mergeCell ref="BL58:BL61"/>
    <mergeCell ref="BM58:BM61"/>
    <mergeCell ref="BN58:BN61"/>
    <mergeCell ref="BO58:BO61"/>
    <mergeCell ref="BP58:BP61"/>
    <mergeCell ref="BQ58:BQ61"/>
    <mergeCell ref="BF58:BF61"/>
    <mergeCell ref="BG58:BG61"/>
    <mergeCell ref="BH58:BH61"/>
    <mergeCell ref="BI58:BI61"/>
    <mergeCell ref="BJ58:BJ61"/>
    <mergeCell ref="BK58:BK61"/>
    <mergeCell ref="AZ58:AZ61"/>
    <mergeCell ref="BA58:BA61"/>
    <mergeCell ref="BB58:BB61"/>
    <mergeCell ref="BC58:BC61"/>
    <mergeCell ref="BD58:BD61"/>
    <mergeCell ref="BE58:BE61"/>
    <mergeCell ref="AT58:AT61"/>
    <mergeCell ref="AU58:AU61"/>
    <mergeCell ref="AV58:AV61"/>
    <mergeCell ref="AW58:AW61"/>
    <mergeCell ref="AX58:AX61"/>
    <mergeCell ref="AY58:AY61"/>
    <mergeCell ref="AN58:AN61"/>
    <mergeCell ref="AO58:AO61"/>
    <mergeCell ref="AP58:AP61"/>
    <mergeCell ref="AQ58:AQ61"/>
    <mergeCell ref="AR58:AR61"/>
    <mergeCell ref="AS58:AS61"/>
    <mergeCell ref="AH58:AH61"/>
    <mergeCell ref="AI58:AI61"/>
    <mergeCell ref="AJ58:AJ61"/>
    <mergeCell ref="AK58:AK61"/>
    <mergeCell ref="AL58:AL61"/>
    <mergeCell ref="AM58:AM61"/>
    <mergeCell ref="AB58:AB61"/>
    <mergeCell ref="AC58:AC61"/>
    <mergeCell ref="AD58:AD61"/>
    <mergeCell ref="AE58:AE61"/>
    <mergeCell ref="AF58:AF61"/>
    <mergeCell ref="AG58:AG61"/>
    <mergeCell ref="V58:V61"/>
    <mergeCell ref="W58:W61"/>
    <mergeCell ref="X58:X61"/>
    <mergeCell ref="Y58:Y61"/>
    <mergeCell ref="Z58:Z61"/>
    <mergeCell ref="AA58:AA61"/>
    <mergeCell ref="N58:N61"/>
    <mergeCell ref="O58:O61"/>
    <mergeCell ref="P58:P61"/>
    <mergeCell ref="Q58:Q61"/>
    <mergeCell ref="R58:R61"/>
    <mergeCell ref="S58:S61"/>
    <mergeCell ref="H58:H61"/>
    <mergeCell ref="I58:I61"/>
    <mergeCell ref="J58:J61"/>
    <mergeCell ref="K58:K61"/>
    <mergeCell ref="L58:L61"/>
    <mergeCell ref="M58:M61"/>
    <mergeCell ref="A58:B61"/>
    <mergeCell ref="C58:C61"/>
    <mergeCell ref="D58:D61"/>
    <mergeCell ref="E58:E61"/>
    <mergeCell ref="F58:F61"/>
    <mergeCell ref="G58:G61"/>
    <mergeCell ref="BT54:BT57"/>
    <mergeCell ref="BU54:BU57"/>
    <mergeCell ref="BV54:BV57"/>
    <mergeCell ref="BW54:BW57"/>
    <mergeCell ref="BX54:BX57"/>
    <mergeCell ref="BZ54:BZ57"/>
    <mergeCell ref="BN54:BN57"/>
    <mergeCell ref="BO54:BO57"/>
    <mergeCell ref="BP54:BP57"/>
    <mergeCell ref="BQ54:BQ57"/>
    <mergeCell ref="BR54:BR57"/>
    <mergeCell ref="BS54:BS57"/>
    <mergeCell ref="BH54:BH57"/>
    <mergeCell ref="BI54:BI57"/>
    <mergeCell ref="BJ54:BJ57"/>
    <mergeCell ref="BK54:BK57"/>
    <mergeCell ref="BL54:BL57"/>
    <mergeCell ref="BM54:BM57"/>
    <mergeCell ref="BB54:BB57"/>
    <mergeCell ref="BC54:BC57"/>
    <mergeCell ref="BD54:BD57"/>
    <mergeCell ref="BE54:BE57"/>
    <mergeCell ref="BF54:BF57"/>
    <mergeCell ref="BG54:BG57"/>
    <mergeCell ref="AV54:AV57"/>
    <mergeCell ref="AW54:AW57"/>
    <mergeCell ref="AX54:AX57"/>
    <mergeCell ref="AY54:AY57"/>
    <mergeCell ref="AZ54:AZ57"/>
    <mergeCell ref="BA54:BA57"/>
    <mergeCell ref="AP54:AP57"/>
    <mergeCell ref="AQ54:AQ57"/>
    <mergeCell ref="AR54:AR57"/>
    <mergeCell ref="AS54:AS57"/>
    <mergeCell ref="AT54:AT57"/>
    <mergeCell ref="AU54:AU57"/>
    <mergeCell ref="AJ54:AJ57"/>
    <mergeCell ref="AK54:AK57"/>
    <mergeCell ref="AL54:AL57"/>
    <mergeCell ref="AM54:AM57"/>
    <mergeCell ref="AN54:AN57"/>
    <mergeCell ref="AO54:AO57"/>
    <mergeCell ref="AD54:AD57"/>
    <mergeCell ref="AE54:AE57"/>
    <mergeCell ref="AF54:AF57"/>
    <mergeCell ref="AG54:AG57"/>
    <mergeCell ref="AH54:AH57"/>
    <mergeCell ref="AI54:AI57"/>
    <mergeCell ref="X54:X57"/>
    <mergeCell ref="Y54:Y57"/>
    <mergeCell ref="Z54:Z57"/>
    <mergeCell ref="AA54:AA57"/>
    <mergeCell ref="AB54:AB57"/>
    <mergeCell ref="AC54:AC57"/>
    <mergeCell ref="P54:P57"/>
    <mergeCell ref="Q54:Q57"/>
    <mergeCell ref="R54:R57"/>
    <mergeCell ref="S54:S57"/>
    <mergeCell ref="V54:V57"/>
    <mergeCell ref="W54:W57"/>
    <mergeCell ref="J54:J57"/>
    <mergeCell ref="K54:K57"/>
    <mergeCell ref="L54:L57"/>
    <mergeCell ref="M54:M57"/>
    <mergeCell ref="N54:N57"/>
    <mergeCell ref="O54:O57"/>
    <mergeCell ref="BX50:BX53"/>
    <mergeCell ref="BZ50:BZ53"/>
    <mergeCell ref="A54:B57"/>
    <mergeCell ref="C54:C57"/>
    <mergeCell ref="D54:D57"/>
    <mergeCell ref="E54:E57"/>
    <mergeCell ref="F54:F57"/>
    <mergeCell ref="G54:G57"/>
    <mergeCell ref="H54:H57"/>
    <mergeCell ref="I54:I57"/>
    <mergeCell ref="BR50:BR53"/>
    <mergeCell ref="BS50:BS53"/>
    <mergeCell ref="BT50:BT53"/>
    <mergeCell ref="BU50:BU53"/>
    <mergeCell ref="BV50:BV53"/>
    <mergeCell ref="BW50:BW53"/>
    <mergeCell ref="BL50:BL53"/>
    <mergeCell ref="BM50:BM53"/>
    <mergeCell ref="BN50:BN53"/>
    <mergeCell ref="BO50:BO53"/>
    <mergeCell ref="BP50:BP53"/>
    <mergeCell ref="BQ50:BQ53"/>
    <mergeCell ref="BF50:BF53"/>
    <mergeCell ref="BG50:BG53"/>
    <mergeCell ref="BH50:BH53"/>
    <mergeCell ref="BI50:BI53"/>
    <mergeCell ref="BJ50:BJ53"/>
    <mergeCell ref="BK50:BK53"/>
    <mergeCell ref="AZ50:AZ53"/>
    <mergeCell ref="BA50:BA53"/>
    <mergeCell ref="BB50:BB53"/>
    <mergeCell ref="BC50:BC53"/>
    <mergeCell ref="BD50:BD53"/>
    <mergeCell ref="BE50:BE53"/>
    <mergeCell ref="AT50:AT53"/>
    <mergeCell ref="AU50:AU53"/>
    <mergeCell ref="AV50:AV53"/>
    <mergeCell ref="AW50:AW53"/>
    <mergeCell ref="AX50:AX53"/>
    <mergeCell ref="AY50:AY53"/>
    <mergeCell ref="AN50:AN53"/>
    <mergeCell ref="AO50:AO53"/>
    <mergeCell ref="AP50:AP53"/>
    <mergeCell ref="AQ50:AQ53"/>
    <mergeCell ref="AR50:AR53"/>
    <mergeCell ref="AS50:AS53"/>
    <mergeCell ref="AH50:AH53"/>
    <mergeCell ref="AI50:AI53"/>
    <mergeCell ref="AJ50:AJ53"/>
    <mergeCell ref="AK50:AK53"/>
    <mergeCell ref="AL50:AL53"/>
    <mergeCell ref="AM50:AM53"/>
    <mergeCell ref="AB50:AB53"/>
    <mergeCell ref="AC50:AC53"/>
    <mergeCell ref="AD50:AD53"/>
    <mergeCell ref="AE50:AE53"/>
    <mergeCell ref="AF50:AF53"/>
    <mergeCell ref="AG50:AG53"/>
    <mergeCell ref="V50:V53"/>
    <mergeCell ref="W50:W53"/>
    <mergeCell ref="X50:X53"/>
    <mergeCell ref="Y50:Y53"/>
    <mergeCell ref="Z50:Z53"/>
    <mergeCell ref="AA50:AA53"/>
    <mergeCell ref="N50:N53"/>
    <mergeCell ref="O50:O53"/>
    <mergeCell ref="P50:P53"/>
    <mergeCell ref="Q50:Q53"/>
    <mergeCell ref="R50:R53"/>
    <mergeCell ref="S50:S53"/>
    <mergeCell ref="H50:H53"/>
    <mergeCell ref="I50:I53"/>
    <mergeCell ref="J50:J53"/>
    <mergeCell ref="K50:K53"/>
    <mergeCell ref="L50:L53"/>
    <mergeCell ref="M50:M53"/>
    <mergeCell ref="A50:B53"/>
    <mergeCell ref="C50:C53"/>
    <mergeCell ref="D50:D53"/>
    <mergeCell ref="E50:E53"/>
    <mergeCell ref="F50:F53"/>
    <mergeCell ref="G50:G53"/>
    <mergeCell ref="BT46:BT49"/>
    <mergeCell ref="BU46:BU49"/>
    <mergeCell ref="BV46:BV49"/>
    <mergeCell ref="BW46:BW49"/>
    <mergeCell ref="BX46:BX49"/>
    <mergeCell ref="AV46:AV49"/>
    <mergeCell ref="AW46:AW49"/>
    <mergeCell ref="AX46:AX49"/>
    <mergeCell ref="AY46:AY49"/>
    <mergeCell ref="AZ46:AZ49"/>
    <mergeCell ref="BA46:BA49"/>
    <mergeCell ref="AP46:AP49"/>
    <mergeCell ref="AQ46:AQ49"/>
    <mergeCell ref="AR46:AR49"/>
    <mergeCell ref="AS46:AS49"/>
    <mergeCell ref="AT46:AT49"/>
    <mergeCell ref="AU46:AU49"/>
    <mergeCell ref="AJ46:AJ49"/>
    <mergeCell ref="AK46:AK49"/>
    <mergeCell ref="AL46:AL49"/>
    <mergeCell ref="BZ46:BZ49"/>
    <mergeCell ref="BN46:BN49"/>
    <mergeCell ref="BO46:BO49"/>
    <mergeCell ref="BP46:BP49"/>
    <mergeCell ref="BQ46:BQ49"/>
    <mergeCell ref="BR46:BR49"/>
    <mergeCell ref="BS46:BS49"/>
    <mergeCell ref="BH46:BH49"/>
    <mergeCell ref="BI46:BI49"/>
    <mergeCell ref="BJ46:BJ49"/>
    <mergeCell ref="BK46:BK49"/>
    <mergeCell ref="BL46:BL49"/>
    <mergeCell ref="BM46:BM49"/>
    <mergeCell ref="BB46:BB49"/>
    <mergeCell ref="BC46:BC49"/>
    <mergeCell ref="BD46:BD49"/>
    <mergeCell ref="BE46:BE49"/>
    <mergeCell ref="BF46:BF49"/>
    <mergeCell ref="BG46:BG49"/>
    <mergeCell ref="AM46:AM49"/>
    <mergeCell ref="AN46:AN49"/>
    <mergeCell ref="AO46:AO49"/>
    <mergeCell ref="AD46:AD49"/>
    <mergeCell ref="AE46:AE49"/>
    <mergeCell ref="AF46:AF49"/>
    <mergeCell ref="AG46:AG49"/>
    <mergeCell ref="AH46:AH49"/>
    <mergeCell ref="AI46:AI49"/>
    <mergeCell ref="X46:X49"/>
    <mergeCell ref="Y46:Y49"/>
    <mergeCell ref="Z46:Z49"/>
    <mergeCell ref="AA46:AA49"/>
    <mergeCell ref="AB46:AB49"/>
    <mergeCell ref="AC46:AC49"/>
    <mergeCell ref="P46:P49"/>
    <mergeCell ref="Q46:Q49"/>
    <mergeCell ref="R46:R49"/>
    <mergeCell ref="S46:S49"/>
    <mergeCell ref="V46:V49"/>
    <mergeCell ref="W46:W49"/>
    <mergeCell ref="J46:J49"/>
    <mergeCell ref="K46:K49"/>
    <mergeCell ref="L46:L49"/>
    <mergeCell ref="M46:M49"/>
    <mergeCell ref="N46:N49"/>
    <mergeCell ref="O46:O49"/>
    <mergeCell ref="BX42:BX45"/>
    <mergeCell ref="BZ42:BZ45"/>
    <mergeCell ref="A46:B49"/>
    <mergeCell ref="C46:C49"/>
    <mergeCell ref="D46:D49"/>
    <mergeCell ref="E46:E49"/>
    <mergeCell ref="F46:F49"/>
    <mergeCell ref="G46:G49"/>
    <mergeCell ref="H46:H49"/>
    <mergeCell ref="I46:I49"/>
    <mergeCell ref="BR42:BR45"/>
    <mergeCell ref="BS42:BS45"/>
    <mergeCell ref="BT42:BT45"/>
    <mergeCell ref="BU42:BU45"/>
    <mergeCell ref="BV42:BV45"/>
    <mergeCell ref="BW42:BW45"/>
    <mergeCell ref="BL42:BL45"/>
    <mergeCell ref="BM42:BM45"/>
    <mergeCell ref="BN42:BN45"/>
    <mergeCell ref="BO42:BO45"/>
    <mergeCell ref="BP42:BP45"/>
    <mergeCell ref="BQ42:BQ45"/>
    <mergeCell ref="BF42:BF45"/>
    <mergeCell ref="BG42:BG45"/>
    <mergeCell ref="BH42:BH45"/>
    <mergeCell ref="BI42:BI45"/>
    <mergeCell ref="BJ42:BJ45"/>
    <mergeCell ref="BK42:BK45"/>
    <mergeCell ref="AZ42:AZ45"/>
    <mergeCell ref="BA42:BA45"/>
    <mergeCell ref="BB42:BB45"/>
    <mergeCell ref="BC42:BC45"/>
    <mergeCell ref="BD42:BD45"/>
    <mergeCell ref="BE42:BE45"/>
    <mergeCell ref="AT42:AT45"/>
    <mergeCell ref="AU42:AU45"/>
    <mergeCell ref="AV42:AV45"/>
    <mergeCell ref="AW42:AW45"/>
    <mergeCell ref="AX42:AX45"/>
    <mergeCell ref="AY42:AY45"/>
    <mergeCell ref="AN42:AN45"/>
    <mergeCell ref="AO42:AO45"/>
    <mergeCell ref="AP42:AP45"/>
    <mergeCell ref="AQ42:AQ45"/>
    <mergeCell ref="AR42:AR45"/>
    <mergeCell ref="AS42:AS45"/>
    <mergeCell ref="AH42:AH45"/>
    <mergeCell ref="AI42:AI45"/>
    <mergeCell ref="AJ42:AJ45"/>
    <mergeCell ref="AK42:AK45"/>
    <mergeCell ref="AL42:AL45"/>
    <mergeCell ref="AM42:AM45"/>
    <mergeCell ref="AB42:AB45"/>
    <mergeCell ref="AC42:AC45"/>
    <mergeCell ref="AD42:AD45"/>
    <mergeCell ref="AE42:AE45"/>
    <mergeCell ref="AF42:AF45"/>
    <mergeCell ref="AG42:AG45"/>
    <mergeCell ref="V42:V45"/>
    <mergeCell ref="W42:W45"/>
    <mergeCell ref="X42:X45"/>
    <mergeCell ref="Y42:Y45"/>
    <mergeCell ref="Z42:Z45"/>
    <mergeCell ref="AA42:AA45"/>
    <mergeCell ref="N42:N45"/>
    <mergeCell ref="O42:O45"/>
    <mergeCell ref="P42:P45"/>
    <mergeCell ref="Q42:Q45"/>
    <mergeCell ref="R42:R45"/>
    <mergeCell ref="S42:S45"/>
    <mergeCell ref="H42:H45"/>
    <mergeCell ref="I42:I45"/>
    <mergeCell ref="J42:J45"/>
    <mergeCell ref="K42:K45"/>
    <mergeCell ref="L42:L45"/>
    <mergeCell ref="M42:M45"/>
    <mergeCell ref="A42:B45"/>
    <mergeCell ref="C42:C45"/>
    <mergeCell ref="D42:D45"/>
    <mergeCell ref="E42:E45"/>
    <mergeCell ref="F42:F45"/>
    <mergeCell ref="G42:G45"/>
    <mergeCell ref="BT38:BT41"/>
    <mergeCell ref="BU38:BU41"/>
    <mergeCell ref="BV38:BV41"/>
    <mergeCell ref="BW38:BW41"/>
    <mergeCell ref="BX38:BX41"/>
    <mergeCell ref="BZ38:BZ41"/>
    <mergeCell ref="BN38:BN41"/>
    <mergeCell ref="BO38:BO41"/>
    <mergeCell ref="BP38:BP41"/>
    <mergeCell ref="BQ38:BQ41"/>
    <mergeCell ref="BR38:BR41"/>
    <mergeCell ref="BS38:BS41"/>
    <mergeCell ref="BH38:BH41"/>
    <mergeCell ref="BI38:BI41"/>
    <mergeCell ref="BJ38:BJ41"/>
    <mergeCell ref="BK38:BK41"/>
    <mergeCell ref="BL38:BL41"/>
    <mergeCell ref="BM38:BM41"/>
    <mergeCell ref="BB38:BB41"/>
    <mergeCell ref="BC38:BC41"/>
    <mergeCell ref="BD38:BD41"/>
    <mergeCell ref="BE38:BE41"/>
    <mergeCell ref="BF38:BF41"/>
    <mergeCell ref="BG38:BG41"/>
    <mergeCell ref="AV38:AV41"/>
    <mergeCell ref="AW38:AW41"/>
    <mergeCell ref="AX38:AX41"/>
    <mergeCell ref="AY38:AY41"/>
    <mergeCell ref="AZ38:AZ41"/>
    <mergeCell ref="BA38:BA41"/>
    <mergeCell ref="AP38:AP41"/>
    <mergeCell ref="AQ38:AQ41"/>
    <mergeCell ref="AR38:AR41"/>
    <mergeCell ref="AS38:AS41"/>
    <mergeCell ref="AT38:AT41"/>
    <mergeCell ref="AU38:AU41"/>
    <mergeCell ref="AJ38:AJ41"/>
    <mergeCell ref="AK38:AK41"/>
    <mergeCell ref="AL38:AL41"/>
    <mergeCell ref="AM38:AM41"/>
    <mergeCell ref="AN38:AN41"/>
    <mergeCell ref="AO38:AO41"/>
    <mergeCell ref="AD38:AD41"/>
    <mergeCell ref="AE38:AE41"/>
    <mergeCell ref="AF38:AF41"/>
    <mergeCell ref="AG38:AG41"/>
    <mergeCell ref="AH38:AH41"/>
    <mergeCell ref="AI38:AI41"/>
    <mergeCell ref="X38:X41"/>
    <mergeCell ref="Y38:Y41"/>
    <mergeCell ref="Z38:Z41"/>
    <mergeCell ref="AA38:AA41"/>
    <mergeCell ref="AB38:AB41"/>
    <mergeCell ref="AC38:AC41"/>
    <mergeCell ref="P38:P41"/>
    <mergeCell ref="Q38:Q41"/>
    <mergeCell ref="R38:R41"/>
    <mergeCell ref="S38:S41"/>
    <mergeCell ref="V38:V41"/>
    <mergeCell ref="W38:W41"/>
    <mergeCell ref="J38:J41"/>
    <mergeCell ref="K38:K41"/>
    <mergeCell ref="L38:L41"/>
    <mergeCell ref="M38:M41"/>
    <mergeCell ref="N38:N41"/>
    <mergeCell ref="O38:O41"/>
    <mergeCell ref="BX34:BX37"/>
    <mergeCell ref="BZ34:BZ37"/>
    <mergeCell ref="A38:B41"/>
    <mergeCell ref="C38:C41"/>
    <mergeCell ref="D38:D41"/>
    <mergeCell ref="E38:E41"/>
    <mergeCell ref="F38:F41"/>
    <mergeCell ref="G38:G41"/>
    <mergeCell ref="H38:H41"/>
    <mergeCell ref="I38:I41"/>
    <mergeCell ref="BR34:BR37"/>
    <mergeCell ref="BS34:BS37"/>
    <mergeCell ref="BT34:BT37"/>
    <mergeCell ref="BU34:BU37"/>
    <mergeCell ref="BV34:BV37"/>
    <mergeCell ref="BW34:BW37"/>
    <mergeCell ref="BL34:BL37"/>
    <mergeCell ref="BM34:BM37"/>
    <mergeCell ref="BN34:BN37"/>
    <mergeCell ref="BO34:BO37"/>
    <mergeCell ref="BP34:BP37"/>
    <mergeCell ref="BQ34:BQ37"/>
    <mergeCell ref="BF34:BF37"/>
    <mergeCell ref="BG34:BG37"/>
    <mergeCell ref="BH34:BH37"/>
    <mergeCell ref="BI34:BI37"/>
    <mergeCell ref="BJ34:BJ37"/>
    <mergeCell ref="BK34:BK37"/>
    <mergeCell ref="AZ34:AZ37"/>
    <mergeCell ref="BA34:BA37"/>
    <mergeCell ref="BB34:BB37"/>
    <mergeCell ref="BC34:BC37"/>
    <mergeCell ref="BD34:BD37"/>
    <mergeCell ref="BE34:BE37"/>
    <mergeCell ref="AT34:AT37"/>
    <mergeCell ref="AU34:AU37"/>
    <mergeCell ref="AV34:AV37"/>
    <mergeCell ref="AW34:AW37"/>
    <mergeCell ref="AX34:AX37"/>
    <mergeCell ref="AY34:AY37"/>
    <mergeCell ref="AN34:AN37"/>
    <mergeCell ref="AO34:AO37"/>
    <mergeCell ref="AP34:AP37"/>
    <mergeCell ref="AQ34:AQ37"/>
    <mergeCell ref="AR34:AR37"/>
    <mergeCell ref="AS34:AS37"/>
    <mergeCell ref="AH34:AH37"/>
    <mergeCell ref="AI34:AI37"/>
    <mergeCell ref="AJ34:AJ37"/>
    <mergeCell ref="AK34:AK37"/>
    <mergeCell ref="AL34:AL37"/>
    <mergeCell ref="AM34:AM37"/>
    <mergeCell ref="AB34:AB37"/>
    <mergeCell ref="AC34:AC37"/>
    <mergeCell ref="AD34:AD37"/>
    <mergeCell ref="AE34:AE37"/>
    <mergeCell ref="AF34:AF37"/>
    <mergeCell ref="AG34:AG37"/>
    <mergeCell ref="V34:V37"/>
    <mergeCell ref="W34:W37"/>
    <mergeCell ref="X34:X37"/>
    <mergeCell ref="Y34:Y37"/>
    <mergeCell ref="Z34:Z37"/>
    <mergeCell ref="AA34:AA37"/>
    <mergeCell ref="N34:N37"/>
    <mergeCell ref="O34:O37"/>
    <mergeCell ref="P34:P37"/>
    <mergeCell ref="Q34:Q37"/>
    <mergeCell ref="R34:R37"/>
    <mergeCell ref="S34:S37"/>
    <mergeCell ref="H34:H37"/>
    <mergeCell ref="I34:I37"/>
    <mergeCell ref="J34:J37"/>
    <mergeCell ref="K34:K37"/>
    <mergeCell ref="L34:L37"/>
    <mergeCell ref="M34:M37"/>
    <mergeCell ref="A34:B37"/>
    <mergeCell ref="C34:C37"/>
    <mergeCell ref="D34:D37"/>
    <mergeCell ref="E34:E37"/>
    <mergeCell ref="F34:F37"/>
    <mergeCell ref="G34:G37"/>
    <mergeCell ref="BT30:BT33"/>
    <mergeCell ref="BU30:BU33"/>
    <mergeCell ref="BV30:BV33"/>
    <mergeCell ref="BW30:BW33"/>
    <mergeCell ref="BX30:BX33"/>
    <mergeCell ref="BZ30:BZ33"/>
    <mergeCell ref="BN30:BN33"/>
    <mergeCell ref="BO30:BO33"/>
    <mergeCell ref="BP30:BP33"/>
    <mergeCell ref="BQ30:BQ33"/>
    <mergeCell ref="BR30:BR33"/>
    <mergeCell ref="BS30:BS33"/>
    <mergeCell ref="BH30:BH33"/>
    <mergeCell ref="BI30:BI33"/>
    <mergeCell ref="BJ30:BJ33"/>
    <mergeCell ref="BK30:BK33"/>
    <mergeCell ref="BL30:BL33"/>
    <mergeCell ref="BM30:BM33"/>
    <mergeCell ref="BB30:BB33"/>
    <mergeCell ref="BC30:BC33"/>
    <mergeCell ref="BD30:BD33"/>
    <mergeCell ref="BE30:BE33"/>
    <mergeCell ref="BF30:BF33"/>
    <mergeCell ref="BG30:BG33"/>
    <mergeCell ref="AV30:AV33"/>
    <mergeCell ref="AW30:AW33"/>
    <mergeCell ref="AX30:AX33"/>
    <mergeCell ref="AY30:AY33"/>
    <mergeCell ref="AZ30:AZ33"/>
    <mergeCell ref="BA30:BA33"/>
    <mergeCell ref="AP30:AP33"/>
    <mergeCell ref="AQ30:AQ33"/>
    <mergeCell ref="AR30:AR33"/>
    <mergeCell ref="AS30:AS33"/>
    <mergeCell ref="AT30:AT33"/>
    <mergeCell ref="AU30:AU33"/>
    <mergeCell ref="AJ30:AJ33"/>
    <mergeCell ref="AK30:AK33"/>
    <mergeCell ref="AL30:AL33"/>
    <mergeCell ref="AM30:AM33"/>
    <mergeCell ref="AN30:AN33"/>
    <mergeCell ref="AO30:AO33"/>
    <mergeCell ref="AD30:AD33"/>
    <mergeCell ref="AE30:AE33"/>
    <mergeCell ref="AF30:AF33"/>
    <mergeCell ref="AG30:AG33"/>
    <mergeCell ref="AH30:AH33"/>
    <mergeCell ref="AI30:AI33"/>
    <mergeCell ref="X30:X33"/>
    <mergeCell ref="Y30:Y33"/>
    <mergeCell ref="Z30:Z33"/>
    <mergeCell ref="AA30:AA33"/>
    <mergeCell ref="AB30:AB33"/>
    <mergeCell ref="AC30:AC33"/>
    <mergeCell ref="P30:P33"/>
    <mergeCell ref="Q30:Q33"/>
    <mergeCell ref="R30:R33"/>
    <mergeCell ref="S30:S33"/>
    <mergeCell ref="V30:V33"/>
    <mergeCell ref="W30:W33"/>
    <mergeCell ref="J30:J33"/>
    <mergeCell ref="K30:K33"/>
    <mergeCell ref="L30:L33"/>
    <mergeCell ref="M30:M33"/>
    <mergeCell ref="N30:N33"/>
    <mergeCell ref="O30:O33"/>
    <mergeCell ref="BX26:BX29"/>
    <mergeCell ref="BZ26:BZ29"/>
    <mergeCell ref="A30:B33"/>
    <mergeCell ref="C30:C33"/>
    <mergeCell ref="D30:D33"/>
    <mergeCell ref="E30:E33"/>
    <mergeCell ref="F30:F33"/>
    <mergeCell ref="G30:G33"/>
    <mergeCell ref="H30:H33"/>
    <mergeCell ref="I30:I33"/>
    <mergeCell ref="BR26:BR29"/>
    <mergeCell ref="BS26:BS29"/>
    <mergeCell ref="BT26:BT29"/>
    <mergeCell ref="BU26:BU29"/>
    <mergeCell ref="BV26:BV29"/>
    <mergeCell ref="BW26:BW29"/>
    <mergeCell ref="BL26:BL29"/>
    <mergeCell ref="BM26:BM29"/>
    <mergeCell ref="BN26:BN29"/>
    <mergeCell ref="BO26:BO29"/>
    <mergeCell ref="BP26:BP29"/>
    <mergeCell ref="BQ26:BQ29"/>
    <mergeCell ref="BF26:BF29"/>
    <mergeCell ref="BG26:BG29"/>
    <mergeCell ref="BH26:BH29"/>
    <mergeCell ref="BI26:BI29"/>
    <mergeCell ref="BJ26:BJ29"/>
    <mergeCell ref="BK26:BK29"/>
    <mergeCell ref="AZ26:AZ29"/>
    <mergeCell ref="BA26:BA29"/>
    <mergeCell ref="BB26:BB29"/>
    <mergeCell ref="BC26:BC29"/>
    <mergeCell ref="BD26:BD29"/>
    <mergeCell ref="BE26:BE29"/>
    <mergeCell ref="AT26:AT29"/>
    <mergeCell ref="AU26:AU29"/>
    <mergeCell ref="AV26:AV29"/>
    <mergeCell ref="AW26:AW29"/>
    <mergeCell ref="AX26:AX29"/>
    <mergeCell ref="AY26:AY29"/>
    <mergeCell ref="AN26:AN29"/>
    <mergeCell ref="AO26:AO29"/>
    <mergeCell ref="AP26:AP29"/>
    <mergeCell ref="AQ26:AQ29"/>
    <mergeCell ref="AR26:AR29"/>
    <mergeCell ref="AS26:AS29"/>
    <mergeCell ref="AH26:AH29"/>
    <mergeCell ref="AI26:AI29"/>
    <mergeCell ref="AJ26:AJ29"/>
    <mergeCell ref="AK26:AK29"/>
    <mergeCell ref="AL26:AL29"/>
    <mergeCell ref="AM26:AM29"/>
    <mergeCell ref="AB26:AB29"/>
    <mergeCell ref="AC26:AC29"/>
    <mergeCell ref="AD26:AD29"/>
    <mergeCell ref="AE26:AE29"/>
    <mergeCell ref="AF26:AF29"/>
    <mergeCell ref="AG26:AG29"/>
    <mergeCell ref="V26:V29"/>
    <mergeCell ref="W26:W29"/>
    <mergeCell ref="X26:X29"/>
    <mergeCell ref="Y26:Y29"/>
    <mergeCell ref="Z26:Z29"/>
    <mergeCell ref="AA26:AA29"/>
    <mergeCell ref="N26:N29"/>
    <mergeCell ref="O26:O29"/>
    <mergeCell ref="P26:P29"/>
    <mergeCell ref="Q26:Q29"/>
    <mergeCell ref="R26:R29"/>
    <mergeCell ref="S26:S29"/>
    <mergeCell ref="T26:T29"/>
    <mergeCell ref="H26:H29"/>
    <mergeCell ref="I26:I29"/>
    <mergeCell ref="J26:J29"/>
    <mergeCell ref="K26:K29"/>
    <mergeCell ref="L26:L29"/>
    <mergeCell ref="M26:M29"/>
    <mergeCell ref="A26:B29"/>
    <mergeCell ref="C26:C29"/>
    <mergeCell ref="D26:D29"/>
    <mergeCell ref="E26:E29"/>
    <mergeCell ref="F26:F29"/>
    <mergeCell ref="G26:G29"/>
    <mergeCell ref="BT22:BT25"/>
    <mergeCell ref="BU22:BU25"/>
    <mergeCell ref="BV22:BV25"/>
    <mergeCell ref="BW22:BW25"/>
    <mergeCell ref="BX22:BX25"/>
    <mergeCell ref="AV22:AV25"/>
    <mergeCell ref="AW22:AW25"/>
    <mergeCell ref="AX22:AX25"/>
    <mergeCell ref="AY22:AY25"/>
    <mergeCell ref="AZ22:AZ25"/>
    <mergeCell ref="BA22:BA25"/>
    <mergeCell ref="AP22:AP25"/>
    <mergeCell ref="AQ22:AQ25"/>
    <mergeCell ref="AR22:AR25"/>
    <mergeCell ref="AS22:AS25"/>
    <mergeCell ref="AT22:AT25"/>
    <mergeCell ref="AU22:AU25"/>
    <mergeCell ref="AJ22:AJ25"/>
    <mergeCell ref="AK22:AK25"/>
    <mergeCell ref="AL22:AL25"/>
    <mergeCell ref="BZ22:BZ25"/>
    <mergeCell ref="BN22:BN25"/>
    <mergeCell ref="BO22:BO25"/>
    <mergeCell ref="BP22:BP25"/>
    <mergeCell ref="BQ22:BQ25"/>
    <mergeCell ref="BR22:BR25"/>
    <mergeCell ref="BS22:BS25"/>
    <mergeCell ref="BH22:BH25"/>
    <mergeCell ref="BI22:BI25"/>
    <mergeCell ref="BJ22:BJ25"/>
    <mergeCell ref="BK22:BK25"/>
    <mergeCell ref="BL22:BL25"/>
    <mergeCell ref="BM22:BM25"/>
    <mergeCell ref="BB22:BB25"/>
    <mergeCell ref="BC22:BC25"/>
    <mergeCell ref="BD22:BD25"/>
    <mergeCell ref="BE22:BE25"/>
    <mergeCell ref="BF22:BF25"/>
    <mergeCell ref="BG22:BG25"/>
    <mergeCell ref="AM22:AM25"/>
    <mergeCell ref="AN22:AN25"/>
    <mergeCell ref="AO22:AO25"/>
    <mergeCell ref="AD22:AD25"/>
    <mergeCell ref="AE22:AE25"/>
    <mergeCell ref="AF22:AF25"/>
    <mergeCell ref="AG22:AG25"/>
    <mergeCell ref="AH22:AH25"/>
    <mergeCell ref="AI22:AI25"/>
    <mergeCell ref="X22:X25"/>
    <mergeCell ref="Y22:Y25"/>
    <mergeCell ref="Z22:Z25"/>
    <mergeCell ref="AA22:AA25"/>
    <mergeCell ref="AB22:AB25"/>
    <mergeCell ref="AC22:AC25"/>
    <mergeCell ref="P22:P25"/>
    <mergeCell ref="Q22:Q25"/>
    <mergeCell ref="R22:R25"/>
    <mergeCell ref="S22:S25"/>
    <mergeCell ref="V22:V25"/>
    <mergeCell ref="W22:W25"/>
    <mergeCell ref="T22:T25"/>
    <mergeCell ref="J22:J25"/>
    <mergeCell ref="K22:K25"/>
    <mergeCell ref="L22:L25"/>
    <mergeCell ref="M22:M25"/>
    <mergeCell ref="N22:N25"/>
    <mergeCell ref="O22:O25"/>
    <mergeCell ref="BX18:BX21"/>
    <mergeCell ref="BZ18:BZ21"/>
    <mergeCell ref="A22:B25"/>
    <mergeCell ref="C22:C25"/>
    <mergeCell ref="D22:D25"/>
    <mergeCell ref="E22:E25"/>
    <mergeCell ref="F22:F25"/>
    <mergeCell ref="G22:G25"/>
    <mergeCell ref="H22:H25"/>
    <mergeCell ref="I22:I25"/>
    <mergeCell ref="BR18:BR21"/>
    <mergeCell ref="BS18:BS21"/>
    <mergeCell ref="BT18:BT21"/>
    <mergeCell ref="BU18:BU21"/>
    <mergeCell ref="BV18:BV21"/>
    <mergeCell ref="BW18:BW21"/>
    <mergeCell ref="BL18:BL21"/>
    <mergeCell ref="BM18:BM21"/>
    <mergeCell ref="BN18:BN21"/>
    <mergeCell ref="BO18:BO21"/>
    <mergeCell ref="BP18:BP21"/>
    <mergeCell ref="BQ18:BQ21"/>
    <mergeCell ref="BF18:BF21"/>
    <mergeCell ref="BG18:BG21"/>
    <mergeCell ref="BH18:BH21"/>
    <mergeCell ref="BI18:BI21"/>
    <mergeCell ref="BJ18:BJ21"/>
    <mergeCell ref="BK18:BK21"/>
    <mergeCell ref="AZ18:AZ21"/>
    <mergeCell ref="BA18:BA21"/>
    <mergeCell ref="BB18:BB21"/>
    <mergeCell ref="BC18:BC21"/>
    <mergeCell ref="BD18:BD21"/>
    <mergeCell ref="BE18:BE21"/>
    <mergeCell ref="AT18:AT21"/>
    <mergeCell ref="AU18:AU21"/>
    <mergeCell ref="AV18:AV21"/>
    <mergeCell ref="AW18:AW21"/>
    <mergeCell ref="AX18:AX21"/>
    <mergeCell ref="AY18:AY21"/>
    <mergeCell ref="AN18:AN21"/>
    <mergeCell ref="AO18:AO21"/>
    <mergeCell ref="AP18:AP21"/>
    <mergeCell ref="AQ18:AQ21"/>
    <mergeCell ref="AR18:AR21"/>
    <mergeCell ref="AS18:AS21"/>
    <mergeCell ref="AH18:AH21"/>
    <mergeCell ref="AI18:AI21"/>
    <mergeCell ref="AJ18:AJ21"/>
    <mergeCell ref="AK18:AK21"/>
    <mergeCell ref="AL18:AL21"/>
    <mergeCell ref="AM18:AM21"/>
    <mergeCell ref="AB18:AB21"/>
    <mergeCell ref="AC18:AC21"/>
    <mergeCell ref="AD18:AD21"/>
    <mergeCell ref="AE18:AE21"/>
    <mergeCell ref="AF18:AF21"/>
    <mergeCell ref="AG18:AG21"/>
    <mergeCell ref="V18:V21"/>
    <mergeCell ref="W18:W21"/>
    <mergeCell ref="X18:X21"/>
    <mergeCell ref="Y18:Y21"/>
    <mergeCell ref="Z18:Z21"/>
    <mergeCell ref="AA18:AA21"/>
    <mergeCell ref="N18:N21"/>
    <mergeCell ref="O18:O21"/>
    <mergeCell ref="P18:P21"/>
    <mergeCell ref="Q18:Q21"/>
    <mergeCell ref="R18:R21"/>
    <mergeCell ref="S18:S21"/>
    <mergeCell ref="H18:H21"/>
    <mergeCell ref="I18:I21"/>
    <mergeCell ref="J18:J21"/>
    <mergeCell ref="K18:K21"/>
    <mergeCell ref="L18:L21"/>
    <mergeCell ref="M18:M21"/>
    <mergeCell ref="A18:B21"/>
    <mergeCell ref="C18:C21"/>
    <mergeCell ref="D18:D21"/>
    <mergeCell ref="E18:E21"/>
    <mergeCell ref="F18:F21"/>
    <mergeCell ref="G18:G21"/>
    <mergeCell ref="BT14:BT17"/>
    <mergeCell ref="BU14:BU17"/>
    <mergeCell ref="BV14:BV17"/>
    <mergeCell ref="BW14:BW17"/>
    <mergeCell ref="BX14:BX17"/>
    <mergeCell ref="BZ14:BZ17"/>
    <mergeCell ref="BN14:BN17"/>
    <mergeCell ref="BO14:BO17"/>
    <mergeCell ref="BP14:BP17"/>
    <mergeCell ref="BQ14:BQ17"/>
    <mergeCell ref="BR14:BR17"/>
    <mergeCell ref="BS14:BS17"/>
    <mergeCell ref="BH14:BH17"/>
    <mergeCell ref="BI14:BI17"/>
    <mergeCell ref="BJ14:BJ17"/>
    <mergeCell ref="BK14:BK17"/>
    <mergeCell ref="BL14:BL17"/>
    <mergeCell ref="BM14:BM17"/>
    <mergeCell ref="BB14:BB17"/>
    <mergeCell ref="BC14:BC17"/>
    <mergeCell ref="BD14:BD17"/>
    <mergeCell ref="BE14:BE17"/>
    <mergeCell ref="BF14:BF17"/>
    <mergeCell ref="BG14:BG17"/>
    <mergeCell ref="AV14:AV17"/>
    <mergeCell ref="AW14:AW17"/>
    <mergeCell ref="AX14:AX17"/>
    <mergeCell ref="AY14:AY17"/>
    <mergeCell ref="AZ14:AZ17"/>
    <mergeCell ref="BA14:BA17"/>
    <mergeCell ref="AP14:AP17"/>
    <mergeCell ref="AQ14:AQ17"/>
    <mergeCell ref="AR14:AR17"/>
    <mergeCell ref="AS14:AS17"/>
    <mergeCell ref="AT14:AT17"/>
    <mergeCell ref="AU14:AU17"/>
    <mergeCell ref="AJ14:AJ17"/>
    <mergeCell ref="AK14:AK17"/>
    <mergeCell ref="AL14:AL17"/>
    <mergeCell ref="AM14:AM17"/>
    <mergeCell ref="AN14:AN17"/>
    <mergeCell ref="AO14:AO17"/>
    <mergeCell ref="AD14:AD17"/>
    <mergeCell ref="AE14:AE17"/>
    <mergeCell ref="AF14:AF17"/>
    <mergeCell ref="AG14:AG17"/>
    <mergeCell ref="AH14:AH17"/>
    <mergeCell ref="AI14:AI17"/>
    <mergeCell ref="X14:X17"/>
    <mergeCell ref="Y14:Y17"/>
    <mergeCell ref="Z14:Z17"/>
    <mergeCell ref="AA14:AA17"/>
    <mergeCell ref="AB14:AB17"/>
    <mergeCell ref="AC14:AC17"/>
    <mergeCell ref="P14:P17"/>
    <mergeCell ref="Q14:Q17"/>
    <mergeCell ref="R14:R17"/>
    <mergeCell ref="S14:S17"/>
    <mergeCell ref="V14:V17"/>
    <mergeCell ref="W14:W17"/>
    <mergeCell ref="J14:J17"/>
    <mergeCell ref="K14:K17"/>
    <mergeCell ref="L14:L17"/>
    <mergeCell ref="M14:M17"/>
    <mergeCell ref="N14:N17"/>
    <mergeCell ref="O14:O17"/>
    <mergeCell ref="BX10:BX13"/>
    <mergeCell ref="BZ10:BZ13"/>
    <mergeCell ref="A14:B17"/>
    <mergeCell ref="C14:C17"/>
    <mergeCell ref="D14:D17"/>
    <mergeCell ref="E14:E17"/>
    <mergeCell ref="F14:F17"/>
    <mergeCell ref="G14:G17"/>
    <mergeCell ref="H14:H17"/>
    <mergeCell ref="I14:I17"/>
    <mergeCell ref="BR10:BR13"/>
    <mergeCell ref="BS10:BS13"/>
    <mergeCell ref="BT10:BT13"/>
    <mergeCell ref="BU10:BU13"/>
    <mergeCell ref="BV10:BV13"/>
    <mergeCell ref="BW10:BW13"/>
    <mergeCell ref="BL10:BL13"/>
    <mergeCell ref="BM10:BM13"/>
    <mergeCell ref="BN10:BN13"/>
    <mergeCell ref="BO10:BO13"/>
    <mergeCell ref="AL10:AL13"/>
    <mergeCell ref="AM10:AM13"/>
    <mergeCell ref="AB10:AB13"/>
    <mergeCell ref="AC10:AC13"/>
    <mergeCell ref="AD10:AD13"/>
    <mergeCell ref="AE10:AE13"/>
    <mergeCell ref="AF10:AF13"/>
    <mergeCell ref="AG10:AG13"/>
    <mergeCell ref="BP10:BP13"/>
    <mergeCell ref="BQ10:BQ13"/>
    <mergeCell ref="BF10:BF13"/>
    <mergeCell ref="BG10:BG13"/>
    <mergeCell ref="BH10:BH13"/>
    <mergeCell ref="BI10:BI13"/>
    <mergeCell ref="BJ10:BJ13"/>
    <mergeCell ref="BK10:BK13"/>
    <mergeCell ref="AZ10:AZ13"/>
    <mergeCell ref="BA10:BA13"/>
    <mergeCell ref="BB10:BB13"/>
    <mergeCell ref="BC10:BC13"/>
    <mergeCell ref="BD10:BD13"/>
    <mergeCell ref="BE10:BE13"/>
    <mergeCell ref="AT10:AT13"/>
    <mergeCell ref="AU10:AU13"/>
    <mergeCell ref="AV10:AV13"/>
    <mergeCell ref="AW10:AW13"/>
    <mergeCell ref="AX10:AX13"/>
    <mergeCell ref="AY10:AY13"/>
    <mergeCell ref="AV7:AV9"/>
    <mergeCell ref="AW7:AW9"/>
    <mergeCell ref="AK7:AK9"/>
    <mergeCell ref="AL7:AL9"/>
    <mergeCell ref="V10:V13"/>
    <mergeCell ref="W10:W13"/>
    <mergeCell ref="X10:X13"/>
    <mergeCell ref="Y10:Y13"/>
    <mergeCell ref="Z10:Z13"/>
    <mergeCell ref="AA10:AA13"/>
    <mergeCell ref="N10:N13"/>
    <mergeCell ref="O10:O13"/>
    <mergeCell ref="P10:P13"/>
    <mergeCell ref="Q10:Q13"/>
    <mergeCell ref="R10:R13"/>
    <mergeCell ref="S10:S13"/>
    <mergeCell ref="H10:H13"/>
    <mergeCell ref="I10:I13"/>
    <mergeCell ref="J10:J13"/>
    <mergeCell ref="K10:K13"/>
    <mergeCell ref="L10:L13"/>
    <mergeCell ref="M10:M13"/>
    <mergeCell ref="AN10:AN13"/>
    <mergeCell ref="AO10:AO13"/>
    <mergeCell ref="AP10:AP13"/>
    <mergeCell ref="AQ10:AQ13"/>
    <mergeCell ref="AR10:AR13"/>
    <mergeCell ref="AS10:AS13"/>
    <mergeCell ref="AH10:AH13"/>
    <mergeCell ref="AI10:AI13"/>
    <mergeCell ref="AJ10:AJ13"/>
    <mergeCell ref="AK10:AK13"/>
    <mergeCell ref="BO7:BO9"/>
    <mergeCell ref="BP7:BP9"/>
    <mergeCell ref="BQ7:BQ9"/>
    <mergeCell ref="BR7:BR9"/>
    <mergeCell ref="BS7:BS9"/>
    <mergeCell ref="BT7:BT9"/>
    <mergeCell ref="BI7:BI9"/>
    <mergeCell ref="BJ7:BJ9"/>
    <mergeCell ref="BK7:BK9"/>
    <mergeCell ref="BL7:BL9"/>
    <mergeCell ref="BM7:BM9"/>
    <mergeCell ref="BN7:BN9"/>
    <mergeCell ref="BB7:BB9"/>
    <mergeCell ref="BC7:BC9"/>
    <mergeCell ref="BD7:BD9"/>
    <mergeCell ref="BE7:BE9"/>
    <mergeCell ref="BF7:BF9"/>
    <mergeCell ref="BG7:BG9"/>
    <mergeCell ref="K7:K9"/>
    <mergeCell ref="L7:L9"/>
    <mergeCell ref="M7:M9"/>
    <mergeCell ref="N7:N9"/>
    <mergeCell ref="O7:O9"/>
    <mergeCell ref="P7:P9"/>
    <mergeCell ref="A10:B13"/>
    <mergeCell ref="C10:C13"/>
    <mergeCell ref="D10:D13"/>
    <mergeCell ref="E10:E13"/>
    <mergeCell ref="F10:F13"/>
    <mergeCell ref="G10:G13"/>
    <mergeCell ref="D6:D9"/>
    <mergeCell ref="E6:E9"/>
    <mergeCell ref="F6:F9"/>
    <mergeCell ref="G6:L6"/>
    <mergeCell ref="P6:R6"/>
    <mergeCell ref="G7:G9"/>
    <mergeCell ref="H7:H9"/>
    <mergeCell ref="I7:I9"/>
    <mergeCell ref="J7:J9"/>
    <mergeCell ref="AO7:AO9"/>
    <mergeCell ref="AP7:AP9"/>
    <mergeCell ref="AD7:AD9"/>
    <mergeCell ref="AE7:AE9"/>
    <mergeCell ref="AF7:AF9"/>
    <mergeCell ref="AG7:AG9"/>
    <mergeCell ref="AI7:AI9"/>
    <mergeCell ref="AJ7:AJ9"/>
    <mergeCell ref="AQ7:AQ9"/>
    <mergeCell ref="AR7:AR9"/>
    <mergeCell ref="AS7:AS9"/>
    <mergeCell ref="AT7:AT9"/>
    <mergeCell ref="Q7:Q9"/>
    <mergeCell ref="R7:R9"/>
    <mergeCell ref="V7:V9"/>
    <mergeCell ref="W7:W9"/>
    <mergeCell ref="X7:X9"/>
    <mergeCell ref="Y7:Y9"/>
    <mergeCell ref="S6:S9"/>
    <mergeCell ref="A3:BX3"/>
    <mergeCell ref="A5:B9"/>
    <mergeCell ref="E5:T5"/>
    <mergeCell ref="V5:AG5"/>
    <mergeCell ref="AI5:AU5"/>
    <mergeCell ref="AV5:BU5"/>
    <mergeCell ref="BV5:BV9"/>
    <mergeCell ref="BW5:BW9"/>
    <mergeCell ref="BX5:BX9"/>
    <mergeCell ref="C6:C9"/>
    <mergeCell ref="AV6:BD6"/>
    <mergeCell ref="BE6:BG6"/>
    <mergeCell ref="BH6:BH9"/>
    <mergeCell ref="BI6:BQ6"/>
    <mergeCell ref="BR6:BT6"/>
    <mergeCell ref="BU6:BU9"/>
    <mergeCell ref="AX7:AX9"/>
    <mergeCell ref="AY7:AY9"/>
    <mergeCell ref="AZ7:AZ9"/>
    <mergeCell ref="BA7:BA9"/>
    <mergeCell ref="V6:AD6"/>
    <mergeCell ref="AE6:AG6"/>
    <mergeCell ref="AH6:AH9"/>
    <mergeCell ref="AI6:AQ6"/>
    <mergeCell ref="AR6:AT6"/>
    <mergeCell ref="AU6:AU9"/>
    <mergeCell ref="Z7:Z9"/>
    <mergeCell ref="AA7:AA9"/>
    <mergeCell ref="AB7:AB9"/>
    <mergeCell ref="AC7:AC9"/>
    <mergeCell ref="AM7:AM9"/>
    <mergeCell ref="AN7:AN9"/>
  </mergeCells>
  <phoneticPr fontId="2"/>
  <printOptions horizontalCentered="1" verticalCentered="1"/>
  <pageMargins left="0.59055118110236227" right="0.59055118110236227" top="0.39370078740157483" bottom="0.19685039370078741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来訪者推移</vt:lpstr>
      <vt:lpstr>来訪者推移!Print_Area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西極 春幸</dc:creator>
  <cp:lastModifiedBy>今泉 那菜</cp:lastModifiedBy>
  <cp:lastPrinted>2022-06-15T09:09:21Z</cp:lastPrinted>
  <dcterms:created xsi:type="dcterms:W3CDTF">2020-09-25T08:01:35Z</dcterms:created>
  <dcterms:modified xsi:type="dcterms:W3CDTF">2022-06-15T23:58:14Z</dcterms:modified>
</cp:coreProperties>
</file>