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06f188\share\Ⅱ-予算係（作業室）\決算統計\２６年度\18_財政状況資料集\07_取りまとめ版\"/>
    </mc:Choice>
  </mc:AlternateContent>
  <workbookProtection workbookPassword="979D" lockStructure="1"/>
  <bookViews>
    <workbookView xWindow="240" yWindow="75" windowWidth="14940" windowHeight="7860" tabRatio="85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AA70" i="11" l="1"/>
  <c r="AA69" i="11"/>
  <c r="AA68" i="11"/>
  <c r="BG43" i="9" l="1"/>
  <c r="BG42" i="9"/>
  <c r="BG41" i="9"/>
  <c r="BG40" i="9"/>
  <c r="BG39" i="9"/>
  <c r="BG38" i="9"/>
  <c r="BG37" i="9"/>
  <c r="BG36" i="9"/>
  <c r="BG35" i="9"/>
  <c r="BG34" i="9"/>
  <c r="AO38"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AM43" i="9"/>
  <c r="U43" i="9"/>
  <c r="C43" i="9"/>
  <c r="BW42" i="9"/>
  <c r="AM42" i="9"/>
  <c r="U42" i="9"/>
  <c r="C42" i="9"/>
  <c r="BW41" i="9"/>
  <c r="AM41" i="9"/>
  <c r="U41" i="9"/>
  <c r="BW40" i="9"/>
  <c r="AM40" i="9"/>
  <c r="U40" i="9"/>
  <c r="BW39" i="9"/>
  <c r="AM39" i="9"/>
  <c r="U39" i="9"/>
  <c r="BW38" i="9"/>
  <c r="BW37"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C38" i="9" s="1"/>
  <c r="C39" i="9" s="1"/>
  <c r="C40" i="9" s="1"/>
  <c r="C41" i="9" s="1"/>
  <c r="U34" i="9" l="1"/>
  <c r="U35" i="9" l="1"/>
  <c r="U36" i="9" s="1"/>
  <c r="U37" i="9" s="1"/>
  <c r="U38" i="9" s="1"/>
  <c r="AM34" i="9"/>
  <c r="AM35" i="9" s="1"/>
  <c r="AM36" i="9" s="1"/>
  <c r="AM37" i="9" s="1"/>
  <c r="AM38" i="9" s="1"/>
  <c r="BE34" i="9" l="1"/>
  <c r="BE35" i="9" l="1"/>
  <c r="BE36" i="9" s="1"/>
  <c r="BE37" i="9" s="1"/>
  <c r="BE38" i="9" s="1"/>
  <c r="BE39" i="9" s="1"/>
  <c r="BE40" i="9" s="1"/>
  <c r="BE41" i="9" s="1"/>
  <c r="BE42" i="9" s="1"/>
  <c r="BE43" i="9" s="1"/>
  <c r="BW34" i="9"/>
  <c r="BW35" i="9" s="1"/>
  <c r="BW36"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<sst xmlns="http://schemas.openxmlformats.org/spreadsheetml/2006/main" count="1119" uniqueCount="584">
  <si>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</si>
  <si>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</si>
  <si>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</si>
  <si>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</si>
  <si>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</si>
  <si>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</si>
  <si>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</si>
  <si>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</si>
  <si>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</si>
  <si>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</si>
  <si>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</si>
  <si>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</si>
  <si>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</si>
  <si>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</si>
  <si>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</si>
  <si>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</si>
  <si>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</si>
  <si>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</si>
  <si>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</si>
  <si>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</si>
  <si>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</si>
  <si>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</si>
  <si>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</si>
  <si>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</si>
  <si>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</si>
  <si>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</si>
  <si>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</si>
  <si>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</si>
  <si>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</si>
  <si>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</si>
  <si>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</si>
  <si>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</si>
  <si>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</si>
  <si>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</si>
  <si>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</si>
  <si>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</si>
  <si>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</si>
  <si>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</si>
  <si>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</si>
  <si>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</si>
  <si>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</si>
  <si>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</si>
  <si>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</si>
  <si>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</si>
  <si>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</si>
  <si>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</si>
  <si>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</si>
  <si>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</si>
  <si>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</si>
  <si>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</si>
  <si>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</si>
  <si>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</si>
  <si>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</si>
  <si>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</si>
  <si>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</si>
  <si>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</si>
  <si>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</si>
  <si>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</si>
  <si>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</si>
  <si>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</si>
  <si>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</si>
  <si>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</si>
  <si>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</si>
  <si>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</si>
  <si>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</si>
  <si>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</si>
  <si>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</si>
  <si>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</si>
  <si>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政令指定都市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</si>
  <si>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</si>
  <si>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</si>
  <si>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</si>
  <si>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</si>
  <si>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</si>
  <si>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</si>
  <si>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</si>
  <si>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</si>
  <si>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</si>
  <si>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</si>
  <si>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</si>
  <si>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</si>
  <si>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北九州市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</si>
  <si>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</si>
  <si>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</si>
  <si>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</si>
  <si>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</si>
  <si>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</si>
  <si>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</si>
  <si>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</si>
  <si>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</si>
  <si>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</si>
  <si>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</si>
  <si>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</si>
  <si>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</si>
  <si>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</si>
  <si>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</si>
  <si>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</si>
  <si>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</si>
  <si>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</si>
  <si>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</si>
  <si>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</si>
  <si>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</si>
  <si>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</si>
  <si>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</si>
  <si>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</si>
  <si>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</si>
  <si>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</si>
  <si>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</si>
  <si>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</si>
  <si>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</si>
  <si>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</si>
  <si>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</si>
  <si>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</si>
  <si>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</si>
  <si>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</si>
  <si>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</si>
  <si>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</si>
  <si>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</si>
  <si>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</si>
  <si>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</si>
  <si>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</si>
  <si>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</si>
  <si>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</si>
  <si>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</si>
  <si>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</si>
  <si>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</si>
  <si>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</si>
  <si>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</si>
  <si>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</si>
  <si>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</si>
  <si>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</si>
  <si>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</si>
  <si>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</si>
  <si>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</si>
  <si>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</si>
  <si>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</si>
  <si>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</si>
  <si>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</si>
  <si>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</si>
  <si>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</si>
  <si>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</si>
  <si>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</si>
  <si>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</si>
  <si>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</si>
  <si>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</si>
  <si>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</si>
  <si>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</si>
  <si>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</si>
  <si>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</si>
  <si>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</si>
  <si>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</si>
  <si>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</si>
  <si>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</si>
  <si>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</si>
  <si>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</si>
  <si>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</si>
  <si>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</si>
  <si>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</si>
  <si>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</si>
  <si>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</si>
  <si>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</si>
  <si>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</si>
  <si>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</si>
  <si>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</si>
  <si>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</si>
  <si>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</si>
  <si>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</si>
  <si>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</si>
  <si>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</si>
  <si>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</si>
  <si>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</si>
  <si>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</si>
  <si>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</si>
  <si>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</si>
  <si>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</si>
  <si>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</si>
  <si>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</si>
  <si>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</si>
  <si>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</si>
  <si>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</si>
  <si>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</si>
  <si>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</si>
  <si>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</si>
  <si>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</si>
  <si>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</si>
  <si>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</si>
  <si>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</si>
  <si>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</si>
  <si>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</si>
  <si>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</si>
  <si>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</si>
  <si>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</si>
  <si>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</si>
  <si>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福岡県北九州市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</si>
  <si>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</si>
  <si>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</si>
  <si>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</si>
  <si>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</si>
  <si>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</si>
  <si>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</si>
  <si>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</si>
  <si>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</si>
  <si>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</si>
  <si>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</si>
  <si>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</si>
  <si>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</si>
  <si>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</si>
  <si>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</si>
  <si>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</si>
  <si>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</si>
  <si>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</si>
  <si>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</si>
  <si>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</si>
  <si>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</si>
  <si>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</si>
  <si>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</si>
  <si>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</si>
  <si>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</si>
  <si>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</si>
  <si>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</si>
  <si>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</si>
  <si>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</si>
  <si>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</si>
  <si>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</si>
  <si>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</si>
  <si>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</si>
  <si>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</si>
  <si>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</si>
  <si>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</si>
  <si>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</si>
  <si>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</si>
  <si>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</si>
  <si>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</si>
  <si>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</si>
  <si>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</si>
  <si>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</si>
  <si>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</si>
  <si>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</si>
  <si>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</si>
  <si>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</si>
  <si>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</si>
  <si>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</si>
  <si>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</si>
  <si>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</si>
  <si>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</si>
  <si>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</si>
  <si>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</si>
  <si>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</si>
  <si>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</si>
  <si>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</si>
  <si>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</si>
  <si>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</si>
  <si>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</si>
  <si>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</si>
  <si>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</si>
  <si>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</si>
  <si>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</si>
  <si>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</si>
  <si>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</si>
  <si>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</si>
  <si>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</si>
  <si>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</si>
  <si>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</si>
  <si>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</si>
  <si>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</si>
  <si>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</si>
  <si>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</si>
  <si>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</si>
  <si>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</si>
  <si>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</si>
  <si>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</si>
  <si>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</si>
  <si>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</si>
  <si>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</si>
  <si>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</si>
  <si>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</si>
  <si>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</si>
  <si>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</si>
  <si>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</si>
  <si>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</si>
  <si>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</si>
  <si>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</si>
  <si>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</si>
  <si>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</si>
  <si>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</si>
  <si>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</si>
  <si>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</si>
  <si>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</si>
  <si>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</si>
  <si>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</si>
  <si>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</si>
  <si>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</si>
  <si>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</si>
  <si>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</si>
  <si>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</si>
  <si>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</si>
  <si>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</si>
  <si>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</si>
  <si>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</si>
  <si>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</si>
  <si>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</si>
  <si>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</si>
  <si>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</si>
  <si>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</si>
  <si>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</si>
  <si>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</si>
  <si>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</si>
  <si>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</si>
  <si>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</si>
  <si>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</si>
  <si>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</si>
  <si>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</si>
  <si>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</si>
  <si>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</si>
  <si>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</si>
  <si>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</si>
  <si>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交通</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</si>
  <si>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</si>
  <si>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</si>
  <si>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</si>
  <si>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</si>
  <si>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</si>
  <si>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</si>
  <si>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</si>
  <si>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</si>
  <si>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</si>
  <si>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</si>
  <si>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</si>
  <si>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</si>
  <si>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</si>
  <si>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</si>
  <si>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</si>
  <si>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</si>
  <si>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</si>
  <si>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</si>
  <si>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</si>
  <si>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</si>
  <si>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</si>
  <si>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</si>
  <si>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</si>
  <si>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</si>
  <si>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</si>
  <si>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福岡県北九州市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</si>
  <si>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</si>
  <si>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</si>
  <si>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</si>
  <si>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</si>
  <si>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</si>
  <si>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</si>
  <si>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</si>
  <si>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</si>
  <si>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</si>
  <si>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</si>
  <si>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</si>
  <si>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</si>
  <si>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</si>
  <si>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</si>
  <si>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</si>
  <si>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</si>
  <si>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</si>
  <si>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</si>
  <si>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</si>
  <si>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</si>
  <si>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土地区画整理特別会計</t>
    <phoneticPr fontId="5"/>
  </si>
  <si>
    <t>土地区画整理事業清算特別会計</t>
    <phoneticPr fontId="5"/>
  </si>
  <si>
    <t>公債償還特別会計</t>
    <phoneticPr fontId="5"/>
  </si>
  <si>
    <t>住宅新築資金等貸付特別会計</t>
    <phoneticPr fontId="5"/>
  </si>
  <si>
    <t>土地取得特別会計</t>
    <phoneticPr fontId="5"/>
  </si>
  <si>
    <t>母子父子寡婦福祉資金特別会計</t>
    <phoneticPr fontId="5"/>
  </si>
  <si>
    <t>臨海部産業用地貸付特別会計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</si>
  <si>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</si>
  <si>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</si>
  <si>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</si>
  <si>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</si>
  <si>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</si>
  <si>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</si>
  <si>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</si>
  <si>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</si>
  <si>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</si>
  <si>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</si>
  <si>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</si>
  <si>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</si>
  <si>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</si>
  <si>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</si>
  <si>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</si>
  <si>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</si>
  <si>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</si>
  <si>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競輪、競艇特別会計</t>
    <phoneticPr fontId="5"/>
  </si>
  <si>
    <t>上水道事業会計</t>
    <phoneticPr fontId="5"/>
  </si>
  <si>
    <t>法適用企業</t>
    <phoneticPr fontId="5"/>
  </si>
  <si>
    <t>工業用水道事業会計</t>
    <phoneticPr fontId="5"/>
  </si>
  <si>
    <t>交通事業会計</t>
    <phoneticPr fontId="5"/>
  </si>
  <si>
    <t>病院事業会計</t>
    <phoneticPr fontId="5"/>
  </si>
  <si>
    <t>下水道事業会計</t>
    <phoneticPr fontId="5"/>
  </si>
  <si>
    <t>食肉センター特別会計</t>
    <phoneticPr fontId="5"/>
  </si>
  <si>
    <t>法非適用企業</t>
    <phoneticPr fontId="5"/>
  </si>
  <si>
    <t>卸売市場特別会計</t>
    <phoneticPr fontId="5"/>
  </si>
  <si>
    <t>渡船特別会計</t>
    <phoneticPr fontId="5"/>
  </si>
  <si>
    <t>廃棄物発電特別会計</t>
    <phoneticPr fontId="5"/>
  </si>
  <si>
    <t>漁業集落排水特別会計</t>
    <phoneticPr fontId="5"/>
  </si>
  <si>
    <t>市民太陽光発電所特別会計</t>
    <phoneticPr fontId="5"/>
  </si>
  <si>
    <t>港湾整備特別会計</t>
    <phoneticPr fontId="5"/>
  </si>
  <si>
    <t>産業用地整備特別会計</t>
    <phoneticPr fontId="5"/>
  </si>
  <si>
    <t>空港関連用地整備特別会計</t>
    <phoneticPr fontId="5"/>
  </si>
  <si>
    <t>学術研究都市土地区画整理特別会計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</si>
  <si>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</si>
  <si>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</si>
  <si>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</si>
  <si>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</si>
  <si>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</si>
  <si>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</si>
  <si>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</si>
  <si>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</si>
  <si>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</si>
  <si>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</si>
  <si>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</si>
  <si>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</si>
  <si>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</si>
  <si>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</si>
  <si>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</si>
  <si>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</si>
  <si>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</si>
  <si>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</si>
  <si>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</si>
  <si>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</si>
  <si>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</si>
  <si>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</si>
  <si>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</si>
  <si>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</si>
  <si>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</si>
  <si>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</si>
  <si>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</si>
  <si>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</si>
  <si>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</si>
  <si>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</si>
  <si>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</si>
  <si>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</si>
  <si>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</si>
  <si>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</si>
  <si>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</si>
  <si>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</si>
  <si>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</si>
  <si>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</si>
  <si>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</si>
  <si>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</si>
  <si>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</si>
  <si>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</si>
  <si>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</si>
  <si>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</si>
  <si>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</si>
  <si>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</si>
  <si>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</si>
  <si>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</si>
  <si>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</si>
  <si>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</si>
  <si>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</si>
  <si>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</si>
  <si>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</si>
  <si>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</si>
  <si>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</si>
  <si>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</si>
  <si>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</si>
  <si>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</si>
  <si>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</si>
  <si>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</si>
  <si>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</si>
  <si>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</si>
  <si>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</si>
  <si>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</si>
  <si>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</si>
  <si>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</si>
  <si>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</si>
  <si>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</si>
  <si>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</si>
  <si>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</si>
  <si>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</si>
  <si>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</si>
  <si>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</si>
  <si>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</si>
  <si>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</si>
  <si>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</si>
  <si>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</si>
  <si>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</si>
  <si>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</si>
  <si>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</si>
  <si>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</si>
  <si>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</si>
  <si>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</si>
  <si>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</si>
  <si>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</si>
  <si>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</si>
  <si>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</si>
  <si>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</si>
  <si>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</si>
  <si>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</si>
  <si>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</si>
  <si>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</si>
  <si>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</si>
  <si>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</si>
  <si>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</si>
  <si>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</si>
  <si>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</si>
  <si>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</si>
  <si>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</si>
  <si>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</si>
  <si>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</si>
  <si>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</si>
  <si>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</si>
  <si>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</si>
  <si>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</si>
  <si>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</si>
  <si>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</si>
  <si>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</si>
  <si>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</si>
  <si>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</si>
  <si>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</si>
  <si>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</si>
  <si>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</si>
  <si>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</si>
  <si>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</si>
  <si>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</si>
  <si>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</si>
  <si>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</si>
  <si>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</si>
  <si>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</si>
  <si>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</si>
  <si>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</si>
  <si>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</si>
  <si>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</si>
  <si>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</si>
  <si>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</si>
  <si>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</si>
  <si>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</si>
  <si>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</si>
  <si>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</si>
  <si>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</si>
  <si>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</si>
  <si>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</si>
  <si>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</si>
  <si>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1.51</t>
  </si>
  <si>
    <t>上水道事業会計</t>
  </si>
  <si>
    <t>病院事業会計</t>
  </si>
  <si>
    <t>▲ 0.30</t>
  </si>
  <si>
    <t>下水道事業会計</t>
  </si>
  <si>
    <t>介護保険特別会計</t>
  </si>
  <si>
    <t>廃棄物発電特別会計</t>
  </si>
  <si>
    <t>工業用水道事業会計</t>
  </si>
  <si>
    <t>交通事業会計</t>
  </si>
  <si>
    <t>一般会計</t>
  </si>
  <si>
    <t>その他会計（赤字）</t>
  </si>
  <si>
    <t>その他会計（黒字）</t>
  </si>
  <si>
    <t>-</t>
    <phoneticPr fontId="2"/>
  </si>
  <si>
    <t>福岡県自治振興組合</t>
    <rPh sb="0" eb="3">
      <t>フクオカケン</t>
    </rPh>
    <rPh sb="3" eb="5">
      <t>ジチ</t>
    </rPh>
    <rPh sb="5" eb="7">
      <t>シンコウ</t>
    </rPh>
    <rPh sb="7" eb="9">
      <t>クミアイ</t>
    </rPh>
    <phoneticPr fontId="1"/>
  </si>
  <si>
    <t>直方市・北九州市岡森用水組合</t>
    <rPh sb="0" eb="3">
      <t>ノオガタシ</t>
    </rPh>
    <rPh sb="4" eb="8">
      <t>キタキュウシュウシ</t>
    </rPh>
    <rPh sb="8" eb="9">
      <t>オカ</t>
    </rPh>
    <rPh sb="9" eb="10">
      <t>モリ</t>
    </rPh>
    <rPh sb="10" eb="12">
      <t>ヨウスイ</t>
    </rPh>
    <rPh sb="12" eb="14">
      <t>クミアイ</t>
    </rPh>
    <phoneticPr fontId="1"/>
  </si>
  <si>
    <t>福岡県後期高齢者医療広域連合</t>
    <rPh sb="0" eb="3">
      <t>フクオカケン</t>
    </rPh>
    <rPh sb="3" eb="5">
      <t>コウキ</t>
    </rPh>
    <rPh sb="5" eb="8">
      <t>コウレイシャ</t>
    </rPh>
    <rPh sb="8" eb="10">
      <t>イリョウ</t>
    </rPh>
    <rPh sb="10" eb="12">
      <t>コウイキ</t>
    </rPh>
    <rPh sb="12" eb="14">
      <t>レンゴウ</t>
    </rPh>
    <phoneticPr fontId="1"/>
  </si>
  <si>
    <t>○</t>
  </si>
  <si>
    <t>北九州市道路公社</t>
  </si>
  <si>
    <t>北九州市住宅供給公社</t>
  </si>
  <si>
    <t>福岡北九州高速道路公社</t>
  </si>
  <si>
    <t>公立大学法人　北九州市立大学</t>
  </si>
  <si>
    <t>公益財団法人　北九州産業学術推進機構</t>
    <rPh sb="0" eb="2">
      <t>コウエキ</t>
    </rPh>
    <rPh sb="2" eb="4">
      <t>ザイダン</t>
    </rPh>
    <rPh sb="4" eb="6">
      <t>ホウジン</t>
    </rPh>
    <phoneticPr fontId="3"/>
  </si>
  <si>
    <t>公益財団法人　北九州国際交流協会</t>
  </si>
  <si>
    <t>公益財団法人　北九州市どうぶつ公園協会</t>
    <rPh sb="15" eb="17">
      <t>コウエン</t>
    </rPh>
    <rPh sb="17" eb="19">
      <t>キョウカイ</t>
    </rPh>
    <phoneticPr fontId="5"/>
  </si>
  <si>
    <t>公益財団法人　北九州市学校給食協会</t>
  </si>
  <si>
    <t>公益財団法人　北九州市芸術文化振興財団</t>
  </si>
  <si>
    <t>公益財団法人　アジア女性交流・研究フォーラム</t>
  </si>
  <si>
    <t>公益財団法人　アジア成長研究所</t>
    <rPh sb="10" eb="12">
      <t>セイチョウ</t>
    </rPh>
    <rPh sb="12" eb="15">
      <t>ケンキュウショ</t>
    </rPh>
    <phoneticPr fontId="3"/>
  </si>
  <si>
    <t>公益財団法人　西日本産業貿易コンベンション協会</t>
  </si>
  <si>
    <t>公益財団法人　九州ヒューマンメディア創造センター</t>
  </si>
  <si>
    <t>公益財団法人　北九州国際技術協力協会</t>
  </si>
  <si>
    <t>公益財団法人　北九州市環境整備協会</t>
  </si>
  <si>
    <t>公益財団法人　福岡県豊前海漁業振興基金</t>
  </si>
  <si>
    <t>公益財団法人　福岡県暴力追放運動推進センター</t>
  </si>
  <si>
    <t>公益財団法人　福岡県中小企業振興センター</t>
  </si>
  <si>
    <t>北九州高速鉄道株式会社</t>
    <rPh sb="7" eb="11">
      <t>カブシキガイシャ</t>
    </rPh>
    <phoneticPr fontId="3"/>
  </si>
  <si>
    <t>皿倉登山鉄道株式会社</t>
    <rPh sb="0" eb="1">
      <t>サラ</t>
    </rPh>
    <rPh sb="1" eb="2">
      <t>クラ</t>
    </rPh>
    <rPh sb="2" eb="4">
      <t>トザン</t>
    </rPh>
    <rPh sb="4" eb="6">
      <t>テツドウ</t>
    </rPh>
    <phoneticPr fontId="3"/>
  </si>
  <si>
    <t>北九州埠頭株式会社</t>
  </si>
  <si>
    <t>ひびき灘開発株式会社</t>
  </si>
  <si>
    <t>北九州貨物鉄道施設保有株式会社</t>
  </si>
  <si>
    <t>北九州エアターミナル株式会社</t>
  </si>
  <si>
    <t>株式会社　北九州輸入促進センター</t>
  </si>
  <si>
    <t>株式会社　北九州テクノセンター</t>
  </si>
  <si>
    <t>北九州紫川開発株式会社</t>
    <rPh sb="7" eb="9">
      <t>カブシキ</t>
    </rPh>
    <rPh sb="9" eb="11">
      <t>ガイシャ</t>
    </rPh>
    <phoneticPr fontId="3"/>
  </si>
  <si>
    <t>北九州まちづくり応援団株式会社</t>
    <rPh sb="11" eb="15">
      <t>カブシキガイシャ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</si>
</sst>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18"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52334</c:v>
                </c:pt>
                <c:pt idx="1">
                  <c:v>48794</c:v>
                </c:pt>
                <c:pt idx="2">
                  <c:v>47129</c:v>
                </c:pt>
                <c:pt idx="3">
                  <c:v>50848</c:v>
                </c:pt>
                <c:pt idx="4">
                  <c:v>53572</c:v>
                </c:pt>
              </c:numCache>
            </c:numRef>
          </c:val>
          <c:smooth val="0"/>
          <c:extLst>
            <c:ext xmlns:c16="http://schemas.microsoft.com/office/drawing/2014/chart" uri="{C3380CC4-5D6E-409C-BE32-E72D297353CC}">
              <c16:uniqueId val="{00000000-0980-4EA4-BDFA-8EA20CFA81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76819</c:v>
                </c:pt>
                <c:pt idx="1">
                  <c:v>75708</c:v>
                </c:pt>
                <c:pt idx="2">
                  <c:v>75616</c:v>
                </c:pt>
                <c:pt idx="3">
                  <c:v>68591</c:v>
                </c:pt>
                <c:pt idx="4">
                  <c:v>74417</c:v>
                </c:pt>
              </c:numCache>
            </c:numRef>
          </c:val>
          <c:smooth val="0"/>
          <c:extLst>
            <c:ext xmlns:c16="http://schemas.microsoft.com/office/drawing/2014/chart" uri="{C3380CC4-5D6E-409C-BE32-E72D297353CC}">
              <c16:uniqueId val="{00000001-0980-4EA4-BDFA-8EA20CFA819A}"/>
            </c:ext>
          </c:extLst>
        </c:ser>
        <c:dLbls>
          <c:showLegendKey val="0"/>
          <c:showVal val="0"/>
          <c:showCatName val="0"/>
          <c:showSerName val="0"/>
          <c:showPercent val="0"/>
          <c:showBubbleSize val="0"/>
        </c:dLbls>
        <c:marker val="1"/>
        <c:smooth val="0"/>
        <c:axId val="193395328"/>
        <c:axId val="193626880"/>
      </c:lineChart>
      <c:catAx>
        <c:axId val="1933953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3626880"/>
        <c:crosses val="autoZero"/>
        <c:auto val="1"/>
        <c:lblAlgn val="ctr"/>
        <c:lblOffset val="100"/>
        <c:tickLblSkip val="1"/>
        <c:tickMarkSkip val="1"/>
        <c:noMultiLvlLbl val="0"/>
      </c:catAx>
      <c:valAx>
        <c:axId val="1936268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3395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0.86</c:v>
                </c:pt>
                <c:pt idx="1">
                  <c:v>0.84</c:v>
                </c:pt>
                <c:pt idx="2">
                  <c:v>0.75</c:v>
                </c:pt>
                <c:pt idx="3">
                  <c:v>0.87</c:v>
                </c:pt>
                <c:pt idx="4">
                  <c:v>0.93</c:v>
                </c:pt>
              </c:numCache>
            </c:numRef>
          </c:val>
          <c:extLst>
            <c:ext xmlns:c16="http://schemas.microsoft.com/office/drawing/2014/chart" uri="{C3380CC4-5D6E-409C-BE32-E72D297353CC}">
              <c16:uniqueId val="{00000000-E227-4CF7-AC35-C124BD9958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4.6399999999999997</c:v>
                </c:pt>
                <c:pt idx="1">
                  <c:v>4.9000000000000004</c:v>
                </c:pt>
                <c:pt idx="2">
                  <c:v>3.5</c:v>
                </c:pt>
                <c:pt idx="3">
                  <c:v>3.76</c:v>
                </c:pt>
                <c:pt idx="4">
                  <c:v>4.0599999999999996</c:v>
                </c:pt>
              </c:numCache>
            </c:numRef>
          </c:val>
          <c:extLst>
            <c:ext xmlns:c16="http://schemas.microsoft.com/office/drawing/2014/chart" uri="{C3380CC4-5D6E-409C-BE32-E72D297353CC}">
              <c16:uniqueId val="{00000001-E227-4CF7-AC35-C124BD995838}"/>
            </c:ext>
          </c:extLst>
        </c:ser>
        <c:dLbls>
          <c:showLegendKey val="0"/>
          <c:showVal val="0"/>
          <c:showCatName val="0"/>
          <c:showSerName val="0"/>
          <c:showPercent val="0"/>
          <c:showBubbleSize val="0"/>
        </c:dLbls>
        <c:gapWidth val="250"/>
        <c:overlap val="100"/>
        <c:axId val="194708992"/>
        <c:axId val="194710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0.36</c:v>
                </c:pt>
                <c:pt idx="1">
                  <c:v>0.32</c:v>
                </c:pt>
                <c:pt idx="2">
                  <c:v>-1.51</c:v>
                </c:pt>
                <c:pt idx="3">
                  <c:v>0.39</c:v>
                </c:pt>
                <c:pt idx="4">
                  <c:v>0.35</c:v>
                </c:pt>
              </c:numCache>
            </c:numRef>
          </c:val>
          <c:smooth val="0"/>
          <c:extLst>
            <c:ext xmlns:c16="http://schemas.microsoft.com/office/drawing/2014/chart" uri="{C3380CC4-5D6E-409C-BE32-E72D297353CC}">
              <c16:uniqueId val="{00000002-E227-4CF7-AC35-C124BD995838}"/>
            </c:ext>
          </c:extLst>
        </c:ser>
        <c:dLbls>
          <c:showLegendKey val="0"/>
          <c:showVal val="0"/>
          <c:showCatName val="0"/>
          <c:showSerName val="0"/>
          <c:showPercent val="0"/>
          <c:showBubbleSize val="0"/>
        </c:dLbls>
        <c:marker val="1"/>
        <c:smooth val="0"/>
        <c:axId val="194708992"/>
        <c:axId val="194710912"/>
      </c:lineChart>
      <c:catAx>
        <c:axId val="19470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4710912"/>
        <c:crosses val="autoZero"/>
        <c:auto val="1"/>
        <c:lblAlgn val="ctr"/>
        <c:lblOffset val="100"/>
        <c:tickLblSkip val="1"/>
        <c:tickMarkSkip val="1"/>
        <c:noMultiLvlLbl val="0"/>
      </c:catAx>
      <c:valAx>
        <c:axId val="194710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708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1.65</c:v>
                </c:pt>
                <c:pt idx="2">
                  <c:v>#N/A</c:v>
                </c:pt>
                <c:pt idx="3">
                  <c:v>1.55</c:v>
                </c:pt>
                <c:pt idx="4">
                  <c:v>#N/A</c:v>
                </c:pt>
                <c:pt idx="5">
                  <c:v>1.55</c:v>
                </c:pt>
                <c:pt idx="6">
                  <c:v>#N/A</c:v>
                </c:pt>
                <c:pt idx="7">
                  <c:v>1.72</c:v>
                </c:pt>
                <c:pt idx="8">
                  <c:v>#N/A</c:v>
                </c:pt>
                <c:pt idx="9">
                  <c:v>1.59</c:v>
                </c:pt>
              </c:numCache>
            </c:numRef>
          </c:val>
          <c:extLst>
            <c:ext xmlns:c16="http://schemas.microsoft.com/office/drawing/2014/chart" uri="{C3380CC4-5D6E-409C-BE32-E72D297353CC}">
              <c16:uniqueId val="{00000000-61E9-47F6-914F-A36166DF6A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1E9-47F6-914F-A36166DF6A3C}"/>
            </c:ext>
          </c:extLst>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0.63</c:v>
                </c:pt>
                <c:pt idx="2">
                  <c:v>#N/A</c:v>
                </c:pt>
                <c:pt idx="3">
                  <c:v>0.71</c:v>
                </c:pt>
                <c:pt idx="4">
                  <c:v>#N/A</c:v>
                </c:pt>
                <c:pt idx="5">
                  <c:v>0.52</c:v>
                </c:pt>
                <c:pt idx="6">
                  <c:v>#N/A</c:v>
                </c:pt>
                <c:pt idx="7">
                  <c:v>0.56000000000000005</c:v>
                </c:pt>
                <c:pt idx="8">
                  <c:v>#N/A</c:v>
                </c:pt>
                <c:pt idx="9">
                  <c:v>0.65</c:v>
                </c:pt>
              </c:numCache>
            </c:numRef>
          </c:val>
          <c:extLst>
            <c:ext xmlns:c16="http://schemas.microsoft.com/office/drawing/2014/chart" uri="{C3380CC4-5D6E-409C-BE32-E72D297353CC}">
              <c16:uniqueId val="{00000002-61E9-47F6-914F-A36166DF6A3C}"/>
            </c:ext>
          </c:extLst>
        </c:ser>
        <c:ser>
          <c:idx val="3"/>
          <c:order val="3"/>
          <c:tx>
            <c:strRef>
              <c:f>データシート!$A$30</c:f>
              <c:strCache>
                <c:ptCount val="1"/>
                <c:pt idx="0">
                  <c:v>交通事業会計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0.65</c:v>
                </c:pt>
                <c:pt idx="2">
                  <c:v>#N/A</c:v>
                </c:pt>
                <c:pt idx="3">
                  <c:v>0.65</c:v>
                </c:pt>
                <c:pt idx="4">
                  <c:v>#N/A</c:v>
                </c:pt>
                <c:pt idx="5">
                  <c:v>0.66</c:v>
                </c:pt>
                <c:pt idx="6">
                  <c:v>#N/A</c:v>
                </c:pt>
                <c:pt idx="7">
                  <c:v>0.68</c:v>
                </c:pt>
                <c:pt idx="8">
                  <c:v>#N/A</c:v>
                </c:pt>
                <c:pt idx="9">
                  <c:v>0.65</c:v>
                </c:pt>
              </c:numCache>
            </c:numRef>
          </c:val>
          <c:extLst>
            <c:ext xmlns:c16="http://schemas.microsoft.com/office/drawing/2014/chart" uri="{C3380CC4-5D6E-409C-BE32-E72D297353CC}">
              <c16:uniqueId val="{00000003-61E9-47F6-914F-A36166DF6A3C}"/>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0.57999999999999996</c:v>
                </c:pt>
                <c:pt idx="2">
                  <c:v>#N/A</c:v>
                </c:pt>
                <c:pt idx="3">
                  <c:v>0.59</c:v>
                </c:pt>
                <c:pt idx="4">
                  <c:v>#N/A</c:v>
                </c:pt>
                <c:pt idx="5">
                  <c:v>0.6</c:v>
                </c:pt>
                <c:pt idx="6">
                  <c:v>#N/A</c:v>
                </c:pt>
                <c:pt idx="7">
                  <c:v>0.68</c:v>
                </c:pt>
                <c:pt idx="8">
                  <c:v>#N/A</c:v>
                </c:pt>
                <c:pt idx="9">
                  <c:v>0.69</c:v>
                </c:pt>
              </c:numCache>
            </c:numRef>
          </c:val>
          <c:extLst>
            <c:ext xmlns:c16="http://schemas.microsoft.com/office/drawing/2014/chart" uri="{C3380CC4-5D6E-409C-BE32-E72D297353CC}">
              <c16:uniqueId val="{00000004-61E9-47F6-914F-A36166DF6A3C}"/>
            </c:ext>
          </c:extLst>
        </c:ser>
        <c:ser>
          <c:idx val="5"/>
          <c:order val="5"/>
          <c:tx>
            <c:strRef>
              <c:f>データシート!$A$32</c:f>
              <c:strCache>
                <c:ptCount val="1"/>
                <c:pt idx="0">
                  <c:v>廃棄物発電特別会計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0.34</c:v>
                </c:pt>
                <c:pt idx="2">
                  <c:v>#N/A</c:v>
                </c:pt>
                <c:pt idx="3">
                  <c:v>0.28999999999999998</c:v>
                </c:pt>
                <c:pt idx="4">
                  <c:v>#N/A</c:v>
                </c:pt>
                <c:pt idx="5">
                  <c:v>0.5</c:v>
                </c:pt>
                <c:pt idx="6">
                  <c:v>#N/A</c:v>
                </c:pt>
                <c:pt idx="7">
                  <c:v>0.88</c:v>
                </c:pt>
                <c:pt idx="8">
                  <c:v>#N/A</c:v>
                </c:pt>
                <c:pt idx="9">
                  <c:v>1.1100000000000001</c:v>
                </c:pt>
              </c:numCache>
            </c:numRef>
          </c:val>
          <c:extLst>
            <c:ext xmlns:c16="http://schemas.microsoft.com/office/drawing/2014/chart" uri="{C3380CC4-5D6E-409C-BE32-E72D297353CC}">
              <c16:uniqueId val="{00000005-61E9-47F6-914F-A36166DF6A3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0.24</c:v>
                </c:pt>
                <c:pt idx="2">
                  <c:v>#N/A</c:v>
                </c:pt>
                <c:pt idx="3">
                  <c:v>0.38</c:v>
                </c:pt>
                <c:pt idx="4">
                  <c:v>#N/A</c:v>
                </c:pt>
                <c:pt idx="5">
                  <c:v>0.69</c:v>
                </c:pt>
                <c:pt idx="6">
                  <c:v>#N/A</c:v>
                </c:pt>
                <c:pt idx="7">
                  <c:v>0.82</c:v>
                </c:pt>
                <c:pt idx="8">
                  <c:v>#N/A</c:v>
                </c:pt>
                <c:pt idx="9">
                  <c:v>1.1200000000000001</c:v>
                </c:pt>
              </c:numCache>
            </c:numRef>
          </c:val>
          <c:extLst>
            <c:ext xmlns:c16="http://schemas.microsoft.com/office/drawing/2014/chart" uri="{C3380CC4-5D6E-409C-BE32-E72D297353CC}">
              <c16:uniqueId val="{00000006-61E9-47F6-914F-A36166DF6A3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1.23</c:v>
                </c:pt>
                <c:pt idx="2">
                  <c:v>#N/A</c:v>
                </c:pt>
                <c:pt idx="3">
                  <c:v>1.1299999999999999</c:v>
                </c:pt>
                <c:pt idx="4">
                  <c:v>#N/A</c:v>
                </c:pt>
                <c:pt idx="5">
                  <c:v>1.1200000000000001</c:v>
                </c:pt>
                <c:pt idx="6">
                  <c:v>#N/A</c:v>
                </c:pt>
                <c:pt idx="7">
                  <c:v>1.18</c:v>
                </c:pt>
                <c:pt idx="8">
                  <c:v>#N/A</c:v>
                </c:pt>
                <c:pt idx="9">
                  <c:v>1.1499999999999999</c:v>
                </c:pt>
              </c:numCache>
            </c:numRef>
          </c:val>
          <c:extLst>
            <c:ext xmlns:c16="http://schemas.microsoft.com/office/drawing/2014/chart" uri="{C3380CC4-5D6E-409C-BE32-E72D297353CC}">
              <c16:uniqueId val="{00000007-61E9-47F6-914F-A36166DF6A3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0.3</c:v>
                </c:pt>
                <c:pt idx="1">
                  <c:v>#N/A</c:v>
                </c:pt>
                <c:pt idx="2">
                  <c:v>#N/A</c:v>
                </c:pt>
                <c:pt idx="3">
                  <c:v>0.4</c:v>
                </c:pt>
                <c:pt idx="4">
                  <c:v>#N/A</c:v>
                </c:pt>
                <c:pt idx="5">
                  <c:v>0.96</c:v>
                </c:pt>
                <c:pt idx="6">
                  <c:v>#N/A</c:v>
                </c:pt>
                <c:pt idx="7">
                  <c:v>1.41</c:v>
                </c:pt>
                <c:pt idx="8">
                  <c:v>#N/A</c:v>
                </c:pt>
                <c:pt idx="9">
                  <c:v>1.71</c:v>
                </c:pt>
              </c:numCache>
            </c:numRef>
          </c:val>
          <c:extLst>
            <c:ext xmlns:c16="http://schemas.microsoft.com/office/drawing/2014/chart" uri="{C3380CC4-5D6E-409C-BE32-E72D297353CC}">
              <c16:uniqueId val="{00000008-61E9-47F6-914F-A36166DF6A3C}"/>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2.06</c:v>
                </c:pt>
                <c:pt idx="2">
                  <c:v>#N/A</c:v>
                </c:pt>
                <c:pt idx="3">
                  <c:v>2.13</c:v>
                </c:pt>
                <c:pt idx="4">
                  <c:v>#N/A</c:v>
                </c:pt>
                <c:pt idx="5">
                  <c:v>2.0299999999999998</c:v>
                </c:pt>
                <c:pt idx="6">
                  <c:v>#N/A</c:v>
                </c:pt>
                <c:pt idx="7">
                  <c:v>1.91</c:v>
                </c:pt>
                <c:pt idx="8">
                  <c:v>#N/A</c:v>
                </c:pt>
                <c:pt idx="9">
                  <c:v>2.02</c:v>
                </c:pt>
              </c:numCache>
            </c:numRef>
          </c:val>
          <c:extLst>
            <c:ext xmlns:c16="http://schemas.microsoft.com/office/drawing/2014/chart" uri="{C3380CC4-5D6E-409C-BE32-E72D297353CC}">
              <c16:uniqueId val="{00000009-61E9-47F6-914F-A36166DF6A3C}"/>
            </c:ext>
          </c:extLst>
        </c:ser>
        <c:dLbls>
          <c:showLegendKey val="0"/>
          <c:showVal val="0"/>
          <c:showCatName val="0"/>
          <c:showSerName val="0"/>
          <c:showPercent val="0"/>
          <c:showBubbleSize val="0"/>
        </c:dLbls>
        <c:gapWidth val="150"/>
        <c:overlap val="100"/>
        <c:axId val="194907520"/>
        <c:axId val="194913408"/>
      </c:barChart>
      <c:catAx>
        <c:axId val="19490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4913408"/>
        <c:crosses val="autoZero"/>
        <c:auto val="1"/>
        <c:lblAlgn val="ctr"/>
        <c:lblOffset val="100"/>
        <c:tickLblSkip val="1"/>
        <c:tickMarkSkip val="1"/>
        <c:noMultiLvlLbl val="0"/>
      </c:catAx>
      <c:valAx>
        <c:axId val="194913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907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63050</c:v>
                </c:pt>
                <c:pt idx="5">
                  <c:v>62952</c:v>
                </c:pt>
                <c:pt idx="8">
                  <c:v>62248</c:v>
                </c:pt>
                <c:pt idx="11">
                  <c:v>62159</c:v>
                </c:pt>
                <c:pt idx="14">
                  <c:v>61822</c:v>
                </c:pt>
              </c:numCache>
            </c:numRef>
          </c:val>
          <c:extLst>
            <c:ext xmlns:c16="http://schemas.microsoft.com/office/drawing/2014/chart" uri="{C3380CC4-5D6E-409C-BE32-E72D297353CC}">
              <c16:uniqueId val="{00000000-D4DD-4FC9-910C-9E6F8DF628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185</c:v>
                </c:pt>
                <c:pt idx="3">
                  <c:v>83</c:v>
                </c:pt>
                <c:pt idx="6">
                  <c:v>90</c:v>
                </c:pt>
                <c:pt idx="9">
                  <c:v>48</c:v>
                </c:pt>
                <c:pt idx="12">
                  <c:v>47</c:v>
                </c:pt>
              </c:numCache>
            </c:numRef>
          </c:val>
          <c:extLst>
            <c:ext xmlns:c16="http://schemas.microsoft.com/office/drawing/2014/chart" uri="{C3380CC4-5D6E-409C-BE32-E72D297353CC}">
              <c16:uniqueId val="{00000001-D4DD-4FC9-910C-9E6F8DF628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1289</c:v>
                </c:pt>
                <c:pt idx="3">
                  <c:v>1262</c:v>
                </c:pt>
                <c:pt idx="6">
                  <c:v>625</c:v>
                </c:pt>
                <c:pt idx="9">
                  <c:v>447</c:v>
                </c:pt>
                <c:pt idx="12">
                  <c:v>447</c:v>
                </c:pt>
              </c:numCache>
            </c:numRef>
          </c:val>
          <c:extLst>
            <c:ext xmlns:c16="http://schemas.microsoft.com/office/drawing/2014/chart" uri="{C3380CC4-5D6E-409C-BE32-E72D297353CC}">
              <c16:uniqueId val="{00000002-D4DD-4FC9-910C-9E6F8DF628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4DD-4FC9-910C-9E6F8DF628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8089</c:v>
                </c:pt>
                <c:pt idx="3">
                  <c:v>8224</c:v>
                </c:pt>
                <c:pt idx="6">
                  <c:v>7891</c:v>
                </c:pt>
                <c:pt idx="9">
                  <c:v>8372</c:v>
                </c:pt>
                <c:pt idx="12">
                  <c:v>7580</c:v>
                </c:pt>
              </c:numCache>
            </c:numRef>
          </c:val>
          <c:extLst>
            <c:ext xmlns:c16="http://schemas.microsoft.com/office/drawing/2014/chart" uri="{C3380CC4-5D6E-409C-BE32-E72D297353CC}">
              <c16:uniqueId val="{00000004-D4DD-4FC9-910C-9E6F8DF628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25282</c:v>
                </c:pt>
                <c:pt idx="3">
                  <c:v>27141</c:v>
                </c:pt>
                <c:pt idx="6">
                  <c:v>28971</c:v>
                </c:pt>
                <c:pt idx="9">
                  <c:v>30279</c:v>
                </c:pt>
                <c:pt idx="12">
                  <c:v>32151</c:v>
                </c:pt>
              </c:numCache>
            </c:numRef>
          </c:val>
          <c:extLst>
            <c:ext xmlns:c16="http://schemas.microsoft.com/office/drawing/2014/chart" uri="{C3380CC4-5D6E-409C-BE32-E72D297353CC}">
              <c16:uniqueId val="{00000005-D4DD-4FC9-910C-9E6F8DF628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5710</c:v>
                </c:pt>
                <c:pt idx="3">
                  <c:v>4813</c:v>
                </c:pt>
                <c:pt idx="6">
                  <c:v>5750</c:v>
                </c:pt>
                <c:pt idx="9">
                  <c:v>5402</c:v>
                </c:pt>
                <c:pt idx="12">
                  <c:v>8866</c:v>
                </c:pt>
              </c:numCache>
            </c:numRef>
          </c:val>
          <c:extLst>
            <c:ext xmlns:c16="http://schemas.microsoft.com/office/drawing/2014/chart" uri="{C3380CC4-5D6E-409C-BE32-E72D297353CC}">
              <c16:uniqueId val="{00000006-D4DD-4FC9-910C-9E6F8DF628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46118</c:v>
                </c:pt>
                <c:pt idx="3">
                  <c:v>41296</c:v>
                </c:pt>
                <c:pt idx="6">
                  <c:v>41495</c:v>
                </c:pt>
                <c:pt idx="9">
                  <c:v>40192</c:v>
                </c:pt>
                <c:pt idx="12">
                  <c:v>40094</c:v>
                </c:pt>
              </c:numCache>
            </c:numRef>
          </c:val>
          <c:extLst>
            <c:ext xmlns:c16="http://schemas.microsoft.com/office/drawing/2014/chart" uri="{C3380CC4-5D6E-409C-BE32-E72D297353CC}">
              <c16:uniqueId val="{00000007-D4DD-4FC9-910C-9E6F8DF62857}"/>
            </c:ext>
          </c:extLst>
        </c:ser>
        <c:dLbls>
          <c:showLegendKey val="0"/>
          <c:showVal val="0"/>
          <c:showCatName val="0"/>
          <c:showSerName val="0"/>
          <c:showPercent val="0"/>
          <c:showBubbleSize val="0"/>
        </c:dLbls>
        <c:gapWidth val="100"/>
        <c:overlap val="100"/>
        <c:axId val="200092672"/>
        <c:axId val="200111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23623</c:v>
                </c:pt>
                <c:pt idx="2">
                  <c:v>#N/A</c:v>
                </c:pt>
                <c:pt idx="3">
                  <c:v>#N/A</c:v>
                </c:pt>
                <c:pt idx="4">
                  <c:v>19867</c:v>
                </c:pt>
                <c:pt idx="5">
                  <c:v>#N/A</c:v>
                </c:pt>
                <c:pt idx="6">
                  <c:v>#N/A</c:v>
                </c:pt>
                <c:pt idx="7">
                  <c:v>22574</c:v>
                </c:pt>
                <c:pt idx="8">
                  <c:v>#N/A</c:v>
                </c:pt>
                <c:pt idx="9">
                  <c:v>#N/A</c:v>
                </c:pt>
                <c:pt idx="10">
                  <c:v>22581</c:v>
                </c:pt>
                <c:pt idx="11">
                  <c:v>#N/A</c:v>
                </c:pt>
                <c:pt idx="12">
                  <c:v>#N/A</c:v>
                </c:pt>
                <c:pt idx="13">
                  <c:v>27363</c:v>
                </c:pt>
                <c:pt idx="14">
                  <c:v>#N/A</c:v>
                </c:pt>
              </c:numCache>
            </c:numRef>
          </c:val>
          <c:smooth val="0"/>
          <c:extLst>
            <c:ext xmlns:c16="http://schemas.microsoft.com/office/drawing/2014/chart" uri="{C3380CC4-5D6E-409C-BE32-E72D297353CC}">
              <c16:uniqueId val="{00000008-D4DD-4FC9-910C-9E6F8DF62857}"/>
            </c:ext>
          </c:extLst>
        </c:ser>
        <c:dLbls>
          <c:showLegendKey val="0"/>
          <c:showVal val="0"/>
          <c:showCatName val="0"/>
          <c:showSerName val="0"/>
          <c:showPercent val="0"/>
          <c:showBubbleSize val="0"/>
        </c:dLbls>
        <c:marker val="1"/>
        <c:smooth val="0"/>
        <c:axId val="200092672"/>
        <c:axId val="200111232"/>
      </c:lineChart>
      <c:catAx>
        <c:axId val="20009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0111232"/>
        <c:crosses val="autoZero"/>
        <c:auto val="1"/>
        <c:lblAlgn val="ctr"/>
        <c:lblOffset val="100"/>
        <c:tickLblSkip val="1"/>
        <c:tickMarkSkip val="1"/>
        <c:noMultiLvlLbl val="0"/>
      </c:catAx>
      <c:valAx>
        <c:axId val="200111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092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487623</c:v>
                </c:pt>
                <c:pt idx="5">
                  <c:v>488424</c:v>
                </c:pt>
                <c:pt idx="8">
                  <c:v>493948</c:v>
                </c:pt>
                <c:pt idx="11">
                  <c:v>503307</c:v>
                </c:pt>
                <c:pt idx="14">
                  <c:v>507847</c:v>
                </c:pt>
              </c:numCache>
            </c:numRef>
          </c:val>
          <c:extLst>
            <c:ext xmlns:c16="http://schemas.microsoft.com/office/drawing/2014/chart" uri="{C3380CC4-5D6E-409C-BE32-E72D297353CC}">
              <c16:uniqueId val="{00000000-95EF-4C83-889A-CBA60A5DB5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186445</c:v>
                </c:pt>
                <c:pt idx="5">
                  <c:v>186209</c:v>
                </c:pt>
                <c:pt idx="8">
                  <c:v>192557</c:v>
                </c:pt>
                <c:pt idx="11">
                  <c:v>189888</c:v>
                </c:pt>
                <c:pt idx="14">
                  <c:v>190580</c:v>
                </c:pt>
              </c:numCache>
            </c:numRef>
          </c:val>
          <c:extLst>
            <c:ext xmlns:c16="http://schemas.microsoft.com/office/drawing/2014/chart" uri="{C3380CC4-5D6E-409C-BE32-E72D297353CC}">
              <c16:uniqueId val="{00000001-95EF-4C83-889A-CBA60A5DB5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116170</c:v>
                </c:pt>
                <c:pt idx="5">
                  <c:v>121888</c:v>
                </c:pt>
                <c:pt idx="8">
                  <c:v>124823</c:v>
                </c:pt>
                <c:pt idx="11">
                  <c:v>130511</c:v>
                </c:pt>
                <c:pt idx="14">
                  <c:v>130417</c:v>
                </c:pt>
              </c:numCache>
            </c:numRef>
          </c:val>
          <c:extLst>
            <c:ext xmlns:c16="http://schemas.microsoft.com/office/drawing/2014/chart" uri="{C3380CC4-5D6E-409C-BE32-E72D297353CC}">
              <c16:uniqueId val="{00000002-95EF-4C83-889A-CBA60A5DB5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EF-4C83-889A-CBA60A5DB5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EF-4C83-889A-CBA60A5DB5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7057</c:v>
                </c:pt>
                <c:pt idx="3">
                  <c:v>6557</c:v>
                </c:pt>
                <c:pt idx="6">
                  <c:v>5924</c:v>
                </c:pt>
                <c:pt idx="9">
                  <c:v>1954</c:v>
                </c:pt>
                <c:pt idx="12">
                  <c:v>1899</c:v>
                </c:pt>
              </c:numCache>
            </c:numRef>
          </c:val>
          <c:extLst>
            <c:ext xmlns:c16="http://schemas.microsoft.com/office/drawing/2014/chart" uri="{C3380CC4-5D6E-409C-BE32-E72D297353CC}">
              <c16:uniqueId val="{00000005-95EF-4C83-889A-CBA60A5DB5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63729</c:v>
                </c:pt>
                <c:pt idx="3">
                  <c:v>62708</c:v>
                </c:pt>
                <c:pt idx="6">
                  <c:v>61702</c:v>
                </c:pt>
                <c:pt idx="9">
                  <c:v>60052</c:v>
                </c:pt>
                <c:pt idx="12">
                  <c:v>55962</c:v>
                </c:pt>
              </c:numCache>
            </c:numRef>
          </c:val>
          <c:extLst>
            <c:ext xmlns:c16="http://schemas.microsoft.com/office/drawing/2014/chart" uri="{C3380CC4-5D6E-409C-BE32-E72D297353CC}">
              <c16:uniqueId val="{00000006-95EF-4C83-889A-CBA60A5DB5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5EF-4C83-889A-CBA60A5DB5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105377</c:v>
                </c:pt>
                <c:pt idx="3">
                  <c:v>106781</c:v>
                </c:pt>
                <c:pt idx="6">
                  <c:v>104676</c:v>
                </c:pt>
                <c:pt idx="9">
                  <c:v>105941</c:v>
                </c:pt>
                <c:pt idx="12">
                  <c:v>101938</c:v>
                </c:pt>
              </c:numCache>
            </c:numRef>
          </c:val>
          <c:extLst>
            <c:ext xmlns:c16="http://schemas.microsoft.com/office/drawing/2014/chart" uri="{C3380CC4-5D6E-409C-BE32-E72D297353CC}">
              <c16:uniqueId val="{00000008-95EF-4C83-889A-CBA60A5DB5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7278</c:v>
                </c:pt>
                <c:pt idx="3">
                  <c:v>4929</c:v>
                </c:pt>
                <c:pt idx="6">
                  <c:v>5965</c:v>
                </c:pt>
                <c:pt idx="9">
                  <c:v>3125</c:v>
                </c:pt>
                <c:pt idx="12">
                  <c:v>11836</c:v>
                </c:pt>
              </c:numCache>
            </c:numRef>
          </c:val>
          <c:extLst>
            <c:ext xmlns:c16="http://schemas.microsoft.com/office/drawing/2014/chart" uri="{C3380CC4-5D6E-409C-BE32-E72D297353CC}">
              <c16:uniqueId val="{00000009-95EF-4C83-889A-CBA60A5DB5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940381</c:v>
                </c:pt>
                <c:pt idx="3">
                  <c:v>956720</c:v>
                </c:pt>
                <c:pt idx="6">
                  <c:v>980914</c:v>
                </c:pt>
                <c:pt idx="9">
                  <c:v>999511</c:v>
                </c:pt>
                <c:pt idx="12">
                  <c:v>1012875</c:v>
                </c:pt>
              </c:numCache>
            </c:numRef>
          </c:val>
          <c:extLst>
            <c:ext xmlns:c16="http://schemas.microsoft.com/office/drawing/2014/chart" uri="{C3380CC4-5D6E-409C-BE32-E72D297353CC}">
              <c16:uniqueId val="{0000000A-95EF-4C83-889A-CBA60A5DB51A}"/>
            </c:ext>
          </c:extLst>
        </c:ser>
        <c:dLbls>
          <c:showLegendKey val="0"/>
          <c:showVal val="0"/>
          <c:showCatName val="0"/>
          <c:showSerName val="0"/>
          <c:showPercent val="0"/>
          <c:showBubbleSize val="0"/>
        </c:dLbls>
        <c:gapWidth val="100"/>
        <c:overlap val="100"/>
        <c:axId val="200287360"/>
        <c:axId val="200289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333584</c:v>
                </c:pt>
                <c:pt idx="2">
                  <c:v>#N/A</c:v>
                </c:pt>
                <c:pt idx="3">
                  <c:v>#N/A</c:v>
                </c:pt>
                <c:pt idx="4">
                  <c:v>341174</c:v>
                </c:pt>
                <c:pt idx="5">
                  <c:v>#N/A</c:v>
                </c:pt>
                <c:pt idx="6">
                  <c:v>#N/A</c:v>
                </c:pt>
                <c:pt idx="7">
                  <c:v>347852</c:v>
                </c:pt>
                <c:pt idx="8">
                  <c:v>#N/A</c:v>
                </c:pt>
                <c:pt idx="9">
                  <c:v>#N/A</c:v>
                </c:pt>
                <c:pt idx="10">
                  <c:v>346877</c:v>
                </c:pt>
                <c:pt idx="11">
                  <c:v>#N/A</c:v>
                </c:pt>
                <c:pt idx="12">
                  <c:v>#N/A</c:v>
                </c:pt>
                <c:pt idx="13">
                  <c:v>355666</c:v>
                </c:pt>
                <c:pt idx="14">
                  <c:v>#N/A</c:v>
                </c:pt>
              </c:numCache>
            </c:numRef>
          </c:val>
          <c:smooth val="0"/>
          <c:extLst>
            <c:ext xmlns:c16="http://schemas.microsoft.com/office/drawing/2014/chart" uri="{C3380CC4-5D6E-409C-BE32-E72D297353CC}">
              <c16:uniqueId val="{0000000B-95EF-4C83-889A-CBA60A5DB51A}"/>
            </c:ext>
          </c:extLst>
        </c:ser>
        <c:dLbls>
          <c:showLegendKey val="0"/>
          <c:showVal val="0"/>
          <c:showCatName val="0"/>
          <c:showSerName val="0"/>
          <c:showPercent val="0"/>
          <c:showBubbleSize val="0"/>
        </c:dLbls>
        <c:marker val="1"/>
        <c:smooth val="0"/>
        <c:axId val="200287360"/>
        <c:axId val="200289280"/>
      </c:lineChart>
      <c:catAx>
        <c:axId val="200287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0289280"/>
        <c:crosses val="autoZero"/>
        <c:auto val="1"/>
        <c:lblAlgn val="ctr"/>
        <c:lblOffset val="100"/>
        <c:tickLblSkip val="1"/>
        <c:tickMarkSkip val="1"/>
        <c:noMultiLvlLbl val="0"/>
      </c:catAx>
      <c:valAx>
        <c:axId val="200289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287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6.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7.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5.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福岡県北九州市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976,925
965,582
491.95
523,522,202
517,271,710
2,324,333
249,476,682
921,431,947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174.3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までは、リーマンショックを契機とする法人市民税の減などにより、基準財政収入額が減少し、財政力指数は低下する傾向にありましたが、緩やかな景気回復による法人市民税の増などにより、基準財政収入額が増加し財政力指数は上昇傾向にあります。</a:t>
          </a:r>
          <a:endParaRPr lang="ja-JP" altLang="ja-JP">
            <a:effectLst/>
          </a:endParaRPr>
        </a:p>
        <a:p>
          <a:r>
            <a:rPr kumimoji="1" lang="ja-JP" altLang="ja-JP" sz="1100">
              <a:solidFill>
                <a:schemeClr val="dk1"/>
              </a:solidFill>
              <a:effectLst/>
              <a:latin typeface="+mn-lt"/>
              <a:ea typeface="+mn-ea"/>
              <a:cs typeface="+mn-cs"/>
            </a:rPr>
            <a:t>　しかし、人口減少や類似団体で最も高い高齢化率（平成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a:t>
          </a:r>
          <a:r>
            <a:rPr kumimoji="1" lang="en-US" altLang="ja-JP" sz="1100">
              <a:solidFill>
                <a:schemeClr val="dk1"/>
              </a:solidFill>
              <a:effectLst/>
              <a:latin typeface="+mn-lt"/>
              <a:ea typeface="+mn-ea"/>
              <a:cs typeface="+mn-cs"/>
            </a:rPr>
            <a:t>27.8</a:t>
          </a:r>
          <a:r>
            <a:rPr kumimoji="1" lang="ja-JP" altLang="ja-JP" sz="1100">
              <a:solidFill>
                <a:schemeClr val="dk1"/>
              </a:solidFill>
              <a:effectLst/>
              <a:latin typeface="+mn-lt"/>
              <a:ea typeface="+mn-ea"/>
              <a:cs typeface="+mn-cs"/>
            </a:rPr>
            <a:t>％）などの影響により、市民一人当たりの市税収入が類似団体平均を下回っていることから類似団体との比較では依然低い水準となっています。</a:t>
          </a:r>
          <a:endParaRPr lang="ja-JP" altLang="ja-JP">
            <a:effectLst/>
          </a:endParaRPr>
        </a:p>
        <a:p>
          <a:r>
            <a:rPr kumimoji="1" lang="ja-JP" altLang="ja-JP" sz="1100">
              <a:solidFill>
                <a:schemeClr val="dk1"/>
              </a:solidFill>
              <a:effectLst/>
              <a:latin typeface="+mn-lt"/>
              <a:ea typeface="+mn-ea"/>
              <a:cs typeface="+mn-cs"/>
            </a:rPr>
            <a:t>　このため、企業誘致の推進による税源の涵養や収納率の向上に取り組むなど、歳入の確保に努めます。</a:t>
          </a:r>
          <a:endParaRPr lang="ja-JP" altLang="ja-JP">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0" name="直線コネクタ 59"/>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1"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0.70</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2" name="直線コネクタ 61"/>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3"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4" name="直線コネクタ 63"/>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116840</xdr:rowOff>
    </xdr:from>
    <xdr:to>
      <xdr:col>7</xdr:col>
      <xdr:colOff>152400</xdr:colOff>
      <xdr:row>44</xdr:row>
      <xdr:rowOff>165100</xdr:rowOff>
    </xdr:to>
    <xdr:cxnSp macro="">
      <xdr:nvCxnSpPr>
        <xdr:cNvPr id="65" name="直線コネクタ 64"/>
        <xdr:cNvCxnSpPr/>
      </xdr:nvCxnSpPr>
      <xdr:spPr>
        <a:xfrm flipV="1">
          <a:off x="4114800" y="76606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92727</xdr:rowOff>
    </xdr:from>
    <xdr:ext cx="762000" cy="259045"/>
    <xdr:sp macro="" textlink="">
      <xdr:nvSpPr>
        <xdr:cNvPr id="66"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7" name="フローチャート : 判断 66"/>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45</xdr:row>
      <xdr:rowOff>41910</xdr:rowOff>
    </xdr:to>
    <xdr:cxnSp macro="">
      <xdr:nvCxnSpPr>
        <xdr:cNvPr id="68" name="直線コネクタ 67"/>
        <xdr:cNvCxnSpPr/>
      </xdr:nvCxnSpPr>
      <xdr:spPr>
        <a:xfrm flipV="1">
          <a:off x="3225800" y="77089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69" name="フローチャート : 判断 68"/>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70" name="テキスト ボックス 6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41910</xdr:rowOff>
    </xdr:from>
    <xdr:to>
      <xdr:col>4</xdr:col>
      <xdr:colOff>482600</xdr:colOff>
      <xdr:row>45</xdr:row>
      <xdr:rowOff>41910</xdr:rowOff>
    </xdr:to>
    <xdr:cxnSp macro="">
      <xdr:nvCxnSpPr>
        <xdr:cNvPr id="71" name="直線コネクタ 70"/>
        <xdr:cNvCxnSpPr/>
      </xdr:nvCxnSpPr>
      <xdr:spPr>
        <a:xfrm>
          <a:off x="2336800" y="7757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124460</xdr:rowOff>
    </xdr:from>
    <xdr:to>
      <xdr:col>4</xdr:col>
      <xdr:colOff>533400</xdr:colOff>
      <xdr:row>41</xdr:row>
      <xdr:rowOff>54610</xdr:rowOff>
    </xdr:to>
    <xdr:sp macro="" textlink="">
      <xdr:nvSpPr>
        <xdr:cNvPr id="72" name="フローチャート : 判断 71"/>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64787</xdr:rowOff>
    </xdr:from>
    <xdr:ext cx="762000" cy="259045"/>
    <xdr:sp macro="" textlink="">
      <xdr:nvSpPr>
        <xdr:cNvPr id="73" name="テキスト ボックス 72"/>
        <xdr:cNvSpPr txBox="1"/>
      </xdr:nvSpPr>
      <xdr:spPr>
        <a:xfrm>
          <a:off x="2844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45</xdr:row>
      <xdr:rowOff>41910</xdr:rowOff>
    </xdr:to>
    <xdr:cxnSp macro="">
      <xdr:nvCxnSpPr>
        <xdr:cNvPr id="74" name="直線コネクタ 73"/>
        <xdr:cNvCxnSpPr/>
      </xdr:nvCxnSpPr>
      <xdr:spPr>
        <a:xfrm>
          <a:off x="1447800" y="77089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27940</xdr:rowOff>
    </xdr:from>
    <xdr:to>
      <xdr:col>3</xdr:col>
      <xdr:colOff>330200</xdr:colOff>
      <xdr:row>40</xdr:row>
      <xdr:rowOff>129540</xdr:rowOff>
    </xdr:to>
    <xdr:sp macro="" textlink="">
      <xdr:nvSpPr>
        <xdr:cNvPr id="75" name="フローチャート : 判断 74"/>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139717</xdr:rowOff>
    </xdr:from>
    <xdr:ext cx="762000" cy="259045"/>
    <xdr:sp macro="" textlink="">
      <xdr:nvSpPr>
        <xdr:cNvPr id="76" name="テキスト ボックス 75"/>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151130</xdr:rowOff>
    </xdr:from>
    <xdr:to>
      <xdr:col>2</xdr:col>
      <xdr:colOff>127000</xdr:colOff>
      <xdr:row>40</xdr:row>
      <xdr:rowOff>81280</xdr:rowOff>
    </xdr:to>
    <xdr:sp macro="" textlink="">
      <xdr:nvSpPr>
        <xdr:cNvPr id="77" name="フローチャート : 判断 76"/>
        <xdr:cNvSpPr/>
      </xdr:nvSpPr>
      <xdr:spPr>
        <a:xfrm>
          <a:off x="1397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91457</xdr:rowOff>
    </xdr:from>
    <xdr:ext cx="762000" cy="259045"/>
    <xdr:sp macro="" textlink="">
      <xdr:nvSpPr>
        <xdr:cNvPr id="78" name="テキスト ボックス 77"/>
        <xdr:cNvSpPr txBox="1"/>
      </xdr:nvSpPr>
      <xdr:spPr>
        <a:xfrm>
          <a:off x="1066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66040</xdr:rowOff>
    </xdr:from>
    <xdr:to>
      <xdr:col>7</xdr:col>
      <xdr:colOff>203200</xdr:colOff>
      <xdr:row>44</xdr:row>
      <xdr:rowOff>167640</xdr:rowOff>
    </xdr:to>
    <xdr:sp macro="" textlink="">
      <xdr:nvSpPr>
        <xdr:cNvPr id="84" name="円/楕円 83"/>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133367</xdr:rowOff>
    </xdr:from>
    <xdr:ext cx="762000" cy="259045"/>
    <xdr:sp macro="" textlink="">
      <xdr:nvSpPr>
        <xdr:cNvPr id="85" name="財政力該当値テキスト"/>
        <xdr:cNvSpPr txBox="1"/>
      </xdr:nvSpPr>
      <xdr:spPr>
        <a:xfrm>
          <a:off x="5041900" y="750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6" name="円/楕円 85"/>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87" name="テキスト ボックス 86"/>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162560</xdr:rowOff>
    </xdr:from>
    <xdr:to>
      <xdr:col>4</xdr:col>
      <xdr:colOff>533400</xdr:colOff>
      <xdr:row>45</xdr:row>
      <xdr:rowOff>92710</xdr:rowOff>
    </xdr:to>
    <xdr:sp macro="" textlink="">
      <xdr:nvSpPr>
        <xdr:cNvPr id="88" name="円/楕円 87"/>
        <xdr:cNvSpPr/>
      </xdr:nvSpPr>
      <xdr:spPr>
        <a:xfrm>
          <a:off x="3175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77487</xdr:rowOff>
    </xdr:from>
    <xdr:ext cx="762000" cy="259045"/>
    <xdr:sp macro="" textlink="">
      <xdr:nvSpPr>
        <xdr:cNvPr id="89" name="テキスト ボックス 88"/>
        <xdr:cNvSpPr txBox="1"/>
      </xdr:nvSpPr>
      <xdr:spPr>
        <a:xfrm>
          <a:off x="2844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162560</xdr:rowOff>
    </xdr:from>
    <xdr:to>
      <xdr:col>3</xdr:col>
      <xdr:colOff>330200</xdr:colOff>
      <xdr:row>45</xdr:row>
      <xdr:rowOff>92710</xdr:rowOff>
    </xdr:to>
    <xdr:sp macro="" textlink="">
      <xdr:nvSpPr>
        <xdr:cNvPr id="90" name="円/楕円 89"/>
        <xdr:cNvSpPr/>
      </xdr:nvSpPr>
      <xdr:spPr>
        <a:xfrm>
          <a:off x="2286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77487</xdr:rowOff>
    </xdr:from>
    <xdr:ext cx="762000" cy="259045"/>
    <xdr:sp macro="" textlink="">
      <xdr:nvSpPr>
        <xdr:cNvPr id="91" name="テキスト ボックス 90"/>
        <xdr:cNvSpPr txBox="1"/>
      </xdr:nvSpPr>
      <xdr:spPr>
        <a:xfrm>
          <a:off x="1955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2" name="円/楕円 91"/>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3" name="テキスト ボックス 92"/>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300"/>
            </a:lnSpc>
          </a:pPr>
          <a:r>
            <a:rPr kumimoji="1" lang="ja-JP" altLang="ja-JP" sz="1100">
              <a:solidFill>
                <a:schemeClr val="tx1"/>
              </a:solidFill>
              <a:effectLst/>
              <a:latin typeface="+mn-lt"/>
              <a:ea typeface="+mn-ea"/>
              <a:cs typeface="+mn-cs"/>
            </a:rPr>
            <a:t>　経常収支比率は</a:t>
          </a:r>
          <a:r>
            <a:rPr kumimoji="1" lang="ja-JP" altLang="ja-JP" sz="1100">
              <a:solidFill>
                <a:schemeClr val="dk1"/>
              </a:solidFill>
              <a:effectLst/>
              <a:latin typeface="+mn-lt"/>
              <a:ea typeface="+mn-ea"/>
              <a:cs typeface="+mn-cs"/>
            </a:rPr>
            <a:t>、リーマンショックを契機に落ち込んだ市税収入や地方交付税等の主要な経常一般財源総額が増加したこと</a:t>
          </a:r>
          <a:r>
            <a:rPr kumimoji="1" lang="ja-JP" altLang="en-US" sz="1100">
              <a:solidFill>
                <a:schemeClr val="dk1"/>
              </a:solidFill>
              <a:effectLst/>
              <a:latin typeface="+mn-lt"/>
              <a:ea typeface="+mn-ea"/>
              <a:cs typeface="+mn-cs"/>
            </a:rPr>
            <a:t>等により、</a:t>
          </a: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22</a:t>
          </a:r>
          <a:r>
            <a:rPr kumimoji="1" lang="ja-JP" altLang="ja-JP" sz="1100">
              <a:solidFill>
                <a:schemeClr val="tx1"/>
              </a:solidFill>
              <a:effectLst/>
              <a:latin typeface="+mn-lt"/>
              <a:ea typeface="+mn-ea"/>
              <a:cs typeface="+mn-cs"/>
            </a:rPr>
            <a:t>年度</a:t>
          </a:r>
          <a:r>
            <a:rPr kumimoji="1" lang="ja-JP" altLang="en-US" sz="1100">
              <a:solidFill>
                <a:schemeClr val="tx1"/>
              </a:solidFill>
              <a:effectLst/>
              <a:latin typeface="+mn-lt"/>
              <a:ea typeface="+mn-ea"/>
              <a:cs typeface="+mn-cs"/>
            </a:rPr>
            <a:t>の</a:t>
          </a:r>
          <a:r>
            <a:rPr kumimoji="1" lang="en-US" altLang="ja-JP" sz="1100">
              <a:solidFill>
                <a:schemeClr val="tx1"/>
              </a:solidFill>
              <a:effectLst/>
              <a:latin typeface="+mn-lt"/>
              <a:ea typeface="+mn-ea"/>
              <a:cs typeface="+mn-cs"/>
            </a:rPr>
            <a:t>97.7</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から、</a:t>
          </a: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23</a:t>
          </a:r>
          <a:r>
            <a:rPr kumimoji="1" lang="ja-JP" altLang="ja-JP" sz="1100">
              <a:solidFill>
                <a:schemeClr val="tx1"/>
              </a:solidFill>
              <a:effectLst/>
              <a:latin typeface="+mn-lt"/>
              <a:ea typeface="+mn-ea"/>
              <a:cs typeface="+mn-cs"/>
            </a:rPr>
            <a:t>年度</a:t>
          </a:r>
          <a:r>
            <a:rPr kumimoji="1" lang="ja-JP" altLang="en-US" sz="1100">
              <a:solidFill>
                <a:schemeClr val="tx1"/>
              </a:solidFill>
              <a:effectLst/>
              <a:latin typeface="+mn-lt"/>
              <a:ea typeface="+mn-ea"/>
              <a:cs typeface="+mn-cs"/>
            </a:rPr>
            <a:t>の</a:t>
          </a:r>
          <a:r>
            <a:rPr kumimoji="1" lang="en-US" altLang="ja-JP" sz="1100">
              <a:solidFill>
                <a:schemeClr val="tx1"/>
              </a:solidFill>
              <a:effectLst/>
              <a:latin typeface="+mn-lt"/>
              <a:ea typeface="+mn-ea"/>
              <a:cs typeface="+mn-cs"/>
            </a:rPr>
            <a:t>95.6</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改善しています。平成</a:t>
          </a:r>
          <a:r>
            <a:rPr kumimoji="1" lang="en-US" altLang="ja-JP" sz="1100">
              <a:solidFill>
                <a:schemeClr val="tx1"/>
              </a:solidFill>
              <a:effectLst/>
              <a:latin typeface="+mn-lt"/>
              <a:ea typeface="+mn-ea"/>
              <a:cs typeface="+mn-cs"/>
            </a:rPr>
            <a:t>24</a:t>
          </a:r>
          <a:r>
            <a:rPr kumimoji="1" lang="ja-JP" altLang="ja-JP" sz="1100">
              <a:solidFill>
                <a:schemeClr val="tx1"/>
              </a:solidFill>
              <a:effectLst/>
              <a:latin typeface="+mn-lt"/>
              <a:ea typeface="+mn-ea"/>
              <a:cs typeface="+mn-cs"/>
            </a:rPr>
            <a:t>年度は、法人市民税等の市税収入の減等による経常一般財源総額の減少等により、</a:t>
          </a:r>
          <a:r>
            <a:rPr kumimoji="1" lang="en-US" altLang="ja-JP" sz="1100">
              <a:solidFill>
                <a:schemeClr val="tx1"/>
              </a:solidFill>
              <a:effectLst/>
              <a:latin typeface="+mn-lt"/>
              <a:ea typeface="+mn-ea"/>
              <a:cs typeface="+mn-cs"/>
            </a:rPr>
            <a:t>97.7</a:t>
          </a:r>
          <a:r>
            <a:rPr kumimoji="1" lang="ja-JP" altLang="ja-JP" sz="1100">
              <a:solidFill>
                <a:schemeClr val="tx1"/>
              </a:solidFill>
              <a:effectLst/>
              <a:latin typeface="+mn-lt"/>
              <a:ea typeface="+mn-ea"/>
              <a:cs typeface="+mn-cs"/>
            </a:rPr>
            <a:t>％まで悪化したものの、平成</a:t>
          </a:r>
          <a:r>
            <a:rPr kumimoji="1" lang="en-US" altLang="ja-JP" sz="1100">
              <a:solidFill>
                <a:schemeClr val="tx1"/>
              </a:solidFill>
              <a:effectLst/>
              <a:latin typeface="+mn-lt"/>
              <a:ea typeface="+mn-ea"/>
              <a:cs typeface="+mn-cs"/>
            </a:rPr>
            <a:t>25</a:t>
          </a:r>
          <a:r>
            <a:rPr kumimoji="1" lang="ja-JP" altLang="ja-JP" sz="1100">
              <a:solidFill>
                <a:schemeClr val="tx1"/>
              </a:solidFill>
              <a:effectLst/>
              <a:latin typeface="+mn-lt"/>
              <a:ea typeface="+mn-ea"/>
              <a:cs typeface="+mn-cs"/>
            </a:rPr>
            <a:t>年度は国に準じた</a:t>
          </a:r>
          <a:r>
            <a:rPr kumimoji="1" lang="ja-JP" altLang="en-US" sz="1100">
              <a:solidFill>
                <a:schemeClr val="tx1"/>
              </a:solidFill>
              <a:effectLst/>
              <a:latin typeface="+mn-lt"/>
              <a:ea typeface="+mn-ea"/>
              <a:cs typeface="+mn-cs"/>
            </a:rPr>
            <a:t>給与支給措置</a:t>
          </a:r>
          <a:r>
            <a:rPr kumimoji="1" lang="ja-JP" altLang="ja-JP" sz="1100">
              <a:solidFill>
                <a:schemeClr val="tx1"/>
              </a:solidFill>
              <a:effectLst/>
              <a:latin typeface="+mn-lt"/>
              <a:ea typeface="+mn-ea"/>
              <a:cs typeface="+mn-cs"/>
            </a:rPr>
            <a:t>に伴う人件費の減少</a:t>
          </a:r>
          <a:r>
            <a:rPr lang="ja-JP" altLang="ja-JP" sz="1100" b="0" i="0" baseline="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により、</a:t>
          </a:r>
          <a:r>
            <a:rPr kumimoji="1" lang="en-US" altLang="ja-JP" sz="1100">
              <a:solidFill>
                <a:schemeClr val="tx1"/>
              </a:solidFill>
              <a:effectLst/>
              <a:latin typeface="+mn-lt"/>
              <a:ea typeface="+mn-ea"/>
              <a:cs typeface="+mn-cs"/>
            </a:rPr>
            <a:t>95.6%</a:t>
          </a:r>
          <a:r>
            <a:rPr kumimoji="1" lang="ja-JP" altLang="ja-JP" sz="1100">
              <a:solidFill>
                <a:schemeClr val="tx1"/>
              </a:solidFill>
              <a:effectLst/>
              <a:latin typeface="+mn-lt"/>
              <a:ea typeface="+mn-ea"/>
              <a:cs typeface="+mn-cs"/>
            </a:rPr>
            <a:t>まで改善</a:t>
          </a:r>
          <a:r>
            <a:rPr kumimoji="1" lang="ja-JP" altLang="en-US" sz="1100">
              <a:solidFill>
                <a:schemeClr val="tx1"/>
              </a:solidFill>
              <a:effectLst/>
              <a:latin typeface="+mn-lt"/>
              <a:ea typeface="+mn-ea"/>
              <a:cs typeface="+mn-cs"/>
            </a:rPr>
            <a:t>しました。</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当該措置の終了に伴う</a:t>
          </a:r>
          <a:r>
            <a:rPr kumimoji="1" lang="ja-JP" altLang="ja-JP" sz="1100">
              <a:solidFill>
                <a:schemeClr val="dk1"/>
              </a:solidFill>
              <a:effectLst/>
              <a:latin typeface="+mn-lt"/>
              <a:ea typeface="+mn-ea"/>
              <a:cs typeface="+mn-cs"/>
            </a:rPr>
            <a:t>人件費の</a:t>
          </a:r>
          <a:r>
            <a:rPr kumimoji="1" lang="ja-JP" altLang="en-US" sz="1100">
              <a:solidFill>
                <a:schemeClr val="dk1"/>
              </a:solidFill>
              <a:effectLst/>
              <a:latin typeface="+mn-lt"/>
              <a:ea typeface="+mn-ea"/>
              <a:cs typeface="+mn-cs"/>
            </a:rPr>
            <a:t>増加等</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り、</a:t>
          </a:r>
          <a:r>
            <a:rPr kumimoji="1" lang="en-US" altLang="ja-JP" sz="1100">
              <a:solidFill>
                <a:schemeClr val="dk1"/>
              </a:solidFill>
              <a:effectLst/>
              <a:latin typeface="+mn-lt"/>
              <a:ea typeface="+mn-ea"/>
              <a:cs typeface="+mn-cs"/>
            </a:rPr>
            <a:t>96.9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となっています。</a:t>
          </a:r>
          <a:endParaRPr lang="ja-JP" altLang="ja-JP" sz="1400">
            <a:solidFill>
              <a:schemeClr val="tx1"/>
            </a:solidFill>
            <a:effectLst/>
          </a:endParaRPr>
        </a:p>
        <a:p>
          <a:pPr>
            <a:lnSpc>
              <a:spcPts val="1300"/>
            </a:lnSpc>
          </a:pPr>
          <a:r>
            <a:rPr kumimoji="1" lang="ja-JP" altLang="ja-JP" sz="1100">
              <a:solidFill>
                <a:schemeClr val="tx1"/>
              </a:solidFill>
              <a:effectLst/>
              <a:latin typeface="+mn-lt"/>
              <a:ea typeface="+mn-ea"/>
              <a:cs typeface="+mn-cs"/>
            </a:rPr>
            <a:t>　市税や地方交付税等の主要な一般財源が限られる中、福祉・医療関係経費の伸びが見込まれるなど、本市財政を取り巻く状況は引き続き厳しいことが見込まれ</a:t>
          </a:r>
          <a:r>
            <a:rPr kumimoji="1" lang="ja-JP" altLang="en-US" sz="1100">
              <a:solidFill>
                <a:schemeClr val="tx1"/>
              </a:solidFill>
              <a:effectLst/>
              <a:latin typeface="+mn-lt"/>
              <a:ea typeface="+mn-ea"/>
              <a:cs typeface="+mn-cs"/>
            </a:rPr>
            <a:t>ます。今後とも</a:t>
          </a:r>
          <a:r>
            <a:rPr kumimoji="1" lang="ja-JP" altLang="ja-JP" sz="1100">
              <a:solidFill>
                <a:schemeClr val="tx1"/>
              </a:solidFill>
              <a:effectLst/>
              <a:latin typeface="+mn-lt"/>
              <a:ea typeface="+mn-ea"/>
              <a:cs typeface="+mn-cs"/>
            </a:rPr>
            <a:t>一層の「選択と集中」を行いながら、行財政改革大綱に掲げた取組みを推進し、持続可能で安定的な財政の確立、維持に努めていきます。</a:t>
          </a:r>
          <a:endParaRPr lang="ja-JP" altLang="ja-JP" sz="1400">
            <a:solidFill>
              <a:schemeClr val="tx1"/>
            </a:solidFill>
            <a:effectLst/>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88295</xdr:rowOff>
    </xdr:to>
    <xdr:cxnSp macro="">
      <xdr:nvCxnSpPr>
        <xdr:cNvPr id="125" name="直線コネクタ 124"/>
        <xdr:cNvCxnSpPr/>
      </xdr:nvCxnSpPr>
      <xdr:spPr>
        <a:xfrm flipV="1">
          <a:off x="4953000" y="999066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60372</xdr:rowOff>
    </xdr:from>
    <xdr:ext cx="762000" cy="259045"/>
    <xdr:sp macro="" textlink="">
      <xdr:nvSpPr>
        <xdr:cNvPr id="126" name="財政構造の弾力性最小値テキスト"/>
        <xdr:cNvSpPr txBox="1"/>
      </xdr:nvSpPr>
      <xdr:spPr>
        <a:xfrm>
          <a:off x="5041900" y="1137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66</xdr:row>
      <xdr:rowOff>88295</xdr:rowOff>
    </xdr:from>
    <xdr:to>
      <xdr:col>7</xdr:col>
      <xdr:colOff>241300</xdr:colOff>
      <xdr:row>66</xdr:row>
      <xdr:rowOff>88295</xdr:rowOff>
    </xdr:to>
    <xdr:cxnSp macro="">
      <xdr:nvCxnSpPr>
        <xdr:cNvPr id="127" name="直線コネクタ 126"/>
        <xdr:cNvCxnSpPr/>
      </xdr:nvCxnSpPr>
      <xdr:spPr>
        <a:xfrm>
          <a:off x="4864100" y="1140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8"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29" name="直線コネクタ 128"/>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120045</xdr:rowOff>
    </xdr:from>
    <xdr:to>
      <xdr:col>7</xdr:col>
      <xdr:colOff>152400</xdr:colOff>
      <xdr:row>64</xdr:row>
      <xdr:rowOff>97972</xdr:rowOff>
    </xdr:to>
    <xdr:cxnSp macro="">
      <xdr:nvCxnSpPr>
        <xdr:cNvPr id="130" name="直線コネクタ 129"/>
        <xdr:cNvCxnSpPr/>
      </xdr:nvCxnSpPr>
      <xdr:spPr>
        <a:xfrm>
          <a:off x="4114800" y="10921395"/>
          <a:ext cx="8382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29227</xdr:rowOff>
    </xdr:from>
    <xdr:ext cx="762000" cy="259045"/>
    <xdr:sp macro="" textlink="">
      <xdr:nvSpPr>
        <xdr:cNvPr id="131" name="財政構造の弾力性平均値テキスト"/>
        <xdr:cNvSpPr txBox="1"/>
      </xdr:nvSpPr>
      <xdr:spPr>
        <a:xfrm>
          <a:off x="5041900" y="1083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2" name="フローチャート : 判断 131"/>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120045</xdr:rowOff>
    </xdr:from>
    <xdr:to>
      <xdr:col>6</xdr:col>
      <xdr:colOff>0</xdr:colOff>
      <xdr:row>65</xdr:row>
      <xdr:rowOff>18445</xdr:rowOff>
    </xdr:to>
    <xdr:cxnSp macro="">
      <xdr:nvCxnSpPr>
        <xdr:cNvPr id="133" name="直線コネクタ 132"/>
        <xdr:cNvCxnSpPr/>
      </xdr:nvCxnSpPr>
      <xdr:spPr>
        <a:xfrm flipV="1">
          <a:off x="3225800" y="1092139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46265</xdr:rowOff>
    </xdr:from>
    <xdr:to>
      <xdr:col>6</xdr:col>
      <xdr:colOff>50800</xdr:colOff>
      <xdr:row>63</xdr:row>
      <xdr:rowOff>147865</xdr:rowOff>
    </xdr:to>
    <xdr:sp macro="" textlink="">
      <xdr:nvSpPr>
        <xdr:cNvPr id="134" name="フローチャート : 判断 133"/>
        <xdr:cNvSpPr/>
      </xdr:nvSpPr>
      <xdr:spPr>
        <a:xfrm>
          <a:off x="4064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158042</xdr:rowOff>
    </xdr:from>
    <xdr:ext cx="736600" cy="259045"/>
    <xdr:sp macro="" textlink="">
      <xdr:nvSpPr>
        <xdr:cNvPr id="135" name="テキスト ボックス 134"/>
        <xdr:cNvSpPr txBox="1"/>
      </xdr:nvSpPr>
      <xdr:spPr>
        <a:xfrm>
          <a:off x="3733800" y="1061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120045</xdr:rowOff>
    </xdr:from>
    <xdr:to>
      <xdr:col>4</xdr:col>
      <xdr:colOff>482600</xdr:colOff>
      <xdr:row>65</xdr:row>
      <xdr:rowOff>18445</xdr:rowOff>
    </xdr:to>
    <xdr:cxnSp macro="">
      <xdr:nvCxnSpPr>
        <xdr:cNvPr id="136" name="直線コネクタ 135"/>
        <xdr:cNvCxnSpPr/>
      </xdr:nvCxnSpPr>
      <xdr:spPr>
        <a:xfrm>
          <a:off x="2336800" y="1092139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37" name="フローチャート : 判断 136"/>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55534</xdr:rowOff>
    </xdr:from>
    <xdr:ext cx="762000" cy="259045"/>
    <xdr:sp macro="" textlink="">
      <xdr:nvSpPr>
        <xdr:cNvPr id="138" name="テキスト ボックス 137"/>
        <xdr:cNvSpPr txBox="1"/>
      </xdr:nvSpPr>
      <xdr:spPr>
        <a:xfrm>
          <a:off x="2844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120045</xdr:rowOff>
    </xdr:from>
    <xdr:to>
      <xdr:col>3</xdr:col>
      <xdr:colOff>279400</xdr:colOff>
      <xdr:row>65</xdr:row>
      <xdr:rowOff>18445</xdr:rowOff>
    </xdr:to>
    <xdr:cxnSp macro="">
      <xdr:nvCxnSpPr>
        <xdr:cNvPr id="139" name="直線コネクタ 138"/>
        <xdr:cNvCxnSpPr/>
      </xdr:nvCxnSpPr>
      <xdr:spPr>
        <a:xfrm flipV="1">
          <a:off x="1447800" y="1092139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57755</xdr:rowOff>
    </xdr:from>
    <xdr:to>
      <xdr:col>3</xdr:col>
      <xdr:colOff>330200</xdr:colOff>
      <xdr:row>63</xdr:row>
      <xdr:rowOff>159355</xdr:rowOff>
    </xdr:to>
    <xdr:sp macro="" textlink="">
      <xdr:nvSpPr>
        <xdr:cNvPr id="140" name="フローチャート : 判断 139"/>
        <xdr:cNvSpPr/>
      </xdr:nvSpPr>
      <xdr:spPr>
        <a:xfrm>
          <a:off x="2286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169532</xdr:rowOff>
    </xdr:from>
    <xdr:ext cx="762000" cy="259045"/>
    <xdr:sp macro="" textlink="">
      <xdr:nvSpPr>
        <xdr:cNvPr id="141" name="テキスト ボックス 140"/>
        <xdr:cNvSpPr txBox="1"/>
      </xdr:nvSpPr>
      <xdr:spPr>
        <a:xfrm>
          <a:off x="1955800" y="106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46265</xdr:rowOff>
    </xdr:from>
    <xdr:to>
      <xdr:col>2</xdr:col>
      <xdr:colOff>127000</xdr:colOff>
      <xdr:row>63</xdr:row>
      <xdr:rowOff>147865</xdr:rowOff>
    </xdr:to>
    <xdr:sp macro="" textlink="">
      <xdr:nvSpPr>
        <xdr:cNvPr id="142" name="フローチャート : 判断 141"/>
        <xdr:cNvSpPr/>
      </xdr:nvSpPr>
      <xdr:spPr>
        <a:xfrm>
          <a:off x="1397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158042</xdr:rowOff>
    </xdr:from>
    <xdr:ext cx="762000" cy="259045"/>
    <xdr:sp macro="" textlink="">
      <xdr:nvSpPr>
        <xdr:cNvPr id="143" name="テキスト ボックス 142"/>
        <xdr:cNvSpPr txBox="1"/>
      </xdr:nvSpPr>
      <xdr:spPr>
        <a:xfrm>
          <a:off x="1066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47172</xdr:rowOff>
    </xdr:from>
    <xdr:to>
      <xdr:col>7</xdr:col>
      <xdr:colOff>203200</xdr:colOff>
      <xdr:row>64</xdr:row>
      <xdr:rowOff>148772</xdr:rowOff>
    </xdr:to>
    <xdr:sp macro="" textlink="">
      <xdr:nvSpPr>
        <xdr:cNvPr id="149" name="円/楕円 148"/>
        <xdr:cNvSpPr/>
      </xdr:nvSpPr>
      <xdr:spPr>
        <a:xfrm>
          <a:off x="49022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19249</xdr:rowOff>
    </xdr:from>
    <xdr:ext cx="762000" cy="259045"/>
    <xdr:sp macro="" textlink="">
      <xdr:nvSpPr>
        <xdr:cNvPr id="150" name="財政構造の弾力性該当値テキスト"/>
        <xdr:cNvSpPr txBox="1"/>
      </xdr:nvSpPr>
      <xdr:spPr>
        <a:xfrm>
          <a:off x="5041900" y="1099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69245</xdr:rowOff>
    </xdr:from>
    <xdr:to>
      <xdr:col>6</xdr:col>
      <xdr:colOff>50800</xdr:colOff>
      <xdr:row>63</xdr:row>
      <xdr:rowOff>170845</xdr:rowOff>
    </xdr:to>
    <xdr:sp macro="" textlink="">
      <xdr:nvSpPr>
        <xdr:cNvPr id="151" name="円/楕円 150"/>
        <xdr:cNvSpPr/>
      </xdr:nvSpPr>
      <xdr:spPr>
        <a:xfrm>
          <a:off x="4064000" y="1087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155622</xdr:rowOff>
    </xdr:from>
    <xdr:ext cx="736600" cy="259045"/>
    <xdr:sp macro="" textlink="">
      <xdr:nvSpPr>
        <xdr:cNvPr id="152" name="テキスト ボックス 151"/>
        <xdr:cNvSpPr txBox="1"/>
      </xdr:nvSpPr>
      <xdr:spPr>
        <a:xfrm>
          <a:off x="3733800" y="1095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139095</xdr:rowOff>
    </xdr:from>
    <xdr:to>
      <xdr:col>4</xdr:col>
      <xdr:colOff>533400</xdr:colOff>
      <xdr:row>65</xdr:row>
      <xdr:rowOff>69245</xdr:rowOff>
    </xdr:to>
    <xdr:sp macro="" textlink="">
      <xdr:nvSpPr>
        <xdr:cNvPr id="153" name="円/楕円 152"/>
        <xdr:cNvSpPr/>
      </xdr:nvSpPr>
      <xdr:spPr>
        <a:xfrm>
          <a:off x="3175000" y="111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54022</xdr:rowOff>
    </xdr:from>
    <xdr:ext cx="762000" cy="259045"/>
    <xdr:sp macro="" textlink="">
      <xdr:nvSpPr>
        <xdr:cNvPr id="154" name="テキスト ボックス 153"/>
        <xdr:cNvSpPr txBox="1"/>
      </xdr:nvSpPr>
      <xdr:spPr>
        <a:xfrm>
          <a:off x="2844800" y="1119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69245</xdr:rowOff>
    </xdr:from>
    <xdr:to>
      <xdr:col>3</xdr:col>
      <xdr:colOff>330200</xdr:colOff>
      <xdr:row>63</xdr:row>
      <xdr:rowOff>170845</xdr:rowOff>
    </xdr:to>
    <xdr:sp macro="" textlink="">
      <xdr:nvSpPr>
        <xdr:cNvPr id="155" name="円/楕円 154"/>
        <xdr:cNvSpPr/>
      </xdr:nvSpPr>
      <xdr:spPr>
        <a:xfrm>
          <a:off x="2286000" y="1087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155622</xdr:rowOff>
    </xdr:from>
    <xdr:ext cx="762000" cy="259045"/>
    <xdr:sp macro="" textlink="">
      <xdr:nvSpPr>
        <xdr:cNvPr id="156" name="テキスト ボックス 155"/>
        <xdr:cNvSpPr txBox="1"/>
      </xdr:nvSpPr>
      <xdr:spPr>
        <a:xfrm>
          <a:off x="1955800" y="1095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139095</xdr:rowOff>
    </xdr:from>
    <xdr:to>
      <xdr:col>2</xdr:col>
      <xdr:colOff>127000</xdr:colOff>
      <xdr:row>65</xdr:row>
      <xdr:rowOff>69245</xdr:rowOff>
    </xdr:to>
    <xdr:sp macro="" textlink="">
      <xdr:nvSpPr>
        <xdr:cNvPr id="157" name="円/楕円 156"/>
        <xdr:cNvSpPr/>
      </xdr:nvSpPr>
      <xdr:spPr>
        <a:xfrm>
          <a:off x="1397000" y="111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54022</xdr:rowOff>
    </xdr:from>
    <xdr:ext cx="762000" cy="259045"/>
    <xdr:sp macro="" textlink="">
      <xdr:nvSpPr>
        <xdr:cNvPr id="158" name="テキスト ボックス 157"/>
        <xdr:cNvSpPr txBox="1"/>
      </xdr:nvSpPr>
      <xdr:spPr>
        <a:xfrm>
          <a:off x="1066800" y="1119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[122,566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109,265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　人件費、物件費及び維持補修費の合計額の人口一人当たりの金額が類似団体平均を大きく上回っている主な要因は、本市が他の類似団体に比べ、人口一人当たりの公共施設の保有量が多いことが挙げられます。</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真に必要な施設</a:t>
          </a:r>
          <a:r>
            <a:rPr lang="ja-JP" altLang="en-US" sz="1100" b="0" i="0" baseline="0">
              <a:solidFill>
                <a:schemeClr val="tx1"/>
              </a:solidFill>
              <a:effectLst/>
              <a:latin typeface="+mn-lt"/>
              <a:ea typeface="+mn-ea"/>
              <a:cs typeface="+mn-cs"/>
            </a:rPr>
            <a:t>を安全に保有し続ける運営体制を確立し、施設に関する将来的な財政負担を軽減するため、</a:t>
          </a:r>
          <a:r>
            <a:rPr lang="ja-JP" altLang="ja-JP" sz="1100" b="0" i="0" baseline="0">
              <a:solidFill>
                <a:schemeClr val="tx1"/>
              </a:solidFill>
              <a:effectLst/>
              <a:latin typeface="+mn-lt"/>
              <a:ea typeface="+mn-ea"/>
              <a:cs typeface="+mn-cs"/>
            </a:rPr>
            <a:t>選択と集中による公共施設マネジメントに取り組みます。</a:t>
          </a:r>
          <a:r>
            <a:rPr lang="ja-JP" altLang="en-US" sz="1100" b="0" i="0" baseline="0">
              <a:solidFill>
                <a:schemeClr val="tx1"/>
              </a:solidFill>
              <a:effectLst/>
              <a:latin typeface="+mn-lt"/>
              <a:ea typeface="+mn-ea"/>
              <a:cs typeface="+mn-cs"/>
            </a:rPr>
            <a:t>そのため、施設の複合化等を含めた総量抑制、民間活力の導入等による</a:t>
          </a:r>
          <a:r>
            <a:rPr lang="ja-JP" altLang="ja-JP" sz="1100" b="0" i="0" baseline="0">
              <a:solidFill>
                <a:schemeClr val="tx1"/>
              </a:solidFill>
              <a:effectLst/>
              <a:latin typeface="+mn-lt"/>
              <a:ea typeface="+mn-ea"/>
              <a:cs typeface="+mn-cs"/>
            </a:rPr>
            <a:t>維持管理コストの縮減</a:t>
          </a:r>
          <a:r>
            <a:rPr lang="ja-JP" altLang="en-US" sz="1100" b="0" i="0" baseline="0">
              <a:solidFill>
                <a:schemeClr val="tx1"/>
              </a:solidFill>
              <a:effectLst/>
              <a:latin typeface="+mn-lt"/>
              <a:ea typeface="+mn-ea"/>
              <a:cs typeface="+mn-cs"/>
            </a:rPr>
            <a:t>、施設の長寿命化による資産の有効活用等に努めます。</a:t>
          </a:r>
          <a:endParaRPr lang="ja-JP" altLang="ja-JP" sz="1400">
            <a:solidFill>
              <a:schemeClr val="tx1"/>
            </a:solidFill>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126485</xdr:rowOff>
    </xdr:from>
    <xdr:to>
      <xdr:col>7</xdr:col>
      <xdr:colOff>152400</xdr:colOff>
      <xdr:row>89</xdr:row>
      <xdr:rowOff>34781</xdr:rowOff>
    </xdr:to>
    <xdr:cxnSp macro="">
      <xdr:nvCxnSpPr>
        <xdr:cNvPr id="188" name="直線コネクタ 187"/>
        <xdr:cNvCxnSpPr/>
      </xdr:nvCxnSpPr>
      <xdr:spPr>
        <a:xfrm flipV="1">
          <a:off x="4953000" y="14013935"/>
          <a:ext cx="0" cy="1279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6858</xdr:rowOff>
    </xdr:from>
    <xdr:ext cx="762000" cy="259045"/>
    <xdr:sp macro="" textlink="">
      <xdr:nvSpPr>
        <xdr:cNvPr id="189" name="人件費・物件費等の状況最小値テキスト"/>
        <xdr:cNvSpPr txBox="1"/>
      </xdr:nvSpPr>
      <xdr:spPr>
        <a:xfrm>
          <a:off x="5041900" y="1526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127,128</a:t>
          </a:r>
          <a:endParaRPr kumimoji="1" lang="ja-JP" altLang="en-US" sz="1000" b="1">
            <a:latin typeface="ＭＳ Ｐゴシック"/>
          </a:endParaRPr>
        </a:p>
      </xdr:txBody>
    </xdr:sp>
    <xdr:clientData/>
  </xdr:oneCellAnchor>
  <xdr:twoCellAnchor>
    <xdr:from>
      <xdr:col>7</xdr:col>
      <xdr:colOff>63500</xdr:colOff>
      <xdr:row>89</xdr:row>
      <xdr:rowOff>34781</xdr:rowOff>
    </xdr:from>
    <xdr:to>
      <xdr:col>7</xdr:col>
      <xdr:colOff>241300</xdr:colOff>
      <xdr:row>89</xdr:row>
      <xdr:rowOff>34781</xdr:rowOff>
    </xdr:to>
    <xdr:cxnSp macro="">
      <xdr:nvCxnSpPr>
        <xdr:cNvPr id="190" name="直線コネクタ 189"/>
        <xdr:cNvCxnSpPr/>
      </xdr:nvCxnSpPr>
      <xdr:spPr>
        <a:xfrm>
          <a:off x="4864100" y="152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41412</xdr:rowOff>
    </xdr:from>
    <xdr:ext cx="762000" cy="259045"/>
    <xdr:sp macro="" textlink="">
      <xdr:nvSpPr>
        <xdr:cNvPr id="191" name="人件費・物件費等の状況最大値テキスト"/>
        <xdr:cNvSpPr txBox="1"/>
      </xdr:nvSpPr>
      <xdr:spPr>
        <a:xfrm>
          <a:off x="5041900" y="137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95,303</a:t>
          </a:r>
          <a:endParaRPr kumimoji="1" lang="ja-JP" altLang="en-US" sz="1000" b="1">
            <a:latin typeface="ＭＳ Ｐゴシック"/>
          </a:endParaRPr>
        </a:p>
      </xdr:txBody>
    </xdr:sp>
    <xdr:clientData/>
  </xdr:oneCellAnchor>
  <xdr:twoCellAnchor>
    <xdr:from>
      <xdr:col>7</xdr:col>
      <xdr:colOff>63500</xdr:colOff>
      <xdr:row>81</xdr:row>
      <xdr:rowOff>126485</xdr:rowOff>
    </xdr:from>
    <xdr:to>
      <xdr:col>7</xdr:col>
      <xdr:colOff>241300</xdr:colOff>
      <xdr:row>81</xdr:row>
      <xdr:rowOff>126485</xdr:rowOff>
    </xdr:to>
    <xdr:cxnSp macro="">
      <xdr:nvCxnSpPr>
        <xdr:cNvPr id="192" name="直線コネクタ 191"/>
        <xdr:cNvCxnSpPr/>
      </xdr:nvCxnSpPr>
      <xdr:spPr>
        <a:xfrm>
          <a:off x="4864100" y="1401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1535</xdr:rowOff>
    </xdr:from>
    <xdr:to>
      <xdr:col>7</xdr:col>
      <xdr:colOff>152400</xdr:colOff>
      <xdr:row>88</xdr:row>
      <xdr:rowOff>22763</xdr:rowOff>
    </xdr:to>
    <xdr:cxnSp macro="">
      <xdr:nvCxnSpPr>
        <xdr:cNvPr id="193" name="直線コネクタ 192"/>
        <xdr:cNvCxnSpPr/>
      </xdr:nvCxnSpPr>
      <xdr:spPr>
        <a:xfrm>
          <a:off x="4114800" y="14917685"/>
          <a:ext cx="838200" cy="19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26393</xdr:rowOff>
    </xdr:from>
    <xdr:ext cx="762000" cy="259045"/>
    <xdr:sp macro="" textlink="">
      <xdr:nvSpPr>
        <xdr:cNvPr id="194" name="人件費・物件費等の状況平均値テキスト"/>
        <xdr:cNvSpPr txBox="1"/>
      </xdr:nvSpPr>
      <xdr:spPr>
        <a:xfrm>
          <a:off x="5041900" y="1442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9866</xdr:rowOff>
    </xdr:from>
    <xdr:to>
      <xdr:col>7</xdr:col>
      <xdr:colOff>203200</xdr:colOff>
      <xdr:row>85</xdr:row>
      <xdr:rowOff>111466</xdr:rowOff>
    </xdr:to>
    <xdr:sp macro="" textlink="">
      <xdr:nvSpPr>
        <xdr:cNvPr id="195" name="フローチャート : 判断 194"/>
        <xdr:cNvSpPr/>
      </xdr:nvSpPr>
      <xdr:spPr>
        <a:xfrm>
          <a:off x="49022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1535</xdr:rowOff>
    </xdr:from>
    <xdr:to>
      <xdr:col>6</xdr:col>
      <xdr:colOff>0</xdr:colOff>
      <xdr:row>88</xdr:row>
      <xdr:rowOff>125034</xdr:rowOff>
    </xdr:to>
    <xdr:cxnSp macro="">
      <xdr:nvCxnSpPr>
        <xdr:cNvPr id="196" name="直線コネクタ 195"/>
        <xdr:cNvCxnSpPr/>
      </xdr:nvCxnSpPr>
      <xdr:spPr>
        <a:xfrm flipV="1">
          <a:off x="3225800" y="14917685"/>
          <a:ext cx="889000" cy="29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30544</xdr:rowOff>
    </xdr:from>
    <xdr:to>
      <xdr:col>6</xdr:col>
      <xdr:colOff>50800</xdr:colOff>
      <xdr:row>84</xdr:row>
      <xdr:rowOff>132144</xdr:rowOff>
    </xdr:to>
    <xdr:sp macro="" textlink="">
      <xdr:nvSpPr>
        <xdr:cNvPr id="197" name="フローチャート : 判断 196"/>
        <xdr:cNvSpPr/>
      </xdr:nvSpPr>
      <xdr:spPr>
        <a:xfrm>
          <a:off x="4064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142321</xdr:rowOff>
    </xdr:from>
    <xdr:ext cx="736600" cy="259045"/>
    <xdr:sp macro="" textlink="">
      <xdr:nvSpPr>
        <xdr:cNvPr id="198" name="テキスト ボックス 197"/>
        <xdr:cNvSpPr txBox="1"/>
      </xdr:nvSpPr>
      <xdr:spPr>
        <a:xfrm>
          <a:off x="3733800" y="1420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125034</xdr:rowOff>
    </xdr:from>
    <xdr:to>
      <xdr:col>4</xdr:col>
      <xdr:colOff>482600</xdr:colOff>
      <xdr:row>89</xdr:row>
      <xdr:rowOff>40331</xdr:rowOff>
    </xdr:to>
    <xdr:cxnSp macro="">
      <xdr:nvCxnSpPr>
        <xdr:cNvPr id="199" name="直線コネクタ 198"/>
        <xdr:cNvCxnSpPr/>
      </xdr:nvCxnSpPr>
      <xdr:spPr>
        <a:xfrm flipV="1">
          <a:off x="2336800" y="15212634"/>
          <a:ext cx="889000" cy="8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112545</xdr:rowOff>
    </xdr:from>
    <xdr:to>
      <xdr:col>4</xdr:col>
      <xdr:colOff>533400</xdr:colOff>
      <xdr:row>85</xdr:row>
      <xdr:rowOff>42695</xdr:rowOff>
    </xdr:to>
    <xdr:sp macro="" textlink="">
      <xdr:nvSpPr>
        <xdr:cNvPr id="200" name="フローチャート : 判断 199"/>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52872</xdr:rowOff>
    </xdr:from>
    <xdr:ext cx="762000" cy="259045"/>
    <xdr:sp macro="" textlink="">
      <xdr:nvSpPr>
        <xdr:cNvPr id="201" name="テキスト ボックス 200"/>
        <xdr:cNvSpPr txBox="1"/>
      </xdr:nvSpPr>
      <xdr:spPr>
        <a:xfrm>
          <a:off x="2844800" y="1428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76200</xdr:colOff>
      <xdr:row>89</xdr:row>
      <xdr:rowOff>18574</xdr:rowOff>
    </xdr:from>
    <xdr:to>
      <xdr:col>3</xdr:col>
      <xdr:colOff>279400</xdr:colOff>
      <xdr:row>89</xdr:row>
      <xdr:rowOff>40331</xdr:rowOff>
    </xdr:to>
    <xdr:cxnSp macro="">
      <xdr:nvCxnSpPr>
        <xdr:cNvPr id="202" name="直線コネクタ 201"/>
        <xdr:cNvCxnSpPr/>
      </xdr:nvCxnSpPr>
      <xdr:spPr>
        <a:xfrm>
          <a:off x="1447800" y="15277624"/>
          <a:ext cx="889000" cy="2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93396</xdr:rowOff>
    </xdr:from>
    <xdr:to>
      <xdr:col>3</xdr:col>
      <xdr:colOff>330200</xdr:colOff>
      <xdr:row>86</xdr:row>
      <xdr:rowOff>23546</xdr:rowOff>
    </xdr:to>
    <xdr:sp macro="" textlink="">
      <xdr:nvSpPr>
        <xdr:cNvPr id="203" name="フローチャート : 判断 202"/>
        <xdr:cNvSpPr/>
      </xdr:nvSpPr>
      <xdr:spPr>
        <a:xfrm>
          <a:off x="2286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33723</xdr:rowOff>
    </xdr:from>
    <xdr:ext cx="762000" cy="259045"/>
    <xdr:sp macro="" textlink="">
      <xdr:nvSpPr>
        <xdr:cNvPr id="204" name="テキスト ボックス 203"/>
        <xdr:cNvSpPr txBox="1"/>
      </xdr:nvSpPr>
      <xdr:spPr>
        <a:xfrm>
          <a:off x="1955800" y="1443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39466</xdr:rowOff>
    </xdr:from>
    <xdr:to>
      <xdr:col>2</xdr:col>
      <xdr:colOff>127000</xdr:colOff>
      <xdr:row>85</xdr:row>
      <xdr:rowOff>141066</xdr:rowOff>
    </xdr:to>
    <xdr:sp macro="" textlink="">
      <xdr:nvSpPr>
        <xdr:cNvPr id="205" name="フローチャート : 判断 204"/>
        <xdr:cNvSpPr/>
      </xdr:nvSpPr>
      <xdr:spPr>
        <a:xfrm>
          <a:off x="1397000" y="1461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151243</xdr:rowOff>
    </xdr:from>
    <xdr:ext cx="762000" cy="259045"/>
    <xdr:sp macro="" textlink="">
      <xdr:nvSpPr>
        <xdr:cNvPr id="206" name="テキスト ボックス 205"/>
        <xdr:cNvSpPr txBox="1"/>
      </xdr:nvSpPr>
      <xdr:spPr>
        <a:xfrm>
          <a:off x="1066800" y="1438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111,455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87</xdr:row>
      <xdr:rowOff>143413</xdr:rowOff>
    </xdr:from>
    <xdr:to>
      <xdr:col>7</xdr:col>
      <xdr:colOff>203200</xdr:colOff>
      <xdr:row>88</xdr:row>
      <xdr:rowOff>73563</xdr:rowOff>
    </xdr:to>
    <xdr:sp macro="" textlink="">
      <xdr:nvSpPr>
        <xdr:cNvPr id="212" name="円/楕円 211"/>
        <xdr:cNvSpPr/>
      </xdr:nvSpPr>
      <xdr:spPr>
        <a:xfrm>
          <a:off x="4902200" y="1505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115490</xdr:rowOff>
    </xdr:from>
    <xdr:ext cx="762000" cy="259045"/>
    <xdr:sp macro="" textlink="">
      <xdr:nvSpPr>
        <xdr:cNvPr id="213" name="人件費・物件費等の状況該当値テキスト"/>
        <xdr:cNvSpPr txBox="1"/>
      </xdr:nvSpPr>
      <xdr:spPr>
        <a:xfrm>
          <a:off x="5041900" y="1503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122,566</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122185</xdr:rowOff>
    </xdr:from>
    <xdr:to>
      <xdr:col>6</xdr:col>
      <xdr:colOff>50800</xdr:colOff>
      <xdr:row>87</xdr:row>
      <xdr:rowOff>52335</xdr:rowOff>
    </xdr:to>
    <xdr:sp macro="" textlink="">
      <xdr:nvSpPr>
        <xdr:cNvPr id="214" name="円/楕円 213"/>
        <xdr:cNvSpPr/>
      </xdr:nvSpPr>
      <xdr:spPr>
        <a:xfrm>
          <a:off x="4064000" y="1486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37112</xdr:rowOff>
    </xdr:from>
    <xdr:ext cx="736600" cy="259045"/>
    <xdr:sp macro="" textlink="">
      <xdr:nvSpPr>
        <xdr:cNvPr id="215" name="テキスト ボックス 214"/>
        <xdr:cNvSpPr txBox="1"/>
      </xdr:nvSpPr>
      <xdr:spPr>
        <a:xfrm>
          <a:off x="3733800" y="1495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117,775</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74234</xdr:rowOff>
    </xdr:from>
    <xdr:to>
      <xdr:col>4</xdr:col>
      <xdr:colOff>533400</xdr:colOff>
      <xdr:row>89</xdr:row>
      <xdr:rowOff>4384</xdr:rowOff>
    </xdr:to>
    <xdr:sp macro="" textlink="">
      <xdr:nvSpPr>
        <xdr:cNvPr id="216" name="円/楕円 215"/>
        <xdr:cNvSpPr/>
      </xdr:nvSpPr>
      <xdr:spPr>
        <a:xfrm>
          <a:off x="3175000" y="1516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160611</xdr:rowOff>
    </xdr:from>
    <xdr:ext cx="762000" cy="259045"/>
    <xdr:sp macro="" textlink="">
      <xdr:nvSpPr>
        <xdr:cNvPr id="217" name="テキスト ボックス 216"/>
        <xdr:cNvSpPr txBox="1"/>
      </xdr:nvSpPr>
      <xdr:spPr>
        <a:xfrm>
          <a:off x="2844800" y="1524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125,109</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160981</xdr:rowOff>
    </xdr:from>
    <xdr:to>
      <xdr:col>3</xdr:col>
      <xdr:colOff>330200</xdr:colOff>
      <xdr:row>89</xdr:row>
      <xdr:rowOff>91131</xdr:rowOff>
    </xdr:to>
    <xdr:sp macro="" textlink="">
      <xdr:nvSpPr>
        <xdr:cNvPr id="218" name="円/楕円 217"/>
        <xdr:cNvSpPr/>
      </xdr:nvSpPr>
      <xdr:spPr>
        <a:xfrm>
          <a:off x="2286000" y="1524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89</xdr:row>
      <xdr:rowOff>75908</xdr:rowOff>
    </xdr:from>
    <xdr:ext cx="762000" cy="259045"/>
    <xdr:sp macro="" textlink="">
      <xdr:nvSpPr>
        <xdr:cNvPr id="219" name="テキスト ボックス 218"/>
        <xdr:cNvSpPr txBox="1"/>
      </xdr:nvSpPr>
      <xdr:spPr>
        <a:xfrm>
          <a:off x="1955800" y="15334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127,266</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139224</xdr:rowOff>
    </xdr:from>
    <xdr:to>
      <xdr:col>2</xdr:col>
      <xdr:colOff>127000</xdr:colOff>
      <xdr:row>89</xdr:row>
      <xdr:rowOff>69374</xdr:rowOff>
    </xdr:to>
    <xdr:sp macro="" textlink="">
      <xdr:nvSpPr>
        <xdr:cNvPr id="220" name="円/楕円 219"/>
        <xdr:cNvSpPr/>
      </xdr:nvSpPr>
      <xdr:spPr>
        <a:xfrm>
          <a:off x="1397000" y="1522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89</xdr:row>
      <xdr:rowOff>54151</xdr:rowOff>
    </xdr:from>
    <xdr:ext cx="762000" cy="259045"/>
    <xdr:sp macro="" textlink="">
      <xdr:nvSpPr>
        <xdr:cNvPr id="221" name="テキスト ボックス 220"/>
        <xdr:cNvSpPr txBox="1"/>
      </xdr:nvSpPr>
      <xdr:spPr>
        <a:xfrm>
          <a:off x="1066800" y="1531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126,725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200"/>
            </a:lnSpc>
          </a:pPr>
          <a:r>
            <a:rPr kumimoji="1" lang="ja-JP" altLang="ja-JP" sz="1050">
              <a:solidFill>
                <a:schemeClr val="dk1"/>
              </a:solidFill>
              <a:effectLst/>
              <a:latin typeface="+mn-lt"/>
              <a:ea typeface="+mn-ea"/>
              <a:cs typeface="+mn-cs"/>
            </a:rPr>
            <a:t>　本市のラスパイレス指数は、平成</a:t>
          </a:r>
          <a:r>
            <a:rPr kumimoji="1" lang="en-US" altLang="ja-JP" sz="1050">
              <a:solidFill>
                <a:schemeClr val="dk1"/>
              </a:solidFill>
              <a:effectLst/>
              <a:latin typeface="+mn-lt"/>
              <a:ea typeface="+mn-ea"/>
              <a:cs typeface="+mn-cs"/>
            </a:rPr>
            <a:t>22</a:t>
          </a:r>
          <a:r>
            <a:rPr kumimoji="1" lang="ja-JP" altLang="ja-JP" sz="1050">
              <a:solidFill>
                <a:schemeClr val="dk1"/>
              </a:solidFill>
              <a:effectLst/>
              <a:latin typeface="+mn-lt"/>
              <a:ea typeface="+mn-ea"/>
              <a:cs typeface="+mn-cs"/>
            </a:rPr>
            <a:t>年から</a:t>
          </a:r>
          <a:r>
            <a:rPr kumimoji="1" lang="en-US" altLang="ja-JP" sz="1050">
              <a:solidFill>
                <a:schemeClr val="dk1"/>
              </a:solidFill>
              <a:effectLst/>
              <a:latin typeface="+mn-lt"/>
              <a:ea typeface="+mn-ea"/>
              <a:cs typeface="+mn-cs"/>
            </a:rPr>
            <a:t>23</a:t>
          </a:r>
          <a:r>
            <a:rPr kumimoji="1" lang="ja-JP" altLang="ja-JP" sz="1050">
              <a:solidFill>
                <a:schemeClr val="dk1"/>
              </a:solidFill>
              <a:effectLst/>
              <a:latin typeface="+mn-lt"/>
              <a:ea typeface="+mn-ea"/>
              <a:cs typeface="+mn-cs"/>
            </a:rPr>
            <a:t>年にかけて、本市の給料表の引下率が国の給料表の引下率を上回ったため減少傾向にあったところですが、平成</a:t>
          </a:r>
          <a:r>
            <a:rPr kumimoji="1" lang="en-US" altLang="ja-JP" sz="1050">
              <a:solidFill>
                <a:schemeClr val="dk1"/>
              </a:solidFill>
              <a:effectLst/>
              <a:latin typeface="+mn-lt"/>
              <a:ea typeface="+mn-ea"/>
              <a:cs typeface="+mn-cs"/>
            </a:rPr>
            <a:t>24</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月</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日から国において給与改定・臨時特例法に基づく時限的な給与減額措置が講じられたため（本市の給与減額措置は平成</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7</a:t>
          </a:r>
          <a:r>
            <a:rPr kumimoji="1" lang="ja-JP" altLang="ja-JP" sz="1050">
              <a:solidFill>
                <a:schemeClr val="dk1"/>
              </a:solidFill>
              <a:effectLst/>
              <a:latin typeface="+mn-lt"/>
              <a:ea typeface="+mn-ea"/>
              <a:cs typeface="+mn-cs"/>
            </a:rPr>
            <a:t>月から実施）、平成</a:t>
          </a:r>
          <a:r>
            <a:rPr kumimoji="1" lang="en-US" altLang="ja-JP" sz="1050">
              <a:solidFill>
                <a:schemeClr val="dk1"/>
              </a:solidFill>
              <a:effectLst/>
              <a:latin typeface="+mn-lt"/>
              <a:ea typeface="+mn-ea"/>
              <a:cs typeface="+mn-cs"/>
            </a:rPr>
            <a:t>24</a:t>
          </a:r>
          <a:r>
            <a:rPr kumimoji="1" lang="ja-JP" altLang="ja-JP" sz="1050">
              <a:solidFill>
                <a:schemeClr val="dk1"/>
              </a:solidFill>
              <a:effectLst/>
              <a:latin typeface="+mn-lt"/>
              <a:ea typeface="+mn-ea"/>
              <a:cs typeface="+mn-cs"/>
            </a:rPr>
            <a:t>年のラスパイレス指数は</a:t>
          </a:r>
          <a:r>
            <a:rPr kumimoji="1" lang="en-US" altLang="ja-JP" sz="1050">
              <a:solidFill>
                <a:schemeClr val="dk1"/>
              </a:solidFill>
              <a:effectLst/>
              <a:latin typeface="+mn-lt"/>
              <a:ea typeface="+mn-ea"/>
              <a:cs typeface="+mn-cs"/>
            </a:rPr>
            <a:t>8.5</a:t>
          </a:r>
          <a:r>
            <a:rPr kumimoji="1" lang="ja-JP" altLang="ja-JP" sz="1050">
              <a:solidFill>
                <a:schemeClr val="dk1"/>
              </a:solidFill>
              <a:effectLst/>
              <a:latin typeface="+mn-lt"/>
              <a:ea typeface="+mn-ea"/>
              <a:cs typeface="+mn-cs"/>
            </a:rPr>
            <a:t>ポイント上昇（</a:t>
          </a:r>
          <a:r>
            <a:rPr kumimoji="1" lang="en-US" altLang="ja-JP" sz="1050">
              <a:solidFill>
                <a:schemeClr val="dk1"/>
              </a:solidFill>
              <a:effectLst/>
              <a:latin typeface="+mn-lt"/>
              <a:ea typeface="+mn-ea"/>
              <a:cs typeface="+mn-cs"/>
            </a:rPr>
            <a:t>103.1</a:t>
          </a:r>
          <a:r>
            <a:rPr kumimoji="1" lang="ja-JP" altLang="ja-JP" sz="1050">
              <a:solidFill>
                <a:schemeClr val="dk1"/>
              </a:solidFill>
              <a:effectLst/>
              <a:latin typeface="+mn-lt"/>
              <a:ea typeface="+mn-ea"/>
              <a:cs typeface="+mn-cs"/>
            </a:rPr>
            <a:t>から</a:t>
          </a:r>
          <a:r>
            <a:rPr kumimoji="1" lang="en-US" altLang="ja-JP" sz="1050">
              <a:solidFill>
                <a:schemeClr val="dk1"/>
              </a:solidFill>
              <a:effectLst/>
              <a:latin typeface="+mn-lt"/>
              <a:ea typeface="+mn-ea"/>
              <a:cs typeface="+mn-cs"/>
            </a:rPr>
            <a:t>111.6</a:t>
          </a:r>
          <a:r>
            <a:rPr kumimoji="1" lang="ja-JP" altLang="ja-JP" sz="1050">
              <a:solidFill>
                <a:schemeClr val="dk1"/>
              </a:solidFill>
              <a:effectLst/>
              <a:latin typeface="+mn-lt"/>
              <a:ea typeface="+mn-ea"/>
              <a:cs typeface="+mn-cs"/>
            </a:rPr>
            <a:t>）しました。　その後、平成</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年度末に国及び本市で実施していた給与減額措置が終了したため、平成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年のラスパイレス指数は</a:t>
          </a:r>
          <a:r>
            <a:rPr kumimoji="1" lang="en-US" altLang="ja-JP" sz="1050">
              <a:solidFill>
                <a:schemeClr val="dk1"/>
              </a:solidFill>
              <a:effectLst/>
              <a:latin typeface="+mn-lt"/>
              <a:ea typeface="+mn-ea"/>
              <a:cs typeface="+mn-cs"/>
            </a:rPr>
            <a:t>8.1</a:t>
          </a:r>
          <a:r>
            <a:rPr kumimoji="1" lang="ja-JP" altLang="ja-JP" sz="1050">
              <a:solidFill>
                <a:schemeClr val="dk1"/>
              </a:solidFill>
              <a:effectLst/>
              <a:latin typeface="+mn-lt"/>
              <a:ea typeface="+mn-ea"/>
              <a:cs typeface="+mn-cs"/>
            </a:rPr>
            <a:t>ポイント低下（</a:t>
          </a:r>
          <a:r>
            <a:rPr kumimoji="1" lang="en-US" altLang="ja-JP" sz="1050">
              <a:solidFill>
                <a:schemeClr val="dk1"/>
              </a:solidFill>
              <a:effectLst/>
              <a:latin typeface="+mn-lt"/>
              <a:ea typeface="+mn-ea"/>
              <a:cs typeface="+mn-cs"/>
            </a:rPr>
            <a:t>111.5</a:t>
          </a:r>
          <a:r>
            <a:rPr kumimoji="1" lang="ja-JP" altLang="ja-JP" sz="1050">
              <a:solidFill>
                <a:schemeClr val="dk1"/>
              </a:solidFill>
              <a:effectLst/>
              <a:latin typeface="+mn-lt"/>
              <a:ea typeface="+mn-ea"/>
              <a:cs typeface="+mn-cs"/>
            </a:rPr>
            <a:t>から</a:t>
          </a:r>
          <a:r>
            <a:rPr kumimoji="1" lang="en-US" altLang="ja-JP" sz="1050">
              <a:solidFill>
                <a:schemeClr val="dk1"/>
              </a:solidFill>
              <a:effectLst/>
              <a:latin typeface="+mn-lt"/>
              <a:ea typeface="+mn-ea"/>
              <a:cs typeface="+mn-cs"/>
            </a:rPr>
            <a:t>103.4</a:t>
          </a:r>
          <a:r>
            <a:rPr kumimoji="1" lang="ja-JP" altLang="ja-JP" sz="1050">
              <a:solidFill>
                <a:schemeClr val="dk1"/>
              </a:solidFill>
              <a:effectLst/>
              <a:latin typeface="+mn-lt"/>
              <a:ea typeface="+mn-ea"/>
              <a:cs typeface="+mn-cs"/>
            </a:rPr>
            <a:t>）しています。平成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年のラスパイレス指数は給与改定や職員構成の変動があったものの、昨年と同じ（</a:t>
          </a:r>
          <a:r>
            <a:rPr kumimoji="1" lang="en-US" altLang="ja-JP" sz="1050">
              <a:solidFill>
                <a:schemeClr val="dk1"/>
              </a:solidFill>
              <a:effectLst/>
              <a:latin typeface="+mn-lt"/>
              <a:ea typeface="+mn-ea"/>
              <a:cs typeface="+mn-cs"/>
            </a:rPr>
            <a:t>103.4</a:t>
          </a:r>
          <a:r>
            <a:rPr kumimoji="1" lang="ja-JP" altLang="ja-JP" sz="1050">
              <a:solidFill>
                <a:schemeClr val="dk1"/>
              </a:solidFill>
              <a:effectLst/>
              <a:latin typeface="+mn-lt"/>
              <a:ea typeface="+mn-ea"/>
              <a:cs typeface="+mn-cs"/>
            </a:rPr>
            <a:t>）となりました。</a:t>
          </a:r>
          <a:endParaRPr lang="ja-JP" altLang="ja-JP" sz="1200">
            <a:effectLst/>
          </a:endParaRPr>
        </a:p>
        <a:p>
          <a:pPr>
            <a:lnSpc>
              <a:spcPts val="1200"/>
            </a:lnSpc>
          </a:pPr>
          <a:r>
            <a:rPr kumimoji="1" lang="ja-JP" altLang="ja-JP" sz="1050">
              <a:solidFill>
                <a:schemeClr val="dk1"/>
              </a:solidFill>
              <a:effectLst/>
              <a:latin typeface="+mn-lt"/>
              <a:ea typeface="+mn-ea"/>
              <a:cs typeface="+mn-cs"/>
            </a:rPr>
            <a:t>  本市職員の給与水準は、毎年、人事委員会勧告に基づき、市内民間企業の給与水準との均衡を図っています。今後も人事委員会勧告を尊重することを基本とし、引き続き給与水準の適正化に努めます。</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85</xdr:row>
      <xdr:rowOff>66221</xdr:rowOff>
    </xdr:to>
    <xdr:cxnSp macro="">
      <xdr:nvCxnSpPr>
        <xdr:cNvPr id="252" name="直線コネクタ 251"/>
        <xdr:cNvCxnSpPr/>
      </xdr:nvCxnSpPr>
      <xdr:spPr>
        <a:xfrm flipV="1">
          <a:off x="17018000" y="13881100"/>
          <a:ext cx="0" cy="7583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38298</xdr:rowOff>
    </xdr:from>
    <xdr:ext cx="762000" cy="259045"/>
    <xdr:sp macro="" textlink="">
      <xdr:nvSpPr>
        <xdr:cNvPr id="253" name="給与水準   （国との比較）最小値テキスト"/>
        <xdr:cNvSpPr txBox="1"/>
      </xdr:nvSpPr>
      <xdr:spPr>
        <a:xfrm>
          <a:off x="17106900" y="1461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85</xdr:row>
      <xdr:rowOff>66221</xdr:rowOff>
    </xdr:from>
    <xdr:to>
      <xdr:col>24</xdr:col>
      <xdr:colOff>647700</xdr:colOff>
      <xdr:row>85</xdr:row>
      <xdr:rowOff>66221</xdr:rowOff>
    </xdr:to>
    <xdr:cxnSp macro="">
      <xdr:nvCxnSpPr>
        <xdr:cNvPr id="254" name="直線コネクタ 253"/>
        <xdr:cNvCxnSpPr/>
      </xdr:nvCxnSpPr>
      <xdr:spPr>
        <a:xfrm>
          <a:off x="16929100" y="1463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20259</xdr:rowOff>
    </xdr:from>
    <xdr:to>
      <xdr:col>24</xdr:col>
      <xdr:colOff>558800</xdr:colOff>
      <xdr:row>85</xdr:row>
      <xdr:rowOff>20259</xdr:rowOff>
    </xdr:to>
    <xdr:cxnSp macro="">
      <xdr:nvCxnSpPr>
        <xdr:cNvPr id="257" name="直線コネクタ 256"/>
        <xdr:cNvCxnSpPr/>
      </xdr:nvCxnSpPr>
      <xdr:spPr>
        <a:xfrm>
          <a:off x="16179800" y="145935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87586</xdr:rowOff>
    </xdr:from>
    <xdr:ext cx="762000" cy="259045"/>
    <xdr:sp macro="" textlink="">
      <xdr:nvSpPr>
        <xdr:cNvPr id="258" name="給与水準   （国との比較）平均値テキスト"/>
        <xdr:cNvSpPr txBox="1"/>
      </xdr:nvSpPr>
      <xdr:spPr>
        <a:xfrm>
          <a:off x="17106900" y="14146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59" name="フローチャート : 判断 258"/>
        <xdr:cNvSpPr/>
      </xdr:nvSpPr>
      <xdr:spPr>
        <a:xfrm>
          <a:off x="169672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20259</xdr:rowOff>
    </xdr:from>
    <xdr:to>
      <xdr:col>23</xdr:col>
      <xdr:colOff>406400</xdr:colOff>
      <xdr:row>90</xdr:row>
      <xdr:rowOff>93738</xdr:rowOff>
    </xdr:to>
    <xdr:cxnSp macro="">
      <xdr:nvCxnSpPr>
        <xdr:cNvPr id="260" name="直線コネクタ 259"/>
        <xdr:cNvCxnSpPr/>
      </xdr:nvCxnSpPr>
      <xdr:spPr>
        <a:xfrm flipV="1">
          <a:off x="15290800" y="14593509"/>
          <a:ext cx="889000" cy="93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162077</xdr:rowOff>
    </xdr:from>
    <xdr:to>
      <xdr:col>23</xdr:col>
      <xdr:colOff>457200</xdr:colOff>
      <xdr:row>83</xdr:row>
      <xdr:rowOff>92227</xdr:rowOff>
    </xdr:to>
    <xdr:sp macro="" textlink="">
      <xdr:nvSpPr>
        <xdr:cNvPr id="261" name="フローチャート : 判断 260"/>
        <xdr:cNvSpPr/>
      </xdr:nvSpPr>
      <xdr:spPr>
        <a:xfrm>
          <a:off x="16129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102404</xdr:rowOff>
    </xdr:from>
    <xdr:ext cx="736600" cy="259045"/>
    <xdr:sp macro="" textlink="">
      <xdr:nvSpPr>
        <xdr:cNvPr id="262" name="テキスト ボックス 261"/>
        <xdr:cNvSpPr txBox="1"/>
      </xdr:nvSpPr>
      <xdr:spPr>
        <a:xfrm>
          <a:off x="15798800" y="1398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93738</xdr:rowOff>
    </xdr:from>
    <xdr:to>
      <xdr:col>22</xdr:col>
      <xdr:colOff>203200</xdr:colOff>
      <xdr:row>90</xdr:row>
      <xdr:rowOff>105229</xdr:rowOff>
    </xdr:to>
    <xdr:cxnSp macro="">
      <xdr:nvCxnSpPr>
        <xdr:cNvPr id="263" name="直線コネクタ 262"/>
        <xdr:cNvCxnSpPr/>
      </xdr:nvCxnSpPr>
      <xdr:spPr>
        <a:xfrm flipV="1">
          <a:off x="14401800" y="1552423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110066</xdr:rowOff>
    </xdr:from>
    <xdr:to>
      <xdr:col>22</xdr:col>
      <xdr:colOff>254000</xdr:colOff>
      <xdr:row>89</xdr:row>
      <xdr:rowOff>40216</xdr:rowOff>
    </xdr:to>
    <xdr:sp macro="" textlink="">
      <xdr:nvSpPr>
        <xdr:cNvPr id="264" name="フローチャート : 判断 263"/>
        <xdr:cNvSpPr/>
      </xdr:nvSpPr>
      <xdr:spPr>
        <a:xfrm>
          <a:off x="15240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50393</xdr:rowOff>
    </xdr:from>
    <xdr:ext cx="762000" cy="259045"/>
    <xdr:sp macro="" textlink="">
      <xdr:nvSpPr>
        <xdr:cNvPr id="265" name="テキスト ボックス 264"/>
        <xdr:cNvSpPr txBox="1"/>
      </xdr:nvSpPr>
      <xdr:spPr>
        <a:xfrm>
          <a:off x="14909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157238</xdr:rowOff>
    </xdr:from>
    <xdr:to>
      <xdr:col>21</xdr:col>
      <xdr:colOff>0</xdr:colOff>
      <xdr:row>90</xdr:row>
      <xdr:rowOff>105229</xdr:rowOff>
    </xdr:to>
    <xdr:cxnSp macro="">
      <xdr:nvCxnSpPr>
        <xdr:cNvPr id="266" name="直線コネクタ 265"/>
        <xdr:cNvCxnSpPr/>
      </xdr:nvCxnSpPr>
      <xdr:spPr>
        <a:xfrm>
          <a:off x="13512800" y="14559038"/>
          <a:ext cx="889000" cy="9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156029</xdr:rowOff>
    </xdr:from>
    <xdr:to>
      <xdr:col>21</xdr:col>
      <xdr:colOff>50800</xdr:colOff>
      <xdr:row>89</xdr:row>
      <xdr:rowOff>86179</xdr:rowOff>
    </xdr:to>
    <xdr:sp macro="" textlink="">
      <xdr:nvSpPr>
        <xdr:cNvPr id="267" name="フローチャート : 判断 266"/>
        <xdr:cNvSpPr/>
      </xdr:nvSpPr>
      <xdr:spPr>
        <a:xfrm>
          <a:off x="14351000" y="15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96356</xdr:rowOff>
    </xdr:from>
    <xdr:ext cx="762000" cy="259045"/>
    <xdr:sp macro="" textlink="">
      <xdr:nvSpPr>
        <xdr:cNvPr id="268" name="テキスト ボックス 267"/>
        <xdr:cNvSpPr txBox="1"/>
      </xdr:nvSpPr>
      <xdr:spPr>
        <a:xfrm>
          <a:off x="14020800" y="1501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59568</xdr:rowOff>
    </xdr:from>
    <xdr:to>
      <xdr:col>19</xdr:col>
      <xdr:colOff>533400</xdr:colOff>
      <xdr:row>83</xdr:row>
      <xdr:rowOff>161168</xdr:rowOff>
    </xdr:to>
    <xdr:sp macro="" textlink="">
      <xdr:nvSpPr>
        <xdr:cNvPr id="269" name="フローチャート : 判断 268"/>
        <xdr:cNvSpPr/>
      </xdr:nvSpPr>
      <xdr:spPr>
        <a:xfrm>
          <a:off x="13462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171345</xdr:rowOff>
    </xdr:from>
    <xdr:ext cx="762000" cy="259045"/>
    <xdr:sp macro="" textlink="">
      <xdr:nvSpPr>
        <xdr:cNvPr id="270" name="テキスト ボックス 269"/>
        <xdr:cNvSpPr txBox="1"/>
      </xdr:nvSpPr>
      <xdr:spPr>
        <a:xfrm>
          <a:off x="13131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140909</xdr:rowOff>
    </xdr:from>
    <xdr:to>
      <xdr:col>24</xdr:col>
      <xdr:colOff>609600</xdr:colOff>
      <xdr:row>85</xdr:row>
      <xdr:rowOff>71059</xdr:rowOff>
    </xdr:to>
    <xdr:sp macro="" textlink="">
      <xdr:nvSpPr>
        <xdr:cNvPr id="276" name="円/楕円 275"/>
        <xdr:cNvSpPr/>
      </xdr:nvSpPr>
      <xdr:spPr>
        <a:xfrm>
          <a:off x="169672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36786</xdr:rowOff>
    </xdr:from>
    <xdr:ext cx="762000" cy="259045"/>
    <xdr:sp macro="" textlink="">
      <xdr:nvSpPr>
        <xdr:cNvPr id="277" name="給与水準   （国との比較）該当値テキスト"/>
        <xdr:cNvSpPr txBox="1"/>
      </xdr:nvSpPr>
      <xdr:spPr>
        <a:xfrm>
          <a:off x="17106900" y="14438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140909</xdr:rowOff>
    </xdr:from>
    <xdr:to>
      <xdr:col>23</xdr:col>
      <xdr:colOff>457200</xdr:colOff>
      <xdr:row>85</xdr:row>
      <xdr:rowOff>71059</xdr:rowOff>
    </xdr:to>
    <xdr:sp macro="" textlink="">
      <xdr:nvSpPr>
        <xdr:cNvPr id="278" name="円/楕円 277"/>
        <xdr:cNvSpPr/>
      </xdr:nvSpPr>
      <xdr:spPr>
        <a:xfrm>
          <a:off x="16129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55836</xdr:rowOff>
    </xdr:from>
    <xdr:ext cx="736600" cy="259045"/>
    <xdr:sp macro="" textlink="">
      <xdr:nvSpPr>
        <xdr:cNvPr id="279" name="テキスト ボックス 278"/>
        <xdr:cNvSpPr txBox="1"/>
      </xdr:nvSpPr>
      <xdr:spPr>
        <a:xfrm>
          <a:off x="15798800" y="1462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22</xdr:col>
      <xdr:colOff>152400</xdr:colOff>
      <xdr:row>90</xdr:row>
      <xdr:rowOff>42938</xdr:rowOff>
    </xdr:from>
    <xdr:to>
      <xdr:col>22</xdr:col>
      <xdr:colOff>254000</xdr:colOff>
      <xdr:row>90</xdr:row>
      <xdr:rowOff>144538</xdr:rowOff>
    </xdr:to>
    <xdr:sp macro="" textlink="">
      <xdr:nvSpPr>
        <xdr:cNvPr id="280" name="円/楕円 279"/>
        <xdr:cNvSpPr/>
      </xdr:nvSpPr>
      <xdr:spPr>
        <a:xfrm>
          <a:off x="15240000" y="1547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129315</xdr:rowOff>
    </xdr:from>
    <xdr:ext cx="762000" cy="259045"/>
    <xdr:sp macro="" textlink="">
      <xdr:nvSpPr>
        <xdr:cNvPr id="281" name="テキスト ボックス 280"/>
        <xdr:cNvSpPr txBox="1"/>
      </xdr:nvSpPr>
      <xdr:spPr>
        <a:xfrm>
          <a:off x="14909800" y="1555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20</xdr:col>
      <xdr:colOff>635000</xdr:colOff>
      <xdr:row>90</xdr:row>
      <xdr:rowOff>54429</xdr:rowOff>
    </xdr:from>
    <xdr:to>
      <xdr:col>21</xdr:col>
      <xdr:colOff>50800</xdr:colOff>
      <xdr:row>90</xdr:row>
      <xdr:rowOff>156029</xdr:rowOff>
    </xdr:to>
    <xdr:sp macro="" textlink="">
      <xdr:nvSpPr>
        <xdr:cNvPr id="282" name="円/楕円 281"/>
        <xdr:cNvSpPr/>
      </xdr:nvSpPr>
      <xdr:spPr>
        <a:xfrm>
          <a:off x="14351000" y="1548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140806</xdr:rowOff>
    </xdr:from>
    <xdr:ext cx="762000" cy="259045"/>
    <xdr:sp macro="" textlink="">
      <xdr:nvSpPr>
        <xdr:cNvPr id="283" name="テキスト ボックス 282"/>
        <xdr:cNvSpPr txBox="1"/>
      </xdr:nvSpPr>
      <xdr:spPr>
        <a:xfrm>
          <a:off x="14020800" y="155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106438</xdr:rowOff>
    </xdr:from>
    <xdr:to>
      <xdr:col>19</xdr:col>
      <xdr:colOff>533400</xdr:colOff>
      <xdr:row>85</xdr:row>
      <xdr:rowOff>36588</xdr:rowOff>
    </xdr:to>
    <xdr:sp macro="" textlink="">
      <xdr:nvSpPr>
        <xdr:cNvPr id="284" name="円/楕円 283"/>
        <xdr:cNvSpPr/>
      </xdr:nvSpPr>
      <xdr:spPr>
        <a:xfrm>
          <a:off x="13462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21365</xdr:rowOff>
    </xdr:from>
    <xdr:ext cx="762000" cy="259045"/>
    <xdr:sp macro="" textlink="">
      <xdr:nvSpPr>
        <xdr:cNvPr id="285" name="テキスト ボックス 284"/>
        <xdr:cNvSpPr txBox="1"/>
      </xdr:nvSpPr>
      <xdr:spPr>
        <a:xfrm>
          <a:off x="13131800" y="1459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本市の職員数は、平成２７年４月１日現在で、８，３０５人（公営企業を含む全職員数）となっています。今後も、北九州市行財政改革大綱に基づき、民営化や民間委託化、事務事業の見直し等に取り組み、簡素で効率的な組織体制・行政運営を図るとともに、職員の適正配置に努めます。</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155152</xdr:rowOff>
    </xdr:from>
    <xdr:to>
      <xdr:col>24</xdr:col>
      <xdr:colOff>558800</xdr:colOff>
      <xdr:row>66</xdr:row>
      <xdr:rowOff>66463</xdr:rowOff>
    </xdr:to>
    <xdr:cxnSp macro="">
      <xdr:nvCxnSpPr>
        <xdr:cNvPr id="315" name="直線コネクタ 314"/>
        <xdr:cNvCxnSpPr/>
      </xdr:nvCxnSpPr>
      <xdr:spPr>
        <a:xfrm flipV="1">
          <a:off x="17018000" y="1009925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66</xdr:row>
      <xdr:rowOff>66463</xdr:rowOff>
    </xdr:from>
    <xdr:to>
      <xdr:col>24</xdr:col>
      <xdr:colOff>647700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70079</xdr:rowOff>
    </xdr:from>
    <xdr:ext cx="762000" cy="259045"/>
    <xdr:sp macro="" textlink="">
      <xdr:nvSpPr>
        <xdr:cNvPr id="318" name="定員管理の状況最大値テキスト"/>
        <xdr:cNvSpPr txBox="1"/>
      </xdr:nvSpPr>
      <xdr:spPr>
        <a:xfrm>
          <a:off x="17106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a:t>
          </a:r>
          <a:endParaRPr kumimoji="1" lang="ja-JP" altLang="en-US" sz="1000" b="1">
            <a:latin typeface="ＭＳ Ｐゴシック"/>
          </a:endParaRPr>
        </a:p>
      </xdr:txBody>
    </xdr:sp>
    <xdr:clientData/>
  </xdr:oneCellAnchor>
  <xdr:twoCellAnchor>
    <xdr:from>
      <xdr:col>24</xdr:col>
      <xdr:colOff>469900</xdr:colOff>
      <xdr:row>58</xdr:row>
      <xdr:rowOff>155152</xdr:rowOff>
    </xdr:from>
    <xdr:to>
      <xdr:col>24</xdr:col>
      <xdr:colOff>647700</xdr:colOff>
      <xdr:row>58</xdr:row>
      <xdr:rowOff>155152</xdr:rowOff>
    </xdr:to>
    <xdr:cxnSp macro="">
      <xdr:nvCxnSpPr>
        <xdr:cNvPr id="319" name="直線コネクタ 318"/>
        <xdr:cNvCxnSpPr/>
      </xdr:nvCxnSpPr>
      <xdr:spPr>
        <a:xfrm>
          <a:off x="16929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111337</xdr:rowOff>
    </xdr:from>
    <xdr:to>
      <xdr:col>24</xdr:col>
      <xdr:colOff>558800</xdr:colOff>
      <xdr:row>61</xdr:row>
      <xdr:rowOff>119380</xdr:rowOff>
    </xdr:to>
    <xdr:cxnSp macro="">
      <xdr:nvCxnSpPr>
        <xdr:cNvPr id="320" name="直線コネクタ 319"/>
        <xdr:cNvCxnSpPr/>
      </xdr:nvCxnSpPr>
      <xdr:spPr>
        <a:xfrm flipV="1">
          <a:off x="16179800" y="105697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21"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2" name="フローチャート : 判断 321"/>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119380</xdr:rowOff>
    </xdr:from>
    <xdr:to>
      <xdr:col>23</xdr:col>
      <xdr:colOff>406400</xdr:colOff>
      <xdr:row>62</xdr:row>
      <xdr:rowOff>8255</xdr:rowOff>
    </xdr:to>
    <xdr:cxnSp macro="">
      <xdr:nvCxnSpPr>
        <xdr:cNvPr id="323" name="直線コネクタ 322"/>
        <xdr:cNvCxnSpPr/>
      </xdr:nvCxnSpPr>
      <xdr:spPr>
        <a:xfrm flipV="1">
          <a:off x="15290800" y="1057783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120862</xdr:rowOff>
    </xdr:from>
    <xdr:to>
      <xdr:col>23</xdr:col>
      <xdr:colOff>457200</xdr:colOff>
      <xdr:row>62</xdr:row>
      <xdr:rowOff>51012</xdr:rowOff>
    </xdr:to>
    <xdr:sp macro="" textlink="">
      <xdr:nvSpPr>
        <xdr:cNvPr id="324" name="フローチャート : 判断 323"/>
        <xdr:cNvSpPr/>
      </xdr:nvSpPr>
      <xdr:spPr>
        <a:xfrm>
          <a:off x="16129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35789</xdr:rowOff>
    </xdr:from>
    <xdr:ext cx="736600" cy="259045"/>
    <xdr:sp macro="" textlink="">
      <xdr:nvSpPr>
        <xdr:cNvPr id="325" name="テキスト ボックス 324"/>
        <xdr:cNvSpPr txBox="1"/>
      </xdr:nvSpPr>
      <xdr:spPr>
        <a:xfrm>
          <a:off x="15798800" y="1066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8255</xdr:rowOff>
    </xdr:from>
    <xdr:to>
      <xdr:col>22</xdr:col>
      <xdr:colOff>203200</xdr:colOff>
      <xdr:row>62</xdr:row>
      <xdr:rowOff>44450</xdr:rowOff>
    </xdr:to>
    <xdr:cxnSp macro="">
      <xdr:nvCxnSpPr>
        <xdr:cNvPr id="326" name="直線コネクタ 325"/>
        <xdr:cNvCxnSpPr/>
      </xdr:nvCxnSpPr>
      <xdr:spPr>
        <a:xfrm flipV="1">
          <a:off x="14401800" y="106381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27" name="フローチャート : 判断 326"/>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47854</xdr:rowOff>
    </xdr:from>
    <xdr:ext cx="762000" cy="259045"/>
    <xdr:sp macro="" textlink="">
      <xdr:nvSpPr>
        <xdr:cNvPr id="328" name="テキスト ボックス 327"/>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44450</xdr:rowOff>
    </xdr:from>
    <xdr:to>
      <xdr:col>21</xdr:col>
      <xdr:colOff>0</xdr:colOff>
      <xdr:row>62</xdr:row>
      <xdr:rowOff>100754</xdr:rowOff>
    </xdr:to>
    <xdr:cxnSp macro="">
      <xdr:nvCxnSpPr>
        <xdr:cNvPr id="329" name="直線コネクタ 328"/>
        <xdr:cNvCxnSpPr/>
      </xdr:nvCxnSpPr>
      <xdr:spPr>
        <a:xfrm flipV="1">
          <a:off x="13512800" y="106743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45931</xdr:rowOff>
    </xdr:from>
    <xdr:to>
      <xdr:col>21</xdr:col>
      <xdr:colOff>50800</xdr:colOff>
      <xdr:row>62</xdr:row>
      <xdr:rowOff>147531</xdr:rowOff>
    </xdr:to>
    <xdr:sp macro="" textlink="">
      <xdr:nvSpPr>
        <xdr:cNvPr id="330" name="フローチャート : 判断 329"/>
        <xdr:cNvSpPr/>
      </xdr:nvSpPr>
      <xdr:spPr>
        <a:xfrm>
          <a:off x="14351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132308</xdr:rowOff>
    </xdr:from>
    <xdr:ext cx="762000" cy="259045"/>
    <xdr:sp macro="" textlink="">
      <xdr:nvSpPr>
        <xdr:cNvPr id="331" name="テキスト ボックス 330"/>
        <xdr:cNvSpPr txBox="1"/>
      </xdr:nvSpPr>
      <xdr:spPr>
        <a:xfrm>
          <a:off x="14020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2" name="フローチャート : 判断 331"/>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5097</xdr:rowOff>
    </xdr:from>
    <xdr:ext cx="762000" cy="259045"/>
    <xdr:sp macro="" textlink="">
      <xdr:nvSpPr>
        <xdr:cNvPr id="333" name="テキスト ボックス 332"/>
        <xdr:cNvSpPr txBox="1"/>
      </xdr:nvSpPr>
      <xdr:spPr>
        <a:xfrm>
          <a:off x="13131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60537</xdr:rowOff>
    </xdr:from>
    <xdr:to>
      <xdr:col>24</xdr:col>
      <xdr:colOff>609600</xdr:colOff>
      <xdr:row>61</xdr:row>
      <xdr:rowOff>162137</xdr:rowOff>
    </xdr:to>
    <xdr:sp macro="" textlink="">
      <xdr:nvSpPr>
        <xdr:cNvPr id="339" name="円/楕円 338"/>
        <xdr:cNvSpPr/>
      </xdr:nvSpPr>
      <xdr:spPr>
        <a:xfrm>
          <a:off x="16967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77064</xdr:rowOff>
    </xdr:from>
    <xdr:ext cx="762000" cy="259045"/>
    <xdr:sp macro="" textlink="">
      <xdr:nvSpPr>
        <xdr:cNvPr id="340" name="定員管理の状況該当値テキスト"/>
        <xdr:cNvSpPr txBox="1"/>
      </xdr:nvSpPr>
      <xdr:spPr>
        <a:xfrm>
          <a:off x="171069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68580</xdr:rowOff>
    </xdr:from>
    <xdr:to>
      <xdr:col>23</xdr:col>
      <xdr:colOff>457200</xdr:colOff>
      <xdr:row>61</xdr:row>
      <xdr:rowOff>170180</xdr:rowOff>
    </xdr:to>
    <xdr:sp macro="" textlink="">
      <xdr:nvSpPr>
        <xdr:cNvPr id="341" name="円/楕円 340"/>
        <xdr:cNvSpPr/>
      </xdr:nvSpPr>
      <xdr:spPr>
        <a:xfrm>
          <a:off x="16129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8907</xdr:rowOff>
    </xdr:from>
    <xdr:ext cx="736600" cy="259045"/>
    <xdr:sp macro="" textlink="">
      <xdr:nvSpPr>
        <xdr:cNvPr id="342" name="テキスト ボックス 341"/>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128905</xdr:rowOff>
    </xdr:from>
    <xdr:to>
      <xdr:col>22</xdr:col>
      <xdr:colOff>254000</xdr:colOff>
      <xdr:row>62</xdr:row>
      <xdr:rowOff>59055</xdr:rowOff>
    </xdr:to>
    <xdr:sp macro="" textlink="">
      <xdr:nvSpPr>
        <xdr:cNvPr id="343" name="円/楕円 342"/>
        <xdr:cNvSpPr/>
      </xdr:nvSpPr>
      <xdr:spPr>
        <a:xfrm>
          <a:off x="15240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69232</xdr:rowOff>
    </xdr:from>
    <xdr:ext cx="762000" cy="259045"/>
    <xdr:sp macro="" textlink="">
      <xdr:nvSpPr>
        <xdr:cNvPr id="344" name="テキスト ボックス 343"/>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165100</xdr:rowOff>
    </xdr:from>
    <xdr:to>
      <xdr:col>21</xdr:col>
      <xdr:colOff>50800</xdr:colOff>
      <xdr:row>62</xdr:row>
      <xdr:rowOff>95250</xdr:rowOff>
    </xdr:to>
    <xdr:sp macro="" textlink="">
      <xdr:nvSpPr>
        <xdr:cNvPr id="345" name="円/楕円 344"/>
        <xdr:cNvSpPr/>
      </xdr:nvSpPr>
      <xdr:spPr>
        <a:xfrm>
          <a:off x="14351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105427</xdr:rowOff>
    </xdr:from>
    <xdr:ext cx="762000" cy="259045"/>
    <xdr:sp macro="" textlink="">
      <xdr:nvSpPr>
        <xdr:cNvPr id="346" name="テキスト ボックス 345"/>
        <xdr:cNvSpPr txBox="1"/>
      </xdr:nvSpPr>
      <xdr:spPr>
        <a:xfrm>
          <a:off x="14020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49954</xdr:rowOff>
    </xdr:from>
    <xdr:to>
      <xdr:col>19</xdr:col>
      <xdr:colOff>533400</xdr:colOff>
      <xdr:row>62</xdr:row>
      <xdr:rowOff>151554</xdr:rowOff>
    </xdr:to>
    <xdr:sp macro="" textlink="">
      <xdr:nvSpPr>
        <xdr:cNvPr id="347" name="円/楕円 346"/>
        <xdr:cNvSpPr/>
      </xdr:nvSpPr>
      <xdr:spPr>
        <a:xfrm>
          <a:off x="13462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161731</xdr:rowOff>
    </xdr:from>
    <xdr:ext cx="762000" cy="259045"/>
    <xdr:sp macro="" textlink="">
      <xdr:nvSpPr>
        <xdr:cNvPr id="348" name="テキスト ボックス 347"/>
        <xdr:cNvSpPr txBox="1"/>
      </xdr:nvSpPr>
      <xdr:spPr>
        <a:xfrm>
          <a:off x="13131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実質公債費比率は、平成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年度より緩やかに下降していましたが、平成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11.8</a:t>
          </a:r>
          <a:r>
            <a:rPr kumimoji="1" lang="ja-JP" altLang="ja-JP" sz="1100" b="0" i="0" baseline="0">
              <a:solidFill>
                <a:schemeClr val="dk1"/>
              </a:solidFill>
              <a:effectLst/>
              <a:latin typeface="+mn-lt"/>
              <a:ea typeface="+mn-ea"/>
              <a:cs typeface="+mn-cs"/>
            </a:rPr>
            <a:t>％となっています。</a:t>
          </a:r>
          <a:endParaRPr lang="ja-JP" altLang="ja-JP">
            <a:effectLst/>
          </a:endParaRPr>
        </a:p>
        <a:p>
          <a:pPr eaLnBrk="1" fontAlgn="auto" latinLnBrk="0" hangingPunct="1"/>
          <a:r>
            <a:rPr lang="ja-JP" altLang="ja-JP" sz="1100" b="0" i="0" baseline="0">
              <a:solidFill>
                <a:schemeClr val="dk1"/>
              </a:solidFill>
              <a:effectLst/>
              <a:latin typeface="+mn-lt"/>
              <a:ea typeface="+mn-ea"/>
              <a:cs typeface="+mn-cs"/>
            </a:rPr>
            <a:t>　積立対象となる満期一括償還方式による市債借入額が増加していること等により、</a:t>
          </a:r>
          <a:r>
            <a:rPr kumimoji="1" lang="ja-JP" altLang="ja-JP" sz="1100" b="0" i="0" baseline="0">
              <a:solidFill>
                <a:schemeClr val="dk1"/>
              </a:solidFill>
              <a:effectLst/>
              <a:latin typeface="+mn-lt"/>
              <a:ea typeface="+mn-ea"/>
              <a:cs typeface="+mn-cs"/>
            </a:rPr>
            <a:t>前年度比</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ポイント上昇する水準となりました。</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今後も、地方債の活用にあたっては、事業の熟度や重要性を吟味した上で、施策の選択と集中により、適正な市債管理に努めます。</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168426</xdr:rowOff>
    </xdr:from>
    <xdr:to>
      <xdr:col>24</xdr:col>
      <xdr:colOff>558800</xdr:colOff>
      <xdr:row>46</xdr:row>
      <xdr:rowOff>6048</xdr:rowOff>
    </xdr:to>
    <xdr:cxnSp macro="">
      <xdr:nvCxnSpPr>
        <xdr:cNvPr id="380" name="直線コネクタ 379"/>
        <xdr:cNvCxnSpPr/>
      </xdr:nvCxnSpPr>
      <xdr:spPr>
        <a:xfrm flipV="1">
          <a:off x="17018000" y="6169176"/>
          <a:ext cx="0" cy="17235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149575</xdr:rowOff>
    </xdr:from>
    <xdr:ext cx="762000" cy="259045"/>
    <xdr:sp macro="" textlink="">
      <xdr:nvSpPr>
        <xdr:cNvPr id="381" name="公債費負担の状況最小値テキスト"/>
        <xdr:cNvSpPr txBox="1"/>
      </xdr:nvSpPr>
      <xdr:spPr>
        <a:xfrm>
          <a:off x="17106900" y="786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46</xdr:row>
      <xdr:rowOff>6048</xdr:rowOff>
    </xdr:from>
    <xdr:to>
      <xdr:col>24</xdr:col>
      <xdr:colOff>647700</xdr:colOff>
      <xdr:row>46</xdr:row>
      <xdr:rowOff>6048</xdr:rowOff>
    </xdr:to>
    <xdr:cxnSp macro="">
      <xdr:nvCxnSpPr>
        <xdr:cNvPr id="382" name="直線コネクタ 381"/>
        <xdr:cNvCxnSpPr/>
      </xdr:nvCxnSpPr>
      <xdr:spPr>
        <a:xfrm>
          <a:off x="16929100" y="78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83353</xdr:rowOff>
    </xdr:from>
    <xdr:ext cx="762000" cy="259045"/>
    <xdr:sp macro="" textlink="">
      <xdr:nvSpPr>
        <xdr:cNvPr id="383" name="公債費負担の状況最大値テキスト"/>
        <xdr:cNvSpPr txBox="1"/>
      </xdr:nvSpPr>
      <xdr:spPr>
        <a:xfrm>
          <a:off x="17106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35</xdr:row>
      <xdr:rowOff>168426</xdr:rowOff>
    </xdr:from>
    <xdr:to>
      <xdr:col>24</xdr:col>
      <xdr:colOff>647700</xdr:colOff>
      <xdr:row>35</xdr:row>
      <xdr:rowOff>168426</xdr:rowOff>
    </xdr:to>
    <xdr:cxnSp macro="">
      <xdr:nvCxnSpPr>
        <xdr:cNvPr id="384" name="直線コネクタ 383"/>
        <xdr:cNvCxnSpPr/>
      </xdr:nvCxnSpPr>
      <xdr:spPr>
        <a:xfrm>
          <a:off x="16929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127000</xdr:rowOff>
    </xdr:from>
    <xdr:to>
      <xdr:col>24</xdr:col>
      <xdr:colOff>558800</xdr:colOff>
      <xdr:row>41</xdr:row>
      <xdr:rowOff>104926</xdr:rowOff>
    </xdr:to>
    <xdr:cxnSp macro="">
      <xdr:nvCxnSpPr>
        <xdr:cNvPr id="385" name="直線コネクタ 384"/>
        <xdr:cNvCxnSpPr/>
      </xdr:nvCxnSpPr>
      <xdr:spPr>
        <a:xfrm>
          <a:off x="16179800" y="6985000"/>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1710</xdr:rowOff>
    </xdr:from>
    <xdr:ext cx="762000" cy="259045"/>
    <xdr:sp macro="" textlink="">
      <xdr:nvSpPr>
        <xdr:cNvPr id="386" name="公債費負担の状況平均値テキスト"/>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87" name="フローチャート : 判断 386"/>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127000</xdr:rowOff>
    </xdr:from>
    <xdr:to>
      <xdr:col>23</xdr:col>
      <xdr:colOff>406400</xdr:colOff>
      <xdr:row>40</xdr:row>
      <xdr:rowOff>161472</xdr:rowOff>
    </xdr:to>
    <xdr:cxnSp macro="">
      <xdr:nvCxnSpPr>
        <xdr:cNvPr id="388" name="直線コネクタ 387"/>
        <xdr:cNvCxnSpPr/>
      </xdr:nvCxnSpPr>
      <xdr:spPr>
        <a:xfrm flipV="1">
          <a:off x="15290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9" name="フローチャート : 判断 388"/>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90" name="テキスト ボックス 389"/>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161472</xdr:rowOff>
    </xdr:from>
    <xdr:to>
      <xdr:col>22</xdr:col>
      <xdr:colOff>203200</xdr:colOff>
      <xdr:row>41</xdr:row>
      <xdr:rowOff>58965</xdr:rowOff>
    </xdr:to>
    <xdr:cxnSp macro="">
      <xdr:nvCxnSpPr>
        <xdr:cNvPr id="391" name="直線コネクタ 390"/>
        <xdr:cNvCxnSpPr/>
      </xdr:nvCxnSpPr>
      <xdr:spPr>
        <a:xfrm flipV="1">
          <a:off x="14401800" y="70194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19655</xdr:rowOff>
    </xdr:from>
    <xdr:to>
      <xdr:col>22</xdr:col>
      <xdr:colOff>254000</xdr:colOff>
      <xdr:row>41</xdr:row>
      <xdr:rowOff>121255</xdr:rowOff>
    </xdr:to>
    <xdr:sp macro="" textlink="">
      <xdr:nvSpPr>
        <xdr:cNvPr id="392" name="フローチャート : 判断 391"/>
        <xdr:cNvSpPr/>
      </xdr:nvSpPr>
      <xdr:spPr>
        <a:xfrm>
          <a:off x="15240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106032</xdr:rowOff>
    </xdr:from>
    <xdr:ext cx="762000" cy="259045"/>
    <xdr:sp macro="" textlink="">
      <xdr:nvSpPr>
        <xdr:cNvPr id="393" name="テキスト ボックス 392"/>
        <xdr:cNvSpPr txBox="1"/>
      </xdr:nvSpPr>
      <xdr:spPr>
        <a:xfrm>
          <a:off x="14909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58965</xdr:rowOff>
    </xdr:from>
    <xdr:to>
      <xdr:col>21</xdr:col>
      <xdr:colOff>0</xdr:colOff>
      <xdr:row>41</xdr:row>
      <xdr:rowOff>93435</xdr:rowOff>
    </xdr:to>
    <xdr:cxnSp macro="">
      <xdr:nvCxnSpPr>
        <xdr:cNvPr id="394" name="直線コネクタ 393"/>
        <xdr:cNvCxnSpPr/>
      </xdr:nvCxnSpPr>
      <xdr:spPr>
        <a:xfrm flipV="1">
          <a:off x="13512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88598</xdr:rowOff>
    </xdr:from>
    <xdr:to>
      <xdr:col>21</xdr:col>
      <xdr:colOff>50800</xdr:colOff>
      <xdr:row>42</xdr:row>
      <xdr:rowOff>18748</xdr:rowOff>
    </xdr:to>
    <xdr:sp macro="" textlink="">
      <xdr:nvSpPr>
        <xdr:cNvPr id="395" name="フローチャート : 判断 394"/>
        <xdr:cNvSpPr/>
      </xdr:nvSpPr>
      <xdr:spPr>
        <a:xfrm>
          <a:off x="14351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3525</xdr:rowOff>
    </xdr:from>
    <xdr:ext cx="762000" cy="259045"/>
    <xdr:sp macro="" textlink="">
      <xdr:nvSpPr>
        <xdr:cNvPr id="396" name="テキスト ボックス 395"/>
        <xdr:cNvSpPr txBox="1"/>
      </xdr:nvSpPr>
      <xdr:spPr>
        <a:xfrm>
          <a:off x="14020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7" name="フローチャート : 判断 396"/>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83958</xdr:rowOff>
    </xdr:from>
    <xdr:ext cx="762000" cy="259045"/>
    <xdr:sp macro="" textlink="">
      <xdr:nvSpPr>
        <xdr:cNvPr id="398" name="テキスト ボックス 397"/>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54126</xdr:rowOff>
    </xdr:from>
    <xdr:to>
      <xdr:col>24</xdr:col>
      <xdr:colOff>609600</xdr:colOff>
      <xdr:row>41</xdr:row>
      <xdr:rowOff>155726</xdr:rowOff>
    </xdr:to>
    <xdr:sp macro="" textlink="">
      <xdr:nvSpPr>
        <xdr:cNvPr id="404" name="円/楕円 403"/>
        <xdr:cNvSpPr/>
      </xdr:nvSpPr>
      <xdr:spPr>
        <a:xfrm>
          <a:off x="169672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26203</xdr:rowOff>
    </xdr:from>
    <xdr:ext cx="762000" cy="259045"/>
    <xdr:sp macro="" textlink="">
      <xdr:nvSpPr>
        <xdr:cNvPr id="405" name="公債費負担の状況該当値テキスト"/>
        <xdr:cNvSpPr txBox="1"/>
      </xdr:nvSpPr>
      <xdr:spPr>
        <a:xfrm>
          <a:off x="17106900" y="705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76200</xdr:rowOff>
    </xdr:from>
    <xdr:to>
      <xdr:col>23</xdr:col>
      <xdr:colOff>457200</xdr:colOff>
      <xdr:row>41</xdr:row>
      <xdr:rowOff>6350</xdr:rowOff>
    </xdr:to>
    <xdr:sp macro="" textlink="">
      <xdr:nvSpPr>
        <xdr:cNvPr id="406" name="円/楕円 405"/>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16527</xdr:rowOff>
    </xdr:from>
    <xdr:ext cx="736600" cy="259045"/>
    <xdr:sp macro="" textlink="">
      <xdr:nvSpPr>
        <xdr:cNvPr id="407" name="テキスト ボックス 406"/>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110672</xdr:rowOff>
    </xdr:from>
    <xdr:to>
      <xdr:col>22</xdr:col>
      <xdr:colOff>254000</xdr:colOff>
      <xdr:row>41</xdr:row>
      <xdr:rowOff>40822</xdr:rowOff>
    </xdr:to>
    <xdr:sp macro="" textlink="">
      <xdr:nvSpPr>
        <xdr:cNvPr id="408" name="円/楕円 407"/>
        <xdr:cNvSpPr/>
      </xdr:nvSpPr>
      <xdr:spPr>
        <a:xfrm>
          <a:off x="15240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50999</xdr:rowOff>
    </xdr:from>
    <xdr:ext cx="762000" cy="259045"/>
    <xdr:sp macro="" textlink="">
      <xdr:nvSpPr>
        <xdr:cNvPr id="409" name="テキスト ボックス 408"/>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8165</xdr:rowOff>
    </xdr:from>
    <xdr:to>
      <xdr:col>21</xdr:col>
      <xdr:colOff>50800</xdr:colOff>
      <xdr:row>41</xdr:row>
      <xdr:rowOff>109765</xdr:rowOff>
    </xdr:to>
    <xdr:sp macro="" textlink="">
      <xdr:nvSpPr>
        <xdr:cNvPr id="410" name="円/楕円 409"/>
        <xdr:cNvSpPr/>
      </xdr:nvSpPr>
      <xdr:spPr>
        <a:xfrm>
          <a:off x="1435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119942</xdr:rowOff>
    </xdr:from>
    <xdr:ext cx="762000" cy="259045"/>
    <xdr:sp macro="" textlink="">
      <xdr:nvSpPr>
        <xdr:cNvPr id="411" name="テキスト ボックス 410"/>
        <xdr:cNvSpPr txBox="1"/>
      </xdr:nvSpPr>
      <xdr:spPr>
        <a:xfrm>
          <a:off x="14020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42635</xdr:rowOff>
    </xdr:from>
    <xdr:to>
      <xdr:col>19</xdr:col>
      <xdr:colOff>533400</xdr:colOff>
      <xdr:row>41</xdr:row>
      <xdr:rowOff>144235</xdr:rowOff>
    </xdr:to>
    <xdr:sp macro="" textlink="">
      <xdr:nvSpPr>
        <xdr:cNvPr id="412" name="円/楕円 411"/>
        <xdr:cNvSpPr/>
      </xdr:nvSpPr>
      <xdr:spPr>
        <a:xfrm>
          <a:off x="13462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154412</xdr:rowOff>
    </xdr:from>
    <xdr:ext cx="762000" cy="259045"/>
    <xdr:sp macro="" textlink="">
      <xdr:nvSpPr>
        <xdr:cNvPr id="413" name="テキスト ボックス 412"/>
        <xdr:cNvSpPr txBox="1"/>
      </xdr:nvSpPr>
      <xdr:spPr>
        <a:xfrm>
          <a:off x="13131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[174.3%]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tx1"/>
              </a:solidFill>
              <a:effectLst/>
              <a:latin typeface="+mn-lt"/>
              <a:ea typeface="+mn-ea"/>
              <a:cs typeface="+mn-cs"/>
            </a:rPr>
            <a:t> 将来負担比率は、平成</a:t>
          </a:r>
          <a:r>
            <a:rPr kumimoji="1" lang="en-US" altLang="ja-JP" sz="1100" baseline="0">
              <a:solidFill>
                <a:schemeClr val="tx1"/>
              </a:solidFill>
              <a:effectLst/>
              <a:latin typeface="+mn-lt"/>
              <a:ea typeface="+mn-ea"/>
              <a:cs typeface="+mn-cs"/>
            </a:rPr>
            <a:t>22</a:t>
          </a:r>
          <a:r>
            <a:rPr kumimoji="1" lang="ja-JP" altLang="ja-JP" sz="1100" baseline="0">
              <a:solidFill>
                <a:schemeClr val="tx1"/>
              </a:solidFill>
              <a:effectLst/>
              <a:latin typeface="+mn-lt"/>
              <a:ea typeface="+mn-ea"/>
              <a:cs typeface="+mn-cs"/>
            </a:rPr>
            <a:t>年度に</a:t>
          </a:r>
          <a:r>
            <a:rPr kumimoji="1" lang="en-US" altLang="ja-JP" sz="1100" baseline="0">
              <a:solidFill>
                <a:schemeClr val="tx1"/>
              </a:solidFill>
              <a:effectLst/>
              <a:latin typeface="+mn-lt"/>
              <a:ea typeface="+mn-ea"/>
              <a:cs typeface="+mn-cs"/>
            </a:rPr>
            <a:t>166.0</a:t>
          </a:r>
          <a:r>
            <a:rPr kumimoji="1" lang="ja-JP" altLang="ja-JP" sz="1100" baseline="0">
              <a:solidFill>
                <a:schemeClr val="tx1"/>
              </a:solidFill>
              <a:effectLst/>
              <a:latin typeface="+mn-lt"/>
              <a:ea typeface="+mn-ea"/>
              <a:cs typeface="+mn-cs"/>
            </a:rPr>
            <a:t>％でしたが、平成</a:t>
          </a:r>
          <a:r>
            <a:rPr kumimoji="1" lang="en-US" altLang="ja-JP" sz="1100" baseline="0">
              <a:solidFill>
                <a:schemeClr val="tx1"/>
              </a:solidFill>
              <a:effectLst/>
              <a:latin typeface="+mn-lt"/>
              <a:ea typeface="+mn-ea"/>
              <a:cs typeface="+mn-cs"/>
            </a:rPr>
            <a:t>25</a:t>
          </a:r>
          <a:r>
            <a:rPr kumimoji="1" lang="ja-JP" altLang="ja-JP" sz="1100" baseline="0">
              <a:solidFill>
                <a:schemeClr val="tx1"/>
              </a:solidFill>
              <a:effectLst/>
              <a:latin typeface="+mn-lt"/>
              <a:ea typeface="+mn-ea"/>
              <a:cs typeface="+mn-cs"/>
            </a:rPr>
            <a:t>年度は</a:t>
          </a:r>
          <a:r>
            <a:rPr kumimoji="1" lang="en-US" altLang="ja-JP" sz="1100" baseline="0">
              <a:solidFill>
                <a:schemeClr val="tx1"/>
              </a:solidFill>
              <a:effectLst/>
              <a:latin typeface="+mn-lt"/>
              <a:ea typeface="+mn-ea"/>
              <a:cs typeface="+mn-cs"/>
            </a:rPr>
            <a:t>169.3</a:t>
          </a:r>
          <a:r>
            <a:rPr kumimoji="1" lang="ja-JP" altLang="ja-JP" sz="1100" baseline="0">
              <a:solidFill>
                <a:schemeClr val="tx1"/>
              </a:solidFill>
              <a:effectLst/>
              <a:latin typeface="+mn-lt"/>
              <a:ea typeface="+mn-ea"/>
              <a:cs typeface="+mn-cs"/>
            </a:rPr>
            <a:t>％となっており、概ね</a:t>
          </a:r>
          <a:r>
            <a:rPr kumimoji="1" lang="en-US" altLang="ja-JP" sz="1100" baseline="0">
              <a:solidFill>
                <a:schemeClr val="tx1"/>
              </a:solidFill>
              <a:effectLst/>
              <a:latin typeface="+mn-lt"/>
              <a:ea typeface="+mn-ea"/>
              <a:cs typeface="+mn-cs"/>
            </a:rPr>
            <a:t>170</a:t>
          </a:r>
          <a:r>
            <a:rPr kumimoji="1" lang="ja-JP" altLang="ja-JP" sz="1100" baseline="0">
              <a:solidFill>
                <a:schemeClr val="tx1"/>
              </a:solidFill>
              <a:effectLst/>
              <a:latin typeface="+mn-lt"/>
              <a:ea typeface="+mn-ea"/>
              <a:cs typeface="+mn-cs"/>
            </a:rPr>
            <a:t>％前後の数字で推移していま</a:t>
          </a:r>
          <a:r>
            <a:rPr kumimoji="1" lang="ja-JP" altLang="en-US" sz="1100" baseline="0">
              <a:solidFill>
                <a:schemeClr val="tx1"/>
              </a:solidFill>
              <a:effectLst/>
              <a:latin typeface="+mn-lt"/>
              <a:ea typeface="+mn-ea"/>
              <a:cs typeface="+mn-cs"/>
            </a:rPr>
            <a:t>したが、</a:t>
          </a:r>
          <a:r>
            <a:rPr kumimoji="1" lang="ja-JP" altLang="ja-JP" sz="1100" baseline="0">
              <a:solidFill>
                <a:schemeClr val="tx1"/>
              </a:solidFill>
              <a:effectLst/>
              <a:latin typeface="+mn-lt"/>
              <a:ea typeface="+mn-ea"/>
              <a:cs typeface="+mn-cs"/>
            </a:rPr>
            <a:t>平成</a:t>
          </a:r>
          <a:r>
            <a:rPr kumimoji="1" lang="en-US" altLang="ja-JP" sz="1100" baseline="0">
              <a:solidFill>
                <a:schemeClr val="tx1"/>
              </a:solidFill>
              <a:effectLst/>
              <a:latin typeface="+mn-lt"/>
              <a:ea typeface="+mn-ea"/>
              <a:cs typeface="+mn-cs"/>
            </a:rPr>
            <a:t>26</a:t>
          </a:r>
          <a:r>
            <a:rPr kumimoji="1" lang="ja-JP" altLang="ja-JP" sz="1100" baseline="0">
              <a:solidFill>
                <a:schemeClr val="tx1"/>
              </a:solidFill>
              <a:effectLst/>
              <a:latin typeface="+mn-lt"/>
              <a:ea typeface="+mn-ea"/>
              <a:cs typeface="+mn-cs"/>
            </a:rPr>
            <a:t>年度は、</a:t>
          </a:r>
          <a:r>
            <a:rPr kumimoji="1" lang="ja-JP" altLang="en-US" sz="1100" baseline="0">
              <a:solidFill>
                <a:schemeClr val="tx1"/>
              </a:solidFill>
              <a:effectLst/>
              <a:latin typeface="+mn-lt"/>
              <a:ea typeface="+mn-ea"/>
              <a:cs typeface="+mn-cs"/>
            </a:rPr>
            <a:t>前年度に比べ</a:t>
          </a:r>
          <a:r>
            <a:rPr kumimoji="1" lang="en-US" altLang="ja-JP" sz="1100" baseline="0">
              <a:solidFill>
                <a:schemeClr val="tx1"/>
              </a:solidFill>
              <a:effectLst/>
              <a:latin typeface="+mn-lt"/>
              <a:ea typeface="+mn-ea"/>
              <a:cs typeface="+mn-cs"/>
            </a:rPr>
            <a:t>5.0</a:t>
          </a:r>
          <a:r>
            <a:rPr kumimoji="1" lang="ja-JP" altLang="ja-JP" sz="1100" baseline="0">
              <a:solidFill>
                <a:schemeClr val="tx1"/>
              </a:solidFill>
              <a:effectLst/>
              <a:latin typeface="+mn-lt"/>
              <a:ea typeface="+mn-ea"/>
              <a:cs typeface="+mn-cs"/>
            </a:rPr>
            <a:t>ポイント</a:t>
          </a:r>
          <a:r>
            <a:rPr kumimoji="1" lang="ja-JP" altLang="en-US" sz="1100" baseline="0">
              <a:solidFill>
                <a:schemeClr val="tx1"/>
              </a:solidFill>
              <a:effectLst/>
              <a:latin typeface="+mn-lt"/>
              <a:ea typeface="+mn-ea"/>
              <a:cs typeface="+mn-cs"/>
            </a:rPr>
            <a:t>増加</a:t>
          </a:r>
          <a:r>
            <a:rPr kumimoji="1" lang="ja-JP" altLang="ja-JP" sz="1100" baseline="0">
              <a:solidFill>
                <a:schemeClr val="tx1"/>
              </a:solidFill>
              <a:effectLst/>
              <a:latin typeface="+mn-lt"/>
              <a:ea typeface="+mn-ea"/>
              <a:cs typeface="+mn-cs"/>
            </a:rPr>
            <a:t>しています</a:t>
          </a:r>
          <a:r>
            <a:rPr kumimoji="1" lang="ja-JP" altLang="en-US" sz="1100" baseline="0">
              <a:solidFill>
                <a:schemeClr val="tx1"/>
              </a:solidFill>
              <a:effectLst/>
              <a:latin typeface="+mn-lt"/>
              <a:ea typeface="+mn-ea"/>
              <a:cs typeface="+mn-cs"/>
            </a:rPr>
            <a:t>。これは本市のスタジアム整備事業に係る債務負担行為に基づく支出予定額が</a:t>
          </a:r>
          <a:r>
            <a:rPr kumimoji="1" lang="ja-JP" altLang="ja-JP" sz="1100" baseline="0">
              <a:solidFill>
                <a:schemeClr val="tx1"/>
              </a:solidFill>
              <a:effectLst/>
              <a:latin typeface="+mn-lt"/>
              <a:ea typeface="+mn-ea"/>
              <a:cs typeface="+mn-cs"/>
            </a:rPr>
            <a:t>増加したことなどによるものです。</a:t>
          </a:r>
          <a:endParaRPr lang="ja-JP" altLang="ja-JP" sz="1400">
            <a:solidFill>
              <a:schemeClr val="tx1"/>
            </a:solidFill>
            <a:effectLst/>
          </a:endParaRPr>
        </a:p>
        <a:p>
          <a:r>
            <a:rPr kumimoji="1" lang="ja-JP" altLang="ja-JP" sz="1100" baseline="0">
              <a:solidFill>
                <a:schemeClr val="tx1"/>
              </a:solidFill>
              <a:effectLst/>
              <a:latin typeface="+mn-lt"/>
              <a:ea typeface="+mn-ea"/>
              <a:cs typeface="+mn-cs"/>
            </a:rPr>
            <a:t>　今後については、将来負担額の大半を地方債の残高が占めることから、地方債の活用にあた</a:t>
          </a:r>
          <a:r>
            <a:rPr kumimoji="1" lang="ja-JP" altLang="en-US" sz="1100" baseline="0">
              <a:solidFill>
                <a:schemeClr val="tx1"/>
              </a:solidFill>
              <a:effectLst/>
              <a:latin typeface="+mn-lt"/>
              <a:ea typeface="+mn-ea"/>
              <a:cs typeface="+mn-cs"/>
            </a:rPr>
            <a:t>り、</a:t>
          </a:r>
          <a:r>
            <a:rPr kumimoji="1" lang="ja-JP" altLang="ja-JP" sz="1100" baseline="0">
              <a:solidFill>
                <a:schemeClr val="tx1"/>
              </a:solidFill>
              <a:effectLst/>
              <a:latin typeface="+mn-lt"/>
              <a:ea typeface="+mn-ea"/>
              <a:cs typeface="+mn-cs"/>
            </a:rPr>
            <a:t>事業の熟度や重要性を吟味した上で、施策の選択と集中により適正な市債管理に努めます。</a:t>
          </a:r>
          <a:endParaRPr lang="ja-JP" altLang="ja-JP" sz="1400">
            <a:solidFill>
              <a:schemeClr val="tx1"/>
            </a:solidFill>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140767</xdr:rowOff>
    </xdr:to>
    <xdr:cxnSp macro="">
      <xdr:nvCxnSpPr>
        <xdr:cNvPr id="440" name="直線コネクタ 439"/>
        <xdr:cNvCxnSpPr/>
      </xdr:nvCxnSpPr>
      <xdr:spPr>
        <a:xfrm flipV="1">
          <a:off x="17018000" y="2451100"/>
          <a:ext cx="0" cy="111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112844</xdr:rowOff>
    </xdr:from>
    <xdr:ext cx="762000" cy="259045"/>
    <xdr:sp macro="" textlink="">
      <xdr:nvSpPr>
        <xdr:cNvPr id="441" name="将来負担の状況最小値テキスト"/>
        <xdr:cNvSpPr txBox="1"/>
      </xdr:nvSpPr>
      <xdr:spPr>
        <a:xfrm>
          <a:off x="17106900" y="35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231.8</a:t>
          </a:r>
          <a:endParaRPr kumimoji="1" lang="ja-JP" altLang="en-US" sz="1000" b="1">
            <a:latin typeface="ＭＳ Ｐゴシック"/>
          </a:endParaRPr>
        </a:p>
      </xdr:txBody>
    </xdr:sp>
    <xdr:clientData/>
  </xdr:oneCellAnchor>
  <xdr:twoCellAnchor>
    <xdr:from>
      <xdr:col>24</xdr:col>
      <xdr:colOff>469900</xdr:colOff>
      <xdr:row>20</xdr:row>
      <xdr:rowOff>140767</xdr:rowOff>
    </xdr:from>
    <xdr:to>
      <xdr:col>24</xdr:col>
      <xdr:colOff>647700</xdr:colOff>
      <xdr:row>20</xdr:row>
      <xdr:rowOff>140767</xdr:rowOff>
    </xdr:to>
    <xdr:cxnSp macro="">
      <xdr:nvCxnSpPr>
        <xdr:cNvPr id="442" name="直線コネクタ 441"/>
        <xdr:cNvCxnSpPr/>
      </xdr:nvCxnSpPr>
      <xdr:spPr>
        <a:xfrm>
          <a:off x="16929100" y="35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10592</xdr:rowOff>
    </xdr:from>
    <xdr:to>
      <xdr:col>24</xdr:col>
      <xdr:colOff>558800</xdr:colOff>
      <xdr:row>19</xdr:row>
      <xdr:rowOff>34722</xdr:rowOff>
    </xdr:to>
    <xdr:cxnSp macro="">
      <xdr:nvCxnSpPr>
        <xdr:cNvPr id="445" name="直線コネクタ 444"/>
        <xdr:cNvCxnSpPr/>
      </xdr:nvCxnSpPr>
      <xdr:spPr>
        <a:xfrm>
          <a:off x="16179800" y="326814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141139</xdr:rowOff>
    </xdr:from>
    <xdr:ext cx="762000" cy="259045"/>
    <xdr:sp macro="" textlink="">
      <xdr:nvSpPr>
        <xdr:cNvPr id="446" name="将来負担の状況平均値テキスト"/>
        <xdr:cNvSpPr txBox="1"/>
      </xdr:nvSpPr>
      <xdr:spPr>
        <a:xfrm>
          <a:off x="17106900" y="2884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124612</xdr:rowOff>
    </xdr:from>
    <xdr:to>
      <xdr:col>24</xdr:col>
      <xdr:colOff>609600</xdr:colOff>
      <xdr:row>18</xdr:row>
      <xdr:rowOff>54762</xdr:rowOff>
    </xdr:to>
    <xdr:sp macro="" textlink="">
      <xdr:nvSpPr>
        <xdr:cNvPr id="447" name="フローチャート : 判断 446"/>
        <xdr:cNvSpPr/>
      </xdr:nvSpPr>
      <xdr:spPr>
        <a:xfrm>
          <a:off x="169672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10592</xdr:rowOff>
    </xdr:from>
    <xdr:to>
      <xdr:col>23</xdr:col>
      <xdr:colOff>406400</xdr:colOff>
      <xdr:row>19</xdr:row>
      <xdr:rowOff>15418</xdr:rowOff>
    </xdr:to>
    <xdr:cxnSp macro="">
      <xdr:nvCxnSpPr>
        <xdr:cNvPr id="448" name="直線コネクタ 447"/>
        <xdr:cNvCxnSpPr/>
      </xdr:nvCxnSpPr>
      <xdr:spPr>
        <a:xfrm flipV="1">
          <a:off x="15290800" y="326814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156464</xdr:rowOff>
    </xdr:from>
    <xdr:to>
      <xdr:col>23</xdr:col>
      <xdr:colOff>457200</xdr:colOff>
      <xdr:row>18</xdr:row>
      <xdr:rowOff>86614</xdr:rowOff>
    </xdr:to>
    <xdr:sp macro="" textlink="">
      <xdr:nvSpPr>
        <xdr:cNvPr id="449" name="フローチャート : 判断 448"/>
        <xdr:cNvSpPr/>
      </xdr:nvSpPr>
      <xdr:spPr>
        <a:xfrm>
          <a:off x="16129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96791</xdr:rowOff>
    </xdr:from>
    <xdr:ext cx="736600" cy="259045"/>
    <xdr:sp macro="" textlink="">
      <xdr:nvSpPr>
        <xdr:cNvPr id="450" name="テキスト ボックス 449"/>
        <xdr:cNvSpPr txBox="1"/>
      </xdr:nvSpPr>
      <xdr:spPr>
        <a:xfrm>
          <a:off x="15798800" y="283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170459</xdr:rowOff>
    </xdr:from>
    <xdr:to>
      <xdr:col>22</xdr:col>
      <xdr:colOff>203200</xdr:colOff>
      <xdr:row>19</xdr:row>
      <xdr:rowOff>15418</xdr:rowOff>
    </xdr:to>
    <xdr:cxnSp macro="">
      <xdr:nvCxnSpPr>
        <xdr:cNvPr id="451" name="直線コネクタ 450"/>
        <xdr:cNvCxnSpPr/>
      </xdr:nvCxnSpPr>
      <xdr:spPr>
        <a:xfrm>
          <a:off x="14401800" y="3256559"/>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40513</xdr:rowOff>
    </xdr:from>
    <xdr:to>
      <xdr:col>22</xdr:col>
      <xdr:colOff>254000</xdr:colOff>
      <xdr:row>18</xdr:row>
      <xdr:rowOff>142113</xdr:rowOff>
    </xdr:to>
    <xdr:sp macro="" textlink="">
      <xdr:nvSpPr>
        <xdr:cNvPr id="452" name="フローチャート : 判断 451"/>
        <xdr:cNvSpPr/>
      </xdr:nvSpPr>
      <xdr:spPr>
        <a:xfrm>
          <a:off x="15240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152290</xdr:rowOff>
    </xdr:from>
    <xdr:ext cx="762000" cy="259045"/>
    <xdr:sp macro="" textlink="">
      <xdr:nvSpPr>
        <xdr:cNvPr id="453" name="テキスト ボックス 452"/>
        <xdr:cNvSpPr txBox="1"/>
      </xdr:nvSpPr>
      <xdr:spPr>
        <a:xfrm>
          <a:off x="14909800" y="289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166116</xdr:rowOff>
    </xdr:from>
    <xdr:to>
      <xdr:col>21</xdr:col>
      <xdr:colOff>0</xdr:colOff>
      <xdr:row>18</xdr:row>
      <xdr:rowOff>170459</xdr:rowOff>
    </xdr:to>
    <xdr:cxnSp macro="">
      <xdr:nvCxnSpPr>
        <xdr:cNvPr id="454" name="直線コネクタ 453"/>
        <xdr:cNvCxnSpPr/>
      </xdr:nvCxnSpPr>
      <xdr:spPr>
        <a:xfrm>
          <a:off x="13512800" y="3252216"/>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101321</xdr:rowOff>
    </xdr:from>
    <xdr:to>
      <xdr:col>21</xdr:col>
      <xdr:colOff>50800</xdr:colOff>
      <xdr:row>19</xdr:row>
      <xdr:rowOff>31471</xdr:rowOff>
    </xdr:to>
    <xdr:sp macro="" textlink="">
      <xdr:nvSpPr>
        <xdr:cNvPr id="455" name="フローチャート : 判断 454"/>
        <xdr:cNvSpPr/>
      </xdr:nvSpPr>
      <xdr:spPr>
        <a:xfrm>
          <a:off x="14351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41648</xdr:rowOff>
    </xdr:from>
    <xdr:ext cx="762000" cy="259045"/>
    <xdr:sp macro="" textlink="">
      <xdr:nvSpPr>
        <xdr:cNvPr id="456" name="テキスト ボックス 455"/>
        <xdr:cNvSpPr txBox="1"/>
      </xdr:nvSpPr>
      <xdr:spPr>
        <a:xfrm>
          <a:off x="14020800" y="29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164059</xdr:rowOff>
    </xdr:from>
    <xdr:to>
      <xdr:col>19</xdr:col>
      <xdr:colOff>533400</xdr:colOff>
      <xdr:row>19</xdr:row>
      <xdr:rowOff>94209</xdr:rowOff>
    </xdr:to>
    <xdr:sp macro="" textlink="">
      <xdr:nvSpPr>
        <xdr:cNvPr id="457" name="フローチャート : 判断 456"/>
        <xdr:cNvSpPr/>
      </xdr:nvSpPr>
      <xdr:spPr>
        <a:xfrm>
          <a:off x="13462000" y="325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78986</xdr:rowOff>
    </xdr:from>
    <xdr:ext cx="762000" cy="259045"/>
    <xdr:sp macro="" textlink="">
      <xdr:nvSpPr>
        <xdr:cNvPr id="458" name="テキスト ボックス 457"/>
        <xdr:cNvSpPr txBox="1"/>
      </xdr:nvSpPr>
      <xdr:spPr>
        <a:xfrm>
          <a:off x="13131800" y="333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155372</xdr:rowOff>
    </xdr:from>
    <xdr:to>
      <xdr:col>24</xdr:col>
      <xdr:colOff>609600</xdr:colOff>
      <xdr:row>19</xdr:row>
      <xdr:rowOff>85522</xdr:rowOff>
    </xdr:to>
    <xdr:sp macro="" textlink="">
      <xdr:nvSpPr>
        <xdr:cNvPr id="464" name="円/楕円 463"/>
        <xdr:cNvSpPr/>
      </xdr:nvSpPr>
      <xdr:spPr>
        <a:xfrm>
          <a:off x="16967200" y="324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127449</xdr:rowOff>
    </xdr:from>
    <xdr:ext cx="762000" cy="259045"/>
    <xdr:sp macro="" textlink="">
      <xdr:nvSpPr>
        <xdr:cNvPr id="465" name="将来負担の状況該当値テキスト"/>
        <xdr:cNvSpPr txBox="1"/>
      </xdr:nvSpPr>
      <xdr:spPr>
        <a:xfrm>
          <a:off x="17106900" y="321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131242</xdr:rowOff>
    </xdr:from>
    <xdr:to>
      <xdr:col>23</xdr:col>
      <xdr:colOff>457200</xdr:colOff>
      <xdr:row>19</xdr:row>
      <xdr:rowOff>61392</xdr:rowOff>
    </xdr:to>
    <xdr:sp macro="" textlink="">
      <xdr:nvSpPr>
        <xdr:cNvPr id="466" name="円/楕円 465"/>
        <xdr:cNvSpPr/>
      </xdr:nvSpPr>
      <xdr:spPr>
        <a:xfrm>
          <a:off x="16129000" y="32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46169</xdr:rowOff>
    </xdr:from>
    <xdr:ext cx="736600" cy="259045"/>
    <xdr:sp macro="" textlink="">
      <xdr:nvSpPr>
        <xdr:cNvPr id="467" name="テキスト ボックス 466"/>
        <xdr:cNvSpPr txBox="1"/>
      </xdr:nvSpPr>
      <xdr:spPr>
        <a:xfrm>
          <a:off x="15798800" y="33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136068</xdr:rowOff>
    </xdr:from>
    <xdr:to>
      <xdr:col>22</xdr:col>
      <xdr:colOff>254000</xdr:colOff>
      <xdr:row>19</xdr:row>
      <xdr:rowOff>66218</xdr:rowOff>
    </xdr:to>
    <xdr:sp macro="" textlink="">
      <xdr:nvSpPr>
        <xdr:cNvPr id="468" name="円/楕円 467"/>
        <xdr:cNvSpPr/>
      </xdr:nvSpPr>
      <xdr:spPr>
        <a:xfrm>
          <a:off x="15240000" y="322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50995</xdr:rowOff>
    </xdr:from>
    <xdr:ext cx="762000" cy="259045"/>
    <xdr:sp macro="" textlink="">
      <xdr:nvSpPr>
        <xdr:cNvPr id="469" name="テキスト ボックス 468"/>
        <xdr:cNvSpPr txBox="1"/>
      </xdr:nvSpPr>
      <xdr:spPr>
        <a:xfrm>
          <a:off x="14909800" y="330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170.3</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119659</xdr:rowOff>
    </xdr:from>
    <xdr:to>
      <xdr:col>21</xdr:col>
      <xdr:colOff>50800</xdr:colOff>
      <xdr:row>19</xdr:row>
      <xdr:rowOff>49809</xdr:rowOff>
    </xdr:to>
    <xdr:sp macro="" textlink="">
      <xdr:nvSpPr>
        <xdr:cNvPr id="470" name="円/楕円 469"/>
        <xdr:cNvSpPr/>
      </xdr:nvSpPr>
      <xdr:spPr>
        <a:xfrm>
          <a:off x="14351000" y="320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34586</xdr:rowOff>
    </xdr:from>
    <xdr:ext cx="762000" cy="259045"/>
    <xdr:sp macro="" textlink="">
      <xdr:nvSpPr>
        <xdr:cNvPr id="471" name="テキスト ボックス 470"/>
        <xdr:cNvSpPr txBox="1"/>
      </xdr:nvSpPr>
      <xdr:spPr>
        <a:xfrm>
          <a:off x="14020800" y="329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115316</xdr:rowOff>
    </xdr:from>
    <xdr:to>
      <xdr:col>19</xdr:col>
      <xdr:colOff>533400</xdr:colOff>
      <xdr:row>19</xdr:row>
      <xdr:rowOff>45466</xdr:rowOff>
    </xdr:to>
    <xdr:sp macro="" textlink="">
      <xdr:nvSpPr>
        <xdr:cNvPr id="472" name="円/楕円 471"/>
        <xdr:cNvSpPr/>
      </xdr:nvSpPr>
      <xdr:spPr>
        <a:xfrm>
          <a:off x="13462000" y="32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55643</xdr:rowOff>
    </xdr:from>
    <xdr:ext cx="762000" cy="259045"/>
    <xdr:sp macro="" textlink="">
      <xdr:nvSpPr>
        <xdr:cNvPr id="473" name="テキスト ボックス 472"/>
        <xdr:cNvSpPr txBox="1"/>
      </xdr:nvSpPr>
      <xdr:spPr>
        <a:xfrm>
          <a:off x="13131800" y="297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福岡県北九州市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976,925
965,582
491.95
523,522,202
517,271,710
2,324,333
249,476,682
921,431,947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174.3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200"/>
            </a:lnSpc>
          </a:pPr>
          <a:r>
            <a:rPr lang="ja-JP" altLang="ja-JP" sz="1100" b="0" i="0" baseline="0">
              <a:solidFill>
                <a:schemeClr val="tx1"/>
              </a:solidFill>
              <a:effectLst/>
              <a:latin typeface="+mn-lt"/>
              <a:ea typeface="+mn-ea"/>
              <a:cs typeface="+mn-cs"/>
            </a:rPr>
            <a:t>　人件費に係る経常収支比率については、平成</a:t>
          </a:r>
          <a:r>
            <a:rPr lang="en-US" altLang="ja-JP" sz="1100" b="0" i="0" baseline="0">
              <a:solidFill>
                <a:schemeClr val="tx1"/>
              </a:solidFill>
              <a:effectLst/>
              <a:latin typeface="+mn-lt"/>
              <a:ea typeface="+mn-ea"/>
              <a:cs typeface="+mn-cs"/>
            </a:rPr>
            <a:t>20</a:t>
          </a:r>
          <a:r>
            <a:rPr lang="ja-JP" altLang="ja-JP" sz="1100" b="0" i="0" baseline="0">
              <a:solidFill>
                <a:schemeClr val="tx1"/>
              </a:solidFill>
              <a:effectLst/>
              <a:latin typeface="+mn-lt"/>
              <a:ea typeface="+mn-ea"/>
              <a:cs typeface="+mn-cs"/>
            </a:rPr>
            <a:t>年</a:t>
          </a:r>
          <a:r>
            <a:rPr lang="en-US" altLang="ja-JP" sz="1100" b="0" i="0" baseline="0">
              <a:solidFill>
                <a:schemeClr val="tx1"/>
              </a:solidFill>
              <a:effectLst/>
              <a:latin typeface="+mn-lt"/>
              <a:ea typeface="+mn-ea"/>
              <a:cs typeface="+mn-cs"/>
            </a:rPr>
            <a:t>12</a:t>
          </a:r>
          <a:r>
            <a:rPr lang="ja-JP" altLang="ja-JP" sz="1100" b="0" i="0" baseline="0">
              <a:solidFill>
                <a:schemeClr val="tx1"/>
              </a:solidFill>
              <a:effectLst/>
              <a:latin typeface="+mn-lt"/>
              <a:ea typeface="+mn-ea"/>
              <a:cs typeface="+mn-cs"/>
            </a:rPr>
            <a:t>月に策定した北九州市経営プラン（取組期間</a:t>
          </a:r>
          <a:r>
            <a:rPr lang="ja-JP" altLang="en-US" sz="1100" b="0" i="0" baseline="0">
              <a:solidFill>
                <a:schemeClr val="tx1"/>
              </a:solidFill>
              <a:effectLst/>
              <a:latin typeface="+mn-lt"/>
              <a:ea typeface="+mn-ea"/>
              <a:cs typeface="+mn-cs"/>
            </a:rPr>
            <a:t>は平成</a:t>
          </a:r>
          <a:r>
            <a:rPr lang="en-US" altLang="ja-JP" sz="1100" b="0" i="0" baseline="0">
              <a:solidFill>
                <a:schemeClr val="tx1"/>
              </a:solidFill>
              <a:effectLst/>
              <a:latin typeface="+mn-lt"/>
              <a:ea typeface="+mn-ea"/>
              <a:cs typeface="+mn-cs"/>
            </a:rPr>
            <a:t>25</a:t>
          </a:r>
          <a:r>
            <a:rPr lang="ja-JP" altLang="en-US" sz="1100" b="0" i="0" baseline="0">
              <a:solidFill>
                <a:schemeClr val="tx1"/>
              </a:solidFill>
              <a:effectLst/>
              <a:latin typeface="+mn-lt"/>
              <a:ea typeface="+mn-ea"/>
              <a:cs typeface="+mn-cs"/>
            </a:rPr>
            <a:t>年度まで</a:t>
          </a:r>
          <a:r>
            <a:rPr lang="ja-JP" altLang="ja-JP" sz="1100" b="0" i="0" baseline="0">
              <a:solidFill>
                <a:schemeClr val="tx1"/>
              </a:solidFill>
              <a:effectLst/>
              <a:latin typeface="+mn-lt"/>
              <a:ea typeface="+mn-ea"/>
              <a:cs typeface="+mn-cs"/>
            </a:rPr>
            <a:t>）に基づく民営化や民間委託の推進、組織・機構の見直し等による職員数の削減等により、減少傾向</a:t>
          </a:r>
          <a:r>
            <a:rPr lang="ja-JP" altLang="en-US" sz="1100" b="0" i="0" baseline="0">
              <a:solidFill>
                <a:schemeClr val="tx1"/>
              </a:solidFill>
              <a:effectLst/>
              <a:latin typeface="+mn-lt"/>
              <a:ea typeface="+mn-ea"/>
              <a:cs typeface="+mn-cs"/>
            </a:rPr>
            <a:t>が続きました。</a:t>
          </a:r>
          <a:endParaRPr lang="en-US" altLang="ja-JP" sz="1100" b="0" i="0" baseline="0">
            <a:solidFill>
              <a:schemeClr val="tx1"/>
            </a:solidFill>
            <a:effectLst/>
            <a:latin typeface="+mn-lt"/>
            <a:ea typeface="+mn-ea"/>
            <a:cs typeface="+mn-cs"/>
          </a:endParaRPr>
        </a:p>
        <a:p>
          <a:pPr rtl="0">
            <a:lnSpc>
              <a:spcPts val="1200"/>
            </a:lnSpc>
          </a:pPr>
          <a:r>
            <a:rPr lang="ja-JP" altLang="ja-JP" sz="1100" b="0" i="0" baseline="0">
              <a:solidFill>
                <a:schemeClr val="tx1"/>
              </a:solidFill>
              <a:effectLst/>
              <a:latin typeface="+mn-lt"/>
              <a:ea typeface="+mn-ea"/>
              <a:cs typeface="+mn-cs"/>
            </a:rPr>
            <a:t>　平成</a:t>
          </a:r>
          <a:r>
            <a:rPr lang="en-US" altLang="ja-JP" sz="1100" b="0" i="0" baseline="0">
              <a:solidFill>
                <a:schemeClr val="tx1"/>
              </a:solidFill>
              <a:effectLst/>
              <a:latin typeface="+mn-lt"/>
              <a:ea typeface="+mn-ea"/>
              <a:cs typeface="+mn-cs"/>
            </a:rPr>
            <a:t>26</a:t>
          </a:r>
          <a:r>
            <a:rPr lang="ja-JP" altLang="ja-JP" sz="1100" b="0" i="0" baseline="0">
              <a:solidFill>
                <a:schemeClr val="tx1"/>
              </a:solidFill>
              <a:effectLst/>
              <a:latin typeface="+mn-lt"/>
              <a:ea typeface="+mn-ea"/>
              <a:cs typeface="+mn-cs"/>
            </a:rPr>
            <a:t>年度は、前年度に比べ</a:t>
          </a:r>
          <a:r>
            <a:rPr lang="en-US" altLang="ja-JP" sz="1100" b="0" i="0" baseline="0">
              <a:solidFill>
                <a:schemeClr val="tx1"/>
              </a:solidFill>
              <a:effectLst/>
              <a:latin typeface="+mn-lt"/>
              <a:ea typeface="+mn-ea"/>
              <a:cs typeface="+mn-cs"/>
            </a:rPr>
            <a:t>0.8</a:t>
          </a:r>
          <a:r>
            <a:rPr lang="ja-JP" altLang="ja-JP" sz="1100" b="0" i="0" baseline="0">
              <a:solidFill>
                <a:schemeClr val="tx1"/>
              </a:solidFill>
              <a:effectLst/>
              <a:latin typeface="+mn-lt"/>
              <a:ea typeface="+mn-ea"/>
              <a:cs typeface="+mn-cs"/>
            </a:rPr>
            <a:t>ポイント</a:t>
          </a:r>
          <a:r>
            <a:rPr lang="ja-JP" altLang="en-US" sz="1100" b="0" i="0" baseline="0">
              <a:solidFill>
                <a:schemeClr val="tx1"/>
              </a:solidFill>
              <a:effectLst/>
              <a:latin typeface="+mn-lt"/>
              <a:ea typeface="+mn-ea"/>
              <a:cs typeface="+mn-cs"/>
            </a:rPr>
            <a:t>増加していますが、</a:t>
          </a:r>
          <a:r>
            <a:rPr lang="ja-JP" altLang="ja-JP" sz="1100" b="0" i="0" baseline="0">
              <a:solidFill>
                <a:schemeClr val="tx1"/>
              </a:solidFill>
              <a:effectLst/>
              <a:latin typeface="+mn-lt"/>
              <a:ea typeface="+mn-ea"/>
              <a:cs typeface="+mn-cs"/>
            </a:rPr>
            <a:t>これは、</a:t>
          </a:r>
          <a:r>
            <a:rPr kumimoji="1" lang="ja-JP" altLang="ja-JP" sz="1100">
              <a:solidFill>
                <a:schemeClr val="tx1"/>
              </a:solidFill>
              <a:effectLst/>
              <a:latin typeface="+mn-lt"/>
              <a:ea typeface="+mn-ea"/>
              <a:cs typeface="+mn-cs"/>
            </a:rPr>
            <a:t>国家公務員の給与減額支給措置に準じた措置</a:t>
          </a:r>
          <a:r>
            <a:rPr kumimoji="1" lang="ja-JP" altLang="en-US" sz="1100">
              <a:solidFill>
                <a:schemeClr val="tx1"/>
              </a:solidFill>
              <a:effectLst/>
              <a:latin typeface="+mn-lt"/>
              <a:ea typeface="+mn-ea"/>
              <a:cs typeface="+mn-cs"/>
            </a:rPr>
            <a:t>の終了等による</a:t>
          </a:r>
          <a:r>
            <a:rPr kumimoji="1" lang="ja-JP" altLang="ja-JP" sz="1100">
              <a:solidFill>
                <a:schemeClr val="tx1"/>
              </a:solidFill>
              <a:effectLst/>
              <a:latin typeface="+mn-lt"/>
              <a:ea typeface="+mn-ea"/>
              <a:cs typeface="+mn-cs"/>
            </a:rPr>
            <a:t>人件費の</a:t>
          </a:r>
          <a:r>
            <a:rPr kumimoji="1" lang="ja-JP" altLang="en-US" sz="1100">
              <a:solidFill>
                <a:schemeClr val="tx1"/>
              </a:solidFill>
              <a:effectLst/>
              <a:latin typeface="+mn-lt"/>
              <a:ea typeface="+mn-ea"/>
              <a:cs typeface="+mn-cs"/>
            </a:rPr>
            <a:t>増加</a:t>
          </a:r>
          <a:r>
            <a:rPr lang="ja-JP" altLang="ja-JP" sz="1100" b="0" i="0" baseline="0">
              <a:solidFill>
                <a:schemeClr val="tx1"/>
              </a:solidFill>
              <a:effectLst/>
              <a:latin typeface="+mn-lt"/>
              <a:ea typeface="+mn-ea"/>
              <a:cs typeface="+mn-cs"/>
            </a:rPr>
            <a:t>等により</a:t>
          </a:r>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経常経費充当一般財源が</a:t>
          </a:r>
          <a:r>
            <a:rPr lang="ja-JP" altLang="en-US" sz="1100" b="0" i="0" baseline="0">
              <a:solidFill>
                <a:schemeClr val="tx1"/>
              </a:solidFill>
              <a:effectLst/>
              <a:latin typeface="+mn-lt"/>
              <a:ea typeface="+mn-ea"/>
              <a:cs typeface="+mn-cs"/>
            </a:rPr>
            <a:t>増加</a:t>
          </a:r>
          <a:r>
            <a:rPr lang="ja-JP" altLang="ja-JP" sz="1100" b="0" i="0" baseline="0">
              <a:solidFill>
                <a:schemeClr val="tx1"/>
              </a:solidFill>
              <a:effectLst/>
              <a:latin typeface="+mn-lt"/>
              <a:ea typeface="+mn-ea"/>
              <a:cs typeface="+mn-cs"/>
            </a:rPr>
            <a:t>したことによるものです。</a:t>
          </a:r>
          <a:endParaRPr lang="ja-JP" altLang="ja-JP" sz="1400">
            <a:solidFill>
              <a:schemeClr val="tx1"/>
            </a:solidFill>
            <a:effectLst/>
          </a:endParaRPr>
        </a:p>
        <a:p>
          <a:pPr rtl="0">
            <a:lnSpc>
              <a:spcPts val="1200"/>
            </a:lnSpc>
          </a:pPr>
          <a:r>
            <a:rPr lang="ja-JP" altLang="ja-JP" sz="1100" b="0" i="0" baseline="0">
              <a:solidFill>
                <a:schemeClr val="tx1"/>
              </a:solidFill>
              <a:effectLst/>
              <a:latin typeface="+mn-lt"/>
              <a:ea typeface="+mn-ea"/>
              <a:cs typeface="+mn-cs"/>
            </a:rPr>
            <a:t>　今後も、</a:t>
          </a:r>
          <a:r>
            <a:rPr lang="ja-JP" altLang="en-US" sz="1100" b="0" i="0" baseline="0">
              <a:solidFill>
                <a:schemeClr val="tx1"/>
              </a:solidFill>
              <a:effectLst/>
              <a:latin typeface="+mn-lt"/>
              <a:ea typeface="+mn-ea"/>
              <a:cs typeface="+mn-cs"/>
            </a:rPr>
            <a:t>平成</a:t>
          </a:r>
          <a:r>
            <a:rPr lang="en-US" altLang="ja-JP" sz="1100" b="0" i="0" baseline="0">
              <a:solidFill>
                <a:schemeClr val="tx1"/>
              </a:solidFill>
              <a:effectLst/>
              <a:latin typeface="+mn-lt"/>
              <a:ea typeface="+mn-ea"/>
              <a:cs typeface="+mn-cs"/>
            </a:rPr>
            <a:t>26</a:t>
          </a:r>
          <a:r>
            <a:rPr lang="ja-JP" altLang="en-US" sz="1100" b="0" i="0" baseline="0">
              <a:solidFill>
                <a:schemeClr val="tx1"/>
              </a:solidFill>
              <a:effectLst/>
              <a:latin typeface="+mn-lt"/>
              <a:ea typeface="+mn-ea"/>
              <a:cs typeface="+mn-cs"/>
            </a:rPr>
            <a:t>年度以降の行財政改革の取り組みを示した</a:t>
          </a:r>
          <a:r>
            <a:rPr lang="ja-JP" altLang="ja-JP" sz="1100" b="0" i="0" baseline="0">
              <a:solidFill>
                <a:schemeClr val="tx1"/>
              </a:solidFill>
              <a:effectLst/>
              <a:latin typeface="+mn-lt"/>
              <a:ea typeface="+mn-ea"/>
              <a:cs typeface="+mn-cs"/>
            </a:rPr>
            <a:t>行財政改革大綱に基づき、民営化や民間委託化、事務事業の見直し等に取り組み、簡素で効率的な組織体制・行政運営を図り、総人件費の抑制に努めます。</a:t>
          </a:r>
          <a:endParaRPr lang="ja-JP" altLang="ja-JP" sz="1400">
            <a:solidFill>
              <a:schemeClr val="tx1"/>
            </a:solidFill>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118836</xdr:rowOff>
    </xdr:from>
    <xdr:to>
      <xdr:col>7</xdr:col>
      <xdr:colOff>15875</xdr:colOff>
      <xdr:row>42</xdr:row>
      <xdr:rowOff>94343</xdr:rowOff>
    </xdr:to>
    <xdr:cxnSp macro="">
      <xdr:nvCxnSpPr>
        <xdr:cNvPr id="61" name="直線コネクタ 60"/>
        <xdr:cNvCxnSpPr/>
      </xdr:nvCxnSpPr>
      <xdr:spPr>
        <a:xfrm flipV="1">
          <a:off x="4826000" y="5776686"/>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66420</xdr:rowOff>
    </xdr:from>
    <xdr:ext cx="762000" cy="259045"/>
    <xdr:sp macro="" textlink="">
      <xdr:nvSpPr>
        <xdr:cNvPr id="62" name="人件費最小値テキスト"/>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6</xdr:col>
      <xdr:colOff>612775</xdr:colOff>
      <xdr:row>42</xdr:row>
      <xdr:rowOff>94343</xdr:rowOff>
    </xdr:from>
    <xdr:to>
      <xdr:col>7</xdr:col>
      <xdr:colOff>104775</xdr:colOff>
      <xdr:row>42</xdr:row>
      <xdr:rowOff>94343</xdr:rowOff>
    </xdr:to>
    <xdr:cxnSp macro="">
      <xdr:nvCxnSpPr>
        <xdr:cNvPr id="63" name="直線コネクタ 62"/>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33763</xdr:rowOff>
    </xdr:from>
    <xdr:ext cx="762000" cy="259045"/>
    <xdr:sp macro="" textlink="">
      <xdr:nvSpPr>
        <xdr:cNvPr id="64" name="人件費最大値テキスト"/>
        <xdr:cNvSpPr txBox="1"/>
      </xdr:nvSpPr>
      <xdr:spPr>
        <a:xfrm>
          <a:off x="4914900" y="55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118836</xdr:rowOff>
    </xdr:from>
    <xdr:to>
      <xdr:col>7</xdr:col>
      <xdr:colOff>104775</xdr:colOff>
      <xdr:row>33</xdr:row>
      <xdr:rowOff>118836</xdr:rowOff>
    </xdr:to>
    <xdr:cxnSp macro="">
      <xdr:nvCxnSpPr>
        <xdr:cNvPr id="65" name="直線コネクタ 64"/>
        <xdr:cNvCxnSpPr/>
      </xdr:nvCxnSpPr>
      <xdr:spPr>
        <a:xfrm>
          <a:off x="4737100" y="577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143328</xdr:rowOff>
    </xdr:from>
    <xdr:to>
      <xdr:col>7</xdr:col>
      <xdr:colOff>15875</xdr:colOff>
      <xdr:row>37</xdr:row>
      <xdr:rowOff>102507</xdr:rowOff>
    </xdr:to>
    <xdr:cxnSp macro="">
      <xdr:nvCxnSpPr>
        <xdr:cNvPr id="66" name="直線コネクタ 65"/>
        <xdr:cNvCxnSpPr/>
      </xdr:nvCxnSpPr>
      <xdr:spPr>
        <a:xfrm>
          <a:off x="3987800" y="63155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143328</xdr:rowOff>
    </xdr:from>
    <xdr:to>
      <xdr:col>5</xdr:col>
      <xdr:colOff>549275</xdr:colOff>
      <xdr:row>38</xdr:row>
      <xdr:rowOff>61685</xdr:rowOff>
    </xdr:to>
    <xdr:cxnSp macro="">
      <xdr:nvCxnSpPr>
        <xdr:cNvPr id="69" name="直線コネクタ 68"/>
        <xdr:cNvCxnSpPr/>
      </xdr:nvCxnSpPr>
      <xdr:spPr>
        <a:xfrm flipV="1">
          <a:off x="3098800" y="6315528"/>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100693</xdr:rowOff>
    </xdr:from>
    <xdr:to>
      <xdr:col>5</xdr:col>
      <xdr:colOff>600075</xdr:colOff>
      <xdr:row>38</xdr:row>
      <xdr:rowOff>30843</xdr:rowOff>
    </xdr:to>
    <xdr:sp macro="" textlink="">
      <xdr:nvSpPr>
        <xdr:cNvPr id="70" name="フローチャート : 判断 69"/>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15620</xdr:rowOff>
    </xdr:from>
    <xdr:ext cx="736600" cy="259045"/>
    <xdr:sp macro="" textlink="">
      <xdr:nvSpPr>
        <xdr:cNvPr id="71" name="テキスト ボックス 70"/>
        <xdr:cNvSpPr txBox="1"/>
      </xdr:nvSpPr>
      <xdr:spPr>
        <a:xfrm>
          <a:off x="3606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61685</xdr:rowOff>
    </xdr:from>
    <xdr:to>
      <xdr:col>4</xdr:col>
      <xdr:colOff>346075</xdr:colOff>
      <xdr:row>39</xdr:row>
      <xdr:rowOff>86178</xdr:rowOff>
    </xdr:to>
    <xdr:cxnSp macro="">
      <xdr:nvCxnSpPr>
        <xdr:cNvPr id="72" name="直線コネクタ 71"/>
        <xdr:cNvCxnSpPr/>
      </xdr:nvCxnSpPr>
      <xdr:spPr>
        <a:xfrm flipV="1">
          <a:off x="2209800" y="65767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141515</xdr:rowOff>
    </xdr:from>
    <xdr:to>
      <xdr:col>4</xdr:col>
      <xdr:colOff>396875</xdr:colOff>
      <xdr:row>39</xdr:row>
      <xdr:rowOff>71665</xdr:rowOff>
    </xdr:to>
    <xdr:sp macro="" textlink="">
      <xdr:nvSpPr>
        <xdr:cNvPr id="73" name="フローチャート : 判断 72"/>
        <xdr:cNvSpPr/>
      </xdr:nvSpPr>
      <xdr:spPr>
        <a:xfrm>
          <a:off x="3048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56442</xdr:rowOff>
    </xdr:from>
    <xdr:ext cx="762000" cy="259045"/>
    <xdr:sp macro="" textlink="">
      <xdr:nvSpPr>
        <xdr:cNvPr id="74" name="テキスト ボックス 73"/>
        <xdr:cNvSpPr txBox="1"/>
      </xdr:nvSpPr>
      <xdr:spPr>
        <a:xfrm>
          <a:off x="2717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127000</xdr:rowOff>
    </xdr:from>
    <xdr:to>
      <xdr:col>3</xdr:col>
      <xdr:colOff>142875</xdr:colOff>
      <xdr:row>39</xdr:row>
      <xdr:rowOff>86178</xdr:rowOff>
    </xdr:to>
    <xdr:cxnSp macro="">
      <xdr:nvCxnSpPr>
        <xdr:cNvPr id="75" name="直線コネクタ 74"/>
        <xdr:cNvCxnSpPr/>
      </xdr:nvCxnSpPr>
      <xdr:spPr>
        <a:xfrm>
          <a:off x="1320800" y="66421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51707</xdr:rowOff>
    </xdr:from>
    <xdr:to>
      <xdr:col>3</xdr:col>
      <xdr:colOff>193675</xdr:colOff>
      <xdr:row>39</xdr:row>
      <xdr:rowOff>153307</xdr:rowOff>
    </xdr:to>
    <xdr:sp macro="" textlink="">
      <xdr:nvSpPr>
        <xdr:cNvPr id="76" name="フローチャート : 判断 75"/>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138084</xdr:rowOff>
    </xdr:from>
    <xdr:ext cx="762000" cy="259045"/>
    <xdr:sp macro="" textlink="">
      <xdr:nvSpPr>
        <xdr:cNvPr id="77" name="テキスト ボックス 76"/>
        <xdr:cNvSpPr txBox="1"/>
      </xdr:nvSpPr>
      <xdr:spPr>
        <a:xfrm>
          <a:off x="1828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78" name="フローチャート : 判断 77"/>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138084</xdr:rowOff>
    </xdr:from>
    <xdr:ext cx="762000" cy="259045"/>
    <xdr:sp macro="" textlink="">
      <xdr:nvSpPr>
        <xdr:cNvPr id="79" name="テキスト ボックス 78"/>
        <xdr:cNvSpPr txBox="1"/>
      </xdr:nvSpPr>
      <xdr:spPr>
        <a:xfrm>
          <a:off x="939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85" name="円/楕円 84"/>
        <xdr:cNvSpPr/>
      </xdr:nvSpPr>
      <xdr:spPr>
        <a:xfrm>
          <a:off x="47752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68234</xdr:rowOff>
    </xdr:from>
    <xdr:ext cx="762000" cy="259045"/>
    <xdr:sp macro="" textlink="">
      <xdr:nvSpPr>
        <xdr:cNvPr id="86" name="人件費該当値テキスト"/>
        <xdr:cNvSpPr txBox="1"/>
      </xdr:nvSpPr>
      <xdr:spPr>
        <a:xfrm>
          <a:off x="49149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92528</xdr:rowOff>
    </xdr:from>
    <xdr:to>
      <xdr:col>5</xdr:col>
      <xdr:colOff>600075</xdr:colOff>
      <xdr:row>37</xdr:row>
      <xdr:rowOff>22678</xdr:rowOff>
    </xdr:to>
    <xdr:sp macro="" textlink="">
      <xdr:nvSpPr>
        <xdr:cNvPr id="87" name="円/楕円 86"/>
        <xdr:cNvSpPr/>
      </xdr:nvSpPr>
      <xdr:spPr>
        <a:xfrm>
          <a:off x="3937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32855</xdr:rowOff>
    </xdr:from>
    <xdr:ext cx="736600" cy="259045"/>
    <xdr:sp macro="" textlink="">
      <xdr:nvSpPr>
        <xdr:cNvPr id="88" name="テキスト ボックス 87"/>
        <xdr:cNvSpPr txBox="1"/>
      </xdr:nvSpPr>
      <xdr:spPr>
        <a:xfrm>
          <a:off x="3606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10885</xdr:rowOff>
    </xdr:from>
    <xdr:to>
      <xdr:col>4</xdr:col>
      <xdr:colOff>396875</xdr:colOff>
      <xdr:row>38</xdr:row>
      <xdr:rowOff>112485</xdr:rowOff>
    </xdr:to>
    <xdr:sp macro="" textlink="">
      <xdr:nvSpPr>
        <xdr:cNvPr id="89" name="円/楕円 88"/>
        <xdr:cNvSpPr/>
      </xdr:nvSpPr>
      <xdr:spPr>
        <a:xfrm>
          <a:off x="3048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122663</xdr:rowOff>
    </xdr:from>
    <xdr:ext cx="762000" cy="259045"/>
    <xdr:sp macro="" textlink="">
      <xdr:nvSpPr>
        <xdr:cNvPr id="90" name="テキスト ボックス 89"/>
        <xdr:cNvSpPr txBox="1"/>
      </xdr:nvSpPr>
      <xdr:spPr>
        <a:xfrm>
          <a:off x="2717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35378</xdr:rowOff>
    </xdr:from>
    <xdr:to>
      <xdr:col>3</xdr:col>
      <xdr:colOff>193675</xdr:colOff>
      <xdr:row>39</xdr:row>
      <xdr:rowOff>136978</xdr:rowOff>
    </xdr:to>
    <xdr:sp macro="" textlink="">
      <xdr:nvSpPr>
        <xdr:cNvPr id="91" name="円/楕円 90"/>
        <xdr:cNvSpPr/>
      </xdr:nvSpPr>
      <xdr:spPr>
        <a:xfrm>
          <a:off x="2159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147155</xdr:rowOff>
    </xdr:from>
    <xdr:ext cx="762000" cy="259045"/>
    <xdr:sp macro="" textlink="">
      <xdr:nvSpPr>
        <xdr:cNvPr id="92" name="テキスト ボックス 91"/>
        <xdr:cNvSpPr txBox="1"/>
      </xdr:nvSpPr>
      <xdr:spPr>
        <a:xfrm>
          <a:off x="1828800" y="64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93" name="円/楕円 92"/>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16527</xdr:rowOff>
    </xdr:from>
    <xdr:ext cx="762000" cy="259045"/>
    <xdr:sp macro="" textlink="">
      <xdr:nvSpPr>
        <xdr:cNvPr id="94" name="テキスト ボックス 93"/>
        <xdr:cNvSpPr txBox="1"/>
      </xdr:nvSpPr>
      <xdr:spPr>
        <a:xfrm>
          <a:off x="939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　物件費の経常収支比率は、平成</a:t>
          </a:r>
          <a:r>
            <a:rPr lang="en-US" altLang="ja-JP" sz="1100" b="0" i="0" baseline="0">
              <a:solidFill>
                <a:schemeClr val="tx1"/>
              </a:solidFill>
              <a:effectLst/>
              <a:latin typeface="+mn-lt"/>
              <a:ea typeface="+mn-ea"/>
              <a:cs typeface="+mn-cs"/>
            </a:rPr>
            <a:t>22</a:t>
          </a:r>
          <a:r>
            <a:rPr lang="ja-JP" altLang="ja-JP" sz="1100" b="0" i="0" baseline="0">
              <a:solidFill>
                <a:schemeClr val="tx1"/>
              </a:solidFill>
              <a:effectLst/>
              <a:latin typeface="+mn-lt"/>
              <a:ea typeface="+mn-ea"/>
              <a:cs typeface="+mn-cs"/>
            </a:rPr>
            <a:t>年度は</a:t>
          </a:r>
          <a:r>
            <a:rPr lang="en-US" altLang="ja-JP" sz="1100" b="0" i="0" baseline="0">
              <a:solidFill>
                <a:schemeClr val="tx1"/>
              </a:solidFill>
              <a:effectLst/>
              <a:latin typeface="+mn-lt"/>
              <a:ea typeface="+mn-ea"/>
              <a:cs typeface="+mn-cs"/>
            </a:rPr>
            <a:t>11.9</a:t>
          </a:r>
          <a:r>
            <a:rPr lang="ja-JP" altLang="ja-JP" sz="1100" b="0" i="0" baseline="0">
              <a:solidFill>
                <a:schemeClr val="tx1"/>
              </a:solidFill>
              <a:effectLst/>
              <a:latin typeface="+mn-lt"/>
              <a:ea typeface="+mn-ea"/>
              <a:cs typeface="+mn-cs"/>
            </a:rPr>
            <a:t>％でしたが、平成</a:t>
          </a:r>
          <a:r>
            <a:rPr lang="en-US" altLang="ja-JP" sz="1100" b="0" i="0" baseline="0">
              <a:solidFill>
                <a:schemeClr val="tx1"/>
              </a:solidFill>
              <a:effectLst/>
              <a:latin typeface="+mn-lt"/>
              <a:ea typeface="+mn-ea"/>
              <a:cs typeface="+mn-cs"/>
            </a:rPr>
            <a:t>26</a:t>
          </a:r>
          <a:r>
            <a:rPr lang="ja-JP" altLang="ja-JP" sz="1100" b="0" i="0" baseline="0">
              <a:solidFill>
                <a:schemeClr val="tx1"/>
              </a:solidFill>
              <a:effectLst/>
              <a:latin typeface="+mn-lt"/>
              <a:ea typeface="+mn-ea"/>
              <a:cs typeface="+mn-cs"/>
            </a:rPr>
            <a:t>年度</a:t>
          </a:r>
          <a:r>
            <a:rPr lang="ja-JP" altLang="en-US" sz="1100" b="0" i="0" baseline="0">
              <a:solidFill>
                <a:schemeClr val="tx1"/>
              </a:solidFill>
              <a:effectLst/>
              <a:latin typeface="+mn-lt"/>
              <a:ea typeface="+mn-ea"/>
              <a:cs typeface="+mn-cs"/>
            </a:rPr>
            <a:t>は</a:t>
          </a:r>
          <a:r>
            <a:rPr lang="en-US" altLang="ja-JP" sz="1100" b="0" i="0" baseline="0">
              <a:solidFill>
                <a:schemeClr val="tx1"/>
              </a:solidFill>
              <a:effectLst/>
              <a:latin typeface="+mn-lt"/>
              <a:ea typeface="+mn-ea"/>
              <a:cs typeface="+mn-cs"/>
            </a:rPr>
            <a:t>12.4</a:t>
          </a:r>
          <a:r>
            <a:rPr lang="ja-JP" altLang="ja-JP" sz="1100" b="0" i="0" baseline="0">
              <a:solidFill>
                <a:schemeClr val="tx1"/>
              </a:solidFill>
              <a:effectLst/>
              <a:latin typeface="+mn-lt"/>
              <a:ea typeface="+mn-ea"/>
              <a:cs typeface="+mn-cs"/>
            </a:rPr>
            <a:t>％となっています。これは、北九州市経営プラン</a:t>
          </a:r>
          <a:r>
            <a:rPr lang="ja-JP" altLang="en-US" sz="1100" b="0" i="0" baseline="0">
              <a:solidFill>
                <a:schemeClr val="tx1"/>
              </a:solidFill>
              <a:effectLst/>
              <a:latin typeface="+mn-lt"/>
              <a:ea typeface="+mn-ea"/>
              <a:cs typeface="+mn-cs"/>
            </a:rPr>
            <a:t>、行財政改革大綱等</a:t>
          </a:r>
          <a:r>
            <a:rPr lang="ja-JP" altLang="ja-JP" sz="1100" b="0" i="0" baseline="0">
              <a:solidFill>
                <a:schemeClr val="tx1"/>
              </a:solidFill>
              <a:effectLst/>
              <a:latin typeface="+mn-lt"/>
              <a:ea typeface="+mn-ea"/>
              <a:cs typeface="+mn-cs"/>
            </a:rPr>
            <a:t>に基づ</a:t>
          </a:r>
          <a:r>
            <a:rPr lang="ja-JP" altLang="en-US" sz="1100" b="0" i="0" baseline="0">
              <a:solidFill>
                <a:schemeClr val="tx1"/>
              </a:solidFill>
              <a:effectLst/>
              <a:latin typeface="+mn-lt"/>
              <a:ea typeface="+mn-ea"/>
              <a:cs typeface="+mn-cs"/>
            </a:rPr>
            <a:t>き、</a:t>
          </a:r>
          <a:r>
            <a:rPr lang="ja-JP" altLang="ja-JP" sz="1100" b="0" i="0" baseline="0">
              <a:solidFill>
                <a:schemeClr val="tx1"/>
              </a:solidFill>
              <a:effectLst/>
              <a:latin typeface="+mn-lt"/>
              <a:ea typeface="+mn-ea"/>
              <a:cs typeface="+mn-cs"/>
            </a:rPr>
            <a:t>事務事業の見直しを継続的に実施する一方で、中学校完全給食の実施や学校給食調理業務の民間委託</a:t>
          </a:r>
          <a:r>
            <a:rPr lang="ja-JP" altLang="en-US" sz="1100" b="0" i="0" baseline="0">
              <a:solidFill>
                <a:schemeClr val="tx1"/>
              </a:solidFill>
              <a:effectLst/>
              <a:latin typeface="+mn-lt"/>
              <a:ea typeface="+mn-ea"/>
              <a:cs typeface="+mn-cs"/>
            </a:rPr>
            <a:t>化</a:t>
          </a:r>
          <a:r>
            <a:rPr lang="ja-JP" altLang="ja-JP" sz="1100" b="0" i="0" baseline="0">
              <a:solidFill>
                <a:schemeClr val="tx1"/>
              </a:solidFill>
              <a:effectLst/>
              <a:latin typeface="+mn-lt"/>
              <a:ea typeface="+mn-ea"/>
              <a:cs typeface="+mn-cs"/>
            </a:rPr>
            <a:t>等に係る委託料の増加などにより、このような結果となっています。</a:t>
          </a:r>
          <a:endParaRPr lang="ja-JP" altLang="ja-JP" sz="1400">
            <a:solidFill>
              <a:schemeClr val="tx1"/>
            </a:solidFill>
            <a:effectLst/>
          </a:endParaRPr>
        </a:p>
        <a:p>
          <a:r>
            <a:rPr lang="ja-JP" altLang="ja-JP" sz="1100" b="0" i="0" baseline="0">
              <a:solidFill>
                <a:schemeClr val="tx1"/>
              </a:solidFill>
              <a:effectLst/>
              <a:latin typeface="+mn-lt"/>
              <a:ea typeface="+mn-ea"/>
              <a:cs typeface="+mn-cs"/>
            </a:rPr>
            <a:t>　今後も引き続き、行政サービス水準の維持・向上やコスト削減等を図り、民間委託等を進めながら、事業の有効性・経済性・効率性などを検証した上で、見直し・改善を図ります</a:t>
          </a:r>
          <a:r>
            <a:rPr lang="ja-JP" altLang="en-US" sz="1100" b="0" i="0" baseline="0">
              <a:solidFill>
                <a:schemeClr val="tx1"/>
              </a:solidFill>
              <a:effectLst/>
              <a:latin typeface="+mn-lt"/>
              <a:ea typeface="+mn-ea"/>
              <a:cs typeface="+mn-cs"/>
            </a:rPr>
            <a:t>。</a:t>
          </a:r>
          <a:endParaRPr kumimoji="1" lang="ja-JP" altLang="en-US" sz="1300">
            <a:solidFill>
              <a:schemeClr val="tx1"/>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101600</xdr:rowOff>
    </xdr:from>
    <xdr:to>
      <xdr:col>24</xdr:col>
      <xdr:colOff>31750</xdr:colOff>
      <xdr:row>21</xdr:row>
      <xdr:rowOff>120650</xdr:rowOff>
    </xdr:to>
    <xdr:cxnSp macro="">
      <xdr:nvCxnSpPr>
        <xdr:cNvPr id="122" name="直線コネクタ 121"/>
        <xdr:cNvCxnSpPr/>
      </xdr:nvCxnSpPr>
      <xdr:spPr>
        <a:xfrm flipV="1">
          <a:off x="16510000" y="21590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92727</xdr:rowOff>
    </xdr:from>
    <xdr:ext cx="762000" cy="259045"/>
    <xdr:sp macro="" textlink="">
      <xdr:nvSpPr>
        <xdr:cNvPr id="123"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23</xdr:col>
      <xdr:colOff>628650</xdr:colOff>
      <xdr:row>21</xdr:row>
      <xdr:rowOff>120650</xdr:rowOff>
    </xdr:from>
    <xdr:to>
      <xdr:col>24</xdr:col>
      <xdr:colOff>120650</xdr:colOff>
      <xdr:row>21</xdr:row>
      <xdr:rowOff>120650</xdr:rowOff>
    </xdr:to>
    <xdr:cxnSp macro="">
      <xdr:nvCxnSpPr>
        <xdr:cNvPr id="124" name="直線コネクタ 123"/>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12</xdr:row>
      <xdr:rowOff>101600</xdr:rowOff>
    </xdr:from>
    <xdr:to>
      <xdr:col>24</xdr:col>
      <xdr:colOff>120650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82550</xdr:rowOff>
    </xdr:from>
    <xdr:to>
      <xdr:col>24</xdr:col>
      <xdr:colOff>31750</xdr:colOff>
      <xdr:row>15</xdr:row>
      <xdr:rowOff>82550</xdr:rowOff>
    </xdr:to>
    <xdr:cxnSp macro="">
      <xdr:nvCxnSpPr>
        <xdr:cNvPr id="127" name="直線コネクタ 126"/>
        <xdr:cNvCxnSpPr/>
      </xdr:nvCxnSpPr>
      <xdr:spPr>
        <a:xfrm>
          <a:off x="15671800" y="2654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67327</xdr:rowOff>
    </xdr:from>
    <xdr:ext cx="762000" cy="259045"/>
    <xdr:sp macro="" textlink="">
      <xdr:nvSpPr>
        <xdr:cNvPr id="128" name="物件費平均値テキスト"/>
        <xdr:cNvSpPr txBox="1"/>
      </xdr:nvSpPr>
      <xdr:spPr>
        <a:xfrm>
          <a:off x="16598900" y="263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29" name="フローチャート : 判断 128"/>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82550</xdr:rowOff>
    </xdr:from>
    <xdr:to>
      <xdr:col>22</xdr:col>
      <xdr:colOff>565150</xdr:colOff>
      <xdr:row>15</xdr:row>
      <xdr:rowOff>95250</xdr:rowOff>
    </xdr:to>
    <xdr:cxnSp macro="">
      <xdr:nvCxnSpPr>
        <xdr:cNvPr id="130" name="直線コネクタ 129"/>
        <xdr:cNvCxnSpPr/>
      </xdr:nvCxnSpPr>
      <xdr:spPr>
        <a:xfrm flipV="1">
          <a:off x="14782800" y="2654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19050</xdr:rowOff>
    </xdr:from>
    <xdr:to>
      <xdr:col>22</xdr:col>
      <xdr:colOff>615950</xdr:colOff>
      <xdr:row>15</xdr:row>
      <xdr:rowOff>120650</xdr:rowOff>
    </xdr:to>
    <xdr:sp macro="" textlink="">
      <xdr:nvSpPr>
        <xdr:cNvPr id="131" name="フローチャート : 判断 130"/>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130827</xdr:rowOff>
    </xdr:from>
    <xdr:ext cx="736600" cy="259045"/>
    <xdr:sp macro="" textlink="">
      <xdr:nvSpPr>
        <xdr:cNvPr id="132" name="テキスト ボックス 131"/>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31750</xdr:rowOff>
    </xdr:from>
    <xdr:to>
      <xdr:col>21</xdr:col>
      <xdr:colOff>361950</xdr:colOff>
      <xdr:row>15</xdr:row>
      <xdr:rowOff>95250</xdr:rowOff>
    </xdr:to>
    <xdr:cxnSp macro="">
      <xdr:nvCxnSpPr>
        <xdr:cNvPr id="133" name="直線コネクタ 132"/>
        <xdr:cNvCxnSpPr/>
      </xdr:nvCxnSpPr>
      <xdr:spPr>
        <a:xfrm>
          <a:off x="13893800" y="2603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152400</xdr:rowOff>
    </xdr:from>
    <xdr:to>
      <xdr:col>21</xdr:col>
      <xdr:colOff>412750</xdr:colOff>
      <xdr:row>15</xdr:row>
      <xdr:rowOff>82550</xdr:rowOff>
    </xdr:to>
    <xdr:sp macro="" textlink="">
      <xdr:nvSpPr>
        <xdr:cNvPr id="134" name="フローチャート : 判断 133"/>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92727</xdr:rowOff>
    </xdr:from>
    <xdr:ext cx="762000" cy="259045"/>
    <xdr:sp macro="" textlink="">
      <xdr:nvSpPr>
        <xdr:cNvPr id="135" name="テキスト ボックス 134"/>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19050</xdr:rowOff>
    </xdr:from>
    <xdr:to>
      <xdr:col>20</xdr:col>
      <xdr:colOff>158750</xdr:colOff>
      <xdr:row>15</xdr:row>
      <xdr:rowOff>31750</xdr:rowOff>
    </xdr:to>
    <xdr:cxnSp macro="">
      <xdr:nvCxnSpPr>
        <xdr:cNvPr id="136" name="直線コネクタ 135"/>
        <xdr:cNvCxnSpPr/>
      </xdr:nvCxnSpPr>
      <xdr:spPr>
        <a:xfrm>
          <a:off x="13004800" y="2590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92727</xdr:rowOff>
    </xdr:from>
    <xdr:ext cx="762000" cy="259045"/>
    <xdr:sp macro="" textlink="">
      <xdr:nvSpPr>
        <xdr:cNvPr id="138" name="テキスト ボックス 137"/>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39" name="フローチャート : 判断 138"/>
        <xdr:cNvSpPr/>
      </xdr:nvSpPr>
      <xdr:spPr>
        <a:xfrm>
          <a:off x="12954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80027</xdr:rowOff>
    </xdr:from>
    <xdr:ext cx="762000" cy="259045"/>
    <xdr:sp macro="" textlink="">
      <xdr:nvSpPr>
        <xdr:cNvPr id="140" name="テキスト ボックス 139"/>
        <xdr:cNvSpPr txBox="1"/>
      </xdr:nvSpPr>
      <xdr:spPr>
        <a:xfrm>
          <a:off x="12623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31750</xdr:rowOff>
    </xdr:from>
    <xdr:to>
      <xdr:col>24</xdr:col>
      <xdr:colOff>82550</xdr:colOff>
      <xdr:row>15</xdr:row>
      <xdr:rowOff>133350</xdr:rowOff>
    </xdr:to>
    <xdr:sp macro="" textlink="">
      <xdr:nvSpPr>
        <xdr:cNvPr id="146" name="円/楕円 145"/>
        <xdr:cNvSpPr/>
      </xdr:nvSpPr>
      <xdr:spPr>
        <a:xfrm>
          <a:off x="164592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48277</xdr:rowOff>
    </xdr:from>
    <xdr:ext cx="762000" cy="259045"/>
    <xdr:sp macro="" textlink="">
      <xdr:nvSpPr>
        <xdr:cNvPr id="147" name="物件費該当値テキスト"/>
        <xdr:cNvSpPr txBox="1"/>
      </xdr:nvSpPr>
      <xdr:spPr>
        <a:xfrm>
          <a:off x="165989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31750</xdr:rowOff>
    </xdr:from>
    <xdr:to>
      <xdr:col>22</xdr:col>
      <xdr:colOff>615950</xdr:colOff>
      <xdr:row>15</xdr:row>
      <xdr:rowOff>133350</xdr:rowOff>
    </xdr:to>
    <xdr:sp macro="" textlink="">
      <xdr:nvSpPr>
        <xdr:cNvPr id="148" name="円/楕円 147"/>
        <xdr:cNvSpPr/>
      </xdr:nvSpPr>
      <xdr:spPr>
        <a:xfrm>
          <a:off x="15621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118127</xdr:rowOff>
    </xdr:from>
    <xdr:ext cx="736600" cy="259045"/>
    <xdr:sp macro="" textlink="">
      <xdr:nvSpPr>
        <xdr:cNvPr id="149" name="テキスト ボックス 148"/>
        <xdr:cNvSpPr txBox="1"/>
      </xdr:nvSpPr>
      <xdr:spPr>
        <a:xfrm>
          <a:off x="15290800" y="268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44450</xdr:rowOff>
    </xdr:from>
    <xdr:to>
      <xdr:col>21</xdr:col>
      <xdr:colOff>412750</xdr:colOff>
      <xdr:row>15</xdr:row>
      <xdr:rowOff>146050</xdr:rowOff>
    </xdr:to>
    <xdr:sp macro="" textlink="">
      <xdr:nvSpPr>
        <xdr:cNvPr id="150" name="円/楕円 149"/>
        <xdr:cNvSpPr/>
      </xdr:nvSpPr>
      <xdr:spPr>
        <a:xfrm>
          <a:off x="14732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130827</xdr:rowOff>
    </xdr:from>
    <xdr:ext cx="762000" cy="259045"/>
    <xdr:sp macro="" textlink="">
      <xdr:nvSpPr>
        <xdr:cNvPr id="151" name="テキスト ボックス 150"/>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152400</xdr:rowOff>
    </xdr:from>
    <xdr:to>
      <xdr:col>20</xdr:col>
      <xdr:colOff>209550</xdr:colOff>
      <xdr:row>15</xdr:row>
      <xdr:rowOff>82550</xdr:rowOff>
    </xdr:to>
    <xdr:sp macro="" textlink="">
      <xdr:nvSpPr>
        <xdr:cNvPr id="152" name="円/楕円 151"/>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92727</xdr:rowOff>
    </xdr:from>
    <xdr:ext cx="762000" cy="259045"/>
    <xdr:sp macro="" textlink="">
      <xdr:nvSpPr>
        <xdr:cNvPr id="153" name="テキスト ボックス 152"/>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139700</xdr:rowOff>
    </xdr:from>
    <xdr:to>
      <xdr:col>19</xdr:col>
      <xdr:colOff>6350</xdr:colOff>
      <xdr:row>15</xdr:row>
      <xdr:rowOff>69850</xdr:rowOff>
    </xdr:to>
    <xdr:sp macro="" textlink="">
      <xdr:nvSpPr>
        <xdr:cNvPr id="154" name="円/楕円 153"/>
        <xdr:cNvSpPr/>
      </xdr:nvSpPr>
      <xdr:spPr>
        <a:xfrm>
          <a:off x="12954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80027</xdr:rowOff>
    </xdr:from>
    <xdr:ext cx="762000" cy="259045"/>
    <xdr:sp macro="" textlink="">
      <xdr:nvSpPr>
        <xdr:cNvPr id="155" name="テキスト ボックス 154"/>
        <xdr:cNvSpPr txBox="1"/>
      </xdr:nvSpPr>
      <xdr:spPr>
        <a:xfrm>
          <a:off x="12623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　扶助費に係る経常収支比率については、平成</a:t>
          </a:r>
          <a:r>
            <a:rPr lang="en-US" altLang="ja-JP" sz="1100" b="0" i="0" baseline="0">
              <a:solidFill>
                <a:schemeClr val="tx1"/>
              </a:solidFill>
              <a:effectLst/>
              <a:latin typeface="+mn-lt"/>
              <a:ea typeface="+mn-ea"/>
              <a:cs typeface="+mn-cs"/>
            </a:rPr>
            <a:t>22</a:t>
          </a:r>
          <a:r>
            <a:rPr lang="ja-JP" altLang="ja-JP" sz="1100" b="0" i="0" baseline="0">
              <a:solidFill>
                <a:schemeClr val="tx1"/>
              </a:solidFill>
              <a:effectLst/>
              <a:latin typeface="+mn-lt"/>
              <a:ea typeface="+mn-ea"/>
              <a:cs typeface="+mn-cs"/>
            </a:rPr>
            <a:t>年度は</a:t>
          </a:r>
          <a:r>
            <a:rPr lang="en-US" altLang="ja-JP" sz="1100" b="0" i="0" baseline="0">
              <a:solidFill>
                <a:schemeClr val="tx1"/>
              </a:solidFill>
              <a:effectLst/>
              <a:latin typeface="+mn-lt"/>
              <a:ea typeface="+mn-ea"/>
              <a:cs typeface="+mn-cs"/>
            </a:rPr>
            <a:t>15.0</a:t>
          </a:r>
          <a:r>
            <a:rPr lang="ja-JP" altLang="ja-JP" sz="1100" b="0" i="0" baseline="0">
              <a:solidFill>
                <a:schemeClr val="tx1"/>
              </a:solidFill>
              <a:effectLst/>
              <a:latin typeface="+mn-lt"/>
              <a:ea typeface="+mn-ea"/>
              <a:cs typeface="+mn-cs"/>
            </a:rPr>
            <a:t>％で</a:t>
          </a:r>
          <a:r>
            <a:rPr lang="ja-JP" altLang="en-US" sz="1100" b="0" i="0" baseline="0">
              <a:solidFill>
                <a:schemeClr val="tx1"/>
              </a:solidFill>
              <a:effectLst/>
              <a:latin typeface="+mn-lt"/>
              <a:ea typeface="+mn-ea"/>
              <a:cs typeface="+mn-cs"/>
            </a:rPr>
            <a:t>した</a:t>
          </a:r>
          <a:r>
            <a:rPr lang="ja-JP" altLang="ja-JP" sz="1100" b="0" i="0" baseline="0">
              <a:solidFill>
                <a:schemeClr val="tx1"/>
              </a:solidFill>
              <a:effectLst/>
              <a:latin typeface="+mn-lt"/>
              <a:ea typeface="+mn-ea"/>
              <a:cs typeface="+mn-cs"/>
            </a:rPr>
            <a:t>が、リーマンショック等による生活保護費の増や障害福祉サービスの充実に係る事業費増などにより、平成</a:t>
          </a:r>
          <a:r>
            <a:rPr lang="en-US" altLang="ja-JP" sz="1100" b="0" i="0" baseline="0">
              <a:solidFill>
                <a:schemeClr val="tx1"/>
              </a:solidFill>
              <a:effectLst/>
              <a:latin typeface="+mn-lt"/>
              <a:ea typeface="+mn-ea"/>
              <a:cs typeface="+mn-cs"/>
            </a:rPr>
            <a:t>24</a:t>
          </a:r>
          <a:r>
            <a:rPr lang="ja-JP" altLang="ja-JP" sz="1100" b="0" i="0" baseline="0">
              <a:solidFill>
                <a:schemeClr val="tx1"/>
              </a:solidFill>
              <a:effectLst/>
              <a:latin typeface="+mn-lt"/>
              <a:ea typeface="+mn-ea"/>
              <a:cs typeface="+mn-cs"/>
            </a:rPr>
            <a:t>年度は</a:t>
          </a:r>
          <a:r>
            <a:rPr lang="en-US" altLang="ja-JP" sz="1100" b="0" i="0" baseline="0">
              <a:solidFill>
                <a:schemeClr val="tx1"/>
              </a:solidFill>
              <a:effectLst/>
              <a:latin typeface="+mn-lt"/>
              <a:ea typeface="+mn-ea"/>
              <a:cs typeface="+mn-cs"/>
            </a:rPr>
            <a:t>15.4</a:t>
          </a:r>
          <a:r>
            <a:rPr lang="ja-JP"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に</a:t>
          </a:r>
          <a:r>
            <a:rPr lang="ja-JP" altLang="ja-JP" sz="1100" b="0" i="0" baseline="0">
              <a:solidFill>
                <a:schemeClr val="tx1"/>
              </a:solidFill>
              <a:effectLst/>
              <a:latin typeface="+mn-lt"/>
              <a:ea typeface="+mn-ea"/>
              <a:cs typeface="+mn-cs"/>
            </a:rPr>
            <a:t>上昇</a:t>
          </a:r>
          <a:r>
            <a:rPr lang="ja-JP" altLang="en-US" sz="1100" b="0" i="0" baseline="0">
              <a:solidFill>
                <a:schemeClr val="tx1"/>
              </a:solidFill>
              <a:effectLst/>
              <a:latin typeface="+mn-lt"/>
              <a:ea typeface="+mn-ea"/>
              <a:cs typeface="+mn-cs"/>
            </a:rPr>
            <a:t>しました。</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平成</a:t>
          </a:r>
          <a:r>
            <a:rPr lang="en-US" altLang="ja-JP" sz="1100" b="0" i="0" baseline="0">
              <a:solidFill>
                <a:schemeClr val="tx1"/>
              </a:solidFill>
              <a:effectLst/>
              <a:latin typeface="+mn-lt"/>
              <a:ea typeface="+mn-ea"/>
              <a:cs typeface="+mn-cs"/>
            </a:rPr>
            <a:t>25</a:t>
          </a:r>
          <a:r>
            <a:rPr lang="ja-JP" altLang="ja-JP" sz="1100" b="0" i="0" baseline="0">
              <a:solidFill>
                <a:schemeClr val="tx1"/>
              </a:solidFill>
              <a:effectLst/>
              <a:latin typeface="+mn-lt"/>
              <a:ea typeface="+mn-ea"/>
              <a:cs typeface="+mn-cs"/>
            </a:rPr>
            <a:t>年度</a:t>
          </a:r>
          <a:r>
            <a:rPr lang="ja-JP" altLang="en-US" sz="1100" b="0" i="0" baseline="0">
              <a:solidFill>
                <a:schemeClr val="tx1"/>
              </a:solidFill>
              <a:effectLst/>
              <a:latin typeface="+mn-lt"/>
              <a:ea typeface="+mn-ea"/>
              <a:cs typeface="+mn-cs"/>
            </a:rPr>
            <a:t>には</a:t>
          </a:r>
          <a:r>
            <a:rPr lang="ja-JP" altLang="ja-JP" sz="1100" b="0" i="0" baseline="0">
              <a:solidFill>
                <a:schemeClr val="tx1"/>
              </a:solidFill>
              <a:effectLst/>
              <a:latin typeface="+mn-lt"/>
              <a:ea typeface="+mn-ea"/>
              <a:cs typeface="+mn-cs"/>
            </a:rPr>
            <a:t>生活保護費</a:t>
          </a:r>
          <a:r>
            <a:rPr lang="ja-JP" altLang="en-US" sz="1100" b="0" i="0" baseline="0">
              <a:solidFill>
                <a:schemeClr val="tx1"/>
              </a:solidFill>
              <a:effectLst/>
              <a:latin typeface="+mn-lt"/>
              <a:ea typeface="+mn-ea"/>
              <a:cs typeface="+mn-cs"/>
            </a:rPr>
            <a:t>が</a:t>
          </a:r>
          <a:r>
            <a:rPr lang="ja-JP" altLang="ja-JP" sz="1100" b="0" i="0" baseline="0">
              <a:solidFill>
                <a:schemeClr val="tx1"/>
              </a:solidFill>
              <a:effectLst/>
              <a:latin typeface="+mn-lt"/>
              <a:ea typeface="+mn-ea"/>
              <a:cs typeface="+mn-cs"/>
            </a:rPr>
            <a:t>前年度と比べて減少したこと</a:t>
          </a:r>
          <a:r>
            <a:rPr lang="ja-JP" altLang="en-US" sz="1100" b="0" i="0" baseline="0">
              <a:solidFill>
                <a:schemeClr val="tx1"/>
              </a:solidFill>
              <a:effectLst/>
              <a:latin typeface="+mn-lt"/>
              <a:ea typeface="+mn-ea"/>
              <a:cs typeface="+mn-cs"/>
            </a:rPr>
            <a:t>等</a:t>
          </a:r>
          <a:r>
            <a:rPr lang="ja-JP" altLang="ja-JP" sz="1100" b="0" i="0" baseline="0">
              <a:solidFill>
                <a:schemeClr val="tx1"/>
              </a:solidFill>
              <a:effectLst/>
              <a:latin typeface="+mn-lt"/>
              <a:ea typeface="+mn-ea"/>
              <a:cs typeface="+mn-cs"/>
            </a:rPr>
            <a:t>により、</a:t>
          </a:r>
          <a:r>
            <a:rPr lang="en-US" altLang="ja-JP" sz="1100" b="0" i="0" baseline="0">
              <a:solidFill>
                <a:schemeClr val="tx1"/>
              </a:solidFill>
              <a:effectLst/>
              <a:latin typeface="+mn-lt"/>
              <a:ea typeface="+mn-ea"/>
              <a:cs typeface="+mn-cs"/>
            </a:rPr>
            <a:t>0.1</a:t>
          </a:r>
          <a:r>
            <a:rPr lang="ja-JP" altLang="en-US" sz="1100" b="0" i="0" baseline="0">
              <a:solidFill>
                <a:schemeClr val="tx1"/>
              </a:solidFill>
              <a:effectLst/>
              <a:latin typeface="+mn-lt"/>
              <a:ea typeface="+mn-ea"/>
              <a:cs typeface="+mn-cs"/>
            </a:rPr>
            <a:t>ポイント</a:t>
          </a:r>
          <a:r>
            <a:rPr lang="ja-JP" altLang="ja-JP" sz="1100" b="0" i="0" baseline="0">
              <a:solidFill>
                <a:schemeClr val="tx1"/>
              </a:solidFill>
              <a:effectLst/>
              <a:latin typeface="+mn-lt"/>
              <a:ea typeface="+mn-ea"/>
              <a:cs typeface="+mn-cs"/>
            </a:rPr>
            <a:t>の減少とな</a:t>
          </a:r>
          <a:r>
            <a:rPr lang="ja-JP" altLang="en-US" sz="1100" b="0" i="0" baseline="0">
              <a:solidFill>
                <a:schemeClr val="tx1"/>
              </a:solidFill>
              <a:effectLst/>
              <a:latin typeface="+mn-lt"/>
              <a:ea typeface="+mn-ea"/>
              <a:cs typeface="+mn-cs"/>
            </a:rPr>
            <a:t>りましたが、</a:t>
          </a:r>
          <a:r>
            <a:rPr lang="en-US" altLang="ja-JP" sz="1100" b="0" i="0" baseline="0">
              <a:solidFill>
                <a:schemeClr val="tx1"/>
              </a:solidFill>
              <a:effectLst/>
              <a:latin typeface="+mn-lt"/>
              <a:ea typeface="+mn-ea"/>
              <a:cs typeface="+mn-cs"/>
            </a:rPr>
            <a:t>26</a:t>
          </a:r>
          <a:r>
            <a:rPr lang="ja-JP" altLang="en-US" sz="1100" b="0" i="0" baseline="0">
              <a:solidFill>
                <a:schemeClr val="tx1"/>
              </a:solidFill>
              <a:effectLst/>
              <a:latin typeface="+mn-lt"/>
              <a:ea typeface="+mn-ea"/>
              <a:cs typeface="+mn-cs"/>
            </a:rPr>
            <a:t>年度は再び</a:t>
          </a:r>
          <a:r>
            <a:rPr lang="ja-JP" altLang="ja-JP" sz="1100" b="0" i="0" baseline="0">
              <a:solidFill>
                <a:schemeClr val="dk1"/>
              </a:solidFill>
              <a:effectLst/>
              <a:latin typeface="+mn-lt"/>
              <a:ea typeface="+mn-ea"/>
              <a:cs typeface="+mn-cs"/>
            </a:rPr>
            <a:t>生活保護費の増や障害福祉サービスの充実に係る事業費増</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により、</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増加となっています。</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今後</a:t>
          </a:r>
          <a:r>
            <a:rPr lang="ja-JP" altLang="en-US" sz="1100" b="0" i="0" baseline="0">
              <a:solidFill>
                <a:schemeClr val="tx1"/>
              </a:solidFill>
              <a:effectLst/>
              <a:latin typeface="+mn-lt"/>
              <a:ea typeface="+mn-ea"/>
              <a:cs typeface="+mn-cs"/>
            </a:rPr>
            <a:t>の見通しについても、</a:t>
          </a:r>
          <a:r>
            <a:rPr lang="ja-JP" altLang="ja-JP" sz="1100" b="0" i="0" baseline="0">
              <a:solidFill>
                <a:schemeClr val="tx1"/>
              </a:solidFill>
              <a:effectLst/>
              <a:latin typeface="+mn-lt"/>
              <a:ea typeface="+mn-ea"/>
              <a:cs typeface="+mn-cs"/>
            </a:rPr>
            <a:t>高齢化社会の進展に伴い、扶助費に係る経常収支比率は増加していく見込みです。</a:t>
          </a:r>
          <a:endParaRPr lang="ja-JP" altLang="ja-JP" sz="1400">
            <a:solidFill>
              <a:schemeClr val="tx1"/>
            </a:solidFill>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5" name="直線コネクタ 184"/>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6"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7" name="直線コネクタ 186"/>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118835</xdr:rowOff>
    </xdr:from>
    <xdr:to>
      <xdr:col>7</xdr:col>
      <xdr:colOff>15875</xdr:colOff>
      <xdr:row>58</xdr:row>
      <xdr:rowOff>29028</xdr:rowOff>
    </xdr:to>
    <xdr:cxnSp macro="">
      <xdr:nvCxnSpPr>
        <xdr:cNvPr id="190" name="直線コネクタ 189"/>
        <xdr:cNvCxnSpPr/>
      </xdr:nvCxnSpPr>
      <xdr:spPr>
        <a:xfrm>
          <a:off x="3987800" y="98914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97262</xdr:rowOff>
    </xdr:from>
    <xdr:ext cx="762000" cy="259045"/>
    <xdr:sp macro="" textlink="">
      <xdr:nvSpPr>
        <xdr:cNvPr id="191" name="扶助費平均値テキスト"/>
        <xdr:cNvSpPr txBox="1"/>
      </xdr:nvSpPr>
      <xdr:spPr>
        <a:xfrm>
          <a:off x="4914900" y="100413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125185</xdr:rowOff>
    </xdr:from>
    <xdr:to>
      <xdr:col>7</xdr:col>
      <xdr:colOff>66675</xdr:colOff>
      <xdr:row>59</xdr:row>
      <xdr:rowOff>55335</xdr:rowOff>
    </xdr:to>
    <xdr:sp macro="" textlink="">
      <xdr:nvSpPr>
        <xdr:cNvPr id="192" name="フローチャート : 判断 191"/>
        <xdr:cNvSpPr/>
      </xdr:nvSpPr>
      <xdr:spPr>
        <a:xfrm>
          <a:off x="47752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118835</xdr:rowOff>
    </xdr:from>
    <xdr:to>
      <xdr:col>5</xdr:col>
      <xdr:colOff>549275</xdr:colOff>
      <xdr:row>57</xdr:row>
      <xdr:rowOff>135165</xdr:rowOff>
    </xdr:to>
    <xdr:cxnSp macro="">
      <xdr:nvCxnSpPr>
        <xdr:cNvPr id="193" name="直線コネクタ 192"/>
        <xdr:cNvCxnSpPr/>
      </xdr:nvCxnSpPr>
      <xdr:spPr>
        <a:xfrm flipV="1">
          <a:off x="3098800" y="98914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27215</xdr:rowOff>
    </xdr:from>
    <xdr:to>
      <xdr:col>5</xdr:col>
      <xdr:colOff>600075</xdr:colOff>
      <xdr:row>58</xdr:row>
      <xdr:rowOff>128815</xdr:rowOff>
    </xdr:to>
    <xdr:sp macro="" textlink="">
      <xdr:nvSpPr>
        <xdr:cNvPr id="194" name="フローチャート : 判断 193"/>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113592</xdr:rowOff>
    </xdr:from>
    <xdr:ext cx="736600" cy="259045"/>
    <xdr:sp macro="" textlink="">
      <xdr:nvSpPr>
        <xdr:cNvPr id="195" name="テキスト ボックス 194"/>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4535</xdr:rowOff>
    </xdr:from>
    <xdr:to>
      <xdr:col>4</xdr:col>
      <xdr:colOff>346075</xdr:colOff>
      <xdr:row>57</xdr:row>
      <xdr:rowOff>135165</xdr:rowOff>
    </xdr:to>
    <xdr:cxnSp macro="">
      <xdr:nvCxnSpPr>
        <xdr:cNvPr id="196" name="直線コネクタ 195"/>
        <xdr:cNvCxnSpPr/>
      </xdr:nvCxnSpPr>
      <xdr:spPr>
        <a:xfrm>
          <a:off x="2209800" y="97771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166007</xdr:rowOff>
    </xdr:from>
    <xdr:to>
      <xdr:col>4</xdr:col>
      <xdr:colOff>396875</xdr:colOff>
      <xdr:row>58</xdr:row>
      <xdr:rowOff>96157</xdr:rowOff>
    </xdr:to>
    <xdr:sp macro="" textlink="">
      <xdr:nvSpPr>
        <xdr:cNvPr id="197" name="フローチャート : 判断 196"/>
        <xdr:cNvSpPr/>
      </xdr:nvSpPr>
      <xdr:spPr>
        <a:xfrm>
          <a:off x="3048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80934</xdr:rowOff>
    </xdr:from>
    <xdr:ext cx="762000" cy="259045"/>
    <xdr:sp macro="" textlink="">
      <xdr:nvSpPr>
        <xdr:cNvPr id="198" name="テキスト ボックス 197"/>
        <xdr:cNvSpPr txBox="1"/>
      </xdr:nvSpPr>
      <xdr:spPr>
        <a:xfrm>
          <a:off x="2717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4535</xdr:rowOff>
    </xdr:from>
    <xdr:to>
      <xdr:col>3</xdr:col>
      <xdr:colOff>142875</xdr:colOff>
      <xdr:row>57</xdr:row>
      <xdr:rowOff>69850</xdr:rowOff>
    </xdr:to>
    <xdr:cxnSp macro="">
      <xdr:nvCxnSpPr>
        <xdr:cNvPr id="199" name="直線コネクタ 198"/>
        <xdr:cNvCxnSpPr/>
      </xdr:nvCxnSpPr>
      <xdr:spPr>
        <a:xfrm flipV="1">
          <a:off x="1320800" y="97771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2722</xdr:rowOff>
    </xdr:from>
    <xdr:to>
      <xdr:col>3</xdr:col>
      <xdr:colOff>193675</xdr:colOff>
      <xdr:row>57</xdr:row>
      <xdr:rowOff>104322</xdr:rowOff>
    </xdr:to>
    <xdr:sp macro="" textlink="">
      <xdr:nvSpPr>
        <xdr:cNvPr id="200" name="フローチャート : 判断 199"/>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89099</xdr:rowOff>
    </xdr:from>
    <xdr:ext cx="762000" cy="259045"/>
    <xdr:sp macro="" textlink="">
      <xdr:nvSpPr>
        <xdr:cNvPr id="201" name="テキスト ボックス 200"/>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2" name="フローチャート : 判断 201"/>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114499</xdr:rowOff>
    </xdr:from>
    <xdr:ext cx="762000" cy="259045"/>
    <xdr:sp macro="" textlink="">
      <xdr:nvSpPr>
        <xdr:cNvPr id="203" name="テキスト ボックス 202"/>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209" name="円/楕円 208"/>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166205</xdr:rowOff>
    </xdr:from>
    <xdr:ext cx="762000" cy="259045"/>
    <xdr:sp macro="" textlink="">
      <xdr:nvSpPr>
        <xdr:cNvPr id="210" name="扶助費該当値テキスト"/>
        <xdr:cNvSpPr txBox="1"/>
      </xdr:nvSpPr>
      <xdr:spPr>
        <a:xfrm>
          <a:off x="49149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68035</xdr:rowOff>
    </xdr:from>
    <xdr:to>
      <xdr:col>5</xdr:col>
      <xdr:colOff>600075</xdr:colOff>
      <xdr:row>57</xdr:row>
      <xdr:rowOff>169635</xdr:rowOff>
    </xdr:to>
    <xdr:sp macro="" textlink="">
      <xdr:nvSpPr>
        <xdr:cNvPr id="211" name="円/楕円 210"/>
        <xdr:cNvSpPr/>
      </xdr:nvSpPr>
      <xdr:spPr>
        <a:xfrm>
          <a:off x="3937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8362</xdr:rowOff>
    </xdr:from>
    <xdr:ext cx="736600" cy="259045"/>
    <xdr:sp macro="" textlink="">
      <xdr:nvSpPr>
        <xdr:cNvPr id="212" name="テキスト ボックス 211"/>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84365</xdr:rowOff>
    </xdr:from>
    <xdr:to>
      <xdr:col>4</xdr:col>
      <xdr:colOff>396875</xdr:colOff>
      <xdr:row>58</xdr:row>
      <xdr:rowOff>14515</xdr:rowOff>
    </xdr:to>
    <xdr:sp macro="" textlink="">
      <xdr:nvSpPr>
        <xdr:cNvPr id="213" name="円/楕円 212"/>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24692</xdr:rowOff>
    </xdr:from>
    <xdr:ext cx="762000" cy="259045"/>
    <xdr:sp macro="" textlink="">
      <xdr:nvSpPr>
        <xdr:cNvPr id="214" name="テキスト ボックス 213"/>
        <xdr:cNvSpPr txBox="1"/>
      </xdr:nvSpPr>
      <xdr:spPr>
        <a:xfrm>
          <a:off x="2717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125185</xdr:rowOff>
    </xdr:from>
    <xdr:to>
      <xdr:col>3</xdr:col>
      <xdr:colOff>193675</xdr:colOff>
      <xdr:row>57</xdr:row>
      <xdr:rowOff>55335</xdr:rowOff>
    </xdr:to>
    <xdr:sp macro="" textlink="">
      <xdr:nvSpPr>
        <xdr:cNvPr id="215" name="円/楕円 214"/>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65512</xdr:rowOff>
    </xdr:from>
    <xdr:ext cx="762000" cy="259045"/>
    <xdr:sp macro="" textlink="">
      <xdr:nvSpPr>
        <xdr:cNvPr id="216" name="テキスト ボックス 215"/>
        <xdr:cNvSpPr txBox="1"/>
      </xdr:nvSpPr>
      <xdr:spPr>
        <a:xfrm>
          <a:off x="1828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17" name="円/楕円 216"/>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18" name="テキスト ボックス 217"/>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　その他の経常収支比率は、平成</a:t>
          </a:r>
          <a:r>
            <a:rPr lang="en-US" altLang="ja-JP" sz="1100" b="0" i="0" baseline="0">
              <a:solidFill>
                <a:schemeClr val="tx1"/>
              </a:solidFill>
              <a:effectLst/>
              <a:latin typeface="+mn-lt"/>
              <a:ea typeface="+mn-ea"/>
              <a:cs typeface="+mn-cs"/>
            </a:rPr>
            <a:t>22</a:t>
          </a:r>
          <a:r>
            <a:rPr lang="ja-JP" altLang="ja-JP" sz="1100" b="0" i="0" baseline="0">
              <a:solidFill>
                <a:schemeClr val="tx1"/>
              </a:solidFill>
              <a:effectLst/>
              <a:latin typeface="+mn-lt"/>
              <a:ea typeface="+mn-ea"/>
              <a:cs typeface="+mn-cs"/>
            </a:rPr>
            <a:t>年度は</a:t>
          </a:r>
          <a:r>
            <a:rPr lang="en-US" altLang="ja-JP" sz="1100" b="0" i="0" baseline="0">
              <a:solidFill>
                <a:schemeClr val="tx1"/>
              </a:solidFill>
              <a:effectLst/>
              <a:latin typeface="+mn-lt"/>
              <a:ea typeface="+mn-ea"/>
              <a:cs typeface="+mn-cs"/>
            </a:rPr>
            <a:t>12.0</a:t>
          </a:r>
          <a:r>
            <a:rPr lang="ja-JP" altLang="ja-JP" sz="1100" b="0" i="0" baseline="0">
              <a:solidFill>
                <a:schemeClr val="tx1"/>
              </a:solidFill>
              <a:effectLst/>
              <a:latin typeface="+mn-lt"/>
              <a:ea typeface="+mn-ea"/>
              <a:cs typeface="+mn-cs"/>
            </a:rPr>
            <a:t>％でしたが、平成</a:t>
          </a:r>
          <a:r>
            <a:rPr lang="en-US" altLang="ja-JP" sz="1100" b="0" i="0" baseline="0">
              <a:solidFill>
                <a:schemeClr val="tx1"/>
              </a:solidFill>
              <a:effectLst/>
              <a:latin typeface="+mn-lt"/>
              <a:ea typeface="+mn-ea"/>
              <a:cs typeface="+mn-cs"/>
            </a:rPr>
            <a:t>26</a:t>
          </a:r>
          <a:r>
            <a:rPr lang="ja-JP" altLang="ja-JP" sz="1100" b="0" i="0" baseline="0">
              <a:solidFill>
                <a:schemeClr val="tx1"/>
              </a:solidFill>
              <a:effectLst/>
              <a:latin typeface="+mn-lt"/>
              <a:ea typeface="+mn-ea"/>
              <a:cs typeface="+mn-cs"/>
            </a:rPr>
            <a:t>年度</a:t>
          </a:r>
          <a:r>
            <a:rPr lang="ja-JP" altLang="en-US" sz="1100" b="0" i="0" baseline="0">
              <a:solidFill>
                <a:schemeClr val="tx1"/>
              </a:solidFill>
              <a:effectLst/>
              <a:latin typeface="+mn-lt"/>
              <a:ea typeface="+mn-ea"/>
              <a:cs typeface="+mn-cs"/>
            </a:rPr>
            <a:t>は</a:t>
          </a:r>
          <a:r>
            <a:rPr lang="en-US" altLang="ja-JP" sz="1100" b="0" i="0" baseline="0">
              <a:solidFill>
                <a:schemeClr val="tx1"/>
              </a:solidFill>
              <a:effectLst/>
              <a:latin typeface="+mn-lt"/>
              <a:ea typeface="+mn-ea"/>
              <a:cs typeface="+mn-cs"/>
            </a:rPr>
            <a:t>13.2</a:t>
          </a:r>
          <a:r>
            <a:rPr lang="ja-JP" altLang="ja-JP" sz="1100" b="0" i="0" baseline="0">
              <a:solidFill>
                <a:schemeClr val="tx1"/>
              </a:solidFill>
              <a:effectLst/>
              <a:latin typeface="+mn-lt"/>
              <a:ea typeface="+mn-ea"/>
              <a:cs typeface="+mn-cs"/>
            </a:rPr>
            <a:t>％と</a:t>
          </a:r>
          <a:r>
            <a:rPr lang="ja-JP" altLang="en-US" sz="1100" b="0" i="0" baseline="0">
              <a:solidFill>
                <a:schemeClr val="tx1"/>
              </a:solidFill>
              <a:effectLst/>
              <a:latin typeface="+mn-lt"/>
              <a:ea typeface="+mn-ea"/>
              <a:cs typeface="+mn-cs"/>
            </a:rPr>
            <a:t>増加傾向にあります。こ</a:t>
          </a:r>
          <a:r>
            <a:rPr lang="ja-JP" altLang="ja-JP" sz="1100" b="0" i="0" baseline="0">
              <a:solidFill>
                <a:schemeClr val="tx1"/>
              </a:solidFill>
              <a:effectLst/>
              <a:latin typeface="+mn-lt"/>
              <a:ea typeface="+mn-ea"/>
              <a:cs typeface="+mn-cs"/>
            </a:rPr>
            <a:t>れは、高齢化社会の進展に伴い、国民健康保険・介護保険・後期高齢者医療制度などの各特別会計への繰出金等について、高い伸びが続いていることによるものです。</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これらの経費については、今後も引き続き増加していく見込みです。</a:t>
          </a:r>
          <a:endParaRPr lang="ja-JP" altLang="ja-JP" sz="1400">
            <a:solidFill>
              <a:schemeClr val="tx1"/>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165100</xdr:rowOff>
    </xdr:from>
    <xdr:to>
      <xdr:col>24</xdr:col>
      <xdr:colOff>31750</xdr:colOff>
      <xdr:row>62</xdr:row>
      <xdr:rowOff>50800</xdr:rowOff>
    </xdr:to>
    <xdr:cxnSp macro="">
      <xdr:nvCxnSpPr>
        <xdr:cNvPr id="246" name="直線コネクタ 245"/>
        <xdr:cNvCxnSpPr/>
      </xdr:nvCxnSpPr>
      <xdr:spPr>
        <a:xfrm flipV="1">
          <a:off x="16510000" y="9251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49"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0" name="直線コネクタ 249"/>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69850</xdr:rowOff>
    </xdr:from>
    <xdr:to>
      <xdr:col>24</xdr:col>
      <xdr:colOff>31750</xdr:colOff>
      <xdr:row>58</xdr:row>
      <xdr:rowOff>127000</xdr:rowOff>
    </xdr:to>
    <xdr:cxnSp macro="">
      <xdr:nvCxnSpPr>
        <xdr:cNvPr id="251" name="直線コネクタ 250"/>
        <xdr:cNvCxnSpPr/>
      </xdr:nvCxnSpPr>
      <xdr:spPr>
        <a:xfrm>
          <a:off x="15671800" y="100139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54627</xdr:rowOff>
    </xdr:from>
    <xdr:ext cx="762000" cy="259045"/>
    <xdr:sp macro="" textlink="">
      <xdr:nvSpPr>
        <xdr:cNvPr id="252" name="その他平均値テキスト"/>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53" name="フローチャート : 判断 252"/>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69850</xdr:rowOff>
    </xdr:from>
    <xdr:to>
      <xdr:col>22</xdr:col>
      <xdr:colOff>565150</xdr:colOff>
      <xdr:row>58</xdr:row>
      <xdr:rowOff>88900</xdr:rowOff>
    </xdr:to>
    <xdr:cxnSp macro="">
      <xdr:nvCxnSpPr>
        <xdr:cNvPr id="254" name="直線コネクタ 253"/>
        <xdr:cNvCxnSpPr/>
      </xdr:nvCxnSpPr>
      <xdr:spPr>
        <a:xfrm flipV="1">
          <a:off x="14782800" y="10013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5" name="フローチャート :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56" name="テキスト ボックス 255"/>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50800</xdr:rowOff>
    </xdr:from>
    <xdr:to>
      <xdr:col>21</xdr:col>
      <xdr:colOff>361950</xdr:colOff>
      <xdr:row>58</xdr:row>
      <xdr:rowOff>88900</xdr:rowOff>
    </xdr:to>
    <xdr:cxnSp macro="">
      <xdr:nvCxnSpPr>
        <xdr:cNvPr id="257" name="直線コネクタ 256"/>
        <xdr:cNvCxnSpPr/>
      </xdr:nvCxnSpPr>
      <xdr:spPr>
        <a:xfrm>
          <a:off x="13893800" y="98234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38100</xdr:rowOff>
    </xdr:from>
    <xdr:to>
      <xdr:col>21</xdr:col>
      <xdr:colOff>412750</xdr:colOff>
      <xdr:row>55</xdr:row>
      <xdr:rowOff>139700</xdr:rowOff>
    </xdr:to>
    <xdr:sp macro="" textlink="">
      <xdr:nvSpPr>
        <xdr:cNvPr id="258" name="フローチャート : 判断 257"/>
        <xdr:cNvSpPr/>
      </xdr:nvSpPr>
      <xdr:spPr>
        <a:xfrm>
          <a:off x="14732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149877</xdr:rowOff>
    </xdr:from>
    <xdr:ext cx="762000" cy="259045"/>
    <xdr:sp macro="" textlink="">
      <xdr:nvSpPr>
        <xdr:cNvPr id="259" name="テキスト ボックス 258"/>
        <xdr:cNvSpPr txBox="1"/>
      </xdr:nvSpPr>
      <xdr:spPr>
        <a:xfrm>
          <a:off x="14401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50800</xdr:rowOff>
    </xdr:from>
    <xdr:to>
      <xdr:col>20</xdr:col>
      <xdr:colOff>158750</xdr:colOff>
      <xdr:row>57</xdr:row>
      <xdr:rowOff>69850</xdr:rowOff>
    </xdr:to>
    <xdr:cxnSp macro="">
      <xdr:nvCxnSpPr>
        <xdr:cNvPr id="260" name="直線コネクタ 259"/>
        <xdr:cNvCxnSpPr/>
      </xdr:nvCxnSpPr>
      <xdr:spPr>
        <a:xfrm flipV="1">
          <a:off x="13004800" y="982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133350</xdr:rowOff>
    </xdr:from>
    <xdr:to>
      <xdr:col>20</xdr:col>
      <xdr:colOff>209550</xdr:colOff>
      <xdr:row>55</xdr:row>
      <xdr:rowOff>63500</xdr:rowOff>
    </xdr:to>
    <xdr:sp macro="" textlink="">
      <xdr:nvSpPr>
        <xdr:cNvPr id="261" name="フローチャート : 判断 260"/>
        <xdr:cNvSpPr/>
      </xdr:nvSpPr>
      <xdr:spPr>
        <a:xfrm>
          <a:off x="13843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73677</xdr:rowOff>
    </xdr:from>
    <xdr:ext cx="762000" cy="259045"/>
    <xdr:sp macro="" textlink="">
      <xdr:nvSpPr>
        <xdr:cNvPr id="262" name="テキスト ボックス 261"/>
        <xdr:cNvSpPr txBox="1"/>
      </xdr:nvSpPr>
      <xdr:spPr>
        <a:xfrm>
          <a:off x="13512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95250</xdr:rowOff>
    </xdr:from>
    <xdr:to>
      <xdr:col>19</xdr:col>
      <xdr:colOff>6350</xdr:colOff>
      <xdr:row>55</xdr:row>
      <xdr:rowOff>25400</xdr:rowOff>
    </xdr:to>
    <xdr:sp macro="" textlink="">
      <xdr:nvSpPr>
        <xdr:cNvPr id="263" name="フローチャート : 判断 262"/>
        <xdr:cNvSpPr/>
      </xdr:nvSpPr>
      <xdr:spPr>
        <a:xfrm>
          <a:off x="12954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35577</xdr:rowOff>
    </xdr:from>
    <xdr:ext cx="762000" cy="259045"/>
    <xdr:sp macro="" textlink="">
      <xdr:nvSpPr>
        <xdr:cNvPr id="264" name="テキスト ボックス 263"/>
        <xdr:cNvSpPr txBox="1"/>
      </xdr:nvSpPr>
      <xdr:spPr>
        <a:xfrm>
          <a:off x="12623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76200</xdr:rowOff>
    </xdr:from>
    <xdr:to>
      <xdr:col>24</xdr:col>
      <xdr:colOff>82550</xdr:colOff>
      <xdr:row>59</xdr:row>
      <xdr:rowOff>6350</xdr:rowOff>
    </xdr:to>
    <xdr:sp macro="" textlink="">
      <xdr:nvSpPr>
        <xdr:cNvPr id="270" name="円/楕円 269"/>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48277</xdr:rowOff>
    </xdr:from>
    <xdr:ext cx="762000" cy="259045"/>
    <xdr:sp macro="" textlink="">
      <xdr:nvSpPr>
        <xdr:cNvPr id="271"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19050</xdr:rowOff>
    </xdr:from>
    <xdr:to>
      <xdr:col>22</xdr:col>
      <xdr:colOff>615950</xdr:colOff>
      <xdr:row>58</xdr:row>
      <xdr:rowOff>120650</xdr:rowOff>
    </xdr:to>
    <xdr:sp macro="" textlink="">
      <xdr:nvSpPr>
        <xdr:cNvPr id="272" name="円/楕円 271"/>
        <xdr:cNvSpPr/>
      </xdr:nvSpPr>
      <xdr:spPr>
        <a:xfrm>
          <a:off x="15621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105427</xdr:rowOff>
    </xdr:from>
    <xdr:ext cx="736600" cy="259045"/>
    <xdr:sp macro="" textlink="">
      <xdr:nvSpPr>
        <xdr:cNvPr id="273" name="テキスト ボックス 272"/>
        <xdr:cNvSpPr txBox="1"/>
      </xdr:nvSpPr>
      <xdr:spPr>
        <a:xfrm>
          <a:off x="15290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38100</xdr:rowOff>
    </xdr:from>
    <xdr:to>
      <xdr:col>21</xdr:col>
      <xdr:colOff>412750</xdr:colOff>
      <xdr:row>58</xdr:row>
      <xdr:rowOff>139700</xdr:rowOff>
    </xdr:to>
    <xdr:sp macro="" textlink="">
      <xdr:nvSpPr>
        <xdr:cNvPr id="274" name="円/楕円 273"/>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124477</xdr:rowOff>
    </xdr:from>
    <xdr:ext cx="762000" cy="259045"/>
    <xdr:sp macro="" textlink="">
      <xdr:nvSpPr>
        <xdr:cNvPr id="275" name="テキスト ボックス 274"/>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0</xdr:rowOff>
    </xdr:from>
    <xdr:to>
      <xdr:col>20</xdr:col>
      <xdr:colOff>209550</xdr:colOff>
      <xdr:row>57</xdr:row>
      <xdr:rowOff>101600</xdr:rowOff>
    </xdr:to>
    <xdr:sp macro="" textlink="">
      <xdr:nvSpPr>
        <xdr:cNvPr id="276" name="円/楕円 275"/>
        <xdr:cNvSpPr/>
      </xdr:nvSpPr>
      <xdr:spPr>
        <a:xfrm>
          <a:off x="13843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86377</xdr:rowOff>
    </xdr:from>
    <xdr:ext cx="762000" cy="259045"/>
    <xdr:sp macro="" textlink="">
      <xdr:nvSpPr>
        <xdr:cNvPr id="277" name="テキスト ボックス 276"/>
        <xdr:cNvSpPr txBox="1"/>
      </xdr:nvSpPr>
      <xdr:spPr>
        <a:xfrm>
          <a:off x="13512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78" name="円/楕円 277"/>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79" name="テキスト ボックス 278"/>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　補助費等に係る経常収支比率は、北九州市経営プラン、行財政改革大綱等に基づく事務事業の見直し（補助金の見直し）を継続的に実施した結果、</a:t>
          </a:r>
          <a:r>
            <a:rPr lang="ja-JP" altLang="en-US" sz="1100" b="0" i="0" baseline="0">
              <a:solidFill>
                <a:schemeClr val="tx1"/>
              </a:solidFill>
              <a:effectLst/>
              <a:latin typeface="+mn-lt"/>
              <a:ea typeface="+mn-ea"/>
              <a:cs typeface="+mn-cs"/>
            </a:rPr>
            <a:t>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8.7</a:t>
          </a:r>
          <a:r>
            <a:rPr lang="ja-JP" altLang="ja-JP" sz="1100" b="0" i="0" baseline="0">
              <a:solidFill>
                <a:schemeClr val="dk1"/>
              </a:solidFill>
              <a:effectLst/>
              <a:latin typeface="+mn-lt"/>
              <a:ea typeface="+mn-ea"/>
              <a:cs typeface="+mn-cs"/>
            </a:rPr>
            <a:t>％でしたが、</a:t>
          </a:r>
          <a:r>
            <a:rPr lang="ja-JP" altLang="ja-JP" sz="1100" b="0" i="0" baseline="0">
              <a:solidFill>
                <a:schemeClr val="tx1"/>
              </a:solidFill>
              <a:effectLst/>
              <a:latin typeface="+mn-lt"/>
              <a:ea typeface="+mn-ea"/>
              <a:cs typeface="+mn-cs"/>
            </a:rPr>
            <a:t>平成</a:t>
          </a:r>
          <a:r>
            <a:rPr lang="en-US" altLang="ja-JP" sz="1100" b="0" i="0" baseline="0">
              <a:solidFill>
                <a:schemeClr val="tx1"/>
              </a:solidFill>
              <a:effectLst/>
              <a:latin typeface="+mn-lt"/>
              <a:ea typeface="+mn-ea"/>
              <a:cs typeface="+mn-cs"/>
            </a:rPr>
            <a:t>26</a:t>
          </a:r>
          <a:r>
            <a:rPr lang="ja-JP" altLang="ja-JP" sz="1100" b="0" i="0" baseline="0">
              <a:solidFill>
                <a:schemeClr val="tx1"/>
              </a:solidFill>
              <a:effectLst/>
              <a:latin typeface="+mn-lt"/>
              <a:ea typeface="+mn-ea"/>
              <a:cs typeface="+mn-cs"/>
            </a:rPr>
            <a:t>年度は</a:t>
          </a:r>
          <a:r>
            <a:rPr lang="en-US" altLang="ja-JP" sz="1100" b="0" i="0" baseline="0">
              <a:solidFill>
                <a:schemeClr val="tx1"/>
              </a:solidFill>
              <a:effectLst/>
              <a:latin typeface="+mn-lt"/>
              <a:ea typeface="+mn-ea"/>
              <a:cs typeface="+mn-cs"/>
            </a:rPr>
            <a:t>8.2</a:t>
          </a:r>
          <a:r>
            <a:rPr lang="ja-JP" altLang="ja-JP" sz="1100" b="0" i="0" baseline="0">
              <a:solidFill>
                <a:schemeClr val="tx1"/>
              </a:solidFill>
              <a:effectLst/>
              <a:latin typeface="+mn-lt"/>
              <a:ea typeface="+mn-ea"/>
              <a:cs typeface="+mn-cs"/>
            </a:rPr>
            <a:t>％となっています。</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今後も引き続き、補助金については、必要性や有効性等の観点から、常に見直しを行っていきます。</a:t>
          </a:r>
          <a:endParaRPr lang="ja-JP" altLang="ja-JP" sz="1400">
            <a:solidFill>
              <a:schemeClr val="tx1"/>
            </a:solidFill>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107950</xdr:rowOff>
    </xdr:from>
    <xdr:to>
      <xdr:col>24</xdr:col>
      <xdr:colOff>31750</xdr:colOff>
      <xdr:row>41</xdr:row>
      <xdr:rowOff>88900</xdr:rowOff>
    </xdr:to>
    <xdr:cxnSp macro="">
      <xdr:nvCxnSpPr>
        <xdr:cNvPr id="307" name="直線コネクタ 306"/>
        <xdr:cNvCxnSpPr/>
      </xdr:nvCxnSpPr>
      <xdr:spPr>
        <a:xfrm flipV="1">
          <a:off x="16510000" y="55943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60977</xdr:rowOff>
    </xdr:from>
    <xdr:ext cx="762000" cy="259045"/>
    <xdr:sp macro="" textlink="">
      <xdr:nvSpPr>
        <xdr:cNvPr id="308"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628650</xdr:colOff>
      <xdr:row>41</xdr:row>
      <xdr:rowOff>88900</xdr:rowOff>
    </xdr:from>
    <xdr:to>
      <xdr:col>24</xdr:col>
      <xdr:colOff>120650</xdr:colOff>
      <xdr:row>41</xdr:row>
      <xdr:rowOff>88900</xdr:rowOff>
    </xdr:to>
    <xdr:cxnSp macro="">
      <xdr:nvCxnSpPr>
        <xdr:cNvPr id="309" name="直線コネクタ 308"/>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22877</xdr:rowOff>
    </xdr:from>
    <xdr:ext cx="762000" cy="259045"/>
    <xdr:sp macro="" textlink="">
      <xdr:nvSpPr>
        <xdr:cNvPr id="310" name="補助費等最大値テキスト"/>
        <xdr:cNvSpPr txBox="1"/>
      </xdr:nvSpPr>
      <xdr:spPr>
        <a:xfrm>
          <a:off x="1659890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32</xdr:row>
      <xdr:rowOff>107950</xdr:rowOff>
    </xdr:from>
    <xdr:to>
      <xdr:col>24</xdr:col>
      <xdr:colOff>120650</xdr:colOff>
      <xdr:row>32</xdr:row>
      <xdr:rowOff>107950</xdr:rowOff>
    </xdr:to>
    <xdr:cxnSp macro="">
      <xdr:nvCxnSpPr>
        <xdr:cNvPr id="311" name="直線コネクタ 310"/>
        <xdr:cNvCxnSpPr/>
      </xdr:nvCxnSpPr>
      <xdr:spPr>
        <a:xfrm>
          <a:off x="16421100" y="55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69850</xdr:rowOff>
    </xdr:from>
    <xdr:to>
      <xdr:col>24</xdr:col>
      <xdr:colOff>31750</xdr:colOff>
      <xdr:row>35</xdr:row>
      <xdr:rowOff>69850</xdr:rowOff>
    </xdr:to>
    <xdr:cxnSp macro="">
      <xdr:nvCxnSpPr>
        <xdr:cNvPr id="312" name="直線コネクタ 311"/>
        <xdr:cNvCxnSpPr/>
      </xdr:nvCxnSpPr>
      <xdr:spPr>
        <a:xfrm>
          <a:off x="15671800" y="6070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143527</xdr:rowOff>
    </xdr:from>
    <xdr:ext cx="762000" cy="259045"/>
    <xdr:sp macro="" textlink="">
      <xdr:nvSpPr>
        <xdr:cNvPr id="313" name="補助費等平均値テキスト"/>
        <xdr:cNvSpPr txBox="1"/>
      </xdr:nvSpPr>
      <xdr:spPr>
        <a:xfrm>
          <a:off x="16598900" y="6315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0</xdr:rowOff>
    </xdr:from>
    <xdr:to>
      <xdr:col>24</xdr:col>
      <xdr:colOff>82550</xdr:colOff>
      <xdr:row>37</xdr:row>
      <xdr:rowOff>101600</xdr:rowOff>
    </xdr:to>
    <xdr:sp macro="" textlink="">
      <xdr:nvSpPr>
        <xdr:cNvPr id="314" name="フローチャート : 判断 313"/>
        <xdr:cNvSpPr/>
      </xdr:nvSpPr>
      <xdr:spPr>
        <a:xfrm>
          <a:off x="16459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69850</xdr:rowOff>
    </xdr:from>
    <xdr:to>
      <xdr:col>22</xdr:col>
      <xdr:colOff>565150</xdr:colOff>
      <xdr:row>35</xdr:row>
      <xdr:rowOff>107950</xdr:rowOff>
    </xdr:to>
    <xdr:cxnSp macro="">
      <xdr:nvCxnSpPr>
        <xdr:cNvPr id="315" name="直線コネクタ 314"/>
        <xdr:cNvCxnSpPr/>
      </xdr:nvCxnSpPr>
      <xdr:spPr>
        <a:xfrm flipV="1">
          <a:off x="14782800" y="607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0</xdr:rowOff>
    </xdr:from>
    <xdr:to>
      <xdr:col>22</xdr:col>
      <xdr:colOff>615950</xdr:colOff>
      <xdr:row>37</xdr:row>
      <xdr:rowOff>101600</xdr:rowOff>
    </xdr:to>
    <xdr:sp macro="" textlink="">
      <xdr:nvSpPr>
        <xdr:cNvPr id="316" name="フローチャート : 判断 315"/>
        <xdr:cNvSpPr/>
      </xdr:nvSpPr>
      <xdr:spPr>
        <a:xfrm>
          <a:off x="15621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86377</xdr:rowOff>
    </xdr:from>
    <xdr:ext cx="736600" cy="259045"/>
    <xdr:sp macro="" textlink="">
      <xdr:nvSpPr>
        <xdr:cNvPr id="317" name="テキスト ボックス 316"/>
        <xdr:cNvSpPr txBox="1"/>
      </xdr:nvSpPr>
      <xdr:spPr>
        <a:xfrm>
          <a:off x="15290800" y="643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88900</xdr:rowOff>
    </xdr:from>
    <xdr:to>
      <xdr:col>21</xdr:col>
      <xdr:colOff>361950</xdr:colOff>
      <xdr:row>35</xdr:row>
      <xdr:rowOff>107950</xdr:rowOff>
    </xdr:to>
    <xdr:cxnSp macro="">
      <xdr:nvCxnSpPr>
        <xdr:cNvPr id="318" name="直線コネクタ 317"/>
        <xdr:cNvCxnSpPr/>
      </xdr:nvCxnSpPr>
      <xdr:spPr>
        <a:xfrm>
          <a:off x="13893800" y="608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76200</xdr:rowOff>
    </xdr:from>
    <xdr:to>
      <xdr:col>21</xdr:col>
      <xdr:colOff>412750</xdr:colOff>
      <xdr:row>38</xdr:row>
      <xdr:rowOff>6350</xdr:rowOff>
    </xdr:to>
    <xdr:sp macro="" textlink="">
      <xdr:nvSpPr>
        <xdr:cNvPr id="319" name="フローチャート : 判断 318"/>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162577</xdr:rowOff>
    </xdr:from>
    <xdr:ext cx="762000" cy="259045"/>
    <xdr:sp macro="" textlink="">
      <xdr:nvSpPr>
        <xdr:cNvPr id="320" name="テキスト ボックス 319"/>
        <xdr:cNvSpPr txBox="1"/>
      </xdr:nvSpPr>
      <xdr:spPr>
        <a:xfrm>
          <a:off x="14401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88900</xdr:rowOff>
    </xdr:from>
    <xdr:to>
      <xdr:col>20</xdr:col>
      <xdr:colOff>158750</xdr:colOff>
      <xdr:row>35</xdr:row>
      <xdr:rowOff>165100</xdr:rowOff>
    </xdr:to>
    <xdr:cxnSp macro="">
      <xdr:nvCxnSpPr>
        <xdr:cNvPr id="321" name="直線コネクタ 320"/>
        <xdr:cNvCxnSpPr/>
      </xdr:nvCxnSpPr>
      <xdr:spPr>
        <a:xfrm flipV="1">
          <a:off x="13004800" y="6089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114300</xdr:rowOff>
    </xdr:from>
    <xdr:to>
      <xdr:col>20</xdr:col>
      <xdr:colOff>209550</xdr:colOff>
      <xdr:row>38</xdr:row>
      <xdr:rowOff>44450</xdr:rowOff>
    </xdr:to>
    <xdr:sp macro="" textlink="">
      <xdr:nvSpPr>
        <xdr:cNvPr id="322" name="フローチャート : 判断 321"/>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29227</xdr:rowOff>
    </xdr:from>
    <xdr:ext cx="762000" cy="259045"/>
    <xdr:sp macro="" textlink="">
      <xdr:nvSpPr>
        <xdr:cNvPr id="323" name="テキスト ボックス 322"/>
        <xdr:cNvSpPr txBox="1"/>
      </xdr:nvSpPr>
      <xdr:spPr>
        <a:xfrm>
          <a:off x="13512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133350</xdr:rowOff>
    </xdr:from>
    <xdr:to>
      <xdr:col>19</xdr:col>
      <xdr:colOff>6350</xdr:colOff>
      <xdr:row>38</xdr:row>
      <xdr:rowOff>63500</xdr:rowOff>
    </xdr:to>
    <xdr:sp macro="" textlink="">
      <xdr:nvSpPr>
        <xdr:cNvPr id="324" name="フローチャート : 判断 323"/>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48277</xdr:rowOff>
    </xdr:from>
    <xdr:ext cx="762000" cy="259045"/>
    <xdr:sp macro="" textlink="">
      <xdr:nvSpPr>
        <xdr:cNvPr id="325" name="テキスト ボックス 324"/>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19050</xdr:rowOff>
    </xdr:from>
    <xdr:to>
      <xdr:col>24</xdr:col>
      <xdr:colOff>82550</xdr:colOff>
      <xdr:row>35</xdr:row>
      <xdr:rowOff>120650</xdr:rowOff>
    </xdr:to>
    <xdr:sp macro="" textlink="">
      <xdr:nvSpPr>
        <xdr:cNvPr id="331" name="円/楕円 330"/>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35577</xdr:rowOff>
    </xdr:from>
    <xdr:ext cx="762000" cy="259045"/>
    <xdr:sp macro="" textlink="">
      <xdr:nvSpPr>
        <xdr:cNvPr id="332"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19050</xdr:rowOff>
    </xdr:from>
    <xdr:to>
      <xdr:col>22</xdr:col>
      <xdr:colOff>615950</xdr:colOff>
      <xdr:row>35</xdr:row>
      <xdr:rowOff>120650</xdr:rowOff>
    </xdr:to>
    <xdr:sp macro="" textlink="">
      <xdr:nvSpPr>
        <xdr:cNvPr id="333" name="円/楕円 332"/>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130827</xdr:rowOff>
    </xdr:from>
    <xdr:ext cx="736600" cy="259045"/>
    <xdr:sp macro="" textlink="">
      <xdr:nvSpPr>
        <xdr:cNvPr id="334" name="テキスト ボックス 333"/>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57150</xdr:rowOff>
    </xdr:from>
    <xdr:to>
      <xdr:col>21</xdr:col>
      <xdr:colOff>412750</xdr:colOff>
      <xdr:row>35</xdr:row>
      <xdr:rowOff>158750</xdr:rowOff>
    </xdr:to>
    <xdr:sp macro="" textlink="">
      <xdr:nvSpPr>
        <xdr:cNvPr id="335" name="円/楕円 334"/>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168927</xdr:rowOff>
    </xdr:from>
    <xdr:ext cx="762000" cy="259045"/>
    <xdr:sp macro="" textlink="">
      <xdr:nvSpPr>
        <xdr:cNvPr id="336" name="テキスト ボックス 335"/>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38100</xdr:rowOff>
    </xdr:from>
    <xdr:to>
      <xdr:col>20</xdr:col>
      <xdr:colOff>209550</xdr:colOff>
      <xdr:row>35</xdr:row>
      <xdr:rowOff>139700</xdr:rowOff>
    </xdr:to>
    <xdr:sp macro="" textlink="">
      <xdr:nvSpPr>
        <xdr:cNvPr id="337" name="円/楕円 336"/>
        <xdr:cNvSpPr/>
      </xdr:nvSpPr>
      <xdr:spPr>
        <a:xfrm>
          <a:off x="13843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149877</xdr:rowOff>
    </xdr:from>
    <xdr:ext cx="762000" cy="259045"/>
    <xdr:sp macro="" textlink="">
      <xdr:nvSpPr>
        <xdr:cNvPr id="338" name="テキスト ボックス 337"/>
        <xdr:cNvSpPr txBox="1"/>
      </xdr:nvSpPr>
      <xdr:spPr>
        <a:xfrm>
          <a:off x="13512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114300</xdr:rowOff>
    </xdr:from>
    <xdr:to>
      <xdr:col>19</xdr:col>
      <xdr:colOff>6350</xdr:colOff>
      <xdr:row>36</xdr:row>
      <xdr:rowOff>44450</xdr:rowOff>
    </xdr:to>
    <xdr:sp macro="" textlink="">
      <xdr:nvSpPr>
        <xdr:cNvPr id="339" name="円/楕円 338"/>
        <xdr:cNvSpPr/>
      </xdr:nvSpPr>
      <xdr:spPr>
        <a:xfrm>
          <a:off x="12954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54627</xdr:rowOff>
    </xdr:from>
    <xdr:ext cx="762000" cy="259045"/>
    <xdr:sp macro="" textlink="">
      <xdr:nvSpPr>
        <xdr:cNvPr id="340" name="テキスト ボックス 339"/>
        <xdr:cNvSpPr txBox="1"/>
      </xdr:nvSpPr>
      <xdr:spPr>
        <a:xfrm>
          <a:off x="12623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公債費に係る経常収支比率については、「北九州市行財政改革大綱」（</a:t>
          </a:r>
          <a:r>
            <a:rPr lang="en-US" altLang="ja-JP" sz="1100">
              <a:solidFill>
                <a:schemeClr val="dk1"/>
              </a:solidFill>
              <a:effectLst/>
              <a:latin typeface="+mn-lt"/>
              <a:ea typeface="+mn-ea"/>
              <a:cs typeface="+mn-cs"/>
            </a:rPr>
            <a:t>H25</a:t>
          </a:r>
          <a:r>
            <a:rPr lang="ja-JP" altLang="ja-JP" sz="1100">
              <a:solidFill>
                <a:schemeClr val="dk1"/>
              </a:solidFill>
              <a:effectLst/>
              <a:latin typeface="+mn-lt"/>
              <a:ea typeface="+mn-ea"/>
              <a:cs typeface="+mn-cs"/>
            </a:rPr>
            <a:t>年度策定）に基づく事務事業の見直しにより、公共投資が減少した一方で、臨時財政対策債等の影響もあり、引き続き高い水準で推移しています。</a:t>
          </a:r>
          <a:endParaRPr lang="ja-JP" altLang="ja-JP">
            <a:effectLst/>
          </a:endParaRPr>
        </a:p>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年度は定時償還の進捗及び借入利率の低下による利子の減少、満期一括償還の減に伴う基金積立金の減少などにより、前年度対比▲</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％の</a:t>
          </a:r>
          <a:r>
            <a:rPr lang="en-US" altLang="ja-JP" sz="1100">
              <a:solidFill>
                <a:schemeClr val="dk1"/>
              </a:solidFill>
              <a:effectLst/>
              <a:latin typeface="+mn-lt"/>
              <a:ea typeface="+mn-ea"/>
              <a:cs typeface="+mn-cs"/>
            </a:rPr>
            <a:t>24.1</a:t>
          </a:r>
          <a:r>
            <a:rPr lang="ja-JP" altLang="ja-JP" sz="1100">
              <a:solidFill>
                <a:schemeClr val="dk1"/>
              </a:solidFill>
              <a:effectLst/>
              <a:latin typeface="+mn-lt"/>
              <a:ea typeface="+mn-ea"/>
              <a:cs typeface="+mn-cs"/>
            </a:rPr>
            <a:t>％となりました。</a:t>
          </a:r>
          <a:endParaRPr lang="ja-JP" altLang="ja-JP">
            <a:effectLst/>
          </a:endParaRPr>
        </a:p>
        <a:p>
          <a:r>
            <a:rPr kumimoji="1" lang="ja-JP" altLang="ja-JP" sz="1100" baseline="0">
              <a:solidFill>
                <a:schemeClr val="dk1"/>
              </a:solidFill>
              <a:effectLst/>
              <a:latin typeface="+mn-lt"/>
              <a:ea typeface="+mn-ea"/>
              <a:cs typeface="+mn-cs"/>
            </a:rPr>
            <a:t>　今後も、地方債の活用にあたっては、事業の熟度や重要性を吟味した上で、施策の選択と集中により、適正な市債管理に努めます。</a:t>
          </a:r>
          <a:endParaRPr lang="ja-JP" altLang="ja-JP">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37193</xdr:rowOff>
    </xdr:from>
    <xdr:to>
      <xdr:col>7</xdr:col>
      <xdr:colOff>15875</xdr:colOff>
      <xdr:row>81</xdr:row>
      <xdr:rowOff>102507</xdr:rowOff>
    </xdr:to>
    <xdr:cxnSp macro="">
      <xdr:nvCxnSpPr>
        <xdr:cNvPr id="370" name="直線コネクタ 369"/>
        <xdr:cNvCxnSpPr/>
      </xdr:nvCxnSpPr>
      <xdr:spPr>
        <a:xfrm flipV="1">
          <a:off x="4826000" y="125530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74584</xdr:rowOff>
    </xdr:from>
    <xdr:ext cx="762000" cy="259045"/>
    <xdr:sp macro="" textlink="">
      <xdr:nvSpPr>
        <xdr:cNvPr id="371"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612775</xdr:colOff>
      <xdr:row>81</xdr:row>
      <xdr:rowOff>102507</xdr:rowOff>
    </xdr:from>
    <xdr:to>
      <xdr:col>7</xdr:col>
      <xdr:colOff>104775</xdr:colOff>
      <xdr:row>81</xdr:row>
      <xdr:rowOff>102507</xdr:rowOff>
    </xdr:to>
    <xdr:cxnSp macro="">
      <xdr:nvCxnSpPr>
        <xdr:cNvPr id="372" name="直線コネクタ 371"/>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123570</xdr:rowOff>
    </xdr:from>
    <xdr:ext cx="762000" cy="259045"/>
    <xdr:sp macro="" textlink="">
      <xdr:nvSpPr>
        <xdr:cNvPr id="373"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73</xdr:row>
      <xdr:rowOff>37193</xdr:rowOff>
    </xdr:from>
    <xdr:to>
      <xdr:col>7</xdr:col>
      <xdr:colOff>104775</xdr:colOff>
      <xdr:row>73</xdr:row>
      <xdr:rowOff>37193</xdr:rowOff>
    </xdr:to>
    <xdr:cxnSp macro="">
      <xdr:nvCxnSpPr>
        <xdr:cNvPr id="374" name="直線コネクタ 373"/>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72571</xdr:rowOff>
    </xdr:from>
    <xdr:to>
      <xdr:col>7</xdr:col>
      <xdr:colOff>15875</xdr:colOff>
      <xdr:row>78</xdr:row>
      <xdr:rowOff>105229</xdr:rowOff>
    </xdr:to>
    <xdr:cxnSp macro="">
      <xdr:nvCxnSpPr>
        <xdr:cNvPr id="375" name="直線コネクタ 374"/>
        <xdr:cNvCxnSpPr/>
      </xdr:nvCxnSpPr>
      <xdr:spPr>
        <a:xfrm flipV="1">
          <a:off x="3987800" y="134456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13806</xdr:rowOff>
    </xdr:from>
    <xdr:ext cx="762000" cy="259045"/>
    <xdr:sp macro="" textlink="">
      <xdr:nvSpPr>
        <xdr:cNvPr id="376" name="公債費平均値テキスト"/>
        <xdr:cNvSpPr txBox="1"/>
      </xdr:nvSpPr>
      <xdr:spPr>
        <a:xfrm>
          <a:off x="4914900" y="1304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168729</xdr:rowOff>
    </xdr:from>
    <xdr:to>
      <xdr:col>7</xdr:col>
      <xdr:colOff>66675</xdr:colOff>
      <xdr:row>77</xdr:row>
      <xdr:rowOff>98879</xdr:rowOff>
    </xdr:to>
    <xdr:sp macro="" textlink="">
      <xdr:nvSpPr>
        <xdr:cNvPr id="377" name="フローチャート : 判断 376"/>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105229</xdr:rowOff>
    </xdr:from>
    <xdr:to>
      <xdr:col>5</xdr:col>
      <xdr:colOff>549275</xdr:colOff>
      <xdr:row>78</xdr:row>
      <xdr:rowOff>105229</xdr:rowOff>
    </xdr:to>
    <xdr:cxnSp macro="">
      <xdr:nvCxnSpPr>
        <xdr:cNvPr id="378" name="直線コネクタ 377"/>
        <xdr:cNvCxnSpPr/>
      </xdr:nvCxnSpPr>
      <xdr:spPr>
        <a:xfrm>
          <a:off x="3098800" y="134783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51707</xdr:rowOff>
    </xdr:from>
    <xdr:to>
      <xdr:col>5</xdr:col>
      <xdr:colOff>600075</xdr:colOff>
      <xdr:row>77</xdr:row>
      <xdr:rowOff>153307</xdr:rowOff>
    </xdr:to>
    <xdr:sp macro="" textlink="">
      <xdr:nvSpPr>
        <xdr:cNvPr id="379" name="フローチャート : 判断 378"/>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163484</xdr:rowOff>
    </xdr:from>
    <xdr:ext cx="736600" cy="259045"/>
    <xdr:sp macro="" textlink="">
      <xdr:nvSpPr>
        <xdr:cNvPr id="380" name="テキスト ボックス 379"/>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18143</xdr:rowOff>
    </xdr:from>
    <xdr:to>
      <xdr:col>4</xdr:col>
      <xdr:colOff>346075</xdr:colOff>
      <xdr:row>78</xdr:row>
      <xdr:rowOff>105229</xdr:rowOff>
    </xdr:to>
    <xdr:cxnSp macro="">
      <xdr:nvCxnSpPr>
        <xdr:cNvPr id="381" name="直線コネクタ 380"/>
        <xdr:cNvCxnSpPr/>
      </xdr:nvCxnSpPr>
      <xdr:spPr>
        <a:xfrm>
          <a:off x="2209800" y="133912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40821</xdr:rowOff>
    </xdr:from>
    <xdr:to>
      <xdr:col>4</xdr:col>
      <xdr:colOff>396875</xdr:colOff>
      <xdr:row>77</xdr:row>
      <xdr:rowOff>142421</xdr:rowOff>
    </xdr:to>
    <xdr:sp macro="" textlink="">
      <xdr:nvSpPr>
        <xdr:cNvPr id="382" name="フローチャート : 判断 381"/>
        <xdr:cNvSpPr/>
      </xdr:nvSpPr>
      <xdr:spPr>
        <a:xfrm>
          <a:off x="3048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152598</xdr:rowOff>
    </xdr:from>
    <xdr:ext cx="762000" cy="259045"/>
    <xdr:sp macro="" textlink="">
      <xdr:nvSpPr>
        <xdr:cNvPr id="383" name="テキスト ボックス 382"/>
        <xdr:cNvSpPr txBox="1"/>
      </xdr:nvSpPr>
      <xdr:spPr>
        <a:xfrm>
          <a:off x="2717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18143</xdr:rowOff>
    </xdr:from>
    <xdr:to>
      <xdr:col>3</xdr:col>
      <xdr:colOff>142875</xdr:colOff>
      <xdr:row>79</xdr:row>
      <xdr:rowOff>75293</xdr:rowOff>
    </xdr:to>
    <xdr:cxnSp macro="">
      <xdr:nvCxnSpPr>
        <xdr:cNvPr id="384" name="直線コネクタ 383"/>
        <xdr:cNvCxnSpPr/>
      </xdr:nvCxnSpPr>
      <xdr:spPr>
        <a:xfrm flipV="1">
          <a:off x="1320800" y="133912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85" name="フローチャート : 判断 384"/>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152598</xdr:rowOff>
    </xdr:from>
    <xdr:ext cx="762000" cy="259045"/>
    <xdr:sp macro="" textlink="">
      <xdr:nvSpPr>
        <xdr:cNvPr id="386" name="テキスト ボックス 385"/>
        <xdr:cNvSpPr txBox="1"/>
      </xdr:nvSpPr>
      <xdr:spPr>
        <a:xfrm>
          <a:off x="1828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51707</xdr:rowOff>
    </xdr:from>
    <xdr:to>
      <xdr:col>1</xdr:col>
      <xdr:colOff>676275</xdr:colOff>
      <xdr:row>77</xdr:row>
      <xdr:rowOff>153307</xdr:rowOff>
    </xdr:to>
    <xdr:sp macro="" textlink="">
      <xdr:nvSpPr>
        <xdr:cNvPr id="387" name="フローチャート : 判断 386"/>
        <xdr:cNvSpPr/>
      </xdr:nvSpPr>
      <xdr:spPr>
        <a:xfrm>
          <a:off x="1270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163484</xdr:rowOff>
    </xdr:from>
    <xdr:ext cx="762000" cy="259045"/>
    <xdr:sp macro="" textlink="">
      <xdr:nvSpPr>
        <xdr:cNvPr id="388" name="テキスト ボックス 387"/>
        <xdr:cNvSpPr txBox="1"/>
      </xdr:nvSpPr>
      <xdr:spPr>
        <a:xfrm>
          <a:off x="939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21771</xdr:rowOff>
    </xdr:from>
    <xdr:to>
      <xdr:col>7</xdr:col>
      <xdr:colOff>66675</xdr:colOff>
      <xdr:row>78</xdr:row>
      <xdr:rowOff>123371</xdr:rowOff>
    </xdr:to>
    <xdr:sp macro="" textlink="">
      <xdr:nvSpPr>
        <xdr:cNvPr id="394" name="円/楕円 393"/>
        <xdr:cNvSpPr/>
      </xdr:nvSpPr>
      <xdr:spPr>
        <a:xfrm>
          <a:off x="47752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165298</xdr:rowOff>
    </xdr:from>
    <xdr:ext cx="762000" cy="259045"/>
    <xdr:sp macro="" textlink="">
      <xdr:nvSpPr>
        <xdr:cNvPr id="395" name="公債費該当値テキスト"/>
        <xdr:cNvSpPr txBox="1"/>
      </xdr:nvSpPr>
      <xdr:spPr>
        <a:xfrm>
          <a:off x="4914900" y="13366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54429</xdr:rowOff>
    </xdr:from>
    <xdr:to>
      <xdr:col>5</xdr:col>
      <xdr:colOff>600075</xdr:colOff>
      <xdr:row>78</xdr:row>
      <xdr:rowOff>156029</xdr:rowOff>
    </xdr:to>
    <xdr:sp macro="" textlink="">
      <xdr:nvSpPr>
        <xdr:cNvPr id="396" name="円/楕円 395"/>
        <xdr:cNvSpPr/>
      </xdr:nvSpPr>
      <xdr:spPr>
        <a:xfrm>
          <a:off x="3937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140806</xdr:rowOff>
    </xdr:from>
    <xdr:ext cx="736600" cy="259045"/>
    <xdr:sp macro="" textlink="">
      <xdr:nvSpPr>
        <xdr:cNvPr id="397" name="テキスト ボックス 396"/>
        <xdr:cNvSpPr txBox="1"/>
      </xdr:nvSpPr>
      <xdr:spPr>
        <a:xfrm>
          <a:off x="3606800" y="13513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54429</xdr:rowOff>
    </xdr:from>
    <xdr:to>
      <xdr:col>4</xdr:col>
      <xdr:colOff>396875</xdr:colOff>
      <xdr:row>78</xdr:row>
      <xdr:rowOff>156029</xdr:rowOff>
    </xdr:to>
    <xdr:sp macro="" textlink="">
      <xdr:nvSpPr>
        <xdr:cNvPr id="398" name="円/楕円 397"/>
        <xdr:cNvSpPr/>
      </xdr:nvSpPr>
      <xdr:spPr>
        <a:xfrm>
          <a:off x="3048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140806</xdr:rowOff>
    </xdr:from>
    <xdr:ext cx="762000" cy="259045"/>
    <xdr:sp macro="" textlink="">
      <xdr:nvSpPr>
        <xdr:cNvPr id="399" name="テキスト ボックス 398"/>
        <xdr:cNvSpPr txBox="1"/>
      </xdr:nvSpPr>
      <xdr:spPr>
        <a:xfrm>
          <a:off x="2717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138793</xdr:rowOff>
    </xdr:from>
    <xdr:to>
      <xdr:col>3</xdr:col>
      <xdr:colOff>193675</xdr:colOff>
      <xdr:row>78</xdr:row>
      <xdr:rowOff>68943</xdr:rowOff>
    </xdr:to>
    <xdr:sp macro="" textlink="">
      <xdr:nvSpPr>
        <xdr:cNvPr id="400" name="円/楕円 399"/>
        <xdr:cNvSpPr/>
      </xdr:nvSpPr>
      <xdr:spPr>
        <a:xfrm>
          <a:off x="2159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53720</xdr:rowOff>
    </xdr:from>
    <xdr:ext cx="762000" cy="259045"/>
    <xdr:sp macro="" textlink="">
      <xdr:nvSpPr>
        <xdr:cNvPr id="401" name="テキスト ボックス 400"/>
        <xdr:cNvSpPr txBox="1"/>
      </xdr:nvSpPr>
      <xdr:spPr>
        <a:xfrm>
          <a:off x="1828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24493</xdr:rowOff>
    </xdr:from>
    <xdr:to>
      <xdr:col>1</xdr:col>
      <xdr:colOff>676275</xdr:colOff>
      <xdr:row>79</xdr:row>
      <xdr:rowOff>126093</xdr:rowOff>
    </xdr:to>
    <xdr:sp macro="" textlink="">
      <xdr:nvSpPr>
        <xdr:cNvPr id="402" name="円/楕円 401"/>
        <xdr:cNvSpPr/>
      </xdr:nvSpPr>
      <xdr:spPr>
        <a:xfrm>
          <a:off x="1270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110870</xdr:rowOff>
    </xdr:from>
    <xdr:ext cx="762000" cy="259045"/>
    <xdr:sp macro="" textlink="">
      <xdr:nvSpPr>
        <xdr:cNvPr id="403" name="テキスト ボックス 402"/>
        <xdr:cNvSpPr txBox="1"/>
      </xdr:nvSpPr>
      <xdr:spPr>
        <a:xfrm>
          <a:off x="939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200"/>
            </a:lnSpc>
          </a:pPr>
          <a:r>
            <a:rPr lang="ja-JP" altLang="ja-JP" sz="1100" b="0" i="0" baseline="0">
              <a:solidFill>
                <a:schemeClr val="tx1"/>
              </a:solidFill>
              <a:effectLst/>
              <a:latin typeface="+mn-lt"/>
              <a:ea typeface="+mn-ea"/>
              <a:cs typeface="+mn-cs"/>
            </a:rPr>
            <a:t>　公債費以外の経常収支比率は、平成</a:t>
          </a:r>
          <a:r>
            <a:rPr lang="en-US" altLang="ja-JP" sz="1100" b="0" i="0" baseline="0">
              <a:solidFill>
                <a:schemeClr val="tx1"/>
              </a:solidFill>
              <a:effectLst/>
              <a:latin typeface="+mn-lt"/>
              <a:ea typeface="+mn-ea"/>
              <a:cs typeface="+mn-cs"/>
            </a:rPr>
            <a:t>22</a:t>
          </a:r>
          <a:r>
            <a:rPr lang="ja-JP" altLang="ja-JP" sz="1100" b="0" i="0" baseline="0">
              <a:solidFill>
                <a:schemeClr val="tx1"/>
              </a:solidFill>
              <a:effectLst/>
              <a:latin typeface="+mn-lt"/>
              <a:ea typeface="+mn-ea"/>
              <a:cs typeface="+mn-cs"/>
            </a:rPr>
            <a:t>年度</a:t>
          </a:r>
          <a:r>
            <a:rPr lang="ja-JP" altLang="en-US" sz="1100" b="0" i="0" baseline="0">
              <a:solidFill>
                <a:schemeClr val="tx1"/>
              </a:solidFill>
              <a:effectLst/>
              <a:latin typeface="+mn-lt"/>
              <a:ea typeface="+mn-ea"/>
              <a:cs typeface="+mn-cs"/>
            </a:rPr>
            <a:t>の</a:t>
          </a:r>
          <a:r>
            <a:rPr lang="en-US" altLang="ja-JP" sz="1100" b="0" i="0" baseline="0">
              <a:solidFill>
                <a:schemeClr val="tx1"/>
              </a:solidFill>
              <a:effectLst/>
              <a:latin typeface="+mn-lt"/>
              <a:ea typeface="+mn-ea"/>
              <a:cs typeface="+mn-cs"/>
            </a:rPr>
            <a:t>72.0</a:t>
          </a:r>
          <a:r>
            <a:rPr lang="ja-JP"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から、</a:t>
          </a:r>
          <a:r>
            <a:rPr lang="ja-JP" altLang="ja-JP" sz="1100" b="0" i="0" baseline="0">
              <a:solidFill>
                <a:schemeClr val="tx1"/>
              </a:solidFill>
              <a:effectLst/>
              <a:latin typeface="+mn-lt"/>
              <a:ea typeface="+mn-ea"/>
              <a:cs typeface="+mn-cs"/>
            </a:rPr>
            <a:t>平成</a:t>
          </a:r>
          <a:r>
            <a:rPr lang="en-US" altLang="ja-JP" sz="1100" b="0" i="0" baseline="0">
              <a:solidFill>
                <a:schemeClr val="tx1"/>
              </a:solidFill>
              <a:effectLst/>
              <a:latin typeface="+mn-lt"/>
              <a:ea typeface="+mn-ea"/>
              <a:cs typeface="+mn-cs"/>
            </a:rPr>
            <a:t>24</a:t>
          </a:r>
          <a:r>
            <a:rPr lang="ja-JP" altLang="ja-JP" sz="1100" b="0" i="0" baseline="0">
              <a:solidFill>
                <a:schemeClr val="tx1"/>
              </a:solidFill>
              <a:effectLst/>
              <a:latin typeface="+mn-lt"/>
              <a:ea typeface="+mn-ea"/>
              <a:cs typeface="+mn-cs"/>
            </a:rPr>
            <a:t>年度は</a:t>
          </a:r>
          <a:r>
            <a:rPr lang="en-US" altLang="ja-JP" sz="1100" b="0" i="0" baseline="0">
              <a:solidFill>
                <a:schemeClr val="tx1"/>
              </a:solidFill>
              <a:effectLst/>
              <a:latin typeface="+mn-lt"/>
              <a:ea typeface="+mn-ea"/>
              <a:cs typeface="+mn-cs"/>
            </a:rPr>
            <a:t>73.3</a:t>
          </a:r>
          <a:r>
            <a:rPr lang="ja-JP" altLang="ja-JP" sz="1100" b="0" i="0" baseline="0">
              <a:solidFill>
                <a:schemeClr val="tx1"/>
              </a:solidFill>
              <a:effectLst/>
              <a:latin typeface="+mn-lt"/>
              <a:ea typeface="+mn-ea"/>
              <a:cs typeface="+mn-cs"/>
            </a:rPr>
            <a:t>％まで上昇</a:t>
          </a:r>
          <a:r>
            <a:rPr lang="ja-JP" altLang="en-US" sz="1100" b="0" i="0" baseline="0">
              <a:solidFill>
                <a:schemeClr val="tx1"/>
              </a:solidFill>
              <a:effectLst/>
              <a:latin typeface="+mn-lt"/>
              <a:ea typeface="+mn-ea"/>
              <a:cs typeface="+mn-cs"/>
            </a:rPr>
            <a:t>しました。</a:t>
          </a:r>
          <a:r>
            <a:rPr lang="ja-JP" altLang="ja-JP" sz="1100" b="0" i="0" baseline="0">
              <a:solidFill>
                <a:schemeClr val="tx1"/>
              </a:solidFill>
              <a:effectLst/>
              <a:latin typeface="+mn-lt"/>
              <a:ea typeface="+mn-ea"/>
              <a:cs typeface="+mn-cs"/>
            </a:rPr>
            <a:t>これは高齢化社会の進展等に伴い、扶助費や国民健康保険特別会計などの各特別会計への繰出金等が増加傾向にあることなどによるものです。</a:t>
          </a:r>
          <a:endParaRPr lang="ja-JP" altLang="ja-JP" sz="1400">
            <a:solidFill>
              <a:schemeClr val="tx1"/>
            </a:solidFill>
            <a:effectLst/>
          </a:endParaRPr>
        </a:p>
        <a:p>
          <a:pPr rtl="0">
            <a:lnSpc>
              <a:spcPts val="1200"/>
            </a:lnSpc>
          </a:pPr>
          <a:r>
            <a:rPr kumimoji="1" lang="ja-JP" altLang="ja-JP" sz="1100" b="0" i="0" baseline="0">
              <a:solidFill>
                <a:schemeClr val="tx1"/>
              </a:solidFill>
              <a:effectLst/>
              <a:latin typeface="+mn-lt"/>
              <a:ea typeface="+mn-ea"/>
              <a:cs typeface="+mn-cs"/>
            </a:rPr>
            <a:t>　 平成</a:t>
          </a:r>
          <a:r>
            <a:rPr kumimoji="1" lang="en-US" altLang="ja-JP" sz="1100" b="0" i="0" baseline="0">
              <a:solidFill>
                <a:schemeClr val="tx1"/>
              </a:solidFill>
              <a:effectLst/>
              <a:latin typeface="+mn-lt"/>
              <a:ea typeface="+mn-ea"/>
              <a:cs typeface="+mn-cs"/>
            </a:rPr>
            <a:t>25</a:t>
          </a:r>
          <a:r>
            <a:rPr kumimoji="1" lang="ja-JP" altLang="ja-JP" sz="1100" b="0" i="0" baseline="0">
              <a:solidFill>
                <a:schemeClr val="tx1"/>
              </a:solidFill>
              <a:effectLst/>
              <a:latin typeface="+mn-lt"/>
              <a:ea typeface="+mn-ea"/>
              <a:cs typeface="+mn-cs"/>
            </a:rPr>
            <a:t>年度は、</a:t>
          </a:r>
          <a:r>
            <a:rPr kumimoji="1" lang="ja-JP" altLang="ja-JP" sz="1100">
              <a:solidFill>
                <a:schemeClr val="tx1"/>
              </a:solidFill>
              <a:effectLst/>
              <a:latin typeface="+mn-lt"/>
              <a:ea typeface="+mn-ea"/>
              <a:cs typeface="+mn-cs"/>
            </a:rPr>
            <a:t>国に準じた給与支給措置に伴う人件費の減少</a:t>
          </a:r>
          <a:r>
            <a:rPr lang="ja-JP" altLang="ja-JP" sz="1100" b="0" i="0" baseline="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により</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71.2</a:t>
          </a:r>
          <a:r>
            <a:rPr kumimoji="1" lang="ja-JP" altLang="en-US" sz="1100">
              <a:solidFill>
                <a:schemeClr val="tx1"/>
              </a:solidFill>
              <a:effectLst/>
              <a:latin typeface="+mn-lt"/>
              <a:ea typeface="+mn-ea"/>
              <a:cs typeface="+mn-cs"/>
            </a:rPr>
            <a:t>％と一旦減少したものの、</a:t>
          </a: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26</a:t>
          </a:r>
          <a:r>
            <a:rPr kumimoji="1" lang="ja-JP" altLang="ja-JP" sz="1100">
              <a:solidFill>
                <a:schemeClr val="tx1"/>
              </a:solidFill>
              <a:effectLst/>
              <a:latin typeface="+mn-lt"/>
              <a:ea typeface="+mn-ea"/>
              <a:cs typeface="+mn-cs"/>
            </a:rPr>
            <a:t>年度は当該措置の終了に伴う人件費の増加等により、</a:t>
          </a:r>
          <a:r>
            <a:rPr kumimoji="1" lang="en-US" altLang="ja-JP" sz="1100">
              <a:solidFill>
                <a:schemeClr val="tx1"/>
              </a:solidFill>
              <a:effectLst/>
              <a:latin typeface="+mn-lt"/>
              <a:ea typeface="+mn-ea"/>
              <a:cs typeface="+mn-cs"/>
            </a:rPr>
            <a:t>72.8</a:t>
          </a:r>
          <a:r>
            <a:rPr kumimoji="1" lang="ja-JP" altLang="ja-JP" sz="1100">
              <a:solidFill>
                <a:schemeClr val="tx1"/>
              </a:solidFill>
              <a:effectLst/>
              <a:latin typeface="+mn-lt"/>
              <a:ea typeface="+mn-ea"/>
              <a:cs typeface="+mn-cs"/>
            </a:rPr>
            <a:t>％と</a:t>
          </a:r>
          <a:r>
            <a:rPr kumimoji="1" lang="ja-JP" altLang="en-US" sz="1100">
              <a:solidFill>
                <a:schemeClr val="tx1"/>
              </a:solidFill>
              <a:effectLst/>
              <a:latin typeface="+mn-lt"/>
              <a:ea typeface="+mn-ea"/>
              <a:cs typeface="+mn-cs"/>
            </a:rPr>
            <a:t>増加しています。</a:t>
          </a:r>
          <a:endParaRPr kumimoji="1" lang="en-US" altLang="ja-JP" sz="1100">
            <a:solidFill>
              <a:schemeClr val="tx1"/>
            </a:solidFill>
            <a:effectLst/>
            <a:latin typeface="+mn-lt"/>
            <a:ea typeface="+mn-ea"/>
            <a:cs typeface="+mn-cs"/>
          </a:endParaRPr>
        </a:p>
        <a:p>
          <a:pPr rtl="0">
            <a:lnSpc>
              <a:spcPts val="1200"/>
            </a:lnSpc>
          </a:pPr>
          <a:r>
            <a:rPr kumimoji="1" lang="ja-JP" altLang="en-US"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今後も引き続き、より一層の「選択と集中」を行いながら、行財政改革大綱に掲げた取組みを推進し、持続可能で安定的な財政の確立、維持に努めていきます。</a:t>
          </a:r>
          <a:endParaRPr lang="ja-JP" altLang="ja-JP" sz="1400">
            <a:solidFill>
              <a:schemeClr val="tx1"/>
            </a:solidFill>
            <a:effectLst/>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18" name="直線コネクタ 417"/>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19" name="テキスト ボックス 418"/>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0" name="直線コネクタ 419"/>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1" name="テキスト ボックス 420"/>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22" name="直線コネクタ 421"/>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23" name="テキスト ボックス 422"/>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26" name="直線コネクタ 425"/>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27" name="テキスト ボックス 426"/>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8" name="直線コネクタ 42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9" name="テキスト ボックス 42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30" name="直線コネクタ 429"/>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31" name="テキスト ボックス 430"/>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81</xdr:row>
      <xdr:rowOff>69850</xdr:rowOff>
    </xdr:to>
    <xdr:cxnSp macro="">
      <xdr:nvCxnSpPr>
        <xdr:cNvPr id="435" name="直線コネクタ 434"/>
        <xdr:cNvCxnSpPr/>
      </xdr:nvCxnSpPr>
      <xdr:spPr>
        <a:xfrm flipV="1">
          <a:off x="16510000" y="12557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3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37" name="直線コネクタ 43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38"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39" name="直線コネクタ 438"/>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50800</xdr:rowOff>
    </xdr:from>
    <xdr:to>
      <xdr:col>24</xdr:col>
      <xdr:colOff>31750</xdr:colOff>
      <xdr:row>76</xdr:row>
      <xdr:rowOff>31750</xdr:rowOff>
    </xdr:to>
    <xdr:cxnSp macro="">
      <xdr:nvCxnSpPr>
        <xdr:cNvPr id="440" name="直線コネクタ 439"/>
        <xdr:cNvCxnSpPr/>
      </xdr:nvCxnSpPr>
      <xdr:spPr>
        <a:xfrm>
          <a:off x="15671800" y="129095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95902</xdr:rowOff>
    </xdr:from>
    <xdr:ext cx="762000" cy="259045"/>
    <xdr:sp macro="" textlink="">
      <xdr:nvSpPr>
        <xdr:cNvPr id="441" name="公債費以外平均値テキスト"/>
        <xdr:cNvSpPr txBox="1"/>
      </xdr:nvSpPr>
      <xdr:spPr>
        <a:xfrm>
          <a:off x="16598900" y="13126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123825</xdr:rowOff>
    </xdr:from>
    <xdr:to>
      <xdr:col>24</xdr:col>
      <xdr:colOff>82550</xdr:colOff>
      <xdr:row>77</xdr:row>
      <xdr:rowOff>53975</xdr:rowOff>
    </xdr:to>
    <xdr:sp macro="" textlink="">
      <xdr:nvSpPr>
        <xdr:cNvPr id="442" name="フローチャート : 判断 441"/>
        <xdr:cNvSpPr/>
      </xdr:nvSpPr>
      <xdr:spPr>
        <a:xfrm>
          <a:off x="164592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50800</xdr:rowOff>
    </xdr:from>
    <xdr:to>
      <xdr:col>22</xdr:col>
      <xdr:colOff>565150</xdr:colOff>
      <xdr:row>76</xdr:row>
      <xdr:rowOff>79375</xdr:rowOff>
    </xdr:to>
    <xdr:cxnSp macro="">
      <xdr:nvCxnSpPr>
        <xdr:cNvPr id="443" name="直線コネクタ 442"/>
        <xdr:cNvCxnSpPr/>
      </xdr:nvCxnSpPr>
      <xdr:spPr>
        <a:xfrm flipV="1">
          <a:off x="14782800" y="1290955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44" name="フローチャート : 判断 443"/>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48277</xdr:rowOff>
    </xdr:from>
    <xdr:ext cx="736600" cy="259045"/>
    <xdr:sp macro="" textlink="">
      <xdr:nvSpPr>
        <xdr:cNvPr id="445" name="テキスト ボックス 444"/>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127000</xdr:rowOff>
    </xdr:from>
    <xdr:to>
      <xdr:col>21</xdr:col>
      <xdr:colOff>361950</xdr:colOff>
      <xdr:row>76</xdr:row>
      <xdr:rowOff>79375</xdr:rowOff>
    </xdr:to>
    <xdr:cxnSp macro="">
      <xdr:nvCxnSpPr>
        <xdr:cNvPr id="446" name="直線コネクタ 445"/>
        <xdr:cNvCxnSpPr/>
      </xdr:nvCxnSpPr>
      <xdr:spPr>
        <a:xfrm>
          <a:off x="13893800" y="1298575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28575</xdr:rowOff>
    </xdr:from>
    <xdr:to>
      <xdr:col>21</xdr:col>
      <xdr:colOff>412750</xdr:colOff>
      <xdr:row>76</xdr:row>
      <xdr:rowOff>130175</xdr:rowOff>
    </xdr:to>
    <xdr:sp macro="" textlink="">
      <xdr:nvSpPr>
        <xdr:cNvPr id="447" name="フローチャート : 判断 446"/>
        <xdr:cNvSpPr/>
      </xdr:nvSpPr>
      <xdr:spPr>
        <a:xfrm>
          <a:off x="14732000" y="1305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140352</xdr:rowOff>
    </xdr:from>
    <xdr:ext cx="762000" cy="259045"/>
    <xdr:sp macro="" textlink="">
      <xdr:nvSpPr>
        <xdr:cNvPr id="448" name="テキスト ボックス 447"/>
        <xdr:cNvSpPr txBox="1"/>
      </xdr:nvSpPr>
      <xdr:spPr>
        <a:xfrm>
          <a:off x="14401800" y="1282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127000</xdr:rowOff>
    </xdr:from>
    <xdr:to>
      <xdr:col>20</xdr:col>
      <xdr:colOff>158750</xdr:colOff>
      <xdr:row>75</xdr:row>
      <xdr:rowOff>127000</xdr:rowOff>
    </xdr:to>
    <xdr:cxnSp macro="">
      <xdr:nvCxnSpPr>
        <xdr:cNvPr id="449" name="直線コネクタ 448"/>
        <xdr:cNvCxnSpPr/>
      </xdr:nvCxnSpPr>
      <xdr:spPr>
        <a:xfrm>
          <a:off x="13004800" y="12985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152400</xdr:rowOff>
    </xdr:from>
    <xdr:to>
      <xdr:col>20</xdr:col>
      <xdr:colOff>209550</xdr:colOff>
      <xdr:row>76</xdr:row>
      <xdr:rowOff>82550</xdr:rowOff>
    </xdr:to>
    <xdr:sp macro="" textlink="">
      <xdr:nvSpPr>
        <xdr:cNvPr id="450" name="フローチャート : 判断 449"/>
        <xdr:cNvSpPr/>
      </xdr:nvSpPr>
      <xdr:spPr>
        <a:xfrm>
          <a:off x="138430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67327</xdr:rowOff>
    </xdr:from>
    <xdr:ext cx="762000" cy="259045"/>
    <xdr:sp macro="" textlink="">
      <xdr:nvSpPr>
        <xdr:cNvPr id="451" name="テキスト ボックス 450"/>
        <xdr:cNvSpPr txBox="1"/>
      </xdr:nvSpPr>
      <xdr:spPr>
        <a:xfrm>
          <a:off x="13512800" y="1309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52" name="フローチャート : 判断 451"/>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48277</xdr:rowOff>
    </xdr:from>
    <xdr:ext cx="762000" cy="259045"/>
    <xdr:sp macro="" textlink="">
      <xdr:nvSpPr>
        <xdr:cNvPr id="453" name="テキスト ボックス 452"/>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152400</xdr:rowOff>
    </xdr:from>
    <xdr:to>
      <xdr:col>24</xdr:col>
      <xdr:colOff>82550</xdr:colOff>
      <xdr:row>76</xdr:row>
      <xdr:rowOff>82550</xdr:rowOff>
    </xdr:to>
    <xdr:sp macro="" textlink="">
      <xdr:nvSpPr>
        <xdr:cNvPr id="459" name="円/楕円 458"/>
        <xdr:cNvSpPr/>
      </xdr:nvSpPr>
      <xdr:spPr>
        <a:xfrm>
          <a:off x="16459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168927</xdr:rowOff>
    </xdr:from>
    <xdr:ext cx="762000" cy="259045"/>
    <xdr:sp macro="" textlink="">
      <xdr:nvSpPr>
        <xdr:cNvPr id="460" name="公債費以外該当値テキスト"/>
        <xdr:cNvSpPr txBox="1"/>
      </xdr:nvSpPr>
      <xdr:spPr>
        <a:xfrm>
          <a:off x="165989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0</xdr:rowOff>
    </xdr:from>
    <xdr:to>
      <xdr:col>22</xdr:col>
      <xdr:colOff>615950</xdr:colOff>
      <xdr:row>75</xdr:row>
      <xdr:rowOff>101600</xdr:rowOff>
    </xdr:to>
    <xdr:sp macro="" textlink="">
      <xdr:nvSpPr>
        <xdr:cNvPr id="461" name="円/楕円 460"/>
        <xdr:cNvSpPr/>
      </xdr:nvSpPr>
      <xdr:spPr>
        <a:xfrm>
          <a:off x="15621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111777</xdr:rowOff>
    </xdr:from>
    <xdr:ext cx="736600" cy="259045"/>
    <xdr:sp macro="" textlink="">
      <xdr:nvSpPr>
        <xdr:cNvPr id="462" name="テキスト ボックス 461"/>
        <xdr:cNvSpPr txBox="1"/>
      </xdr:nvSpPr>
      <xdr:spPr>
        <a:xfrm>
          <a:off x="15290800" y="1262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28575</xdr:rowOff>
    </xdr:from>
    <xdr:to>
      <xdr:col>21</xdr:col>
      <xdr:colOff>412750</xdr:colOff>
      <xdr:row>76</xdr:row>
      <xdr:rowOff>130175</xdr:rowOff>
    </xdr:to>
    <xdr:sp macro="" textlink="">
      <xdr:nvSpPr>
        <xdr:cNvPr id="463" name="円/楕円 462"/>
        <xdr:cNvSpPr/>
      </xdr:nvSpPr>
      <xdr:spPr>
        <a:xfrm>
          <a:off x="14732000" y="1305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114952</xdr:rowOff>
    </xdr:from>
    <xdr:ext cx="762000" cy="259045"/>
    <xdr:sp macro="" textlink="">
      <xdr:nvSpPr>
        <xdr:cNvPr id="464" name="テキスト ボックス 463"/>
        <xdr:cNvSpPr txBox="1"/>
      </xdr:nvSpPr>
      <xdr:spPr>
        <a:xfrm>
          <a:off x="14401800" y="1314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76200</xdr:rowOff>
    </xdr:from>
    <xdr:to>
      <xdr:col>20</xdr:col>
      <xdr:colOff>209550</xdr:colOff>
      <xdr:row>76</xdr:row>
      <xdr:rowOff>6350</xdr:rowOff>
    </xdr:to>
    <xdr:sp macro="" textlink="">
      <xdr:nvSpPr>
        <xdr:cNvPr id="465" name="円/楕円 464"/>
        <xdr:cNvSpPr/>
      </xdr:nvSpPr>
      <xdr:spPr>
        <a:xfrm>
          <a:off x="13843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16527</xdr:rowOff>
    </xdr:from>
    <xdr:ext cx="762000" cy="259045"/>
    <xdr:sp macro="" textlink="">
      <xdr:nvSpPr>
        <xdr:cNvPr id="466" name="テキスト ボックス 465"/>
        <xdr:cNvSpPr txBox="1"/>
      </xdr:nvSpPr>
      <xdr:spPr>
        <a:xfrm>
          <a:off x="13512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76200</xdr:rowOff>
    </xdr:from>
    <xdr:to>
      <xdr:col>19</xdr:col>
      <xdr:colOff>6350</xdr:colOff>
      <xdr:row>76</xdr:row>
      <xdr:rowOff>6350</xdr:rowOff>
    </xdr:to>
    <xdr:sp macro="" textlink="">
      <xdr:nvSpPr>
        <xdr:cNvPr id="467" name="円/楕円 466"/>
        <xdr:cNvSpPr/>
      </xdr:nvSpPr>
      <xdr:spPr>
        <a:xfrm>
          <a:off x="12954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16527</xdr:rowOff>
    </xdr:from>
    <xdr:ext cx="762000" cy="259045"/>
    <xdr:sp macro="" textlink="">
      <xdr:nvSpPr>
        <xdr:cNvPr id="468" name="テキスト ボックス 467"/>
        <xdr:cNvSpPr txBox="1"/>
      </xdr:nvSpPr>
      <xdr:spPr>
        <a:xfrm>
          <a:off x="12623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福岡県北九州市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106365</xdr:rowOff>
    </xdr:from>
    <xdr:to>
      <xdr:col>4</xdr:col>
      <xdr:colOff>1117600</xdr:colOff>
      <xdr:row>20</xdr:row>
      <xdr:rowOff>44552</xdr:rowOff>
    </xdr:to>
    <xdr:cxnSp macro="">
      <xdr:nvCxnSpPr>
        <xdr:cNvPr id="43" name="直線コネクタ 42"/>
        <xdr:cNvCxnSpPr/>
      </xdr:nvCxnSpPr>
      <xdr:spPr bwMode="auto">
        <a:xfrm flipV="1">
          <a:off x="5651500" y="2211390"/>
          <a:ext cx="0" cy="13097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16629</xdr:rowOff>
    </xdr:from>
    <xdr:ext cx="762000" cy="259045"/>
    <xdr:sp macro="" textlink="">
      <xdr:nvSpPr>
        <xdr:cNvPr id="44" name="人口1人当たり決算額の推移最小値テキスト130"/>
        <xdr:cNvSpPr txBox="1"/>
      </xdr:nvSpPr>
      <xdr:spPr>
        <a:xfrm>
          <a:off x="5740400" y="34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49,095</a:t>
          </a:r>
          <a:endParaRPr kumimoji="1" lang="ja-JP" altLang="en-US" sz="1000" b="1">
            <a:latin typeface="ＭＳ Ｐゴシック"/>
          </a:endParaRPr>
        </a:p>
      </xdr:txBody>
    </xdr:sp>
    <xdr:clientData/>
  </xdr:oneCellAnchor>
  <xdr:twoCellAnchor>
    <xdr:from>
      <xdr:col>4</xdr:col>
      <xdr:colOff>1028700</xdr:colOff>
      <xdr:row>20</xdr:row>
      <xdr:rowOff>44552</xdr:rowOff>
    </xdr:from>
    <xdr:to>
      <xdr:col>5</xdr:col>
      <xdr:colOff>73025</xdr:colOff>
      <xdr:row>20</xdr:row>
      <xdr:rowOff>44552</xdr:rowOff>
    </xdr:to>
    <xdr:cxnSp macro="">
      <xdr:nvCxnSpPr>
        <xdr:cNvPr id="45" name="直線コネクタ 44"/>
        <xdr:cNvCxnSpPr/>
      </xdr:nvCxnSpPr>
      <xdr:spPr bwMode="auto">
        <a:xfrm>
          <a:off x="5562600" y="35211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21292</xdr:rowOff>
    </xdr:from>
    <xdr:ext cx="762000" cy="259045"/>
    <xdr:sp macro="" textlink="">
      <xdr:nvSpPr>
        <xdr:cNvPr id="46" name="人口1人当たり決算額の推移最大値テキスト130"/>
        <xdr:cNvSpPr txBox="1"/>
      </xdr:nvSpPr>
      <xdr:spPr>
        <a:xfrm>
          <a:off x="5740400" y="19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77,743</a:t>
          </a:r>
          <a:endParaRPr kumimoji="1" lang="ja-JP" altLang="en-US" sz="1000" b="1">
            <a:latin typeface="ＭＳ Ｐゴシック"/>
          </a:endParaRPr>
        </a:p>
      </xdr:txBody>
    </xdr:sp>
    <xdr:clientData/>
  </xdr:oneCellAnchor>
  <xdr:twoCellAnchor>
    <xdr:from>
      <xdr:col>4</xdr:col>
      <xdr:colOff>1028700</xdr:colOff>
      <xdr:row>12</xdr:row>
      <xdr:rowOff>106365</xdr:rowOff>
    </xdr:from>
    <xdr:to>
      <xdr:col>5</xdr:col>
      <xdr:colOff>73025</xdr:colOff>
      <xdr:row>12</xdr:row>
      <xdr:rowOff>106365</xdr:rowOff>
    </xdr:to>
    <xdr:cxnSp macro="">
      <xdr:nvCxnSpPr>
        <xdr:cNvPr id="47" name="直線コネクタ 46"/>
        <xdr:cNvCxnSpPr/>
      </xdr:nvCxnSpPr>
      <xdr:spPr bwMode="auto">
        <a:xfrm>
          <a:off x="5562600" y="22113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73995</xdr:rowOff>
    </xdr:from>
    <xdr:to>
      <xdr:col>4</xdr:col>
      <xdr:colOff>1117600</xdr:colOff>
      <xdr:row>16</xdr:row>
      <xdr:rowOff>36505</xdr:rowOff>
    </xdr:to>
    <xdr:cxnSp macro="">
      <xdr:nvCxnSpPr>
        <xdr:cNvPr id="48" name="直線コネクタ 47"/>
        <xdr:cNvCxnSpPr/>
      </xdr:nvCxnSpPr>
      <xdr:spPr bwMode="auto">
        <a:xfrm flipV="1">
          <a:off x="5003800" y="2693370"/>
          <a:ext cx="647700" cy="133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162059</xdr:rowOff>
    </xdr:from>
    <xdr:ext cx="762000" cy="259045"/>
    <xdr:sp macro="" textlink="">
      <xdr:nvSpPr>
        <xdr:cNvPr id="49" name="人口1人当たり決算額の推移平均値テキスト130"/>
        <xdr:cNvSpPr txBox="1"/>
      </xdr:nvSpPr>
      <xdr:spPr>
        <a:xfrm>
          <a:off x="5740400" y="278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18532</xdr:rowOff>
    </xdr:from>
    <xdr:to>
      <xdr:col>5</xdr:col>
      <xdr:colOff>34925</xdr:colOff>
      <xdr:row>16</xdr:row>
      <xdr:rowOff>120132</xdr:rowOff>
    </xdr:to>
    <xdr:sp macro="" textlink="">
      <xdr:nvSpPr>
        <xdr:cNvPr id="50" name="フローチャート : 判断 49"/>
        <xdr:cNvSpPr/>
      </xdr:nvSpPr>
      <xdr:spPr bwMode="auto">
        <a:xfrm>
          <a:off x="56007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153822</xdr:rowOff>
    </xdr:from>
    <xdr:to>
      <xdr:col>4</xdr:col>
      <xdr:colOff>469900</xdr:colOff>
      <xdr:row>16</xdr:row>
      <xdr:rowOff>36505</xdr:rowOff>
    </xdr:to>
    <xdr:cxnSp macro="">
      <xdr:nvCxnSpPr>
        <xdr:cNvPr id="51" name="直線コネクタ 50"/>
        <xdr:cNvCxnSpPr/>
      </xdr:nvCxnSpPr>
      <xdr:spPr bwMode="auto">
        <a:xfrm>
          <a:off x="4305300" y="2601747"/>
          <a:ext cx="698500" cy="225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71338</xdr:rowOff>
    </xdr:from>
    <xdr:to>
      <xdr:col>4</xdr:col>
      <xdr:colOff>520700</xdr:colOff>
      <xdr:row>17</xdr:row>
      <xdr:rowOff>1488</xdr:rowOff>
    </xdr:to>
    <xdr:sp macro="" textlink="">
      <xdr:nvSpPr>
        <xdr:cNvPr id="52" name="フローチャート : 判断 51"/>
        <xdr:cNvSpPr/>
      </xdr:nvSpPr>
      <xdr:spPr bwMode="auto">
        <a:xfrm>
          <a:off x="49530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157715</xdr:rowOff>
    </xdr:from>
    <xdr:ext cx="736600" cy="259045"/>
    <xdr:sp macro="" textlink="">
      <xdr:nvSpPr>
        <xdr:cNvPr id="53" name="テキスト ボックス 52"/>
        <xdr:cNvSpPr txBox="1"/>
      </xdr:nvSpPr>
      <xdr:spPr>
        <a:xfrm>
          <a:off x="4622800" y="2948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62337</xdr:rowOff>
    </xdr:from>
    <xdr:to>
      <xdr:col>3</xdr:col>
      <xdr:colOff>904875</xdr:colOff>
      <xdr:row>14</xdr:row>
      <xdr:rowOff>153822</xdr:rowOff>
    </xdr:to>
    <xdr:cxnSp macro="">
      <xdr:nvCxnSpPr>
        <xdr:cNvPr id="54" name="直線コネクタ 53"/>
        <xdr:cNvCxnSpPr/>
      </xdr:nvCxnSpPr>
      <xdr:spPr bwMode="auto">
        <a:xfrm>
          <a:off x="3606800" y="2510262"/>
          <a:ext cx="698500" cy="91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146228</xdr:rowOff>
    </xdr:from>
    <xdr:to>
      <xdr:col>3</xdr:col>
      <xdr:colOff>955675</xdr:colOff>
      <xdr:row>16</xdr:row>
      <xdr:rowOff>76378</xdr:rowOff>
    </xdr:to>
    <xdr:sp macro="" textlink="">
      <xdr:nvSpPr>
        <xdr:cNvPr id="55" name="フローチャート : 判断 54"/>
        <xdr:cNvSpPr/>
      </xdr:nvSpPr>
      <xdr:spPr bwMode="auto">
        <a:xfrm>
          <a:off x="42545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61155</xdr:rowOff>
    </xdr:from>
    <xdr:ext cx="762000" cy="259045"/>
    <xdr:sp macro="" textlink="">
      <xdr:nvSpPr>
        <xdr:cNvPr id="56" name="テキスト ボックス 55"/>
        <xdr:cNvSpPr txBox="1"/>
      </xdr:nvSpPr>
      <xdr:spPr>
        <a:xfrm>
          <a:off x="3924300" y="285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60645</xdr:rowOff>
    </xdr:from>
    <xdr:to>
      <xdr:col>3</xdr:col>
      <xdr:colOff>206375</xdr:colOff>
      <xdr:row>14</xdr:row>
      <xdr:rowOff>62337</xdr:rowOff>
    </xdr:to>
    <xdr:cxnSp macro="">
      <xdr:nvCxnSpPr>
        <xdr:cNvPr id="57" name="直線コネクタ 56"/>
        <xdr:cNvCxnSpPr/>
      </xdr:nvCxnSpPr>
      <xdr:spPr bwMode="auto">
        <a:xfrm>
          <a:off x="2908300" y="2508570"/>
          <a:ext cx="698500" cy="1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10302</xdr:rowOff>
    </xdr:from>
    <xdr:to>
      <xdr:col>3</xdr:col>
      <xdr:colOff>257175</xdr:colOff>
      <xdr:row>15</xdr:row>
      <xdr:rowOff>111902</xdr:rowOff>
    </xdr:to>
    <xdr:sp macro="" textlink="">
      <xdr:nvSpPr>
        <xdr:cNvPr id="58" name="フローチャート : 判断 57"/>
        <xdr:cNvSpPr/>
      </xdr:nvSpPr>
      <xdr:spPr bwMode="auto">
        <a:xfrm>
          <a:off x="35560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96679</xdr:rowOff>
    </xdr:from>
    <xdr:ext cx="762000" cy="259045"/>
    <xdr:sp macro="" textlink="">
      <xdr:nvSpPr>
        <xdr:cNvPr id="59" name="テキスト ボックス 58"/>
        <xdr:cNvSpPr txBox="1"/>
      </xdr:nvSpPr>
      <xdr:spPr>
        <a:xfrm>
          <a:off x="3225800" y="271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147005</xdr:rowOff>
    </xdr:from>
    <xdr:to>
      <xdr:col>2</xdr:col>
      <xdr:colOff>692150</xdr:colOff>
      <xdr:row>15</xdr:row>
      <xdr:rowOff>77155</xdr:rowOff>
    </xdr:to>
    <xdr:sp macro="" textlink="">
      <xdr:nvSpPr>
        <xdr:cNvPr id="60" name="フローチャート : 判断 59"/>
        <xdr:cNvSpPr/>
      </xdr:nvSpPr>
      <xdr:spPr bwMode="auto">
        <a:xfrm>
          <a:off x="2857500" y="2594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61932</xdr:rowOff>
    </xdr:from>
    <xdr:ext cx="762000" cy="259045"/>
    <xdr:sp macro="" textlink="">
      <xdr:nvSpPr>
        <xdr:cNvPr id="61" name="テキスト ボックス 60"/>
        <xdr:cNvSpPr txBox="1"/>
      </xdr:nvSpPr>
      <xdr:spPr>
        <a:xfrm>
          <a:off x="2527300" y="26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23195</xdr:rowOff>
    </xdr:from>
    <xdr:to>
      <xdr:col>5</xdr:col>
      <xdr:colOff>34925</xdr:colOff>
      <xdr:row>15</xdr:row>
      <xdr:rowOff>124795</xdr:rowOff>
    </xdr:to>
    <xdr:sp macro="" textlink="">
      <xdr:nvSpPr>
        <xdr:cNvPr id="67" name="円/楕円 66"/>
        <xdr:cNvSpPr/>
      </xdr:nvSpPr>
      <xdr:spPr bwMode="auto">
        <a:xfrm>
          <a:off x="5600700" y="2642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39722</xdr:rowOff>
    </xdr:from>
    <xdr:ext cx="762000" cy="259045"/>
    <xdr:sp macro="" textlink="">
      <xdr:nvSpPr>
        <xdr:cNvPr id="68" name="人口1人当たり決算額の推移該当値テキスト130"/>
        <xdr:cNvSpPr txBox="1"/>
      </xdr:nvSpPr>
      <xdr:spPr>
        <a:xfrm>
          <a:off x="5740400" y="24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67,201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157155</xdr:rowOff>
    </xdr:from>
    <xdr:to>
      <xdr:col>4</xdr:col>
      <xdr:colOff>520700</xdr:colOff>
      <xdr:row>16</xdr:row>
      <xdr:rowOff>87305</xdr:rowOff>
    </xdr:to>
    <xdr:sp macro="" textlink="">
      <xdr:nvSpPr>
        <xdr:cNvPr id="69" name="円/楕円 68"/>
        <xdr:cNvSpPr/>
      </xdr:nvSpPr>
      <xdr:spPr bwMode="auto">
        <a:xfrm>
          <a:off x="4953000" y="2776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97482</xdr:rowOff>
    </xdr:from>
    <xdr:ext cx="736600" cy="259045"/>
    <xdr:sp macro="" textlink="">
      <xdr:nvSpPr>
        <xdr:cNvPr id="70" name="テキスト ボックス 69"/>
        <xdr:cNvSpPr txBox="1"/>
      </xdr:nvSpPr>
      <xdr:spPr>
        <a:xfrm>
          <a:off x="4622800" y="2545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64,271</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103022</xdr:rowOff>
    </xdr:from>
    <xdr:to>
      <xdr:col>3</xdr:col>
      <xdr:colOff>955675</xdr:colOff>
      <xdr:row>15</xdr:row>
      <xdr:rowOff>33172</xdr:rowOff>
    </xdr:to>
    <xdr:sp macro="" textlink="">
      <xdr:nvSpPr>
        <xdr:cNvPr id="71" name="円/楕円 70"/>
        <xdr:cNvSpPr/>
      </xdr:nvSpPr>
      <xdr:spPr bwMode="auto">
        <a:xfrm>
          <a:off x="4254500" y="2550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43349</xdr:rowOff>
    </xdr:from>
    <xdr:ext cx="762000" cy="259045"/>
    <xdr:sp macro="" textlink="">
      <xdr:nvSpPr>
        <xdr:cNvPr id="72" name="テキスト ボックス 71"/>
        <xdr:cNvSpPr txBox="1"/>
      </xdr:nvSpPr>
      <xdr:spPr>
        <a:xfrm>
          <a:off x="3924300" y="2319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69,205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11537</xdr:rowOff>
    </xdr:from>
    <xdr:to>
      <xdr:col>3</xdr:col>
      <xdr:colOff>257175</xdr:colOff>
      <xdr:row>14</xdr:row>
      <xdr:rowOff>113137</xdr:rowOff>
    </xdr:to>
    <xdr:sp macro="" textlink="">
      <xdr:nvSpPr>
        <xdr:cNvPr id="73" name="円/楕円 72"/>
        <xdr:cNvSpPr/>
      </xdr:nvSpPr>
      <xdr:spPr bwMode="auto">
        <a:xfrm>
          <a:off x="3556000" y="2459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123314</xdr:rowOff>
    </xdr:from>
    <xdr:ext cx="762000" cy="259045"/>
    <xdr:sp macro="" textlink="">
      <xdr:nvSpPr>
        <xdr:cNvPr id="74" name="テキスト ボックス 73"/>
        <xdr:cNvSpPr txBox="1"/>
      </xdr:nvSpPr>
      <xdr:spPr>
        <a:xfrm>
          <a:off x="3225800" y="222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71,206</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9845</xdr:rowOff>
    </xdr:from>
    <xdr:to>
      <xdr:col>2</xdr:col>
      <xdr:colOff>692150</xdr:colOff>
      <xdr:row>14</xdr:row>
      <xdr:rowOff>111445</xdr:rowOff>
    </xdr:to>
    <xdr:sp macro="" textlink="">
      <xdr:nvSpPr>
        <xdr:cNvPr id="75" name="円/楕円 74"/>
        <xdr:cNvSpPr/>
      </xdr:nvSpPr>
      <xdr:spPr bwMode="auto">
        <a:xfrm>
          <a:off x="2857500" y="2457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121622</xdr:rowOff>
    </xdr:from>
    <xdr:ext cx="762000" cy="259045"/>
    <xdr:sp macro="" textlink="">
      <xdr:nvSpPr>
        <xdr:cNvPr id="76" name="テキスト ボックス 75"/>
        <xdr:cNvSpPr txBox="1"/>
      </xdr:nvSpPr>
      <xdr:spPr>
        <a:xfrm>
          <a:off x="2527300" y="222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250444</xdr:rowOff>
    </xdr:from>
    <xdr:to>
      <xdr:col>4</xdr:col>
      <xdr:colOff>1117600</xdr:colOff>
      <xdr:row>37</xdr:row>
      <xdr:rowOff>250672</xdr:rowOff>
    </xdr:to>
    <xdr:cxnSp macro="">
      <xdr:nvCxnSpPr>
        <xdr:cNvPr id="105" name="直線コネクタ 104"/>
        <xdr:cNvCxnSpPr/>
      </xdr:nvCxnSpPr>
      <xdr:spPr bwMode="auto">
        <a:xfrm flipV="1">
          <a:off x="5651500" y="6174994"/>
          <a:ext cx="0" cy="12003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222749</xdr:rowOff>
    </xdr:from>
    <xdr:ext cx="762000" cy="259045"/>
    <xdr:sp macro="" textlink="">
      <xdr:nvSpPr>
        <xdr:cNvPr id="106" name="人口1人当たり決算額の推移最小値テキスト445"/>
        <xdr:cNvSpPr txBox="1"/>
      </xdr:nvSpPr>
      <xdr:spPr>
        <a:xfrm>
          <a:off x="5740400" y="73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4,754</a:t>
          </a:r>
          <a:endParaRPr kumimoji="1" lang="ja-JP" altLang="en-US" sz="1000" b="1">
            <a:latin typeface="ＭＳ Ｐゴシック"/>
          </a:endParaRPr>
        </a:p>
      </xdr:txBody>
    </xdr:sp>
    <xdr:clientData/>
  </xdr:oneCellAnchor>
  <xdr:twoCellAnchor>
    <xdr:from>
      <xdr:col>4</xdr:col>
      <xdr:colOff>1028700</xdr:colOff>
      <xdr:row>37</xdr:row>
      <xdr:rowOff>250672</xdr:rowOff>
    </xdr:from>
    <xdr:to>
      <xdr:col>5</xdr:col>
      <xdr:colOff>73025</xdr:colOff>
      <xdr:row>37</xdr:row>
      <xdr:rowOff>250672</xdr:rowOff>
    </xdr:to>
    <xdr:cxnSp macro="">
      <xdr:nvCxnSpPr>
        <xdr:cNvPr id="107" name="直線コネクタ 106"/>
        <xdr:cNvCxnSpPr/>
      </xdr:nvCxnSpPr>
      <xdr:spPr bwMode="auto">
        <a:xfrm>
          <a:off x="5562600" y="737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165371</xdr:rowOff>
    </xdr:from>
    <xdr:ext cx="762000" cy="259045"/>
    <xdr:sp macro="" textlink="">
      <xdr:nvSpPr>
        <xdr:cNvPr id="108" name="人口1人当たり決算額の推移最大値テキスト445"/>
        <xdr:cNvSpPr txBox="1"/>
      </xdr:nvSpPr>
      <xdr:spPr>
        <a:xfrm>
          <a:off x="5740400" y="591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36,260</a:t>
          </a:r>
          <a:endParaRPr kumimoji="1" lang="ja-JP" altLang="en-US" sz="1000" b="1">
            <a:latin typeface="ＭＳ Ｐゴシック"/>
          </a:endParaRPr>
        </a:p>
      </xdr:txBody>
    </xdr:sp>
    <xdr:clientData/>
  </xdr:oneCellAnchor>
  <xdr:twoCellAnchor>
    <xdr:from>
      <xdr:col>4</xdr:col>
      <xdr:colOff>1028700</xdr:colOff>
      <xdr:row>33</xdr:row>
      <xdr:rowOff>250444</xdr:rowOff>
    </xdr:from>
    <xdr:to>
      <xdr:col>5</xdr:col>
      <xdr:colOff>73025</xdr:colOff>
      <xdr:row>33</xdr:row>
      <xdr:rowOff>250444</xdr:rowOff>
    </xdr:to>
    <xdr:cxnSp macro="">
      <xdr:nvCxnSpPr>
        <xdr:cNvPr id="109" name="直線コネクタ 108"/>
        <xdr:cNvCxnSpPr/>
      </xdr:nvCxnSpPr>
      <xdr:spPr bwMode="auto">
        <a:xfrm>
          <a:off x="5562600" y="61749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221869</xdr:rowOff>
    </xdr:from>
    <xdr:to>
      <xdr:col>4</xdr:col>
      <xdr:colOff>1117600</xdr:colOff>
      <xdr:row>35</xdr:row>
      <xdr:rowOff>69888</xdr:rowOff>
    </xdr:to>
    <xdr:cxnSp macro="">
      <xdr:nvCxnSpPr>
        <xdr:cNvPr id="110" name="直線コネクタ 109"/>
        <xdr:cNvCxnSpPr/>
      </xdr:nvCxnSpPr>
      <xdr:spPr bwMode="auto">
        <a:xfrm flipV="1">
          <a:off x="5003800" y="6489319"/>
          <a:ext cx="647700" cy="19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12578</xdr:rowOff>
    </xdr:from>
    <xdr:ext cx="762000" cy="259045"/>
    <xdr:sp macro="" textlink="">
      <xdr:nvSpPr>
        <xdr:cNvPr id="111" name="人口1人当たり決算額の推移平均値テキスト445"/>
        <xdr:cNvSpPr txBox="1"/>
      </xdr:nvSpPr>
      <xdr:spPr>
        <a:xfrm>
          <a:off x="5740400" y="6622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40501</xdr:rowOff>
    </xdr:from>
    <xdr:to>
      <xdr:col>5</xdr:col>
      <xdr:colOff>34925</xdr:colOff>
      <xdr:row>35</xdr:row>
      <xdr:rowOff>142101</xdr:rowOff>
    </xdr:to>
    <xdr:sp macro="" textlink="">
      <xdr:nvSpPr>
        <xdr:cNvPr id="112" name="フローチャート : 判断 111"/>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69888</xdr:rowOff>
    </xdr:from>
    <xdr:to>
      <xdr:col>4</xdr:col>
      <xdr:colOff>469900</xdr:colOff>
      <xdr:row>35</xdr:row>
      <xdr:rowOff>70955</xdr:rowOff>
    </xdr:to>
    <xdr:cxnSp macro="">
      <xdr:nvCxnSpPr>
        <xdr:cNvPr id="113" name="直線コネクタ 112"/>
        <xdr:cNvCxnSpPr/>
      </xdr:nvCxnSpPr>
      <xdr:spPr bwMode="auto">
        <a:xfrm flipV="1">
          <a:off x="4305300" y="6680238"/>
          <a:ext cx="698500" cy="1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56312</xdr:rowOff>
    </xdr:from>
    <xdr:to>
      <xdr:col>4</xdr:col>
      <xdr:colOff>520700</xdr:colOff>
      <xdr:row>35</xdr:row>
      <xdr:rowOff>157912</xdr:rowOff>
    </xdr:to>
    <xdr:sp macro="" textlink="">
      <xdr:nvSpPr>
        <xdr:cNvPr id="114" name="フローチャート : 判断 113"/>
        <xdr:cNvSpPr/>
      </xdr:nvSpPr>
      <xdr:spPr bwMode="auto">
        <a:xfrm>
          <a:off x="49530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142689</xdr:rowOff>
    </xdr:from>
    <xdr:ext cx="736600" cy="259045"/>
    <xdr:sp macro="" textlink="">
      <xdr:nvSpPr>
        <xdr:cNvPr id="115" name="テキスト ボックス 114"/>
        <xdr:cNvSpPr txBox="1"/>
      </xdr:nvSpPr>
      <xdr:spPr>
        <a:xfrm>
          <a:off x="4622800" y="6753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70955</xdr:rowOff>
    </xdr:from>
    <xdr:to>
      <xdr:col>3</xdr:col>
      <xdr:colOff>904875</xdr:colOff>
      <xdr:row>35</xdr:row>
      <xdr:rowOff>169520</xdr:rowOff>
    </xdr:to>
    <xdr:cxnSp macro="">
      <xdr:nvCxnSpPr>
        <xdr:cNvPr id="116" name="直線コネクタ 115"/>
        <xdr:cNvCxnSpPr/>
      </xdr:nvCxnSpPr>
      <xdr:spPr bwMode="auto">
        <a:xfrm flipV="1">
          <a:off x="3606800" y="6681305"/>
          <a:ext cx="698500" cy="98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41377</xdr:rowOff>
    </xdr:from>
    <xdr:to>
      <xdr:col>3</xdr:col>
      <xdr:colOff>955675</xdr:colOff>
      <xdr:row>35</xdr:row>
      <xdr:rowOff>142977</xdr:rowOff>
    </xdr:to>
    <xdr:sp macro="" textlink="">
      <xdr:nvSpPr>
        <xdr:cNvPr id="117" name="フローチャート : 判断 116"/>
        <xdr:cNvSpPr/>
      </xdr:nvSpPr>
      <xdr:spPr bwMode="auto">
        <a:xfrm>
          <a:off x="42545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127754</xdr:rowOff>
    </xdr:from>
    <xdr:ext cx="762000" cy="259045"/>
    <xdr:sp macro="" textlink="">
      <xdr:nvSpPr>
        <xdr:cNvPr id="118" name="テキスト ボックス 117"/>
        <xdr:cNvSpPr txBox="1"/>
      </xdr:nvSpPr>
      <xdr:spPr>
        <a:xfrm>
          <a:off x="3924300" y="673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24702</xdr:rowOff>
    </xdr:from>
    <xdr:to>
      <xdr:col>3</xdr:col>
      <xdr:colOff>206375</xdr:colOff>
      <xdr:row>35</xdr:row>
      <xdr:rowOff>169520</xdr:rowOff>
    </xdr:to>
    <xdr:cxnSp macro="">
      <xdr:nvCxnSpPr>
        <xdr:cNvPr id="119" name="直線コネクタ 118"/>
        <xdr:cNvCxnSpPr/>
      </xdr:nvCxnSpPr>
      <xdr:spPr bwMode="auto">
        <a:xfrm>
          <a:off x="2908300" y="6635052"/>
          <a:ext cx="698500" cy="144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34899</xdr:rowOff>
    </xdr:from>
    <xdr:to>
      <xdr:col>3</xdr:col>
      <xdr:colOff>257175</xdr:colOff>
      <xdr:row>35</xdr:row>
      <xdr:rowOff>136499</xdr:rowOff>
    </xdr:to>
    <xdr:sp macro="" textlink="">
      <xdr:nvSpPr>
        <xdr:cNvPr id="120" name="フローチャート : 判断 119"/>
        <xdr:cNvSpPr/>
      </xdr:nvSpPr>
      <xdr:spPr bwMode="auto">
        <a:xfrm>
          <a:off x="35560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146676</xdr:rowOff>
    </xdr:from>
    <xdr:ext cx="762000" cy="259045"/>
    <xdr:sp macro="" textlink="">
      <xdr:nvSpPr>
        <xdr:cNvPr id="121" name="テキスト ボックス 120"/>
        <xdr:cNvSpPr txBox="1"/>
      </xdr:nvSpPr>
      <xdr:spPr>
        <a:xfrm>
          <a:off x="3225800" y="641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321145</xdr:rowOff>
    </xdr:from>
    <xdr:to>
      <xdr:col>2</xdr:col>
      <xdr:colOff>692150</xdr:colOff>
      <xdr:row>35</xdr:row>
      <xdr:rowOff>79845</xdr:rowOff>
    </xdr:to>
    <xdr:sp macro="" textlink="">
      <xdr:nvSpPr>
        <xdr:cNvPr id="122" name="フローチャート : 判断 121"/>
        <xdr:cNvSpPr/>
      </xdr:nvSpPr>
      <xdr:spPr bwMode="auto">
        <a:xfrm>
          <a:off x="2857500" y="6588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64622</xdr:rowOff>
    </xdr:from>
    <xdr:ext cx="762000" cy="259045"/>
    <xdr:sp macro="" textlink="">
      <xdr:nvSpPr>
        <xdr:cNvPr id="123" name="テキスト ボックス 122"/>
        <xdr:cNvSpPr txBox="1"/>
      </xdr:nvSpPr>
      <xdr:spPr>
        <a:xfrm>
          <a:off x="2527300" y="667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171069</xdr:rowOff>
    </xdr:from>
    <xdr:to>
      <xdr:col>5</xdr:col>
      <xdr:colOff>34925</xdr:colOff>
      <xdr:row>34</xdr:row>
      <xdr:rowOff>272669</xdr:rowOff>
    </xdr:to>
    <xdr:sp macro="" textlink="">
      <xdr:nvSpPr>
        <xdr:cNvPr id="129" name="円/楕円 128"/>
        <xdr:cNvSpPr/>
      </xdr:nvSpPr>
      <xdr:spPr bwMode="auto">
        <a:xfrm>
          <a:off x="5600700" y="6438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16146</xdr:rowOff>
    </xdr:from>
    <xdr:ext cx="762000" cy="259045"/>
    <xdr:sp macro="" textlink="">
      <xdr:nvSpPr>
        <xdr:cNvPr id="130" name="人口1人当たり決算額の推移該当値テキスト445"/>
        <xdr:cNvSpPr txBox="1"/>
      </xdr:nvSpPr>
      <xdr:spPr>
        <a:xfrm>
          <a:off x="5740400" y="628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28,010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19088</xdr:rowOff>
    </xdr:from>
    <xdr:to>
      <xdr:col>4</xdr:col>
      <xdr:colOff>520700</xdr:colOff>
      <xdr:row>35</xdr:row>
      <xdr:rowOff>120688</xdr:rowOff>
    </xdr:to>
    <xdr:sp macro="" textlink="">
      <xdr:nvSpPr>
        <xdr:cNvPr id="131" name="円/楕円 130"/>
        <xdr:cNvSpPr/>
      </xdr:nvSpPr>
      <xdr:spPr bwMode="auto">
        <a:xfrm>
          <a:off x="4953000" y="6629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130865</xdr:rowOff>
    </xdr:from>
    <xdr:ext cx="736600" cy="259045"/>
    <xdr:sp macro="" textlink="">
      <xdr:nvSpPr>
        <xdr:cNvPr id="132" name="テキスト ボックス 131"/>
        <xdr:cNvSpPr txBox="1"/>
      </xdr:nvSpPr>
      <xdr:spPr>
        <a:xfrm>
          <a:off x="4622800" y="6398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22,999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20155</xdr:rowOff>
    </xdr:from>
    <xdr:to>
      <xdr:col>3</xdr:col>
      <xdr:colOff>955675</xdr:colOff>
      <xdr:row>35</xdr:row>
      <xdr:rowOff>121755</xdr:rowOff>
    </xdr:to>
    <xdr:sp macro="" textlink="">
      <xdr:nvSpPr>
        <xdr:cNvPr id="133" name="円/楕円 132"/>
        <xdr:cNvSpPr/>
      </xdr:nvSpPr>
      <xdr:spPr bwMode="auto">
        <a:xfrm>
          <a:off x="4254500" y="6630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131932</xdr:rowOff>
    </xdr:from>
    <xdr:ext cx="762000" cy="259045"/>
    <xdr:sp macro="" textlink="">
      <xdr:nvSpPr>
        <xdr:cNvPr id="134" name="テキスト ボックス 133"/>
        <xdr:cNvSpPr txBox="1"/>
      </xdr:nvSpPr>
      <xdr:spPr>
        <a:xfrm>
          <a:off x="3924300" y="639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22,971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118720</xdr:rowOff>
    </xdr:from>
    <xdr:to>
      <xdr:col>3</xdr:col>
      <xdr:colOff>257175</xdr:colOff>
      <xdr:row>35</xdr:row>
      <xdr:rowOff>220320</xdr:rowOff>
    </xdr:to>
    <xdr:sp macro="" textlink="">
      <xdr:nvSpPr>
        <xdr:cNvPr id="135" name="円/楕円 134"/>
        <xdr:cNvSpPr/>
      </xdr:nvSpPr>
      <xdr:spPr bwMode="auto">
        <a:xfrm>
          <a:off x="3556000" y="6729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205097</xdr:rowOff>
    </xdr:from>
    <xdr:ext cx="762000" cy="259045"/>
    <xdr:sp macro="" textlink="">
      <xdr:nvSpPr>
        <xdr:cNvPr id="136" name="テキスト ボックス 135"/>
        <xdr:cNvSpPr txBox="1"/>
      </xdr:nvSpPr>
      <xdr:spPr>
        <a:xfrm>
          <a:off x="3225800" y="6815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20,384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316802</xdr:rowOff>
    </xdr:from>
    <xdr:to>
      <xdr:col>2</xdr:col>
      <xdr:colOff>692150</xdr:colOff>
      <xdr:row>35</xdr:row>
      <xdr:rowOff>75502</xdr:rowOff>
    </xdr:to>
    <xdr:sp macro="" textlink="">
      <xdr:nvSpPr>
        <xdr:cNvPr id="137" name="円/楕円 136"/>
        <xdr:cNvSpPr/>
      </xdr:nvSpPr>
      <xdr:spPr bwMode="auto">
        <a:xfrm>
          <a:off x="2857500" y="6584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85679</xdr:rowOff>
    </xdr:from>
    <xdr:ext cx="762000" cy="259045"/>
    <xdr:sp macro="" textlink="">
      <xdr:nvSpPr>
        <xdr:cNvPr id="138" name="テキスト ボックス 137"/>
        <xdr:cNvSpPr txBox="1"/>
      </xdr:nvSpPr>
      <xdr:spPr>
        <a:xfrm>
          <a:off x="2527300" y="635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tx1"/>
              </a:solidFill>
              <a:effectLst/>
              <a:latin typeface="+mn-lt"/>
              <a:ea typeface="+mn-ea"/>
              <a:cs typeface="+mn-cs"/>
            </a:rPr>
            <a:t>　平成</a:t>
          </a:r>
          <a:r>
            <a:rPr lang="en-US" altLang="ja-JP" sz="1100">
              <a:solidFill>
                <a:schemeClr val="tx1"/>
              </a:solidFill>
              <a:effectLst/>
              <a:latin typeface="+mn-lt"/>
              <a:ea typeface="+mn-ea"/>
              <a:cs typeface="+mn-cs"/>
            </a:rPr>
            <a:t>24</a:t>
          </a:r>
          <a:r>
            <a:rPr lang="ja-JP" altLang="ja-JP" sz="1100">
              <a:solidFill>
                <a:schemeClr val="tx1"/>
              </a:solidFill>
              <a:effectLst/>
              <a:latin typeface="+mn-lt"/>
              <a:ea typeface="+mn-ea"/>
              <a:cs typeface="+mn-cs"/>
            </a:rPr>
            <a:t>年度は、景気の悪化などにより法人市民税等の市税収入が減少したことなどにより、財政調整基金を取り崩した結果、実質単年度収支が赤字とな</a:t>
          </a:r>
          <a:r>
            <a:rPr lang="ja-JP" altLang="en-US" sz="1100">
              <a:solidFill>
                <a:schemeClr val="tx1"/>
              </a:solidFill>
              <a:effectLst/>
              <a:latin typeface="+mn-lt"/>
              <a:ea typeface="+mn-ea"/>
              <a:cs typeface="+mn-cs"/>
            </a:rPr>
            <a:t>りました。</a:t>
          </a:r>
          <a:endParaRPr lang="ja-JP" altLang="ja-JP" sz="1400">
            <a:solidFill>
              <a:schemeClr val="tx1"/>
            </a:solidFill>
            <a:effectLst/>
          </a:endParaRPr>
        </a:p>
        <a:p>
          <a:r>
            <a:rPr lang="ja-JP" altLang="ja-JP" sz="1100">
              <a:solidFill>
                <a:schemeClr val="tx1"/>
              </a:solidFill>
              <a:effectLst/>
              <a:latin typeface="+mn-lt"/>
              <a:ea typeface="+mn-ea"/>
              <a:cs typeface="+mn-cs"/>
            </a:rPr>
            <a:t>　平成</a:t>
          </a:r>
          <a:r>
            <a:rPr lang="en-US" altLang="ja-JP" sz="1100">
              <a:solidFill>
                <a:schemeClr val="tx1"/>
              </a:solidFill>
              <a:effectLst/>
              <a:latin typeface="+mn-lt"/>
              <a:ea typeface="+mn-ea"/>
              <a:cs typeface="+mn-cs"/>
            </a:rPr>
            <a:t>25</a:t>
          </a:r>
          <a:r>
            <a:rPr lang="ja-JP" altLang="ja-JP" sz="1100">
              <a:solidFill>
                <a:schemeClr val="tx1"/>
              </a:solidFill>
              <a:effectLst/>
              <a:latin typeface="+mn-lt"/>
              <a:ea typeface="+mn-ea"/>
              <a:cs typeface="+mn-cs"/>
            </a:rPr>
            <a:t>年度</a:t>
          </a:r>
          <a:r>
            <a:rPr lang="ja-JP" altLang="en-US" sz="1100">
              <a:solidFill>
                <a:schemeClr val="tx1"/>
              </a:solidFill>
              <a:effectLst/>
              <a:latin typeface="+mn-lt"/>
              <a:ea typeface="+mn-ea"/>
              <a:cs typeface="+mn-cs"/>
            </a:rPr>
            <a:t>及び平成</a:t>
          </a:r>
          <a:r>
            <a:rPr lang="en-US" altLang="ja-JP" sz="1100">
              <a:solidFill>
                <a:schemeClr val="tx1"/>
              </a:solidFill>
              <a:effectLst/>
              <a:latin typeface="+mn-lt"/>
              <a:ea typeface="+mn-ea"/>
              <a:cs typeface="+mn-cs"/>
            </a:rPr>
            <a:t>26</a:t>
          </a:r>
          <a:r>
            <a:rPr lang="ja-JP" altLang="en-US" sz="1100">
              <a:solidFill>
                <a:schemeClr val="tx1"/>
              </a:solidFill>
              <a:effectLst/>
              <a:latin typeface="+mn-lt"/>
              <a:ea typeface="+mn-ea"/>
              <a:cs typeface="+mn-cs"/>
            </a:rPr>
            <a:t>年度</a:t>
          </a:r>
          <a:r>
            <a:rPr lang="ja-JP" altLang="ja-JP" sz="1100">
              <a:solidFill>
                <a:schemeClr val="tx1"/>
              </a:solidFill>
              <a:effectLst/>
              <a:latin typeface="+mn-lt"/>
              <a:ea typeface="+mn-ea"/>
              <a:cs typeface="+mn-cs"/>
            </a:rPr>
            <a:t>は、歳入面では市税収入</a:t>
          </a:r>
          <a:r>
            <a:rPr lang="ja-JP" altLang="en-US" sz="1100">
              <a:solidFill>
                <a:schemeClr val="tx1"/>
              </a:solidFill>
              <a:effectLst/>
              <a:latin typeface="+mn-lt"/>
              <a:ea typeface="+mn-ea"/>
              <a:cs typeface="+mn-cs"/>
            </a:rPr>
            <a:t>や</a:t>
          </a:r>
          <a:r>
            <a:rPr lang="ja-JP" altLang="ja-JP" sz="1100">
              <a:solidFill>
                <a:schemeClr val="tx1"/>
              </a:solidFill>
              <a:effectLst/>
              <a:latin typeface="+mn-lt"/>
              <a:ea typeface="+mn-ea"/>
              <a:cs typeface="+mn-cs"/>
            </a:rPr>
            <a:t>県税交付金が増加</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歳出面で</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不用などにより、</a:t>
          </a:r>
          <a:r>
            <a:rPr lang="en-US" altLang="ja-JP" sz="1100">
              <a:solidFill>
                <a:schemeClr val="tx1"/>
              </a:solidFill>
              <a:effectLst/>
              <a:latin typeface="+mn-lt"/>
              <a:ea typeface="+mn-ea"/>
              <a:cs typeface="+mn-cs"/>
            </a:rPr>
            <a:t>2</a:t>
          </a:r>
          <a:r>
            <a:rPr lang="ja-JP" altLang="ja-JP" sz="1100">
              <a:solidFill>
                <a:schemeClr val="tx1"/>
              </a:solidFill>
              <a:effectLst/>
              <a:latin typeface="+mn-lt"/>
              <a:ea typeface="+mn-ea"/>
              <a:cs typeface="+mn-cs"/>
            </a:rPr>
            <a:t>年</a:t>
          </a:r>
          <a:r>
            <a:rPr lang="ja-JP" altLang="en-US" sz="1100">
              <a:solidFill>
                <a:schemeClr val="tx1"/>
              </a:solidFill>
              <a:effectLst/>
              <a:latin typeface="+mn-lt"/>
              <a:ea typeface="+mn-ea"/>
              <a:cs typeface="+mn-cs"/>
            </a:rPr>
            <a:t>続けて</a:t>
          </a:r>
          <a:r>
            <a:rPr lang="ja-JP" altLang="ja-JP" sz="1100">
              <a:solidFill>
                <a:schemeClr val="tx1"/>
              </a:solidFill>
              <a:effectLst/>
              <a:latin typeface="+mn-lt"/>
              <a:ea typeface="+mn-ea"/>
              <a:cs typeface="+mn-cs"/>
            </a:rPr>
            <a:t>財政調整基金</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取り崩</a:t>
          </a:r>
          <a:r>
            <a:rPr lang="ja-JP" altLang="en-US" sz="1100">
              <a:solidFill>
                <a:schemeClr val="tx1"/>
              </a:solidFill>
              <a:effectLst/>
              <a:latin typeface="+mn-lt"/>
              <a:ea typeface="+mn-ea"/>
              <a:cs typeface="+mn-cs"/>
            </a:rPr>
            <a:t>しを行わなかったことから、</a:t>
          </a:r>
          <a:r>
            <a:rPr lang="ja-JP" altLang="ja-JP" sz="1100">
              <a:solidFill>
                <a:schemeClr val="tx1"/>
              </a:solidFill>
              <a:effectLst/>
              <a:latin typeface="+mn-lt"/>
              <a:ea typeface="+mn-ea"/>
              <a:cs typeface="+mn-cs"/>
            </a:rPr>
            <a:t>当該基金の残高が増加し</a:t>
          </a:r>
          <a:r>
            <a:rPr lang="ja-JP" altLang="en-US" sz="1100">
              <a:solidFill>
                <a:schemeClr val="tx1"/>
              </a:solidFill>
              <a:effectLst/>
              <a:latin typeface="+mn-lt"/>
              <a:ea typeface="+mn-ea"/>
              <a:cs typeface="+mn-cs"/>
            </a:rPr>
            <a:t>ました。</a:t>
          </a:r>
          <a:endParaRPr lang="ja-JP" altLang="ja-JP" sz="1400">
            <a:solidFill>
              <a:schemeClr val="tx1"/>
            </a:solidFill>
            <a:effectLst/>
          </a:endParaRPr>
        </a:p>
        <a:p>
          <a:r>
            <a:rPr lang="ja-JP" altLang="ja-JP" sz="1100" b="0" i="0" baseline="0">
              <a:solidFill>
                <a:schemeClr val="tx1"/>
              </a:solidFill>
              <a:effectLst/>
              <a:latin typeface="+mn-lt"/>
              <a:ea typeface="+mn-ea"/>
              <a:cs typeface="+mn-cs"/>
            </a:rPr>
            <a:t>　また、</a:t>
          </a:r>
          <a:r>
            <a:rPr lang="ja-JP" altLang="en-US" sz="1100" b="0" i="0" baseline="0">
              <a:solidFill>
                <a:schemeClr val="tx1"/>
              </a:solidFill>
              <a:effectLst/>
              <a:latin typeface="+mn-lt"/>
              <a:ea typeface="+mn-ea"/>
              <a:cs typeface="+mn-cs"/>
            </a:rPr>
            <a:t>平成</a:t>
          </a:r>
          <a:r>
            <a:rPr lang="en-US" altLang="ja-JP" sz="1100" b="0" i="0" baseline="0">
              <a:solidFill>
                <a:schemeClr val="tx1"/>
              </a:solidFill>
              <a:effectLst/>
              <a:latin typeface="+mn-lt"/>
              <a:ea typeface="+mn-ea"/>
              <a:cs typeface="+mn-cs"/>
            </a:rPr>
            <a:t>26</a:t>
          </a:r>
          <a:r>
            <a:rPr lang="ja-JP" altLang="en-US" sz="1100" b="0" i="0" baseline="0">
              <a:solidFill>
                <a:schemeClr val="tx1"/>
              </a:solidFill>
              <a:effectLst/>
              <a:latin typeface="+mn-lt"/>
              <a:ea typeface="+mn-ea"/>
              <a:cs typeface="+mn-cs"/>
            </a:rPr>
            <a:t>年度の</a:t>
          </a:r>
          <a:r>
            <a:rPr lang="ja-JP" altLang="ja-JP" sz="1100" b="0" i="0" baseline="0">
              <a:solidFill>
                <a:schemeClr val="tx1"/>
              </a:solidFill>
              <a:effectLst/>
              <a:latin typeface="+mn-lt"/>
              <a:ea typeface="+mn-ea"/>
              <a:cs typeface="+mn-cs"/>
            </a:rPr>
            <a:t>実質収支額は、前年度に比べて</a:t>
          </a:r>
          <a:r>
            <a:rPr lang="ja-JP" altLang="en-US" sz="1100" b="0" i="0" baseline="0">
              <a:solidFill>
                <a:schemeClr val="tx1"/>
              </a:solidFill>
              <a:effectLst/>
              <a:latin typeface="+mn-lt"/>
              <a:ea typeface="+mn-ea"/>
              <a:cs typeface="+mn-cs"/>
            </a:rPr>
            <a:t>１４４</a:t>
          </a:r>
          <a:r>
            <a:rPr lang="ja-JP" altLang="ja-JP" sz="1100" b="0" i="0" baseline="0">
              <a:solidFill>
                <a:schemeClr val="tx1"/>
              </a:solidFill>
              <a:effectLst/>
              <a:latin typeface="+mn-lt"/>
              <a:ea typeface="+mn-ea"/>
              <a:cs typeface="+mn-cs"/>
            </a:rPr>
            <a:t>百万円増の</a:t>
          </a:r>
          <a:r>
            <a:rPr lang="ja-JP" altLang="en-US" sz="1100" b="0" i="0" baseline="0">
              <a:solidFill>
                <a:schemeClr val="tx1"/>
              </a:solidFill>
              <a:effectLst/>
              <a:latin typeface="+mn-lt"/>
              <a:ea typeface="+mn-ea"/>
              <a:cs typeface="+mn-cs"/>
            </a:rPr>
            <a:t>２，３２４</a:t>
          </a:r>
          <a:r>
            <a:rPr lang="ja-JP" altLang="ja-JP" sz="1100" b="0" i="0" baseline="0">
              <a:solidFill>
                <a:schemeClr val="tx1"/>
              </a:solidFill>
              <a:effectLst/>
              <a:latin typeface="+mn-lt"/>
              <a:ea typeface="+mn-ea"/>
              <a:cs typeface="+mn-cs"/>
            </a:rPr>
            <a:t>百万円となり、「実質単年度収支」についても、財政調整基金を取り崩さな</a:t>
          </a:r>
          <a:r>
            <a:rPr lang="ja-JP" altLang="en-US" sz="1100" b="0" i="0" baseline="0">
              <a:solidFill>
                <a:schemeClr val="tx1"/>
              </a:solidFill>
              <a:effectLst/>
              <a:latin typeface="+mn-lt"/>
              <a:ea typeface="+mn-ea"/>
              <a:cs typeface="+mn-cs"/>
            </a:rPr>
            <a:t>かった</a:t>
          </a:r>
          <a:r>
            <a:rPr lang="ja-JP" altLang="ja-JP" sz="1100" b="0" i="0" baseline="0">
              <a:solidFill>
                <a:schemeClr val="tx1"/>
              </a:solidFill>
              <a:effectLst/>
              <a:latin typeface="+mn-lt"/>
              <a:ea typeface="+mn-ea"/>
              <a:cs typeface="+mn-cs"/>
            </a:rPr>
            <a:t>ことなどにより、前年度に比べて</a:t>
          </a:r>
          <a:r>
            <a:rPr lang="ja-JP" altLang="en-US" sz="1100" b="0" i="0" baseline="0">
              <a:solidFill>
                <a:schemeClr val="tx1"/>
              </a:solidFill>
              <a:effectLst/>
              <a:latin typeface="+mn-lt"/>
              <a:ea typeface="+mn-ea"/>
              <a:cs typeface="+mn-cs"/>
            </a:rPr>
            <a:t>１１４</a:t>
          </a:r>
          <a:r>
            <a:rPr lang="ja-JP" altLang="ja-JP" sz="1100" b="0" i="0" baseline="0">
              <a:solidFill>
                <a:schemeClr val="tx1"/>
              </a:solidFill>
              <a:effectLst/>
              <a:latin typeface="+mn-lt"/>
              <a:ea typeface="+mn-ea"/>
              <a:cs typeface="+mn-cs"/>
            </a:rPr>
            <a:t>百万円の</a:t>
          </a:r>
          <a:r>
            <a:rPr lang="ja-JP" altLang="en-US" sz="1100" b="0" i="0" baseline="0">
              <a:solidFill>
                <a:schemeClr val="tx1"/>
              </a:solidFill>
              <a:effectLst/>
              <a:latin typeface="+mn-lt"/>
              <a:ea typeface="+mn-ea"/>
              <a:cs typeface="+mn-cs"/>
            </a:rPr>
            <a:t>減となったものの</a:t>
          </a:r>
          <a:r>
            <a:rPr lang="ja-JP"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８６８</a:t>
          </a:r>
          <a:r>
            <a:rPr lang="ja-JP" altLang="ja-JP" sz="1100" b="0" i="0" baseline="0">
              <a:solidFill>
                <a:schemeClr val="tx1"/>
              </a:solidFill>
              <a:effectLst/>
              <a:latin typeface="+mn-lt"/>
              <a:ea typeface="+mn-ea"/>
              <a:cs typeface="+mn-cs"/>
            </a:rPr>
            <a:t>百万円の黒字となりました。このため、３つの指標の標準財政規模比も全て増加</a:t>
          </a:r>
          <a:r>
            <a:rPr lang="ja-JP" altLang="en-US" sz="1100" b="0" i="0" baseline="0">
              <a:solidFill>
                <a:schemeClr val="tx1"/>
              </a:solidFill>
              <a:effectLst/>
              <a:latin typeface="+mn-lt"/>
              <a:ea typeface="+mn-ea"/>
              <a:cs typeface="+mn-cs"/>
            </a:rPr>
            <a:t>となっています。</a:t>
          </a:r>
          <a:endParaRPr lang="ja-JP" altLang="ja-JP" sz="14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年度については、病院事業会計において、損益収支が赤字となり資金不足が生じていたが、当該会計における経営改善の取組みが進んだことにより、平成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年度以降は当該会計を含む全会計で黒字となっています。</a:t>
          </a:r>
          <a:endParaRPr lang="ja-JP" altLang="ja-JP">
            <a:effectLst/>
          </a:endParaRPr>
        </a:p>
        <a:p>
          <a:r>
            <a:rPr kumimoji="1" lang="ja-JP" altLang="ja-JP" sz="1100">
              <a:solidFill>
                <a:schemeClr val="dk1"/>
              </a:solidFill>
              <a:effectLst/>
              <a:latin typeface="+mn-lt"/>
              <a:ea typeface="+mn-ea"/>
              <a:cs typeface="+mn-cs"/>
            </a:rPr>
            <a:t>　なお、平成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年度決算における本市の全会計ベースの実質収支（公営企業に係る特別会計は資金不足・剰余額）は、約</a:t>
          </a:r>
          <a:r>
            <a:rPr kumimoji="1" lang="en-US" altLang="ja-JP" sz="1100">
              <a:solidFill>
                <a:schemeClr val="dk1"/>
              </a:solidFill>
              <a:effectLst/>
              <a:latin typeface="+mn-lt"/>
              <a:ea typeface="+mn-ea"/>
              <a:cs typeface="+mn-cs"/>
            </a:rPr>
            <a:t>268</a:t>
          </a:r>
          <a:r>
            <a:rPr kumimoji="1" lang="ja-JP" altLang="ja-JP" sz="1100">
              <a:solidFill>
                <a:schemeClr val="dk1"/>
              </a:solidFill>
              <a:effectLst/>
              <a:latin typeface="+mn-lt"/>
              <a:ea typeface="+mn-ea"/>
              <a:cs typeface="+mn-cs"/>
            </a:rPr>
            <a:t>億円となっています。</a:t>
          </a:r>
          <a:endParaRPr lang="ja-JP" altLang="ja-JP">
            <a:effectLst/>
          </a:endParaRPr>
        </a:p>
        <a:p>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今後も引き続き全ての会計で黒字となるよう、持続可能で安定的な財政の確立・維持に努めます。</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26</a:t>
          </a:r>
          <a:r>
            <a:rPr kumimoji="1" lang="ja-JP" altLang="en-US" sz="1100" b="0" i="0" baseline="0">
              <a:solidFill>
                <a:schemeClr val="dk1"/>
              </a:solidFill>
              <a:effectLst/>
              <a:latin typeface="+mn-lt"/>
              <a:ea typeface="+mn-ea"/>
              <a:cs typeface="+mn-cs"/>
            </a:rPr>
            <a:t>年度の</a:t>
          </a:r>
          <a:r>
            <a:rPr kumimoji="1" lang="ja-JP" altLang="ja-JP" sz="1100" b="0" i="0" baseline="0">
              <a:solidFill>
                <a:schemeClr val="dk1"/>
              </a:solidFill>
              <a:effectLst/>
              <a:latin typeface="+mn-lt"/>
              <a:ea typeface="+mn-ea"/>
              <a:cs typeface="+mn-cs"/>
            </a:rPr>
            <a:t>実質公債費比率の分子は、</a:t>
          </a:r>
          <a:r>
            <a:rPr lang="ja-JP" altLang="ja-JP" sz="1100" b="0" i="0" baseline="0">
              <a:solidFill>
                <a:schemeClr val="dk1"/>
              </a:solidFill>
              <a:effectLst/>
              <a:latin typeface="+mn-lt"/>
              <a:ea typeface="+mn-ea"/>
              <a:cs typeface="+mn-cs"/>
            </a:rPr>
            <a:t>積立対象となる満期一括償還方式による市債借入額が増加していること等により、</a:t>
          </a:r>
          <a:r>
            <a:rPr kumimoji="1" lang="ja-JP" altLang="ja-JP" sz="1100" b="0" i="0" baseline="0">
              <a:solidFill>
                <a:schemeClr val="dk1"/>
              </a:solidFill>
              <a:effectLst/>
              <a:latin typeface="+mn-lt"/>
              <a:ea typeface="+mn-ea"/>
              <a:cs typeface="+mn-cs"/>
            </a:rPr>
            <a:t>前年度を上回る水準となりました。</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今後も、適切な市債管理を行い、健全な財政運営に努めます。</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将来負担額（Ａ）は、平成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兆</a:t>
          </a:r>
          <a:r>
            <a:rPr kumimoji="1" lang="en-US" altLang="ja-JP" sz="1100">
              <a:solidFill>
                <a:schemeClr val="dk1"/>
              </a:solidFill>
              <a:effectLst/>
              <a:latin typeface="+mn-lt"/>
              <a:ea typeface="+mn-ea"/>
              <a:cs typeface="+mn-cs"/>
            </a:rPr>
            <a:t>1,238</a:t>
          </a:r>
          <a:r>
            <a:rPr kumimoji="1" lang="ja-JP" altLang="ja-JP" sz="1100">
              <a:solidFill>
                <a:schemeClr val="dk1"/>
              </a:solidFill>
              <a:effectLst/>
              <a:latin typeface="+mn-lt"/>
              <a:ea typeface="+mn-ea"/>
              <a:cs typeface="+mn-cs"/>
            </a:rPr>
            <a:t>億円でしたが、平成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兆</a:t>
          </a:r>
          <a:r>
            <a:rPr kumimoji="1" lang="en-US" altLang="ja-JP" sz="1100">
              <a:solidFill>
                <a:schemeClr val="dk1"/>
              </a:solidFill>
              <a:effectLst/>
              <a:latin typeface="+mn-lt"/>
              <a:ea typeface="+mn-ea"/>
              <a:cs typeface="+mn-cs"/>
            </a:rPr>
            <a:t>1,845</a:t>
          </a:r>
          <a:r>
            <a:rPr kumimoji="1" lang="ja-JP" altLang="ja-JP" sz="1100">
              <a:solidFill>
                <a:schemeClr val="dk1"/>
              </a:solidFill>
              <a:effectLst/>
              <a:latin typeface="+mn-lt"/>
              <a:ea typeface="+mn-ea"/>
              <a:cs typeface="+mn-cs"/>
            </a:rPr>
            <a:t>億円と</a:t>
          </a:r>
          <a:r>
            <a:rPr kumimoji="1" lang="en-US" altLang="ja-JP" sz="1100">
              <a:solidFill>
                <a:schemeClr val="dk1"/>
              </a:solidFill>
              <a:effectLst/>
              <a:latin typeface="+mn-lt"/>
              <a:ea typeface="+mn-ea"/>
              <a:cs typeface="+mn-cs"/>
            </a:rPr>
            <a:t>607</a:t>
          </a:r>
          <a:r>
            <a:rPr kumimoji="1" lang="ja-JP" altLang="ja-JP" sz="1100">
              <a:solidFill>
                <a:schemeClr val="dk1"/>
              </a:solidFill>
              <a:effectLst/>
              <a:latin typeface="+mn-lt"/>
              <a:ea typeface="+mn-ea"/>
              <a:cs typeface="+mn-cs"/>
            </a:rPr>
            <a:t>億円増加しています。</a:t>
          </a:r>
          <a:endParaRPr lang="ja-JP" altLang="ja-JP">
            <a:effectLst/>
          </a:endParaRPr>
        </a:p>
        <a:p>
          <a:r>
            <a:rPr kumimoji="1" lang="ja-JP" altLang="ja-JP" sz="1100">
              <a:solidFill>
                <a:schemeClr val="dk1"/>
              </a:solidFill>
              <a:effectLst/>
              <a:latin typeface="+mn-lt"/>
              <a:ea typeface="+mn-ea"/>
              <a:cs typeface="+mn-cs"/>
            </a:rPr>
            <a:t>　これは将来負担額の大部分を占める「一般会計等に係る地方債の現在高」が、地方交付税の振替である臨時財政対策債の発行額増に伴い、増加していることなどによるものです。（なお、この臨時財政対策債については、後年度、その全額が地方交付税で措置されるため、実質的に将来負担額としてはカウントされていません）。</a:t>
          </a:r>
          <a:endParaRPr lang="ja-JP" altLang="ja-JP">
            <a:effectLst/>
          </a:endParaRPr>
        </a:p>
        <a:p>
          <a:r>
            <a:rPr kumimoji="1" lang="ja-JP" altLang="ja-JP" sz="1100">
              <a:solidFill>
                <a:schemeClr val="dk1"/>
              </a:solidFill>
              <a:effectLst/>
              <a:latin typeface="+mn-lt"/>
              <a:ea typeface="+mn-ea"/>
              <a:cs typeface="+mn-cs"/>
            </a:rPr>
            <a:t>　一方、充当可能財源等（Ｂ）は、平成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7,902</a:t>
          </a:r>
          <a:r>
            <a:rPr kumimoji="1" lang="ja-JP" altLang="ja-JP" sz="1100">
              <a:solidFill>
                <a:schemeClr val="dk1"/>
              </a:solidFill>
              <a:effectLst/>
              <a:latin typeface="+mn-lt"/>
              <a:ea typeface="+mn-ea"/>
              <a:cs typeface="+mn-cs"/>
            </a:rPr>
            <a:t>億円でしたが、基準財政需要額算入見込額が増加していることなどにより、平成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8,288</a:t>
          </a:r>
          <a:r>
            <a:rPr kumimoji="1" lang="ja-JP" altLang="ja-JP" sz="1100">
              <a:solidFill>
                <a:schemeClr val="dk1"/>
              </a:solidFill>
              <a:effectLst/>
              <a:latin typeface="+mn-lt"/>
              <a:ea typeface="+mn-ea"/>
              <a:cs typeface="+mn-cs"/>
            </a:rPr>
            <a:t>億円と</a:t>
          </a:r>
          <a:r>
            <a:rPr kumimoji="1" lang="en-US" altLang="ja-JP" sz="1100">
              <a:solidFill>
                <a:schemeClr val="dk1"/>
              </a:solidFill>
              <a:effectLst/>
              <a:latin typeface="+mn-lt"/>
              <a:ea typeface="+mn-ea"/>
              <a:cs typeface="+mn-cs"/>
            </a:rPr>
            <a:t>386</a:t>
          </a:r>
          <a:r>
            <a:rPr kumimoji="1" lang="ja-JP" altLang="ja-JP" sz="1100">
              <a:solidFill>
                <a:schemeClr val="dk1"/>
              </a:solidFill>
              <a:effectLst/>
              <a:latin typeface="+mn-lt"/>
              <a:ea typeface="+mn-ea"/>
              <a:cs typeface="+mn-cs"/>
            </a:rPr>
            <a:t>億円増加しています。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結果として、将来負担比率の分子である（Ａ）－（Ｂ）は、平成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3,336</a:t>
          </a:r>
          <a:r>
            <a:rPr kumimoji="1" lang="ja-JP" altLang="ja-JP" sz="1100">
              <a:solidFill>
                <a:schemeClr val="dk1"/>
              </a:solidFill>
              <a:effectLst/>
              <a:latin typeface="+mn-lt"/>
              <a:ea typeface="+mn-ea"/>
              <a:cs typeface="+mn-cs"/>
            </a:rPr>
            <a:t>億円でしたが、平成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3,557</a:t>
          </a:r>
          <a:r>
            <a:rPr kumimoji="1" lang="ja-JP" altLang="ja-JP" sz="1100">
              <a:solidFill>
                <a:schemeClr val="dk1"/>
              </a:solidFill>
              <a:effectLst/>
              <a:latin typeface="+mn-lt"/>
              <a:ea typeface="+mn-ea"/>
              <a:cs typeface="+mn-cs"/>
            </a:rPr>
            <a:t>億円と</a:t>
          </a:r>
          <a:r>
            <a:rPr kumimoji="1" lang="en-US" altLang="ja-JP" sz="1100">
              <a:solidFill>
                <a:schemeClr val="dk1"/>
              </a:solidFill>
              <a:effectLst/>
              <a:latin typeface="+mn-lt"/>
              <a:ea typeface="+mn-ea"/>
              <a:cs typeface="+mn-cs"/>
            </a:rPr>
            <a:t>221</a:t>
          </a:r>
          <a:r>
            <a:rPr kumimoji="1" lang="ja-JP" altLang="ja-JP" sz="1100">
              <a:solidFill>
                <a:schemeClr val="dk1"/>
              </a:solidFill>
              <a:effectLst/>
              <a:latin typeface="+mn-lt"/>
              <a:ea typeface="+mn-ea"/>
              <a:cs typeface="+mn-cs"/>
            </a:rPr>
            <a:t>億円増加しています。</a:t>
          </a:r>
          <a:endParaRPr lang="ja-JP" altLang="ja-JP">
            <a:effectLst/>
          </a:endParaRPr>
        </a:p>
        <a:p>
          <a:r>
            <a:rPr kumimoji="1" lang="ja-JP" altLang="ja-JP" sz="1100">
              <a:solidFill>
                <a:schemeClr val="dk1"/>
              </a:solidFill>
              <a:effectLst/>
              <a:latin typeface="+mn-lt"/>
              <a:ea typeface="+mn-ea"/>
              <a:cs typeface="+mn-cs"/>
            </a:rPr>
            <a:t>　今後については、将来負担額の大半を地方債の残高が占めることから、地方債の活用にあたっては、事業の熟度や重要性を吟味した上で、施策の選択と集中により、適正な市債管理に努めます。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20" width="2.125" style="139" customWidth="1"/>
    <col min="21" max="21" width="2.375" style="139" customWidth="1"/>
    <col min="22" max="38" width="2.125" style="139" customWidth="1"/>
    <col min="39" max="39" width="2.375" style="139" customWidth="1"/>
    <col min="40" max="56" width="2.125" style="139" customWidth="1"/>
    <col min="57" max="57" width="2.25" style="139" customWidth="1"/>
    <col min="58" max="74" width="2.125" style="139" customWidth="1"/>
    <col min="75" max="75" width="2.25" style="139" customWidth="1"/>
    <col min="76" max="92" width="2.125" style="139" customWidth="1"/>
    <col min="93" max="93" width="2.25" style="139" customWidth="1"/>
    <col min="94"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523522202</v>
      </c>
      <c r="BO4" s="379"/>
      <c r="BP4" s="379"/>
      <c r="BQ4" s="379"/>
      <c r="BR4" s="379"/>
      <c r="BS4" s="379"/>
      <c r="BT4" s="379"/>
      <c r="BU4" s="380"/>
      <c r="BV4" s="378">
        <v>516400405</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0.9</v>
      </c>
      <c r="CU4" s="556"/>
      <c r="CV4" s="556"/>
      <c r="CW4" s="556"/>
      <c r="CX4" s="556"/>
      <c r="CY4" s="556"/>
      <c r="CZ4" s="556"/>
      <c r="DA4" s="557"/>
      <c r="DB4" s="555">
        <v>0.9</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517271710</v>
      </c>
      <c r="BO5" s="384"/>
      <c r="BP5" s="384"/>
      <c r="BQ5" s="384"/>
      <c r="BR5" s="384"/>
      <c r="BS5" s="384"/>
      <c r="BT5" s="384"/>
      <c r="BU5" s="385"/>
      <c r="BV5" s="383">
        <v>511684055</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96.9</v>
      </c>
      <c r="CU5" s="354"/>
      <c r="CV5" s="354"/>
      <c r="CW5" s="354"/>
      <c r="CX5" s="354"/>
      <c r="CY5" s="354"/>
      <c r="CZ5" s="354"/>
      <c r="DA5" s="355"/>
      <c r="DB5" s="353">
        <v>95.6</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6250492</v>
      </c>
      <c r="BO6" s="384"/>
      <c r="BP6" s="384"/>
      <c r="BQ6" s="384"/>
      <c r="BR6" s="384"/>
      <c r="BS6" s="384"/>
      <c r="BT6" s="384"/>
      <c r="BU6" s="385"/>
      <c r="BV6" s="383">
        <v>4716350</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111.5</v>
      </c>
      <c r="CU6" s="530"/>
      <c r="CV6" s="530"/>
      <c r="CW6" s="530"/>
      <c r="CX6" s="530"/>
      <c r="CY6" s="530"/>
      <c r="CZ6" s="530"/>
      <c r="DA6" s="531"/>
      <c r="DB6" s="529">
        <v>110.1</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3926159</v>
      </c>
      <c r="BO7" s="384"/>
      <c r="BP7" s="384"/>
      <c r="BQ7" s="384"/>
      <c r="BR7" s="384"/>
      <c r="BS7" s="384"/>
      <c r="BT7" s="384"/>
      <c r="BU7" s="385"/>
      <c r="BV7" s="383">
        <v>2536786</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249476682</v>
      </c>
      <c r="CU7" s="384"/>
      <c r="CV7" s="384"/>
      <c r="CW7" s="384"/>
      <c r="CX7" s="384"/>
      <c r="CY7" s="384"/>
      <c r="CZ7" s="384"/>
      <c r="DA7" s="385"/>
      <c r="DB7" s="383">
        <v>250008098</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2324333</v>
      </c>
      <c r="BO8" s="384"/>
      <c r="BP8" s="384"/>
      <c r="BQ8" s="384"/>
      <c r="BR8" s="384"/>
      <c r="BS8" s="384"/>
      <c r="BT8" s="384"/>
      <c r="BU8" s="385"/>
      <c r="BV8" s="383">
        <v>2179564</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0.71</v>
      </c>
      <c r="CU8" s="493"/>
      <c r="CV8" s="493"/>
      <c r="CW8" s="493"/>
      <c r="CX8" s="493"/>
      <c r="CY8" s="493"/>
      <c r="CZ8" s="493"/>
      <c r="DA8" s="494"/>
      <c r="DB8" s="492">
        <v>0.7</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976846</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144769</v>
      </c>
      <c r="BO9" s="384"/>
      <c r="BP9" s="384"/>
      <c r="BQ9" s="384"/>
      <c r="BR9" s="384"/>
      <c r="BS9" s="384"/>
      <c r="BT9" s="384"/>
      <c r="BU9" s="385"/>
      <c r="BV9" s="383">
        <v>304519</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21.2</v>
      </c>
      <c r="CU9" s="354"/>
      <c r="CV9" s="354"/>
      <c r="CW9" s="354"/>
      <c r="CX9" s="354"/>
      <c r="CY9" s="354"/>
      <c r="CZ9" s="354"/>
      <c r="DA9" s="355"/>
      <c r="DB9" s="353">
        <v>21.9</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993525</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723000</v>
      </c>
      <c r="BO10" s="384"/>
      <c r="BP10" s="384"/>
      <c r="BQ10" s="384"/>
      <c r="BR10" s="384"/>
      <c r="BS10" s="384"/>
      <c r="BT10" s="384"/>
      <c r="BU10" s="385"/>
      <c r="BV10" s="383">
        <v>677000</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x14ac:dyDescent="0.15">
      <c r="A12" s="138"/>
      <c r="B12" s="495" t="s">
        <v>112</v>
      </c>
      <c r="C12" s="496"/>
      <c r="D12" s="496"/>
      <c r="E12" s="496"/>
      <c r="F12" s="496"/>
      <c r="G12" s="496"/>
      <c r="H12" s="496"/>
      <c r="I12" s="496"/>
      <c r="J12" s="496"/>
      <c r="K12" s="497"/>
      <c r="L12" s="504" t="s">
        <v>113</v>
      </c>
      <c r="M12" s="505"/>
      <c r="N12" s="505"/>
      <c r="O12" s="505"/>
      <c r="P12" s="505"/>
      <c r="Q12" s="506"/>
      <c r="R12" s="507">
        <v>976925</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121</v>
      </c>
      <c r="N13" s="482"/>
      <c r="O13" s="482"/>
      <c r="P13" s="482"/>
      <c r="Q13" s="483"/>
      <c r="R13" s="484">
        <v>965582</v>
      </c>
      <c r="S13" s="485"/>
      <c r="T13" s="485"/>
      <c r="U13" s="485"/>
      <c r="V13" s="486"/>
      <c r="W13" s="472" t="s">
        <v>122</v>
      </c>
      <c r="X13" s="396"/>
      <c r="Y13" s="396"/>
      <c r="Z13" s="396"/>
      <c r="AA13" s="396"/>
      <c r="AB13" s="397"/>
      <c r="AC13" s="359">
        <v>3252</v>
      </c>
      <c r="AD13" s="360"/>
      <c r="AE13" s="360"/>
      <c r="AF13" s="360"/>
      <c r="AG13" s="361"/>
      <c r="AH13" s="359">
        <v>3820</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867769</v>
      </c>
      <c r="BO13" s="384"/>
      <c r="BP13" s="384"/>
      <c r="BQ13" s="384"/>
      <c r="BR13" s="384"/>
      <c r="BS13" s="384"/>
      <c r="BT13" s="384"/>
      <c r="BU13" s="385"/>
      <c r="BV13" s="383">
        <v>981519</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11.8</v>
      </c>
      <c r="CU13" s="354"/>
      <c r="CV13" s="354"/>
      <c r="CW13" s="354"/>
      <c r="CX13" s="354"/>
      <c r="CY13" s="354"/>
      <c r="CZ13" s="354"/>
      <c r="DA13" s="355"/>
      <c r="DB13" s="353">
        <v>10.5</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127</v>
      </c>
      <c r="M14" s="513"/>
      <c r="N14" s="513"/>
      <c r="O14" s="513"/>
      <c r="P14" s="513"/>
      <c r="Q14" s="514"/>
      <c r="R14" s="484">
        <v>981891</v>
      </c>
      <c r="S14" s="485"/>
      <c r="T14" s="485"/>
      <c r="U14" s="485"/>
      <c r="V14" s="486"/>
      <c r="W14" s="487"/>
      <c r="X14" s="399"/>
      <c r="Y14" s="399"/>
      <c r="Z14" s="399"/>
      <c r="AA14" s="399"/>
      <c r="AB14" s="400"/>
      <c r="AC14" s="477">
        <v>0.8</v>
      </c>
      <c r="AD14" s="478"/>
      <c r="AE14" s="478"/>
      <c r="AF14" s="478"/>
      <c r="AG14" s="479"/>
      <c r="AH14" s="477">
        <v>0.9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174.3</v>
      </c>
      <c r="CU14" s="456"/>
      <c r="CV14" s="456"/>
      <c r="CW14" s="456"/>
      <c r="CX14" s="456"/>
      <c r="CY14" s="456"/>
      <c r="CZ14" s="456"/>
      <c r="DA14" s="457"/>
      <c r="DB14" s="488">
        <v>169.3</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121</v>
      </c>
      <c r="N15" s="482"/>
      <c r="O15" s="482"/>
      <c r="P15" s="482"/>
      <c r="Q15" s="483"/>
      <c r="R15" s="484">
        <v>970587</v>
      </c>
      <c r="S15" s="485"/>
      <c r="T15" s="485"/>
      <c r="U15" s="485"/>
      <c r="V15" s="486"/>
      <c r="W15" s="472" t="s">
        <v>129</v>
      </c>
      <c r="X15" s="396"/>
      <c r="Y15" s="396"/>
      <c r="Z15" s="396"/>
      <c r="AA15" s="396"/>
      <c r="AB15" s="397"/>
      <c r="AC15" s="359">
        <v>100310</v>
      </c>
      <c r="AD15" s="360"/>
      <c r="AE15" s="360"/>
      <c r="AF15" s="360"/>
      <c r="AG15" s="361"/>
      <c r="AH15" s="359">
        <v>108633</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127977204</v>
      </c>
      <c r="BO15" s="379"/>
      <c r="BP15" s="379"/>
      <c r="BQ15" s="379"/>
      <c r="BR15" s="379"/>
      <c r="BS15" s="379"/>
      <c r="BT15" s="379"/>
      <c r="BU15" s="380"/>
      <c r="BV15" s="378">
        <v>126306284</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24.9</v>
      </c>
      <c r="AD16" s="478"/>
      <c r="AE16" s="478"/>
      <c r="AF16" s="478"/>
      <c r="AG16" s="479"/>
      <c r="AH16" s="477">
        <v>24.9</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178053059</v>
      </c>
      <c r="BO16" s="384"/>
      <c r="BP16" s="384"/>
      <c r="BQ16" s="384"/>
      <c r="BR16" s="384"/>
      <c r="BS16" s="384"/>
      <c r="BT16" s="384"/>
      <c r="BU16" s="385"/>
      <c r="BV16" s="383">
        <v>178103258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299301</v>
      </c>
      <c r="AD17" s="360"/>
      <c r="AE17" s="360"/>
      <c r="AF17" s="360"/>
      <c r="AG17" s="361"/>
      <c r="AH17" s="359">
        <v>315363</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166097530</v>
      </c>
      <c r="BO17" s="384"/>
      <c r="BP17" s="384"/>
      <c r="BQ17" s="384"/>
      <c r="BR17" s="384"/>
      <c r="BS17" s="384"/>
      <c r="BT17" s="384"/>
      <c r="BU17" s="385"/>
      <c r="BV17" s="383">
        <v>164682963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138</v>
      </c>
      <c r="C18" s="446"/>
      <c r="D18" s="446"/>
      <c r="E18" s="447"/>
      <c r="F18" s="447"/>
      <c r="G18" s="447"/>
      <c r="H18" s="447"/>
      <c r="I18" s="447"/>
      <c r="J18" s="447"/>
      <c r="K18" s="447"/>
      <c r="L18" s="448">
        <v>491.95</v>
      </c>
      <c r="M18" s="448"/>
      <c r="N18" s="448"/>
      <c r="O18" s="448"/>
      <c r="P18" s="448"/>
      <c r="Q18" s="448"/>
      <c r="R18" s="449"/>
      <c r="S18" s="449"/>
      <c r="T18" s="449"/>
      <c r="U18" s="449"/>
      <c r="V18" s="450"/>
      <c r="W18" s="464"/>
      <c r="X18" s="465"/>
      <c r="Y18" s="465"/>
      <c r="Z18" s="465"/>
      <c r="AA18" s="465"/>
      <c r="AB18" s="473"/>
      <c r="AC18" s="347">
        <v>74.3</v>
      </c>
      <c r="AD18" s="348"/>
      <c r="AE18" s="348"/>
      <c r="AF18" s="348"/>
      <c r="AG18" s="451"/>
      <c r="AH18" s="347">
        <v>72.2</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245585441</v>
      </c>
      <c r="BO18" s="384"/>
      <c r="BP18" s="384"/>
      <c r="BQ18" s="384"/>
      <c r="BR18" s="384"/>
      <c r="BS18" s="384"/>
      <c r="BT18" s="384"/>
      <c r="BU18" s="385"/>
      <c r="BV18" s="383">
        <v>241929942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140</v>
      </c>
      <c r="C19" s="446"/>
      <c r="D19" s="446"/>
      <c r="E19" s="447"/>
      <c r="F19" s="447"/>
      <c r="G19" s="447"/>
      <c r="H19" s="447"/>
      <c r="I19" s="447"/>
      <c r="J19" s="447"/>
      <c r="K19" s="447"/>
      <c r="L19" s="453">
        <v>1986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287916270</v>
      </c>
      <c r="BO19" s="384"/>
      <c r="BP19" s="384"/>
      <c r="BQ19" s="384"/>
      <c r="BR19" s="384"/>
      <c r="BS19" s="384"/>
      <c r="BT19" s="384"/>
      <c r="BU19" s="385"/>
      <c r="BV19" s="383">
        <v>285407387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142</v>
      </c>
      <c r="C20" s="446"/>
      <c r="D20" s="446"/>
      <c r="E20" s="447"/>
      <c r="F20" s="447"/>
      <c r="G20" s="447"/>
      <c r="H20" s="447"/>
      <c r="I20" s="447"/>
      <c r="J20" s="447"/>
      <c r="K20" s="447"/>
      <c r="L20" s="453">
        <v>420702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921431947</v>
      </c>
      <c r="BO23" s="384"/>
      <c r="BP23" s="384"/>
      <c r="BQ23" s="384"/>
      <c r="BR23" s="384"/>
      <c r="BS23" s="384"/>
      <c r="BT23" s="384"/>
      <c r="BU23" s="385"/>
      <c r="BV23" s="383">
        <v>904068874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151</v>
      </c>
      <c r="F24" s="357"/>
      <c r="G24" s="357"/>
      <c r="H24" s="357"/>
      <c r="I24" s="357"/>
      <c r="J24" s="357"/>
      <c r="K24" s="358"/>
      <c r="L24" s="359">
        <v>1</v>
      </c>
      <c r="M24" s="360"/>
      <c r="N24" s="360"/>
      <c r="O24" s="360"/>
      <c r="P24" s="361"/>
      <c r="Q24" s="359">
        <v>12300</v>
      </c>
      <c r="R24" s="360"/>
      <c r="S24" s="360"/>
      <c r="T24" s="360"/>
      <c r="U24" s="360"/>
      <c r="V24" s="361"/>
      <c r="W24" s="425"/>
      <c r="X24" s="416"/>
      <c r="Y24" s="417"/>
      <c r="Z24" s="356" t="s">
        <v>152</v>
      </c>
      <c r="AA24" s="357"/>
      <c r="AB24" s="357"/>
      <c r="AC24" s="357"/>
      <c r="AD24" s="357"/>
      <c r="AE24" s="357"/>
      <c r="AF24" s="357"/>
      <c r="AG24" s="358"/>
      <c r="AH24" s="359">
        <v>6138</v>
      </c>
      <c r="AI24" s="360"/>
      <c r="AJ24" s="360"/>
      <c r="AK24" s="360"/>
      <c r="AL24" s="361"/>
      <c r="AM24" s="359">
        <v>21765348</v>
      </c>
      <c r="AN24" s="360"/>
      <c r="AO24" s="360"/>
      <c r="AP24" s="360"/>
      <c r="AQ24" s="360"/>
      <c r="AR24" s="361"/>
      <c r="AS24" s="359">
        <v>3546</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130760157</v>
      </c>
      <c r="BO24" s="384"/>
      <c r="BP24" s="384"/>
      <c r="BQ24" s="384"/>
      <c r="BR24" s="384"/>
      <c r="BS24" s="384"/>
      <c r="BT24" s="384"/>
      <c r="BU24" s="385"/>
      <c r="BV24" s="383">
        <v>145951884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154</v>
      </c>
      <c r="F25" s="357"/>
      <c r="G25" s="357"/>
      <c r="H25" s="357"/>
      <c r="I25" s="357"/>
      <c r="J25" s="357"/>
      <c r="K25" s="358"/>
      <c r="L25" s="359">
        <v>3</v>
      </c>
      <c r="M25" s="360"/>
      <c r="N25" s="360"/>
      <c r="O25" s="360"/>
      <c r="P25" s="361"/>
      <c r="Q25" s="359">
        <v>9800</v>
      </c>
      <c r="R25" s="360"/>
      <c r="S25" s="360"/>
      <c r="T25" s="360"/>
      <c r="U25" s="360"/>
      <c r="V25" s="361"/>
      <c r="W25" s="425"/>
      <c r="X25" s="416"/>
      <c r="Y25" s="417"/>
      <c r="Z25" s="356" t="s">
        <v>155</v>
      </c>
      <c r="AA25" s="357"/>
      <c r="AB25" s="357"/>
      <c r="AC25" s="357"/>
      <c r="AD25" s="357"/>
      <c r="AE25" s="357"/>
      <c r="AF25" s="357"/>
      <c r="AG25" s="358"/>
      <c r="AH25" s="359">
        <v>968</v>
      </c>
      <c r="AI25" s="360"/>
      <c r="AJ25" s="360"/>
      <c r="AK25" s="360"/>
      <c r="AL25" s="361"/>
      <c r="AM25" s="359">
        <v>3115024</v>
      </c>
      <c r="AN25" s="360"/>
      <c r="AO25" s="360"/>
      <c r="AP25" s="360"/>
      <c r="AQ25" s="360"/>
      <c r="AR25" s="361"/>
      <c r="AS25" s="359">
        <v>3218</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52173223</v>
      </c>
      <c r="BO25" s="379"/>
      <c r="BP25" s="379"/>
      <c r="BQ25" s="379"/>
      <c r="BR25" s="379"/>
      <c r="BS25" s="379"/>
      <c r="BT25" s="379"/>
      <c r="BU25" s="380"/>
      <c r="BV25" s="378">
        <v>43191780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157</v>
      </c>
      <c r="F26" s="357"/>
      <c r="G26" s="357"/>
      <c r="H26" s="357"/>
      <c r="I26" s="357"/>
      <c r="J26" s="357"/>
      <c r="K26" s="358"/>
      <c r="L26" s="359">
        <v>1</v>
      </c>
      <c r="M26" s="360"/>
      <c r="N26" s="360"/>
      <c r="O26" s="360"/>
      <c r="P26" s="361"/>
      <c r="Q26" s="359">
        <v>6500</v>
      </c>
      <c r="R26" s="360"/>
      <c r="S26" s="360"/>
      <c r="T26" s="360"/>
      <c r="U26" s="360"/>
      <c r="V26" s="361"/>
      <c r="W26" s="425"/>
      <c r="X26" s="416"/>
      <c r="Y26" s="417"/>
      <c r="Z26" s="356" t="s">
        <v>158</v>
      </c>
      <c r="AA26" s="438"/>
      <c r="AB26" s="438"/>
      <c r="AC26" s="438"/>
      <c r="AD26" s="438"/>
      <c r="AE26" s="438"/>
      <c r="AF26" s="438"/>
      <c r="AG26" s="439"/>
      <c r="AH26" s="359">
        <v>480</v>
      </c>
      <c r="AI26" s="360"/>
      <c r="AJ26" s="360"/>
      <c r="AK26" s="360"/>
      <c r="AL26" s="361"/>
      <c r="AM26" s="359">
        <v>1728000</v>
      </c>
      <c r="AN26" s="360"/>
      <c r="AO26" s="360"/>
      <c r="AP26" s="360"/>
      <c r="AQ26" s="360"/>
      <c r="AR26" s="361"/>
      <c r="AS26" s="359">
        <v>3600</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v>4579004</v>
      </c>
      <c r="BO26" s="384"/>
      <c r="BP26" s="384"/>
      <c r="BQ26" s="384"/>
      <c r="BR26" s="384"/>
      <c r="BS26" s="384"/>
      <c r="BT26" s="384"/>
      <c r="BU26" s="385"/>
      <c r="BV26" s="383">
        <v>4746234</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160</v>
      </c>
      <c r="F27" s="357"/>
      <c r="G27" s="357"/>
      <c r="H27" s="357"/>
      <c r="I27" s="357"/>
      <c r="J27" s="357"/>
      <c r="K27" s="358"/>
      <c r="L27" s="359">
        <v>1</v>
      </c>
      <c r="M27" s="360"/>
      <c r="N27" s="360"/>
      <c r="O27" s="360"/>
      <c r="P27" s="361"/>
      <c r="Q27" s="359">
        <v>10900</v>
      </c>
      <c r="R27" s="360"/>
      <c r="S27" s="360"/>
      <c r="T27" s="360"/>
      <c r="U27" s="360"/>
      <c r="V27" s="361"/>
      <c r="W27" s="425"/>
      <c r="X27" s="416"/>
      <c r="Y27" s="417"/>
      <c r="Z27" s="356" t="s">
        <v>161</v>
      </c>
      <c r="AA27" s="357"/>
      <c r="AB27" s="357"/>
      <c r="AC27" s="357"/>
      <c r="AD27" s="357"/>
      <c r="AE27" s="357"/>
      <c r="AF27" s="357"/>
      <c r="AG27" s="358"/>
      <c r="AH27" s="359">
        <v>152</v>
      </c>
      <c r="AI27" s="360"/>
      <c r="AJ27" s="360"/>
      <c r="AK27" s="360"/>
      <c r="AL27" s="361"/>
      <c r="AM27" s="359">
        <v>599222</v>
      </c>
      <c r="AN27" s="360"/>
      <c r="AO27" s="360"/>
      <c r="AP27" s="360"/>
      <c r="AQ27" s="360"/>
      <c r="AR27" s="361"/>
      <c r="AS27" s="359">
        <v>3942</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13333000</v>
      </c>
      <c r="BO27" s="387"/>
      <c r="BP27" s="387"/>
      <c r="BQ27" s="387"/>
      <c r="BR27" s="387"/>
      <c r="BS27" s="387"/>
      <c r="BT27" s="387"/>
      <c r="BU27" s="388"/>
      <c r="BV27" s="386">
        <v>13333000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163</v>
      </c>
      <c r="F28" s="357"/>
      <c r="G28" s="357"/>
      <c r="H28" s="357"/>
      <c r="I28" s="357"/>
      <c r="J28" s="357"/>
      <c r="K28" s="358"/>
      <c r="L28" s="359">
        <v>1</v>
      </c>
      <c r="M28" s="360"/>
      <c r="N28" s="360"/>
      <c r="O28" s="360"/>
      <c r="P28" s="361"/>
      <c r="Q28" s="359">
        <v>9800</v>
      </c>
      <c r="R28" s="360"/>
      <c r="S28" s="360"/>
      <c r="T28" s="360"/>
      <c r="U28" s="360"/>
      <c r="V28" s="361"/>
      <c r="W28" s="425"/>
      <c r="X28" s="416"/>
      <c r="Y28" s="417"/>
      <c r="Z28" s="356" t="s">
        <v>164</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10127974</v>
      </c>
      <c r="BO28" s="379"/>
      <c r="BP28" s="379"/>
      <c r="BQ28" s="379"/>
      <c r="BR28" s="379"/>
      <c r="BS28" s="379"/>
      <c r="BT28" s="379"/>
      <c r="BU28" s="380"/>
      <c r="BV28" s="378">
        <v>9404974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167</v>
      </c>
      <c r="F29" s="357"/>
      <c r="G29" s="357"/>
      <c r="H29" s="357"/>
      <c r="I29" s="357"/>
      <c r="J29" s="357"/>
      <c r="K29" s="358"/>
      <c r="L29" s="359">
        <v>59</v>
      </c>
      <c r="M29" s="360"/>
      <c r="N29" s="360"/>
      <c r="O29" s="360"/>
      <c r="P29" s="361"/>
      <c r="Q29" s="359">
        <v>8800</v>
      </c>
      <c r="R29" s="360"/>
      <c r="S29" s="360"/>
      <c r="T29" s="360"/>
      <c r="U29" s="360"/>
      <c r="V29" s="361"/>
      <c r="W29" s="426"/>
      <c r="X29" s="427"/>
      <c r="Y29" s="428"/>
      <c r="Z29" s="356" t="s">
        <v>168</v>
      </c>
      <c r="AA29" s="357"/>
      <c r="AB29" s="357"/>
      <c r="AC29" s="357"/>
      <c r="AD29" s="357"/>
      <c r="AE29" s="357"/>
      <c r="AF29" s="357"/>
      <c r="AG29" s="358"/>
      <c r="AH29" s="359">
        <v>6290</v>
      </c>
      <c r="AI29" s="360"/>
      <c r="AJ29" s="360"/>
      <c r="AK29" s="360"/>
      <c r="AL29" s="361"/>
      <c r="AM29" s="359">
        <v>22364570</v>
      </c>
      <c r="AN29" s="360"/>
      <c r="AO29" s="360"/>
      <c r="AP29" s="360"/>
      <c r="AQ29" s="360"/>
      <c r="AR29" s="361"/>
      <c r="AS29" s="359">
        <v>3556</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12113011</v>
      </c>
      <c r="BO29" s="384"/>
      <c r="BP29" s="384"/>
      <c r="BQ29" s="384"/>
      <c r="BR29" s="384"/>
      <c r="BS29" s="384"/>
      <c r="BT29" s="384"/>
      <c r="BU29" s="385"/>
      <c r="BV29" s="383">
        <v>12252401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103.4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16733032</v>
      </c>
      <c r="BO30" s="387"/>
      <c r="BP30" s="387"/>
      <c r="BQ30" s="387"/>
      <c r="BR30" s="387"/>
      <c r="BS30" s="387"/>
      <c r="BT30" s="387"/>
      <c r="BU30" s="388"/>
      <c r="BV30" s="386">
        <v>16864826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9</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14</v>
      </c>
      <c r="AN34" s="343"/>
      <c r="AO34" s="342" t="str">
        <f>IF('各会計、関係団体の財政状況及び健全化判断比率'!B33="","",'各会計、関係団体の財政状況及び健全化判断比率'!B33)</f>
        <v>上水道事業会計</v>
      </c>
      <c r="AP34" s="342"/>
      <c r="AQ34" s="342"/>
      <c r="AR34" s="342"/>
      <c r="AS34" s="342"/>
      <c r="AT34" s="342"/>
      <c r="AU34" s="342"/>
      <c r="AV34" s="342"/>
      <c r="AW34" s="342"/>
      <c r="AX34" s="342"/>
      <c r="AY34" s="342"/>
      <c r="AZ34" s="342"/>
      <c r="BA34" s="342"/>
      <c r="BB34" s="342"/>
      <c r="BC34" s="342"/>
      <c r="BD34" s="165"/>
      <c r="BE34" s="343">
        <f>IF(BG34="","",MAX(C34:D43,U34:V43,AM34:AN43)+1)</f>
        <v>19</v>
      </c>
      <c r="BF34" s="343"/>
      <c r="BG34" s="342" t="str">
        <f>IF('各会計、関係団体の財政状況及び健全化判断比率'!B38="","",'各会計、関係団体の財政状況及び健全化判断比率'!B38)</f>
        <v>食肉センター特別会計</v>
      </c>
      <c r="BH34" s="342"/>
      <c r="BI34" s="342"/>
      <c r="BJ34" s="342"/>
      <c r="BK34" s="342"/>
      <c r="BL34" s="342"/>
      <c r="BM34" s="342"/>
      <c r="BN34" s="342"/>
      <c r="BO34" s="342"/>
      <c r="BP34" s="342"/>
      <c r="BQ34" s="342"/>
      <c r="BR34" s="342"/>
      <c r="BS34" s="342"/>
      <c r="BT34" s="342"/>
      <c r="BU34" s="342"/>
      <c r="BV34" s="165"/>
      <c r="BW34" s="343">
        <f>IF(BY34="","",MAX(C34:D43,U34:V43,AM34:AN43,BE34:BF43)+1)</f>
        <v>29</v>
      </c>
      <c r="BX34" s="343"/>
      <c r="BY34" s="342" t="str">
        <f>IF('各会計、関係団体の財政状況及び健全化判断比率'!B68="","",'各会計、関係団体の財政状況及び健全化判断比率'!B68)</f>
        <v>福岡県自治振興組合</v>
      </c>
      <c r="BZ34" s="342"/>
      <c r="CA34" s="342"/>
      <c r="CB34" s="342"/>
      <c r="CC34" s="342"/>
      <c r="CD34" s="342"/>
      <c r="CE34" s="342"/>
      <c r="CF34" s="342"/>
      <c r="CG34" s="342"/>
      <c r="CH34" s="342"/>
      <c r="CI34" s="342"/>
      <c r="CJ34" s="342"/>
      <c r="CK34" s="342"/>
      <c r="CL34" s="342"/>
      <c r="CM34" s="342"/>
      <c r="CN34" s="165"/>
      <c r="CO34" s="343">
        <f>IF(CQ34="","",MAX(C34:D43,U34:V43,AM34:AN43,BE34:BF43,BW34:BX43)+1)</f>
        <v>32</v>
      </c>
      <c r="CP34" s="343"/>
      <c r="CQ34" s="342" t="str">
        <f>IF('各会計、関係団体の財政状況及び健全化判断比率'!BS7="","",'各会計、関係団体の財政状況及び健全化判断比率'!BS7)</f>
        <v>北九州市道路公社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土地区画整理特別会計</v>
      </c>
      <c r="F35" s="342"/>
      <c r="G35" s="342"/>
      <c r="H35" s="342"/>
      <c r="I35" s="342"/>
      <c r="J35" s="342"/>
      <c r="K35" s="342"/>
      <c r="L35" s="342"/>
      <c r="M35" s="342"/>
      <c r="N35" s="342"/>
      <c r="O35" s="342"/>
      <c r="P35" s="342"/>
      <c r="Q35" s="342"/>
      <c r="R35" s="342"/>
      <c r="S35" s="342"/>
      <c r="T35" s="165"/>
      <c r="U35" s="343">
        <f>IF(W35="","",U34+1)</f>
        <v>10</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15</v>
      </c>
      <c r="AN35" s="343"/>
      <c r="AO35" s="342" t="str">
        <f>IF('各会計、関係団体の財政状況及び健全化判断比率'!B34="","",'各会計、関係団体の財政状況及び健全化判断比率'!B34)</f>
        <v>工業用水道事業会計</v>
      </c>
      <c r="AP35" s="342"/>
      <c r="AQ35" s="342"/>
      <c r="AR35" s="342"/>
      <c r="AS35" s="342"/>
      <c r="AT35" s="342"/>
      <c r="AU35" s="342"/>
      <c r="AV35" s="342"/>
      <c r="AW35" s="342"/>
      <c r="AX35" s="342"/>
      <c r="AY35" s="342"/>
      <c r="AZ35" s="342"/>
      <c r="BA35" s="342"/>
      <c r="BB35" s="342"/>
      <c r="BC35" s="342"/>
      <c r="BD35" s="165"/>
      <c r="BE35" s="343">
        <f t="shared" ref="BE35:BE43" si="1">IF(BG35="","",BE34+1)</f>
        <v>20</v>
      </c>
      <c r="BF35" s="343"/>
      <c r="BG35" s="342" t="str">
        <f>IF('各会計、関係団体の財政状況及び健全化判断比率'!B39="","",'各会計、関係団体の財政状況及び健全化判断比率'!B39)</f>
        <v>卸売市場特別会計</v>
      </c>
      <c r="BH35" s="342"/>
      <c r="BI35" s="342"/>
      <c r="BJ35" s="342"/>
      <c r="BK35" s="342"/>
      <c r="BL35" s="342"/>
      <c r="BM35" s="342"/>
      <c r="BN35" s="342"/>
      <c r="BO35" s="342"/>
      <c r="BP35" s="342"/>
      <c r="BQ35" s="342"/>
      <c r="BR35" s="342"/>
      <c r="BS35" s="342"/>
      <c r="BT35" s="342"/>
      <c r="BU35" s="342"/>
      <c r="BV35" s="165"/>
      <c r="BW35" s="343">
        <f t="shared" ref="BW35:BW43" si="2">IF(BY35="","",BW34+1)</f>
        <v>30</v>
      </c>
      <c r="BX35" s="343"/>
      <c r="BY35" s="342" t="str">
        <f>IF('各会計、関係団体の財政状況及び健全化判断比率'!B69="","",'各会計、関係団体の財政状況及び健全化判断比率'!B69)</f>
        <v>直方市・北九州市岡森用水組合</v>
      </c>
      <c r="BZ35" s="342"/>
      <c r="CA35" s="342"/>
      <c r="CB35" s="342"/>
      <c r="CC35" s="342"/>
      <c r="CD35" s="342"/>
      <c r="CE35" s="342"/>
      <c r="CF35" s="342"/>
      <c r="CG35" s="342"/>
      <c r="CH35" s="342"/>
      <c r="CI35" s="342"/>
      <c r="CJ35" s="342"/>
      <c r="CK35" s="342"/>
      <c r="CL35" s="342"/>
      <c r="CM35" s="342"/>
      <c r="CN35" s="165"/>
      <c r="CO35" s="343">
        <f t="shared" ref="CO35:CO43" si="3">IF(CQ35="","",CO34+1)</f>
        <v>33</v>
      </c>
      <c r="CP35" s="343"/>
      <c r="CQ35" s="342" t="str">
        <f>IF('各会計、関係団体の財政状況及び健全化判断比率'!BS8="","",'各会計、関係団体の財政状況及び健全化判断比率'!BS8)</f>
        <v>北九州市住宅供給公社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土地区画整理事業清算特別会計</v>
      </c>
      <c r="F36" s="342"/>
      <c r="G36" s="342"/>
      <c r="H36" s="342"/>
      <c r="I36" s="342"/>
      <c r="J36" s="342"/>
      <c r="K36" s="342"/>
      <c r="L36" s="342"/>
      <c r="M36" s="342"/>
      <c r="N36" s="342"/>
      <c r="O36" s="342"/>
      <c r="P36" s="342"/>
      <c r="Q36" s="342"/>
      <c r="R36" s="342"/>
      <c r="S36" s="342"/>
      <c r="T36" s="165"/>
      <c r="U36" s="343">
        <f t="shared" ref="U36:U43" si="4">IF(W36="","",U35+1)</f>
        <v>11</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f t="shared" si="0"/>
        <v>16</v>
      </c>
      <c r="AN36" s="343"/>
      <c r="AO36" s="342" t="str">
        <f>IF('各会計、関係団体の財政状況及び健全化判断比率'!B35="","",'各会計、関係団体の財政状況及び健全化判断比率'!B35)</f>
        <v>交通事業会計</v>
      </c>
      <c r="AP36" s="342"/>
      <c r="AQ36" s="342"/>
      <c r="AR36" s="342"/>
      <c r="AS36" s="342"/>
      <c r="AT36" s="342"/>
      <c r="AU36" s="342"/>
      <c r="AV36" s="342"/>
      <c r="AW36" s="342"/>
      <c r="AX36" s="342"/>
      <c r="AY36" s="342"/>
      <c r="AZ36" s="342"/>
      <c r="BA36" s="342"/>
      <c r="BB36" s="342"/>
      <c r="BC36" s="342"/>
      <c r="BD36" s="165"/>
      <c r="BE36" s="343">
        <f t="shared" si="1"/>
        <v>21</v>
      </c>
      <c r="BF36" s="343"/>
      <c r="BG36" s="342" t="str">
        <f>IF('各会計、関係団体の財政状況及び健全化判断比率'!B40="","",'各会計、関係団体の財政状況及び健全化判断比率'!B40)</f>
        <v>渡船特別会計</v>
      </c>
      <c r="BH36" s="342"/>
      <c r="BI36" s="342"/>
      <c r="BJ36" s="342"/>
      <c r="BK36" s="342"/>
      <c r="BL36" s="342"/>
      <c r="BM36" s="342"/>
      <c r="BN36" s="342"/>
      <c r="BO36" s="342"/>
      <c r="BP36" s="342"/>
      <c r="BQ36" s="342"/>
      <c r="BR36" s="342"/>
      <c r="BS36" s="342"/>
      <c r="BT36" s="342"/>
      <c r="BU36" s="342"/>
      <c r="BV36" s="165"/>
      <c r="BW36" s="343">
        <f t="shared" si="2"/>
        <v>31</v>
      </c>
      <c r="BX36" s="343"/>
      <c r="BY36" s="342" t="str">
        <f>IF('各会計、関係団体の財政状況及び健全化判断比率'!B70="","",'各会計、関係団体の財政状況及び健全化判断比率'!B70)</f>
        <v>福岡県後期高齢者医療広域連合</v>
      </c>
      <c r="BZ36" s="342"/>
      <c r="CA36" s="342"/>
      <c r="CB36" s="342"/>
      <c r="CC36" s="342"/>
      <c r="CD36" s="342"/>
      <c r="CE36" s="342"/>
      <c r="CF36" s="342"/>
      <c r="CG36" s="342"/>
      <c r="CH36" s="342"/>
      <c r="CI36" s="342"/>
      <c r="CJ36" s="342"/>
      <c r="CK36" s="342"/>
      <c r="CL36" s="342"/>
      <c r="CM36" s="342"/>
      <c r="CN36" s="165"/>
      <c r="CO36" s="343">
        <f t="shared" si="3"/>
        <v>34</v>
      </c>
      <c r="CP36" s="343"/>
      <c r="CQ36" s="342" t="str">
        <f>IF('各会計、関係団体の財政状況及び健全化判断比率'!BS9="","",'各会計、関係団体の財政状況及び健全化判断比率'!BS9)</f>
        <v>福岡北九州高速道路公社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公債償還特別会計</v>
      </c>
      <c r="F37" s="342"/>
      <c r="G37" s="342"/>
      <c r="H37" s="342"/>
      <c r="I37" s="342"/>
      <c r="J37" s="342"/>
      <c r="K37" s="342"/>
      <c r="L37" s="342"/>
      <c r="M37" s="342"/>
      <c r="N37" s="342"/>
      <c r="O37" s="342"/>
      <c r="P37" s="342"/>
      <c r="Q37" s="342"/>
      <c r="R37" s="342"/>
      <c r="S37" s="342"/>
      <c r="T37" s="165"/>
      <c r="U37" s="343">
        <f t="shared" si="4"/>
        <v>12</v>
      </c>
      <c r="V37" s="343"/>
      <c r="W37" s="342" t="str">
        <f>IF('各会計、関係団体の財政状況及び健全化判断比率'!B31="","",'各会計、関係団体の財政状況及び健全化判断比率'!B31)</f>
        <v>駐車場特別会計</v>
      </c>
      <c r="X37" s="342"/>
      <c r="Y37" s="342"/>
      <c r="Z37" s="342"/>
      <c r="AA37" s="342"/>
      <c r="AB37" s="342"/>
      <c r="AC37" s="342"/>
      <c r="AD37" s="342"/>
      <c r="AE37" s="342"/>
      <c r="AF37" s="342"/>
      <c r="AG37" s="342"/>
      <c r="AH37" s="342"/>
      <c r="AI37" s="342"/>
      <c r="AJ37" s="342"/>
      <c r="AK37" s="342"/>
      <c r="AL37" s="165"/>
      <c r="AM37" s="343">
        <f t="shared" si="0"/>
        <v>17</v>
      </c>
      <c r="AN37" s="343"/>
      <c r="AO37" s="342" t="str">
        <f>IF('各会計、関係団体の財政状況及び健全化判断比率'!B36="","",'各会計、関係団体の財政状況及び健全化判断比率'!B36)</f>
        <v>病院事業会計</v>
      </c>
      <c r="AP37" s="342"/>
      <c r="AQ37" s="342"/>
      <c r="AR37" s="342"/>
      <c r="AS37" s="342"/>
      <c r="AT37" s="342"/>
      <c r="AU37" s="342"/>
      <c r="AV37" s="342"/>
      <c r="AW37" s="342"/>
      <c r="AX37" s="342"/>
      <c r="AY37" s="342"/>
      <c r="AZ37" s="342"/>
      <c r="BA37" s="342"/>
      <c r="BB37" s="342"/>
      <c r="BC37" s="342"/>
      <c r="BD37" s="165"/>
      <c r="BE37" s="343">
        <f t="shared" si="1"/>
        <v>22</v>
      </c>
      <c r="BF37" s="343"/>
      <c r="BG37" s="342" t="str">
        <f>IF('各会計、関係団体の財政状況及び健全化判断比率'!B41="","",'各会計、関係団体の財政状況及び健全化判断比率'!B41)</f>
        <v>廃棄物発電特別会計</v>
      </c>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f t="shared" si="3"/>
        <v>35</v>
      </c>
      <c r="CP37" s="343"/>
      <c r="CQ37" s="342" t="str">
        <f>IF('各会計、関係団体の財政状況及び健全化判断比率'!BS10="","",'各会計、関係団体の財政状況及び健全化判断比率'!BS10)</f>
        <v>公立大学法人　北九州市立大学</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f t="shared" ref="C38:C43" si="5">IF(E38="","",C37+1)</f>
        <v>5</v>
      </c>
      <c r="D38" s="343"/>
      <c r="E38" s="342" t="str">
        <f>IF('各会計、関係団体の財政状況及び健全化判断比率'!B11="","",'各会計、関係団体の財政状況及び健全化判断比率'!B11)</f>
        <v>住宅新築資金等貸付特別会計</v>
      </c>
      <c r="F38" s="342"/>
      <c r="G38" s="342"/>
      <c r="H38" s="342"/>
      <c r="I38" s="342"/>
      <c r="J38" s="342"/>
      <c r="K38" s="342"/>
      <c r="L38" s="342"/>
      <c r="M38" s="342"/>
      <c r="N38" s="342"/>
      <c r="O38" s="342"/>
      <c r="P38" s="342"/>
      <c r="Q38" s="342"/>
      <c r="R38" s="342"/>
      <c r="S38" s="342"/>
      <c r="T38" s="165"/>
      <c r="U38" s="343">
        <f t="shared" si="4"/>
        <v>13</v>
      </c>
      <c r="V38" s="343"/>
      <c r="W38" s="342" t="str">
        <f>IF('各会計、関係団体の財政状況及び健全化判断比率'!B32="","",'各会計、関係団体の財政状況及び健全化判断比率'!B32)</f>
        <v>競輪、競艇特別会計</v>
      </c>
      <c r="X38" s="342"/>
      <c r="Y38" s="342"/>
      <c r="Z38" s="342"/>
      <c r="AA38" s="342"/>
      <c r="AB38" s="342"/>
      <c r="AC38" s="342"/>
      <c r="AD38" s="342"/>
      <c r="AE38" s="342"/>
      <c r="AF38" s="342"/>
      <c r="AG38" s="342"/>
      <c r="AH38" s="342"/>
      <c r="AI38" s="342"/>
      <c r="AJ38" s="342"/>
      <c r="AK38" s="342"/>
      <c r="AL38" s="165"/>
      <c r="AM38" s="343">
        <f t="shared" si="0"/>
        <v>18</v>
      </c>
      <c r="AN38" s="343"/>
      <c r="AO38" s="342" t="str">
        <f>IF('各会計、関係団体の財政状況及び健全化判断比率'!B37="","",'各会計、関係団体の財政状況及び健全化判断比率'!B37)</f>
        <v>下水道事業会計</v>
      </c>
      <c r="AP38" s="342"/>
      <c r="AQ38" s="342"/>
      <c r="AR38" s="342"/>
      <c r="AS38" s="342"/>
      <c r="AT38" s="342"/>
      <c r="AU38" s="342"/>
      <c r="AV38" s="342"/>
      <c r="AW38" s="342"/>
      <c r="AX38" s="342"/>
      <c r="AY38" s="342"/>
      <c r="AZ38" s="342"/>
      <c r="BA38" s="342"/>
      <c r="BB38" s="342"/>
      <c r="BC38" s="342"/>
      <c r="BD38" s="165"/>
      <c r="BE38" s="343">
        <f t="shared" si="1"/>
        <v>23</v>
      </c>
      <c r="BF38" s="343"/>
      <c r="BG38" s="342" t="str">
        <f>IF('各会計、関係団体の財政状況及び健全化判断比率'!B42="","",'各会計、関係団体の財政状況及び健全化判断比率'!B42)</f>
        <v>漁業集落排水特別会計</v>
      </c>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36</v>
      </c>
      <c r="CP38" s="343"/>
      <c r="CQ38" s="342" t="str">
        <f>IF('各会計、関係団体の財政状況及び健全化判断比率'!BS11="","",'各会計、関係団体の財政状況及び健全化判断比率'!BS11)</f>
        <v>公益財団法人　北九州産業学術推進機構</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f t="shared" si="5"/>
        <v>6</v>
      </c>
      <c r="D39" s="343"/>
      <c r="E39" s="342" t="str">
        <f>IF('各会計、関係団体の財政状況及び健全化判断比率'!B12="","",'各会計、関係団体の財政状況及び健全化判断比率'!B12)</f>
        <v>土地取得特別会計</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24</v>
      </c>
      <c r="BF39" s="343"/>
      <c r="BG39" s="342" t="str">
        <f>IF('各会計、関係団体の財政状況及び健全化判断比率'!B43="","",'各会計、関係団体の財政状況及び健全化判断比率'!B43)</f>
        <v>市民太陽光発電所特別会計</v>
      </c>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37</v>
      </c>
      <c r="CP39" s="343"/>
      <c r="CQ39" s="342" t="str">
        <f>IF('各会計、関係団体の財政状況及び健全化判断比率'!BS12="","",'各会計、関係団体の財政状況及び健全化判断比率'!BS12)</f>
        <v>公益財団法人　北九州国際交流協会</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f t="shared" si="5"/>
        <v>7</v>
      </c>
      <c r="D40" s="343"/>
      <c r="E40" s="342" t="str">
        <f>IF('各会計、関係団体の財政状況及び健全化判断比率'!B13="","",'各会計、関係団体の財政状況及び健全化判断比率'!B13)</f>
        <v>母子父子寡婦福祉資金特別会計</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f t="shared" si="1"/>
        <v>25</v>
      </c>
      <c r="BF40" s="343"/>
      <c r="BG40" s="342" t="str">
        <f>IF('各会計、関係団体の財政状況及び健全化判断比率'!B44="","",'各会計、関係団体の財政状況及び健全化判断比率'!B44)</f>
        <v>港湾整備特別会計</v>
      </c>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38</v>
      </c>
      <c r="CP40" s="343"/>
      <c r="CQ40" s="342" t="str">
        <f>IF('各会計、関係団体の財政状況及び健全化判断比率'!BS13="","",'各会計、関係団体の財政状況及び健全化判断比率'!BS13)</f>
        <v>公益財団法人　北九州市どうぶつ公園協会</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f t="shared" si="5"/>
        <v>8</v>
      </c>
      <c r="D41" s="343"/>
      <c r="E41" s="342" t="str">
        <f>IF('各会計、関係団体の財政状況及び健全化判断比率'!B14="","",'各会計、関係団体の財政状況及び健全化判断比率'!B14)</f>
        <v>臨海部産業用地貸付特別会計</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f t="shared" si="1"/>
        <v>26</v>
      </c>
      <c r="BF41" s="343"/>
      <c r="BG41" s="342" t="str">
        <f>IF('各会計、関係団体の財政状況及び健全化判断比率'!B45="","",'各会計、関係団体の財政状況及び健全化判断比率'!B45)</f>
        <v>産業用地整備特別会計</v>
      </c>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39</v>
      </c>
      <c r="CP41" s="343"/>
      <c r="CQ41" s="342" t="str">
        <f>IF('各会計、関係団体の財政状況及び健全化判断比率'!BS14="","",'各会計、関係団体の財政状況及び健全化判断比率'!BS14)</f>
        <v>公益財団法人　北九州市学校給食協会</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f t="shared" si="1"/>
        <v>27</v>
      </c>
      <c r="BF42" s="343"/>
      <c r="BG42" s="342" t="str">
        <f>IF('各会計、関係団体の財政状況及び健全化判断比率'!B46="","",'各会計、関係団体の財政状況及び健全化判断比率'!B46)</f>
        <v>空港関連用地整備特別会計</v>
      </c>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40</v>
      </c>
      <c r="CP42" s="343"/>
      <c r="CQ42" s="342" t="str">
        <f>IF('各会計、関係団体の財政状況及び健全化判断比率'!BS15="","",'各会計、関係団体の財政状況及び健全化判断比率'!BS15)</f>
        <v>公益財団法人　北九州市芸術文化振興財団</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f t="shared" si="1"/>
        <v>28</v>
      </c>
      <c r="BF43" s="343"/>
      <c r="BG43" s="342" t="str">
        <f>IF('各会計、関係団体の財政状況及び健全化判断比率'!B47="","",'各会計、関係団体の財政状況及び健全化判断比率'!B47)</f>
        <v>学術研究都市土地区画整理特別会計</v>
      </c>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41</v>
      </c>
      <c r="CP43" s="343"/>
      <c r="CQ43" s="342" t="str">
        <f>IF('各会計、関係団体の財政状況及び健全化判断比率'!BS16="","",'各会計、関係団体の財政状況及び健全化判断比率'!BS16)</f>
        <v>公益財団法人　アジア女性交流・研究フォーラム</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205</v>
      </c>
      <c r="C5" s="676"/>
      <c r="D5" s="676"/>
      <c r="E5" s="676"/>
      <c r="F5" s="676"/>
      <c r="G5" s="676"/>
      <c r="H5" s="676"/>
      <c r="I5" s="676"/>
      <c r="J5" s="676"/>
      <c r="K5" s="676"/>
      <c r="L5" s="676"/>
      <c r="M5" s="676"/>
      <c r="N5" s="676"/>
      <c r="O5" s="676"/>
      <c r="P5" s="676"/>
      <c r="Q5" s="677"/>
      <c r="R5" s="638">
        <v>157555165</v>
      </c>
      <c r="S5" s="639"/>
      <c r="T5" s="639"/>
      <c r="U5" s="639"/>
      <c r="V5" s="639"/>
      <c r="W5" s="639"/>
      <c r="X5" s="639"/>
      <c r="Y5" s="686"/>
      <c r="Z5" s="699">
        <v>30.1</v>
      </c>
      <c r="AA5" s="699"/>
      <c r="AB5" s="699"/>
      <c r="AC5" s="699"/>
      <c r="AD5" s="700">
        <v>143734480</v>
      </c>
      <c r="AE5" s="700"/>
      <c r="AF5" s="700"/>
      <c r="AG5" s="700"/>
      <c r="AH5" s="700"/>
      <c r="AI5" s="700"/>
      <c r="AJ5" s="700"/>
      <c r="AK5" s="700"/>
      <c r="AL5" s="687">
        <v>65.3</v>
      </c>
      <c r="AM5" s="656"/>
      <c r="AN5" s="656"/>
      <c r="AO5" s="688"/>
      <c r="AP5" s="675" t="s">
        <v>206</v>
      </c>
      <c r="AQ5" s="676"/>
      <c r="AR5" s="676"/>
      <c r="AS5" s="676"/>
      <c r="AT5" s="676"/>
      <c r="AU5" s="676"/>
      <c r="AV5" s="676"/>
      <c r="AW5" s="676"/>
      <c r="AX5" s="676"/>
      <c r="AY5" s="676"/>
      <c r="AZ5" s="676"/>
      <c r="BA5" s="676"/>
      <c r="BB5" s="676"/>
      <c r="BC5" s="676"/>
      <c r="BD5" s="676"/>
      <c r="BE5" s="676"/>
      <c r="BF5" s="677"/>
      <c r="BG5" s="588">
        <v>138054689</v>
      </c>
      <c r="BH5" s="589"/>
      <c r="BI5" s="589"/>
      <c r="BJ5" s="589"/>
      <c r="BK5" s="589"/>
      <c r="BL5" s="589"/>
      <c r="BM5" s="589"/>
      <c r="BN5" s="590"/>
      <c r="BO5" s="641">
        <v>87.6</v>
      </c>
      <c r="BP5" s="641"/>
      <c r="BQ5" s="641"/>
      <c r="BR5" s="641"/>
      <c r="BS5" s="642">
        <v>1490855</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x14ac:dyDescent="0.15">
      <c r="B6" s="585" t="s">
        <v>210</v>
      </c>
      <c r="C6" s="586"/>
      <c r="D6" s="586"/>
      <c r="E6" s="586"/>
      <c r="F6" s="586"/>
      <c r="G6" s="586"/>
      <c r="H6" s="586"/>
      <c r="I6" s="586"/>
      <c r="J6" s="586"/>
      <c r="K6" s="586"/>
      <c r="L6" s="586"/>
      <c r="M6" s="586"/>
      <c r="N6" s="586"/>
      <c r="O6" s="586"/>
      <c r="P6" s="586"/>
      <c r="Q6" s="587"/>
      <c r="R6" s="588">
        <v>3164981</v>
      </c>
      <c r="S6" s="589"/>
      <c r="T6" s="589"/>
      <c r="U6" s="589"/>
      <c r="V6" s="589"/>
      <c r="W6" s="589"/>
      <c r="X6" s="589"/>
      <c r="Y6" s="590"/>
      <c r="Z6" s="641">
        <v>0.6</v>
      </c>
      <c r="AA6" s="641"/>
      <c r="AB6" s="641"/>
      <c r="AC6" s="641"/>
      <c r="AD6" s="642">
        <v>3164981</v>
      </c>
      <c r="AE6" s="642"/>
      <c r="AF6" s="642"/>
      <c r="AG6" s="642"/>
      <c r="AH6" s="642"/>
      <c r="AI6" s="642"/>
      <c r="AJ6" s="642"/>
      <c r="AK6" s="642"/>
      <c r="AL6" s="611">
        <v>1.4</v>
      </c>
      <c r="AM6" s="643"/>
      <c r="AN6" s="643"/>
      <c r="AO6" s="644"/>
      <c r="AP6" s="585" t="s">
        <v>211</v>
      </c>
      <c r="AQ6" s="586"/>
      <c r="AR6" s="586"/>
      <c r="AS6" s="586"/>
      <c r="AT6" s="586"/>
      <c r="AU6" s="586"/>
      <c r="AV6" s="586"/>
      <c r="AW6" s="586"/>
      <c r="AX6" s="586"/>
      <c r="AY6" s="586"/>
      <c r="AZ6" s="586"/>
      <c r="BA6" s="586"/>
      <c r="BB6" s="586"/>
      <c r="BC6" s="586"/>
      <c r="BD6" s="586"/>
      <c r="BE6" s="586"/>
      <c r="BF6" s="587"/>
      <c r="BG6" s="588">
        <v>138054689</v>
      </c>
      <c r="BH6" s="589"/>
      <c r="BI6" s="589"/>
      <c r="BJ6" s="589"/>
      <c r="BK6" s="589"/>
      <c r="BL6" s="589"/>
      <c r="BM6" s="589"/>
      <c r="BN6" s="590"/>
      <c r="BO6" s="641">
        <v>87.6</v>
      </c>
      <c r="BP6" s="641"/>
      <c r="BQ6" s="641"/>
      <c r="BR6" s="641"/>
      <c r="BS6" s="642">
        <v>1490855</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1661908</v>
      </c>
      <c r="CS6" s="589"/>
      <c r="CT6" s="589"/>
      <c r="CU6" s="589"/>
      <c r="CV6" s="589"/>
      <c r="CW6" s="589"/>
      <c r="CX6" s="589"/>
      <c r="CY6" s="590"/>
      <c r="CZ6" s="641">
        <v>0.3</v>
      </c>
      <c r="DA6" s="641"/>
      <c r="DB6" s="641"/>
      <c r="DC6" s="641"/>
      <c r="DD6" s="594" t="s">
        <v>213</v>
      </c>
      <c r="DE6" s="589"/>
      <c r="DF6" s="589"/>
      <c r="DG6" s="589"/>
      <c r="DH6" s="589"/>
      <c r="DI6" s="589"/>
      <c r="DJ6" s="589"/>
      <c r="DK6" s="589"/>
      <c r="DL6" s="589"/>
      <c r="DM6" s="589"/>
      <c r="DN6" s="589"/>
      <c r="DO6" s="589"/>
      <c r="DP6" s="590"/>
      <c r="DQ6" s="594">
        <v>1661861</v>
      </c>
      <c r="DR6" s="589"/>
      <c r="DS6" s="589"/>
      <c r="DT6" s="589"/>
      <c r="DU6" s="589"/>
      <c r="DV6" s="589"/>
      <c r="DW6" s="589"/>
      <c r="DX6" s="589"/>
      <c r="DY6" s="589"/>
      <c r="DZ6" s="589"/>
      <c r="EA6" s="589"/>
      <c r="EB6" s="589"/>
      <c r="EC6" s="624"/>
    </row>
    <row r="7" spans="2:143" ht="11.25" customHeight="1" x14ac:dyDescent="0.15">
      <c r="B7" s="585" t="s">
        <v>214</v>
      </c>
      <c r="C7" s="586"/>
      <c r="D7" s="586"/>
      <c r="E7" s="586"/>
      <c r="F7" s="586"/>
      <c r="G7" s="586"/>
      <c r="H7" s="586"/>
      <c r="I7" s="586"/>
      <c r="J7" s="586"/>
      <c r="K7" s="586"/>
      <c r="L7" s="586"/>
      <c r="M7" s="586"/>
      <c r="N7" s="586"/>
      <c r="O7" s="586"/>
      <c r="P7" s="586"/>
      <c r="Q7" s="587"/>
      <c r="R7" s="588">
        <v>263321</v>
      </c>
      <c r="S7" s="589"/>
      <c r="T7" s="589"/>
      <c r="U7" s="589"/>
      <c r="V7" s="589"/>
      <c r="W7" s="589"/>
      <c r="X7" s="589"/>
      <c r="Y7" s="590"/>
      <c r="Z7" s="641">
        <v>0.1</v>
      </c>
      <c r="AA7" s="641"/>
      <c r="AB7" s="641"/>
      <c r="AC7" s="641"/>
      <c r="AD7" s="642">
        <v>263321</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60112975</v>
      </c>
      <c r="BH7" s="589"/>
      <c r="BI7" s="589"/>
      <c r="BJ7" s="589"/>
      <c r="BK7" s="589"/>
      <c r="BL7" s="589"/>
      <c r="BM7" s="589"/>
      <c r="BN7" s="590"/>
      <c r="BO7" s="641">
        <v>38.200000000000003</v>
      </c>
      <c r="BP7" s="641"/>
      <c r="BQ7" s="641"/>
      <c r="BR7" s="641"/>
      <c r="BS7" s="642">
        <v>1490855</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33746249</v>
      </c>
      <c r="CS7" s="589"/>
      <c r="CT7" s="589"/>
      <c r="CU7" s="589"/>
      <c r="CV7" s="589"/>
      <c r="CW7" s="589"/>
      <c r="CX7" s="589"/>
      <c r="CY7" s="590"/>
      <c r="CZ7" s="641">
        <v>6.5</v>
      </c>
      <c r="DA7" s="641"/>
      <c r="DB7" s="641"/>
      <c r="DC7" s="641"/>
      <c r="DD7" s="594">
        <v>1192042</v>
      </c>
      <c r="DE7" s="589"/>
      <c r="DF7" s="589"/>
      <c r="DG7" s="589"/>
      <c r="DH7" s="589"/>
      <c r="DI7" s="589"/>
      <c r="DJ7" s="589"/>
      <c r="DK7" s="589"/>
      <c r="DL7" s="589"/>
      <c r="DM7" s="589"/>
      <c r="DN7" s="589"/>
      <c r="DO7" s="589"/>
      <c r="DP7" s="590"/>
      <c r="DQ7" s="594">
        <v>27427607</v>
      </c>
      <c r="DR7" s="589"/>
      <c r="DS7" s="589"/>
      <c r="DT7" s="589"/>
      <c r="DU7" s="589"/>
      <c r="DV7" s="589"/>
      <c r="DW7" s="589"/>
      <c r="DX7" s="589"/>
      <c r="DY7" s="589"/>
      <c r="DZ7" s="589"/>
      <c r="EA7" s="589"/>
      <c r="EB7" s="589"/>
      <c r="EC7" s="624"/>
    </row>
    <row r="8" spans="2:143" ht="11.25" customHeight="1" x14ac:dyDescent="0.15">
      <c r="B8" s="585" t="s">
        <v>217</v>
      </c>
      <c r="C8" s="586"/>
      <c r="D8" s="586"/>
      <c r="E8" s="586"/>
      <c r="F8" s="586"/>
      <c r="G8" s="586"/>
      <c r="H8" s="586"/>
      <c r="I8" s="586"/>
      <c r="J8" s="586"/>
      <c r="K8" s="586"/>
      <c r="L8" s="586"/>
      <c r="M8" s="586"/>
      <c r="N8" s="586"/>
      <c r="O8" s="586"/>
      <c r="P8" s="586"/>
      <c r="Q8" s="587"/>
      <c r="R8" s="588">
        <v>836715</v>
      </c>
      <c r="S8" s="589"/>
      <c r="T8" s="589"/>
      <c r="U8" s="589"/>
      <c r="V8" s="589"/>
      <c r="W8" s="589"/>
      <c r="X8" s="589"/>
      <c r="Y8" s="590"/>
      <c r="Z8" s="641">
        <v>0.2</v>
      </c>
      <c r="AA8" s="641"/>
      <c r="AB8" s="641"/>
      <c r="AC8" s="641"/>
      <c r="AD8" s="642">
        <v>836715</v>
      </c>
      <c r="AE8" s="642"/>
      <c r="AF8" s="642"/>
      <c r="AG8" s="642"/>
      <c r="AH8" s="642"/>
      <c r="AI8" s="642"/>
      <c r="AJ8" s="642"/>
      <c r="AK8" s="642"/>
      <c r="AL8" s="611">
        <v>0.4</v>
      </c>
      <c r="AM8" s="643"/>
      <c r="AN8" s="643"/>
      <c r="AO8" s="644"/>
      <c r="AP8" s="585" t="s">
        <v>218</v>
      </c>
      <c r="AQ8" s="586"/>
      <c r="AR8" s="586"/>
      <c r="AS8" s="586"/>
      <c r="AT8" s="586"/>
      <c r="AU8" s="586"/>
      <c r="AV8" s="586"/>
      <c r="AW8" s="586"/>
      <c r="AX8" s="586"/>
      <c r="AY8" s="586"/>
      <c r="AZ8" s="586"/>
      <c r="BA8" s="586"/>
      <c r="BB8" s="586"/>
      <c r="BC8" s="586"/>
      <c r="BD8" s="586"/>
      <c r="BE8" s="586"/>
      <c r="BF8" s="587"/>
      <c r="BG8" s="588">
        <v>1458150</v>
      </c>
      <c r="BH8" s="589"/>
      <c r="BI8" s="589"/>
      <c r="BJ8" s="589"/>
      <c r="BK8" s="589"/>
      <c r="BL8" s="589"/>
      <c r="BM8" s="589"/>
      <c r="BN8" s="590"/>
      <c r="BO8" s="641">
        <v>0.9</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189647986</v>
      </c>
      <c r="CS8" s="589"/>
      <c r="CT8" s="589"/>
      <c r="CU8" s="589"/>
      <c r="CV8" s="589"/>
      <c r="CW8" s="589"/>
      <c r="CX8" s="589"/>
      <c r="CY8" s="590"/>
      <c r="CZ8" s="641">
        <v>36.700000000000003</v>
      </c>
      <c r="DA8" s="641"/>
      <c r="DB8" s="641"/>
      <c r="DC8" s="641"/>
      <c r="DD8" s="594">
        <v>3210433</v>
      </c>
      <c r="DE8" s="589"/>
      <c r="DF8" s="589"/>
      <c r="DG8" s="589"/>
      <c r="DH8" s="589"/>
      <c r="DI8" s="589"/>
      <c r="DJ8" s="589"/>
      <c r="DK8" s="589"/>
      <c r="DL8" s="589"/>
      <c r="DM8" s="589"/>
      <c r="DN8" s="589"/>
      <c r="DO8" s="589"/>
      <c r="DP8" s="590"/>
      <c r="DQ8" s="594">
        <v>93097497</v>
      </c>
      <c r="DR8" s="589"/>
      <c r="DS8" s="589"/>
      <c r="DT8" s="589"/>
      <c r="DU8" s="589"/>
      <c r="DV8" s="589"/>
      <c r="DW8" s="589"/>
      <c r="DX8" s="589"/>
      <c r="DY8" s="589"/>
      <c r="DZ8" s="589"/>
      <c r="EA8" s="589"/>
      <c r="EB8" s="589"/>
      <c r="EC8" s="624"/>
    </row>
    <row r="9" spans="2:143" ht="11.25" customHeight="1" x14ac:dyDescent="0.15">
      <c r="B9" s="585" t="s">
        <v>221</v>
      </c>
      <c r="C9" s="586"/>
      <c r="D9" s="586"/>
      <c r="E9" s="586"/>
      <c r="F9" s="586"/>
      <c r="G9" s="586"/>
      <c r="H9" s="586"/>
      <c r="I9" s="586"/>
      <c r="J9" s="586"/>
      <c r="K9" s="586"/>
      <c r="L9" s="586"/>
      <c r="M9" s="586"/>
      <c r="N9" s="586"/>
      <c r="O9" s="586"/>
      <c r="P9" s="586"/>
      <c r="Q9" s="587"/>
      <c r="R9" s="588">
        <v>466618</v>
      </c>
      <c r="S9" s="589"/>
      <c r="T9" s="589"/>
      <c r="U9" s="589"/>
      <c r="V9" s="589"/>
      <c r="W9" s="589"/>
      <c r="X9" s="589"/>
      <c r="Y9" s="590"/>
      <c r="Z9" s="641">
        <v>0.1</v>
      </c>
      <c r="AA9" s="641"/>
      <c r="AB9" s="641"/>
      <c r="AC9" s="641"/>
      <c r="AD9" s="642">
        <v>466618</v>
      </c>
      <c r="AE9" s="642"/>
      <c r="AF9" s="642"/>
      <c r="AG9" s="642"/>
      <c r="AH9" s="642"/>
      <c r="AI9" s="642"/>
      <c r="AJ9" s="642"/>
      <c r="AK9" s="642"/>
      <c r="AL9" s="611">
        <v>0.2</v>
      </c>
      <c r="AM9" s="643"/>
      <c r="AN9" s="643"/>
      <c r="AO9" s="644"/>
      <c r="AP9" s="585" t="s">
        <v>222</v>
      </c>
      <c r="AQ9" s="586"/>
      <c r="AR9" s="586"/>
      <c r="AS9" s="586"/>
      <c r="AT9" s="586"/>
      <c r="AU9" s="586"/>
      <c r="AV9" s="586"/>
      <c r="AW9" s="586"/>
      <c r="AX9" s="586"/>
      <c r="AY9" s="586"/>
      <c r="AZ9" s="586"/>
      <c r="BA9" s="586"/>
      <c r="BB9" s="586"/>
      <c r="BC9" s="586"/>
      <c r="BD9" s="586"/>
      <c r="BE9" s="586"/>
      <c r="BF9" s="587"/>
      <c r="BG9" s="588">
        <v>44583873</v>
      </c>
      <c r="BH9" s="589"/>
      <c r="BI9" s="589"/>
      <c r="BJ9" s="589"/>
      <c r="BK9" s="589"/>
      <c r="BL9" s="589"/>
      <c r="BM9" s="589"/>
      <c r="BN9" s="590"/>
      <c r="BO9" s="641">
        <v>28.3</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31592463</v>
      </c>
      <c r="CS9" s="589"/>
      <c r="CT9" s="589"/>
      <c r="CU9" s="589"/>
      <c r="CV9" s="589"/>
      <c r="CW9" s="589"/>
      <c r="CX9" s="589"/>
      <c r="CY9" s="590"/>
      <c r="CZ9" s="641">
        <v>6.1</v>
      </c>
      <c r="DA9" s="641"/>
      <c r="DB9" s="641"/>
      <c r="DC9" s="641"/>
      <c r="DD9" s="594">
        <v>1901252</v>
      </c>
      <c r="DE9" s="589"/>
      <c r="DF9" s="589"/>
      <c r="DG9" s="589"/>
      <c r="DH9" s="589"/>
      <c r="DI9" s="589"/>
      <c r="DJ9" s="589"/>
      <c r="DK9" s="589"/>
      <c r="DL9" s="589"/>
      <c r="DM9" s="589"/>
      <c r="DN9" s="589"/>
      <c r="DO9" s="589"/>
      <c r="DP9" s="590"/>
      <c r="DQ9" s="594">
        <v>20016021</v>
      </c>
      <c r="DR9" s="589"/>
      <c r="DS9" s="589"/>
      <c r="DT9" s="589"/>
      <c r="DU9" s="589"/>
      <c r="DV9" s="589"/>
      <c r="DW9" s="589"/>
      <c r="DX9" s="589"/>
      <c r="DY9" s="589"/>
      <c r="DZ9" s="589"/>
      <c r="EA9" s="589"/>
      <c r="EB9" s="589"/>
      <c r="EC9" s="624"/>
    </row>
    <row r="10" spans="2:143" ht="11.25" customHeight="1" x14ac:dyDescent="0.15">
      <c r="B10" s="585" t="s">
        <v>224</v>
      </c>
      <c r="C10" s="586"/>
      <c r="D10" s="586"/>
      <c r="E10" s="586"/>
      <c r="F10" s="586"/>
      <c r="G10" s="586"/>
      <c r="H10" s="586"/>
      <c r="I10" s="586"/>
      <c r="J10" s="586"/>
      <c r="K10" s="586"/>
      <c r="L10" s="586"/>
      <c r="M10" s="586"/>
      <c r="N10" s="586"/>
      <c r="O10" s="586"/>
      <c r="P10" s="586"/>
      <c r="Q10" s="587"/>
      <c r="R10" s="588">
        <v>11780208</v>
      </c>
      <c r="S10" s="589"/>
      <c r="T10" s="589"/>
      <c r="U10" s="589"/>
      <c r="V10" s="589"/>
      <c r="W10" s="589"/>
      <c r="X10" s="589"/>
      <c r="Y10" s="590"/>
      <c r="Z10" s="641">
        <v>2.2999999999999998</v>
      </c>
      <c r="AA10" s="641"/>
      <c r="AB10" s="641"/>
      <c r="AC10" s="641"/>
      <c r="AD10" s="642">
        <v>11780208</v>
      </c>
      <c r="AE10" s="642"/>
      <c r="AF10" s="642"/>
      <c r="AG10" s="642"/>
      <c r="AH10" s="642"/>
      <c r="AI10" s="642"/>
      <c r="AJ10" s="642"/>
      <c r="AK10" s="642"/>
      <c r="AL10" s="611">
        <v>5.3</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3538940</v>
      </c>
      <c r="BH10" s="589"/>
      <c r="BI10" s="589"/>
      <c r="BJ10" s="589"/>
      <c r="BK10" s="589"/>
      <c r="BL10" s="589"/>
      <c r="BM10" s="589"/>
      <c r="BN10" s="590"/>
      <c r="BO10" s="641">
        <v>2.2000000000000002</v>
      </c>
      <c r="BP10" s="641"/>
      <c r="BQ10" s="641"/>
      <c r="BR10" s="641"/>
      <c r="BS10" s="594">
        <v>585519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1652901</v>
      </c>
      <c r="CS10" s="589"/>
      <c r="CT10" s="589"/>
      <c r="CU10" s="589"/>
      <c r="CV10" s="589"/>
      <c r="CW10" s="589"/>
      <c r="CX10" s="589"/>
      <c r="CY10" s="590"/>
      <c r="CZ10" s="641">
        <v>0.3</v>
      </c>
      <c r="DA10" s="641"/>
      <c r="DB10" s="641"/>
      <c r="DC10" s="641"/>
      <c r="DD10" s="594">
        <v>9506</v>
      </c>
      <c r="DE10" s="589"/>
      <c r="DF10" s="589"/>
      <c r="DG10" s="589"/>
      <c r="DH10" s="589"/>
      <c r="DI10" s="589"/>
      <c r="DJ10" s="589"/>
      <c r="DK10" s="589"/>
      <c r="DL10" s="589"/>
      <c r="DM10" s="589"/>
      <c r="DN10" s="589"/>
      <c r="DO10" s="589"/>
      <c r="DP10" s="590"/>
      <c r="DQ10" s="594">
        <v>398885</v>
      </c>
      <c r="DR10" s="589"/>
      <c r="DS10" s="589"/>
      <c r="DT10" s="589"/>
      <c r="DU10" s="589"/>
      <c r="DV10" s="589"/>
      <c r="DW10" s="589"/>
      <c r="DX10" s="589"/>
      <c r="DY10" s="589"/>
      <c r="DZ10" s="589"/>
      <c r="EA10" s="589"/>
      <c r="EB10" s="589"/>
      <c r="EC10" s="624"/>
    </row>
    <row r="11" spans="2:143" ht="11.25" customHeight="1" x14ac:dyDescent="0.15">
      <c r="B11" s="585" t="s">
        <v>227</v>
      </c>
      <c r="C11" s="586"/>
      <c r="D11" s="586"/>
      <c r="E11" s="586"/>
      <c r="F11" s="586"/>
      <c r="G11" s="586"/>
      <c r="H11" s="586"/>
      <c r="I11" s="586"/>
      <c r="J11" s="586"/>
      <c r="K11" s="586"/>
      <c r="L11" s="586"/>
      <c r="M11" s="586"/>
      <c r="N11" s="586"/>
      <c r="O11" s="586"/>
      <c r="P11" s="586"/>
      <c r="Q11" s="587"/>
      <c r="R11" s="588">
        <v>49193</v>
      </c>
      <c r="S11" s="589"/>
      <c r="T11" s="589"/>
      <c r="U11" s="589"/>
      <c r="V11" s="589"/>
      <c r="W11" s="589"/>
      <c r="X11" s="589"/>
      <c r="Y11" s="590"/>
      <c r="Z11" s="641">
        <v>0</v>
      </c>
      <c r="AA11" s="641"/>
      <c r="AB11" s="641"/>
      <c r="AC11" s="641"/>
      <c r="AD11" s="642">
        <v>49193</v>
      </c>
      <c r="AE11" s="642"/>
      <c r="AF11" s="642"/>
      <c r="AG11" s="642"/>
      <c r="AH11" s="642"/>
      <c r="AI11" s="642"/>
      <c r="AJ11" s="642"/>
      <c r="AK11" s="642"/>
      <c r="AL11" s="611">
        <v>0</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10532012</v>
      </c>
      <c r="BH11" s="589"/>
      <c r="BI11" s="589"/>
      <c r="BJ11" s="589"/>
      <c r="BK11" s="589"/>
      <c r="BL11" s="589"/>
      <c r="BM11" s="589"/>
      <c r="BN11" s="590"/>
      <c r="BO11" s="641">
        <v>6.7</v>
      </c>
      <c r="BP11" s="641"/>
      <c r="BQ11" s="641"/>
      <c r="BR11" s="641"/>
      <c r="BS11" s="594">
        <v>905336</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2377470</v>
      </c>
      <c r="CS11" s="589"/>
      <c r="CT11" s="589"/>
      <c r="CU11" s="589"/>
      <c r="CV11" s="589"/>
      <c r="CW11" s="589"/>
      <c r="CX11" s="589"/>
      <c r="CY11" s="590"/>
      <c r="CZ11" s="641">
        <v>0.5</v>
      </c>
      <c r="DA11" s="641"/>
      <c r="DB11" s="641"/>
      <c r="DC11" s="641"/>
      <c r="DD11" s="594">
        <v>1091496</v>
      </c>
      <c r="DE11" s="589"/>
      <c r="DF11" s="589"/>
      <c r="DG11" s="589"/>
      <c r="DH11" s="589"/>
      <c r="DI11" s="589"/>
      <c r="DJ11" s="589"/>
      <c r="DK11" s="589"/>
      <c r="DL11" s="589"/>
      <c r="DM11" s="589"/>
      <c r="DN11" s="589"/>
      <c r="DO11" s="589"/>
      <c r="DP11" s="590"/>
      <c r="DQ11" s="594">
        <v>1306586</v>
      </c>
      <c r="DR11" s="589"/>
      <c r="DS11" s="589"/>
      <c r="DT11" s="589"/>
      <c r="DU11" s="589"/>
      <c r="DV11" s="589"/>
      <c r="DW11" s="589"/>
      <c r="DX11" s="589"/>
      <c r="DY11" s="589"/>
      <c r="DZ11" s="589"/>
      <c r="EA11" s="589"/>
      <c r="EB11" s="589"/>
      <c r="EC11" s="624"/>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68628356</v>
      </c>
      <c r="BH12" s="589"/>
      <c r="BI12" s="589"/>
      <c r="BJ12" s="589"/>
      <c r="BK12" s="589"/>
      <c r="BL12" s="589"/>
      <c r="BM12" s="589"/>
      <c r="BN12" s="590"/>
      <c r="BO12" s="641">
        <v>43.6</v>
      </c>
      <c r="BP12" s="641"/>
      <c r="BQ12" s="641"/>
      <c r="BR12" s="641"/>
      <c r="BS12" s="594" t="s">
        <v>219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57294004</v>
      </c>
      <c r="CS12" s="589"/>
      <c r="CT12" s="589"/>
      <c r="CU12" s="589"/>
      <c r="CV12" s="589"/>
      <c r="CW12" s="589"/>
      <c r="CX12" s="589"/>
      <c r="CY12" s="590"/>
      <c r="CZ12" s="641">
        <v>11.1</v>
      </c>
      <c r="DA12" s="641"/>
      <c r="DB12" s="641"/>
      <c r="DC12" s="641"/>
      <c r="DD12" s="594">
        <v>248241</v>
      </c>
      <c r="DE12" s="589"/>
      <c r="DF12" s="589"/>
      <c r="DG12" s="589"/>
      <c r="DH12" s="589"/>
      <c r="DI12" s="589"/>
      <c r="DJ12" s="589"/>
      <c r="DK12" s="589"/>
      <c r="DL12" s="589"/>
      <c r="DM12" s="589"/>
      <c r="DN12" s="589"/>
      <c r="DO12" s="589"/>
      <c r="DP12" s="590"/>
      <c r="DQ12" s="594">
        <v>9581694</v>
      </c>
      <c r="DR12" s="589"/>
      <c r="DS12" s="589"/>
      <c r="DT12" s="589"/>
      <c r="DU12" s="589"/>
      <c r="DV12" s="589"/>
      <c r="DW12" s="589"/>
      <c r="DX12" s="589"/>
      <c r="DY12" s="589"/>
      <c r="DZ12" s="589"/>
      <c r="EA12" s="589"/>
      <c r="EB12" s="589"/>
      <c r="EC12" s="624"/>
    </row>
    <row r="13" spans="2:143" ht="11.25" customHeight="1" x14ac:dyDescent="0.15">
      <c r="B13" s="585" t="s">
        <v>233</v>
      </c>
      <c r="C13" s="586"/>
      <c r="D13" s="586"/>
      <c r="E13" s="586"/>
      <c r="F13" s="586"/>
      <c r="G13" s="586"/>
      <c r="H13" s="586"/>
      <c r="I13" s="586"/>
      <c r="J13" s="586"/>
      <c r="K13" s="586"/>
      <c r="L13" s="586"/>
      <c r="M13" s="586"/>
      <c r="N13" s="586"/>
      <c r="O13" s="586"/>
      <c r="P13" s="586"/>
      <c r="Q13" s="587"/>
      <c r="R13" s="588">
        <v>449676</v>
      </c>
      <c r="S13" s="589"/>
      <c r="T13" s="589"/>
      <c r="U13" s="589"/>
      <c r="V13" s="589"/>
      <c r="W13" s="589"/>
      <c r="X13" s="589"/>
      <c r="Y13" s="590"/>
      <c r="Z13" s="641">
        <v>0.1</v>
      </c>
      <c r="AA13" s="641"/>
      <c r="AB13" s="641"/>
      <c r="AC13" s="641"/>
      <c r="AD13" s="642">
        <v>449676</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66068384</v>
      </c>
      <c r="BH13" s="589"/>
      <c r="BI13" s="589"/>
      <c r="BJ13" s="589"/>
      <c r="BK13" s="589"/>
      <c r="BL13" s="589"/>
      <c r="BM13" s="589"/>
      <c r="BN13" s="590"/>
      <c r="BO13" s="641">
        <v>41.9</v>
      </c>
      <c r="BP13" s="641"/>
      <c r="BQ13" s="641"/>
      <c r="BR13" s="641"/>
      <c r="BS13" s="594" t="s">
        <v>219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77062811</v>
      </c>
      <c r="CS13" s="589"/>
      <c r="CT13" s="589"/>
      <c r="CU13" s="589"/>
      <c r="CV13" s="589"/>
      <c r="CW13" s="589"/>
      <c r="CX13" s="589"/>
      <c r="CY13" s="590"/>
      <c r="CZ13" s="641">
        <v>14.9</v>
      </c>
      <c r="DA13" s="641"/>
      <c r="DB13" s="641"/>
      <c r="DC13" s="641"/>
      <c r="DD13" s="594">
        <v>49412452</v>
      </c>
      <c r="DE13" s="589"/>
      <c r="DF13" s="589"/>
      <c r="DG13" s="589"/>
      <c r="DH13" s="589"/>
      <c r="DI13" s="589"/>
      <c r="DJ13" s="589"/>
      <c r="DK13" s="589"/>
      <c r="DL13" s="589"/>
      <c r="DM13" s="589"/>
      <c r="DN13" s="589"/>
      <c r="DO13" s="589"/>
      <c r="DP13" s="590"/>
      <c r="DQ13" s="594">
        <v>25754960</v>
      </c>
      <c r="DR13" s="589"/>
      <c r="DS13" s="589"/>
      <c r="DT13" s="589"/>
      <c r="DU13" s="589"/>
      <c r="DV13" s="589"/>
      <c r="DW13" s="589"/>
      <c r="DX13" s="589"/>
      <c r="DY13" s="589"/>
      <c r="DZ13" s="589"/>
      <c r="EA13" s="589"/>
      <c r="EB13" s="589"/>
      <c r="EC13" s="624"/>
    </row>
    <row r="14" spans="2:143" ht="11.25" customHeight="1" x14ac:dyDescent="0.15">
      <c r="B14" s="585" t="s">
        <v>236</v>
      </c>
      <c r="C14" s="586"/>
      <c r="D14" s="586"/>
      <c r="E14" s="586"/>
      <c r="F14" s="586"/>
      <c r="G14" s="586"/>
      <c r="H14" s="586"/>
      <c r="I14" s="586"/>
      <c r="J14" s="586"/>
      <c r="K14" s="586"/>
      <c r="L14" s="586"/>
      <c r="M14" s="586"/>
      <c r="N14" s="586"/>
      <c r="O14" s="586"/>
      <c r="P14" s="586"/>
      <c r="Q14" s="587"/>
      <c r="R14" s="588">
        <v>6322817</v>
      </c>
      <c r="S14" s="589"/>
      <c r="T14" s="589"/>
      <c r="U14" s="589"/>
      <c r="V14" s="589"/>
      <c r="W14" s="589"/>
      <c r="X14" s="589"/>
      <c r="Y14" s="590"/>
      <c r="Z14" s="641">
        <v>1.2</v>
      </c>
      <c r="AA14" s="641"/>
      <c r="AB14" s="641"/>
      <c r="AC14" s="641"/>
      <c r="AD14" s="642">
        <v>6322817</v>
      </c>
      <c r="AE14" s="642"/>
      <c r="AF14" s="642"/>
      <c r="AG14" s="642"/>
      <c r="AH14" s="642"/>
      <c r="AI14" s="642"/>
      <c r="AJ14" s="642"/>
      <c r="AK14" s="642"/>
      <c r="AL14" s="611">
        <v>2.9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1437056</v>
      </c>
      <c r="BH14" s="589"/>
      <c r="BI14" s="589"/>
      <c r="BJ14" s="589"/>
      <c r="BK14" s="589"/>
      <c r="BL14" s="589"/>
      <c r="BM14" s="589"/>
      <c r="BN14" s="590"/>
      <c r="BO14" s="641">
        <v>0.9</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14627789</v>
      </c>
      <c r="CS14" s="589"/>
      <c r="CT14" s="589"/>
      <c r="CU14" s="589"/>
      <c r="CV14" s="589"/>
      <c r="CW14" s="589"/>
      <c r="CX14" s="589"/>
      <c r="CY14" s="590"/>
      <c r="CZ14" s="641">
        <v>2.8</v>
      </c>
      <c r="DA14" s="641"/>
      <c r="DB14" s="641"/>
      <c r="DC14" s="641"/>
      <c r="DD14" s="594">
        <v>4353737</v>
      </c>
      <c r="DE14" s="589"/>
      <c r="DF14" s="589"/>
      <c r="DG14" s="589"/>
      <c r="DH14" s="589"/>
      <c r="DI14" s="589"/>
      <c r="DJ14" s="589"/>
      <c r="DK14" s="589"/>
      <c r="DL14" s="589"/>
      <c r="DM14" s="589"/>
      <c r="DN14" s="589"/>
      <c r="DO14" s="589"/>
      <c r="DP14" s="590"/>
      <c r="DQ14" s="594">
        <v>10383905</v>
      </c>
      <c r="DR14" s="589"/>
      <c r="DS14" s="589"/>
      <c r="DT14" s="589"/>
      <c r="DU14" s="589"/>
      <c r="DV14" s="589"/>
      <c r="DW14" s="589"/>
      <c r="DX14" s="589"/>
      <c r="DY14" s="589"/>
      <c r="DZ14" s="589"/>
      <c r="EA14" s="589"/>
      <c r="EB14" s="589"/>
      <c r="EC14" s="624"/>
    </row>
    <row r="15" spans="2:143" ht="11.25" customHeight="1" x14ac:dyDescent="0.15">
      <c r="B15" s="585" t="s">
        <v>239</v>
      </c>
      <c r="C15" s="586"/>
      <c r="D15" s="586"/>
      <c r="E15" s="586"/>
      <c r="F15" s="586"/>
      <c r="G15" s="586"/>
      <c r="H15" s="586"/>
      <c r="I15" s="586"/>
      <c r="J15" s="586"/>
      <c r="K15" s="586"/>
      <c r="L15" s="586"/>
      <c r="M15" s="586"/>
      <c r="N15" s="586"/>
      <c r="O15" s="586"/>
      <c r="P15" s="586"/>
      <c r="Q15" s="587"/>
      <c r="R15" s="588">
        <v>474430</v>
      </c>
      <c r="S15" s="589"/>
      <c r="T15" s="589"/>
      <c r="U15" s="589"/>
      <c r="V15" s="589"/>
      <c r="W15" s="589"/>
      <c r="X15" s="589"/>
      <c r="Y15" s="590"/>
      <c r="Z15" s="641">
        <v>0.1</v>
      </c>
      <c r="AA15" s="641"/>
      <c r="AB15" s="641"/>
      <c r="AC15" s="641"/>
      <c r="AD15" s="642">
        <v>474430</v>
      </c>
      <c r="AE15" s="642"/>
      <c r="AF15" s="642"/>
      <c r="AG15" s="642"/>
      <c r="AH15" s="642"/>
      <c r="AI15" s="642"/>
      <c r="AJ15" s="642"/>
      <c r="AK15" s="642"/>
      <c r="AL15" s="611">
        <v>0.2</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7845484</v>
      </c>
      <c r="BH15" s="589"/>
      <c r="BI15" s="589"/>
      <c r="BJ15" s="589"/>
      <c r="BK15" s="589"/>
      <c r="BL15" s="589"/>
      <c r="BM15" s="589"/>
      <c r="BN15" s="590"/>
      <c r="BO15" s="641">
        <v>5</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40356152</v>
      </c>
      <c r="CS15" s="589"/>
      <c r="CT15" s="589"/>
      <c r="CU15" s="589"/>
      <c r="CV15" s="589"/>
      <c r="CW15" s="589"/>
      <c r="CX15" s="589"/>
      <c r="CY15" s="590"/>
      <c r="CZ15" s="641">
        <v>7.8</v>
      </c>
      <c r="DA15" s="641"/>
      <c r="DB15" s="641"/>
      <c r="DC15" s="641"/>
      <c r="DD15" s="594">
        <v>11280244</v>
      </c>
      <c r="DE15" s="589"/>
      <c r="DF15" s="589"/>
      <c r="DG15" s="589"/>
      <c r="DH15" s="589"/>
      <c r="DI15" s="589"/>
      <c r="DJ15" s="589"/>
      <c r="DK15" s="589"/>
      <c r="DL15" s="589"/>
      <c r="DM15" s="589"/>
      <c r="DN15" s="589"/>
      <c r="DO15" s="589"/>
      <c r="DP15" s="590"/>
      <c r="DQ15" s="594">
        <v>30382288</v>
      </c>
      <c r="DR15" s="589"/>
      <c r="DS15" s="589"/>
      <c r="DT15" s="589"/>
      <c r="DU15" s="589"/>
      <c r="DV15" s="589"/>
      <c r="DW15" s="589"/>
      <c r="DX15" s="589"/>
      <c r="DY15" s="589"/>
      <c r="DZ15" s="589"/>
      <c r="EA15" s="589"/>
      <c r="EB15" s="589"/>
      <c r="EC15" s="624"/>
    </row>
    <row r="16" spans="2:143" ht="11.25" customHeight="1" x14ac:dyDescent="0.15">
      <c r="B16" s="585" t="s">
        <v>242</v>
      </c>
      <c r="C16" s="586"/>
      <c r="D16" s="586"/>
      <c r="E16" s="586"/>
      <c r="F16" s="586"/>
      <c r="G16" s="586"/>
      <c r="H16" s="586"/>
      <c r="I16" s="586"/>
      <c r="J16" s="586"/>
      <c r="K16" s="586"/>
      <c r="L16" s="586"/>
      <c r="M16" s="586"/>
      <c r="N16" s="586"/>
      <c r="O16" s="586"/>
      <c r="P16" s="586"/>
      <c r="Q16" s="587"/>
      <c r="R16" s="588">
        <v>52633325</v>
      </c>
      <c r="S16" s="589"/>
      <c r="T16" s="589"/>
      <c r="U16" s="589"/>
      <c r="V16" s="589"/>
      <c r="W16" s="589"/>
      <c r="X16" s="589"/>
      <c r="Y16" s="590"/>
      <c r="Z16" s="641">
        <v>10.1</v>
      </c>
      <c r="AA16" s="641"/>
      <c r="AB16" s="641"/>
      <c r="AC16" s="641"/>
      <c r="AD16" s="642">
        <v>50075855</v>
      </c>
      <c r="AE16" s="642"/>
      <c r="AF16" s="642"/>
      <c r="AG16" s="642"/>
      <c r="AH16" s="642"/>
      <c r="AI16" s="642"/>
      <c r="AJ16" s="642"/>
      <c r="AK16" s="642"/>
      <c r="AL16" s="611">
        <v>22.7</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v>29080</v>
      </c>
      <c r="BH16" s="589"/>
      <c r="BI16" s="589"/>
      <c r="BJ16" s="589"/>
      <c r="BK16" s="589"/>
      <c r="BL16" s="589"/>
      <c r="BM16" s="589"/>
      <c r="BN16" s="590"/>
      <c r="BO16" s="641">
        <v>0</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70981</v>
      </c>
      <c r="CS16" s="589"/>
      <c r="CT16" s="589"/>
      <c r="CU16" s="589"/>
      <c r="CV16" s="589"/>
      <c r="CW16" s="589"/>
      <c r="CX16" s="589"/>
      <c r="CY16" s="590"/>
      <c r="CZ16" s="641">
        <v>0</v>
      </c>
      <c r="DA16" s="641"/>
      <c r="DB16" s="641"/>
      <c r="DC16" s="641"/>
      <c r="DD16" s="594" t="s">
        <v>219</v>
      </c>
      <c r="DE16" s="589"/>
      <c r="DF16" s="589"/>
      <c r="DG16" s="589"/>
      <c r="DH16" s="589"/>
      <c r="DI16" s="589"/>
      <c r="DJ16" s="589"/>
      <c r="DK16" s="589"/>
      <c r="DL16" s="589"/>
      <c r="DM16" s="589"/>
      <c r="DN16" s="589"/>
      <c r="DO16" s="589"/>
      <c r="DP16" s="590"/>
      <c r="DQ16" s="594" t="s">
        <v>219</v>
      </c>
      <c r="DR16" s="589"/>
      <c r="DS16" s="589"/>
      <c r="DT16" s="589"/>
      <c r="DU16" s="589"/>
      <c r="DV16" s="589"/>
      <c r="DW16" s="589"/>
      <c r="DX16" s="589"/>
      <c r="DY16" s="589"/>
      <c r="DZ16" s="589"/>
      <c r="EA16" s="589"/>
      <c r="EB16" s="589"/>
      <c r="EC16" s="624"/>
    </row>
    <row r="17" spans="2:133" ht="11.25" customHeight="1" x14ac:dyDescent="0.15">
      <c r="B17" s="585" t="s">
        <v>245</v>
      </c>
      <c r="C17" s="586"/>
      <c r="D17" s="586"/>
      <c r="E17" s="586"/>
      <c r="F17" s="586"/>
      <c r="G17" s="586"/>
      <c r="H17" s="586"/>
      <c r="I17" s="586"/>
      <c r="J17" s="586"/>
      <c r="K17" s="586"/>
      <c r="L17" s="586"/>
      <c r="M17" s="586"/>
      <c r="N17" s="586"/>
      <c r="O17" s="586"/>
      <c r="P17" s="586"/>
      <c r="Q17" s="587"/>
      <c r="R17" s="588">
        <v>50075855</v>
      </c>
      <c r="S17" s="589"/>
      <c r="T17" s="589"/>
      <c r="U17" s="589"/>
      <c r="V17" s="589"/>
      <c r="W17" s="589"/>
      <c r="X17" s="589"/>
      <c r="Y17" s="590"/>
      <c r="Z17" s="641">
        <v>9.6</v>
      </c>
      <c r="AA17" s="641"/>
      <c r="AB17" s="641"/>
      <c r="AC17" s="641"/>
      <c r="AD17" s="642">
        <v>50075855</v>
      </c>
      <c r="AE17" s="642"/>
      <c r="AF17" s="642"/>
      <c r="AG17" s="642"/>
      <c r="AH17" s="642"/>
      <c r="AI17" s="642"/>
      <c r="AJ17" s="642"/>
      <c r="AK17" s="642"/>
      <c r="AL17" s="611">
        <v>22.7</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v>1738</v>
      </c>
      <c r="BH17" s="589"/>
      <c r="BI17" s="589"/>
      <c r="BJ17" s="589"/>
      <c r="BK17" s="589"/>
      <c r="BL17" s="589"/>
      <c r="BM17" s="589"/>
      <c r="BN17" s="590"/>
      <c r="BO17" s="641">
        <v>0</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66789059</v>
      </c>
      <c r="CS17" s="589"/>
      <c r="CT17" s="589"/>
      <c r="CU17" s="589"/>
      <c r="CV17" s="589"/>
      <c r="CW17" s="589"/>
      <c r="CX17" s="589"/>
      <c r="CY17" s="590"/>
      <c r="CZ17" s="641">
        <v>12.9</v>
      </c>
      <c r="DA17" s="641"/>
      <c r="DB17" s="641"/>
      <c r="DC17" s="641"/>
      <c r="DD17" s="594" t="s">
        <v>219</v>
      </c>
      <c r="DE17" s="589"/>
      <c r="DF17" s="589"/>
      <c r="DG17" s="589"/>
      <c r="DH17" s="589"/>
      <c r="DI17" s="589"/>
      <c r="DJ17" s="589"/>
      <c r="DK17" s="589"/>
      <c r="DL17" s="589"/>
      <c r="DM17" s="589"/>
      <c r="DN17" s="589"/>
      <c r="DO17" s="589"/>
      <c r="DP17" s="590"/>
      <c r="DQ17" s="594">
        <v>61546136</v>
      </c>
      <c r="DR17" s="589"/>
      <c r="DS17" s="589"/>
      <c r="DT17" s="589"/>
      <c r="DU17" s="589"/>
      <c r="DV17" s="589"/>
      <c r="DW17" s="589"/>
      <c r="DX17" s="589"/>
      <c r="DY17" s="589"/>
      <c r="DZ17" s="589"/>
      <c r="EA17" s="589"/>
      <c r="EB17" s="589"/>
      <c r="EC17" s="624"/>
    </row>
    <row r="18" spans="2:133" ht="11.25" customHeight="1" x14ac:dyDescent="0.15">
      <c r="B18" s="585" t="s">
        <v>248</v>
      </c>
      <c r="C18" s="586"/>
      <c r="D18" s="586"/>
      <c r="E18" s="586"/>
      <c r="F18" s="586"/>
      <c r="G18" s="586"/>
      <c r="H18" s="586"/>
      <c r="I18" s="586"/>
      <c r="J18" s="586"/>
      <c r="K18" s="586"/>
      <c r="L18" s="586"/>
      <c r="M18" s="586"/>
      <c r="N18" s="586"/>
      <c r="O18" s="586"/>
      <c r="P18" s="586"/>
      <c r="Q18" s="587"/>
      <c r="R18" s="588">
        <v>2557470</v>
      </c>
      <c r="S18" s="589"/>
      <c r="T18" s="589"/>
      <c r="U18" s="589"/>
      <c r="V18" s="589"/>
      <c r="W18" s="589"/>
      <c r="X18" s="589"/>
      <c r="Y18" s="590"/>
      <c r="Z18" s="641">
        <v>0.5</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v>391937</v>
      </c>
      <c r="CS18" s="589"/>
      <c r="CT18" s="589"/>
      <c r="CU18" s="589"/>
      <c r="CV18" s="589"/>
      <c r="CW18" s="589"/>
      <c r="CX18" s="589"/>
      <c r="CY18" s="590"/>
      <c r="CZ18" s="641">
        <v>0.1</v>
      </c>
      <c r="DA18" s="641"/>
      <c r="DB18" s="641"/>
      <c r="DC18" s="641"/>
      <c r="DD18" s="594" t="s">
        <v>219</v>
      </c>
      <c r="DE18" s="589"/>
      <c r="DF18" s="589"/>
      <c r="DG18" s="589"/>
      <c r="DH18" s="589"/>
      <c r="DI18" s="589"/>
      <c r="DJ18" s="589"/>
      <c r="DK18" s="589"/>
      <c r="DL18" s="589"/>
      <c r="DM18" s="589"/>
      <c r="DN18" s="589"/>
      <c r="DO18" s="589"/>
      <c r="DP18" s="590"/>
      <c r="DQ18" s="594">
        <v>391937</v>
      </c>
      <c r="DR18" s="589"/>
      <c r="DS18" s="589"/>
      <c r="DT18" s="589"/>
      <c r="DU18" s="589"/>
      <c r="DV18" s="589"/>
      <c r="DW18" s="589"/>
      <c r="DX18" s="589"/>
      <c r="DY18" s="589"/>
      <c r="DZ18" s="589"/>
      <c r="EA18" s="589"/>
      <c r="EB18" s="589"/>
      <c r="EC18" s="624"/>
    </row>
    <row r="19" spans="2:133" ht="11.25" customHeight="1" x14ac:dyDescent="0.15">
      <c r="B19" s="585" t="s">
        <v>251</v>
      </c>
      <c r="C19" s="586"/>
      <c r="D19" s="586"/>
      <c r="E19" s="586"/>
      <c r="F19" s="586"/>
      <c r="G19" s="586"/>
      <c r="H19" s="586"/>
      <c r="I19" s="586"/>
      <c r="J19" s="586"/>
      <c r="K19" s="586"/>
      <c r="L19" s="586"/>
      <c r="M19" s="586"/>
      <c r="N19" s="586"/>
      <c r="O19" s="586"/>
      <c r="P19" s="586"/>
      <c r="Q19" s="587"/>
      <c r="R19" s="588" t="s">
        <v>219</v>
      </c>
      <c r="S19" s="589"/>
      <c r="T19" s="589"/>
      <c r="U19" s="589"/>
      <c r="V19" s="589"/>
      <c r="W19" s="589"/>
      <c r="X19" s="589"/>
      <c r="Y19" s="590"/>
      <c r="Z19" s="641" t="s">
        <v>219</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19500476</v>
      </c>
      <c r="BH19" s="589"/>
      <c r="BI19" s="589"/>
      <c r="BJ19" s="589"/>
      <c r="BK19" s="589"/>
      <c r="BL19" s="589"/>
      <c r="BM19" s="589"/>
      <c r="BN19" s="590"/>
      <c r="BO19" s="641">
        <v>12.4</v>
      </c>
      <c r="BP19" s="641"/>
      <c r="BQ19" s="641"/>
      <c r="BR19" s="641"/>
      <c r="BS19" s="594" t="s">
        <v>219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x14ac:dyDescent="0.15">
      <c r="B20" s="585" t="s">
        <v>254</v>
      </c>
      <c r="C20" s="586"/>
      <c r="D20" s="586"/>
      <c r="E20" s="586"/>
      <c r="F20" s="586"/>
      <c r="G20" s="586"/>
      <c r="H20" s="586"/>
      <c r="I20" s="586"/>
      <c r="J20" s="586"/>
      <c r="K20" s="586"/>
      <c r="L20" s="586"/>
      <c r="M20" s="586"/>
      <c r="N20" s="586"/>
      <c r="O20" s="586"/>
      <c r="P20" s="586"/>
      <c r="Q20" s="587"/>
      <c r="R20" s="588">
        <v>233996449</v>
      </c>
      <c r="S20" s="589"/>
      <c r="T20" s="589"/>
      <c r="U20" s="589"/>
      <c r="V20" s="589"/>
      <c r="W20" s="589"/>
      <c r="X20" s="589"/>
      <c r="Y20" s="590"/>
      <c r="Z20" s="641">
        <v>44.7</v>
      </c>
      <c r="AA20" s="641"/>
      <c r="AB20" s="641"/>
      <c r="AC20" s="641"/>
      <c r="AD20" s="642">
        <v>217618294</v>
      </c>
      <c r="AE20" s="642"/>
      <c r="AF20" s="642"/>
      <c r="AG20" s="642"/>
      <c r="AH20" s="642"/>
      <c r="AI20" s="642"/>
      <c r="AJ20" s="642"/>
      <c r="AK20" s="642"/>
      <c r="AL20" s="611">
        <v>98.8</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18882236</v>
      </c>
      <c r="BH20" s="589"/>
      <c r="BI20" s="589"/>
      <c r="BJ20" s="589"/>
      <c r="BK20" s="589"/>
      <c r="BL20" s="589"/>
      <c r="BM20" s="589"/>
      <c r="BN20" s="590"/>
      <c r="BO20" s="641">
        <v>12</v>
      </c>
      <c r="BP20" s="641"/>
      <c r="BQ20" s="641"/>
      <c r="BR20" s="641"/>
      <c r="BS20" s="594" t="s">
        <v>219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517271710</v>
      </c>
      <c r="CS20" s="589"/>
      <c r="CT20" s="589"/>
      <c r="CU20" s="589"/>
      <c r="CV20" s="589"/>
      <c r="CW20" s="589"/>
      <c r="CX20" s="589"/>
      <c r="CY20" s="590"/>
      <c r="CZ20" s="641">
        <v>100</v>
      </c>
      <c r="DA20" s="641"/>
      <c r="DB20" s="641"/>
      <c r="DC20" s="641"/>
      <c r="DD20" s="594">
        <v>72699403</v>
      </c>
      <c r="DE20" s="589"/>
      <c r="DF20" s="589"/>
      <c r="DG20" s="589"/>
      <c r="DH20" s="589"/>
      <c r="DI20" s="589"/>
      <c r="DJ20" s="589"/>
      <c r="DK20" s="589"/>
      <c r="DL20" s="589"/>
      <c r="DM20" s="589"/>
      <c r="DN20" s="589"/>
      <c r="DO20" s="589"/>
      <c r="DP20" s="590"/>
      <c r="DQ20" s="594">
        <v>281949377</v>
      </c>
      <c r="DR20" s="589"/>
      <c r="DS20" s="589"/>
      <c r="DT20" s="589"/>
      <c r="DU20" s="589"/>
      <c r="DV20" s="589"/>
      <c r="DW20" s="589"/>
      <c r="DX20" s="589"/>
      <c r="DY20" s="589"/>
      <c r="DZ20" s="589"/>
      <c r="EA20" s="589"/>
      <c r="EB20" s="589"/>
      <c r="EC20" s="624"/>
    </row>
    <row r="21" spans="2:133" ht="11.25" customHeight="1" x14ac:dyDescent="0.15">
      <c r="B21" s="585" t="s">
        <v>257</v>
      </c>
      <c r="C21" s="586"/>
      <c r="D21" s="586"/>
      <c r="E21" s="586"/>
      <c r="F21" s="586"/>
      <c r="G21" s="586"/>
      <c r="H21" s="586"/>
      <c r="I21" s="586"/>
      <c r="J21" s="586"/>
      <c r="K21" s="586"/>
      <c r="L21" s="586"/>
      <c r="M21" s="586"/>
      <c r="N21" s="586"/>
      <c r="O21" s="586"/>
      <c r="P21" s="586"/>
      <c r="Q21" s="587"/>
      <c r="R21" s="588">
        <v>428802</v>
      </c>
      <c r="S21" s="589"/>
      <c r="T21" s="589"/>
      <c r="U21" s="589"/>
      <c r="V21" s="589"/>
      <c r="W21" s="589"/>
      <c r="X21" s="589"/>
      <c r="Y21" s="590"/>
      <c r="Z21" s="641">
        <v>0.1</v>
      </c>
      <c r="AA21" s="641"/>
      <c r="AB21" s="641"/>
      <c r="AC21" s="641"/>
      <c r="AD21" s="642">
        <v>428802</v>
      </c>
      <c r="AE21" s="642"/>
      <c r="AF21" s="642"/>
      <c r="AG21" s="642"/>
      <c r="AH21" s="642"/>
      <c r="AI21" s="642"/>
      <c r="AJ21" s="642"/>
      <c r="AK21" s="642"/>
      <c r="AL21" s="611">
        <v>0.2</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v>25027</v>
      </c>
      <c r="BH21" s="589"/>
      <c r="BI21" s="589"/>
      <c r="BJ21" s="589"/>
      <c r="BK21" s="589"/>
      <c r="BL21" s="589"/>
      <c r="BM21" s="589"/>
      <c r="BN21" s="590"/>
      <c r="BO21" s="641">
        <v>0</v>
      </c>
      <c r="BP21" s="641"/>
      <c r="BQ21" s="641"/>
      <c r="BR21" s="641"/>
      <c r="BS21" s="594" t="s">
        <v>219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259</v>
      </c>
      <c r="C22" s="586"/>
      <c r="D22" s="586"/>
      <c r="E22" s="586"/>
      <c r="F22" s="586"/>
      <c r="G22" s="586"/>
      <c r="H22" s="586"/>
      <c r="I22" s="586"/>
      <c r="J22" s="586"/>
      <c r="K22" s="586"/>
      <c r="L22" s="586"/>
      <c r="M22" s="586"/>
      <c r="N22" s="586"/>
      <c r="O22" s="586"/>
      <c r="P22" s="586"/>
      <c r="Q22" s="587"/>
      <c r="R22" s="588">
        <v>5065468</v>
      </c>
      <c r="S22" s="589"/>
      <c r="T22" s="589"/>
      <c r="U22" s="589"/>
      <c r="V22" s="589"/>
      <c r="W22" s="589"/>
      <c r="X22" s="589"/>
      <c r="Y22" s="590"/>
      <c r="Z22" s="641">
        <v>1</v>
      </c>
      <c r="AA22" s="641"/>
      <c r="AB22" s="641"/>
      <c r="AC22" s="641"/>
      <c r="AD22" s="642" t="s">
        <v>219</v>
      </c>
      <c r="AE22" s="642"/>
      <c r="AF22" s="642"/>
      <c r="AG22" s="642"/>
      <c r="AH22" s="642"/>
      <c r="AI22" s="642"/>
      <c r="AJ22" s="642"/>
      <c r="AK22" s="642"/>
      <c r="AL22" s="611" t="s">
        <v>219</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v>7139942</v>
      </c>
      <c r="BH22" s="589"/>
      <c r="BI22" s="589"/>
      <c r="BJ22" s="589"/>
      <c r="BK22" s="589"/>
      <c r="BL22" s="589"/>
      <c r="BM22" s="589"/>
      <c r="BN22" s="590"/>
      <c r="BO22" s="641">
        <v>4.5</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12118782</v>
      </c>
      <c r="S23" s="589"/>
      <c r="T23" s="589"/>
      <c r="U23" s="589"/>
      <c r="V23" s="589"/>
      <c r="W23" s="589"/>
      <c r="X23" s="589"/>
      <c r="Y23" s="590"/>
      <c r="Z23" s="641">
        <v>2.2999999999999998</v>
      </c>
      <c r="AA23" s="641"/>
      <c r="AB23" s="641"/>
      <c r="AC23" s="641"/>
      <c r="AD23" s="642">
        <v>1418420</v>
      </c>
      <c r="AE23" s="642"/>
      <c r="AF23" s="642"/>
      <c r="AG23" s="642"/>
      <c r="AH23" s="642"/>
      <c r="AI23" s="642"/>
      <c r="AJ23" s="642"/>
      <c r="AK23" s="642"/>
      <c r="AL23" s="611">
        <v>0.6</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11717267</v>
      </c>
      <c r="BH23" s="589"/>
      <c r="BI23" s="589"/>
      <c r="BJ23" s="589"/>
      <c r="BK23" s="589"/>
      <c r="BL23" s="589"/>
      <c r="BM23" s="589"/>
      <c r="BN23" s="590"/>
      <c r="BO23" s="641">
        <v>7.4</v>
      </c>
      <c r="BP23" s="641"/>
      <c r="BQ23" s="641"/>
      <c r="BR23" s="641"/>
      <c r="BS23" s="594" t="s">
        <v>219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4425332</v>
      </c>
      <c r="S24" s="589"/>
      <c r="T24" s="589"/>
      <c r="U24" s="589"/>
      <c r="V24" s="589"/>
      <c r="W24" s="589"/>
      <c r="X24" s="589"/>
      <c r="Y24" s="590"/>
      <c r="Z24" s="641">
        <v>0.8</v>
      </c>
      <c r="AA24" s="641"/>
      <c r="AB24" s="641"/>
      <c r="AC24" s="641"/>
      <c r="AD24" s="642">
        <v>9</v>
      </c>
      <c r="AE24" s="642"/>
      <c r="AF24" s="642"/>
      <c r="AG24" s="642"/>
      <c r="AH24" s="642"/>
      <c r="AI24" s="642"/>
      <c r="AJ24" s="642"/>
      <c r="AK24" s="642"/>
      <c r="AL24" s="611">
        <v>0</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257453636</v>
      </c>
      <c r="CS24" s="639"/>
      <c r="CT24" s="639"/>
      <c r="CU24" s="639"/>
      <c r="CV24" s="639"/>
      <c r="CW24" s="639"/>
      <c r="CX24" s="639"/>
      <c r="CY24" s="686"/>
      <c r="CZ24" s="690">
        <v>49.8</v>
      </c>
      <c r="DA24" s="691"/>
      <c r="DB24" s="691"/>
      <c r="DC24" s="692"/>
      <c r="DD24" s="685">
        <v>160777816</v>
      </c>
      <c r="DE24" s="639"/>
      <c r="DF24" s="639"/>
      <c r="DG24" s="639"/>
      <c r="DH24" s="639"/>
      <c r="DI24" s="639"/>
      <c r="DJ24" s="639"/>
      <c r="DK24" s="686"/>
      <c r="DL24" s="685">
        <v>160068990</v>
      </c>
      <c r="DM24" s="639"/>
      <c r="DN24" s="639"/>
      <c r="DO24" s="639"/>
      <c r="DP24" s="639"/>
      <c r="DQ24" s="639"/>
      <c r="DR24" s="639"/>
      <c r="DS24" s="639"/>
      <c r="DT24" s="639"/>
      <c r="DU24" s="639"/>
      <c r="DV24" s="686"/>
      <c r="DW24" s="687">
        <v>63.1</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96623320</v>
      </c>
      <c r="S25" s="589"/>
      <c r="T25" s="589"/>
      <c r="U25" s="589"/>
      <c r="V25" s="589"/>
      <c r="W25" s="589"/>
      <c r="X25" s="589"/>
      <c r="Y25" s="590"/>
      <c r="Z25" s="641">
        <v>18.5</v>
      </c>
      <c r="AA25" s="641"/>
      <c r="AB25" s="641"/>
      <c r="AC25" s="641"/>
      <c r="AD25" s="642" t="s">
        <v>219</v>
      </c>
      <c r="AE25" s="642"/>
      <c r="AF25" s="642"/>
      <c r="AG25" s="642"/>
      <c r="AH25" s="642"/>
      <c r="AI25" s="642"/>
      <c r="AJ25" s="642"/>
      <c r="AK25" s="642"/>
      <c r="AL25" s="611" t="s">
        <v>219</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v>618240</v>
      </c>
      <c r="BH25" s="589"/>
      <c r="BI25" s="589"/>
      <c r="BJ25" s="589"/>
      <c r="BK25" s="589"/>
      <c r="BL25" s="589"/>
      <c r="BM25" s="589"/>
      <c r="BN25" s="590"/>
      <c r="BO25" s="641">
        <v>0.4</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65876797</v>
      </c>
      <c r="CS25" s="607"/>
      <c r="CT25" s="607"/>
      <c r="CU25" s="607"/>
      <c r="CV25" s="607"/>
      <c r="CW25" s="607"/>
      <c r="CX25" s="607"/>
      <c r="CY25" s="608"/>
      <c r="CZ25" s="591">
        <v>12.7</v>
      </c>
      <c r="DA25" s="609"/>
      <c r="DB25" s="609"/>
      <c r="DC25" s="610"/>
      <c r="DD25" s="594">
        <v>59506883</v>
      </c>
      <c r="DE25" s="607"/>
      <c r="DF25" s="607"/>
      <c r="DG25" s="607"/>
      <c r="DH25" s="607"/>
      <c r="DI25" s="607"/>
      <c r="DJ25" s="607"/>
      <c r="DK25" s="608"/>
      <c r="DL25" s="594">
        <v>58804063</v>
      </c>
      <c r="DM25" s="607"/>
      <c r="DN25" s="607"/>
      <c r="DO25" s="607"/>
      <c r="DP25" s="607"/>
      <c r="DQ25" s="607"/>
      <c r="DR25" s="607"/>
      <c r="DS25" s="607"/>
      <c r="DT25" s="607"/>
      <c r="DU25" s="607"/>
      <c r="DV25" s="608"/>
      <c r="DW25" s="611">
        <v>23.2</v>
      </c>
      <c r="DX25" s="612"/>
      <c r="DY25" s="612"/>
      <c r="DZ25" s="612"/>
      <c r="EA25" s="612"/>
      <c r="EB25" s="612"/>
      <c r="EC25" s="613"/>
    </row>
    <row r="26" spans="2:133" ht="11.25" customHeight="1" x14ac:dyDescent="0.15">
      <c r="B26" s="682" t="s">
        <v>275</v>
      </c>
      <c r="C26" s="683"/>
      <c r="D26" s="683"/>
      <c r="E26" s="683"/>
      <c r="F26" s="683"/>
      <c r="G26" s="683"/>
      <c r="H26" s="683"/>
      <c r="I26" s="683"/>
      <c r="J26" s="683"/>
      <c r="K26" s="683"/>
      <c r="L26" s="683"/>
      <c r="M26" s="683"/>
      <c r="N26" s="683"/>
      <c r="O26" s="683"/>
      <c r="P26" s="683"/>
      <c r="Q26" s="684"/>
      <c r="R26" s="588">
        <v>25322</v>
      </c>
      <c r="S26" s="589"/>
      <c r="T26" s="589"/>
      <c r="U26" s="589"/>
      <c r="V26" s="589"/>
      <c r="W26" s="589"/>
      <c r="X26" s="589"/>
      <c r="Y26" s="590"/>
      <c r="Z26" s="641">
        <v>0</v>
      </c>
      <c r="AA26" s="641"/>
      <c r="AB26" s="641"/>
      <c r="AC26" s="641"/>
      <c r="AD26" s="642">
        <v>25322</v>
      </c>
      <c r="AE26" s="642"/>
      <c r="AF26" s="642"/>
      <c r="AG26" s="642"/>
      <c r="AH26" s="642"/>
      <c r="AI26" s="642"/>
      <c r="AJ26" s="642"/>
      <c r="AK26" s="642"/>
      <c r="AL26" s="611">
        <v>0</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43577846</v>
      </c>
      <c r="CS26" s="589"/>
      <c r="CT26" s="589"/>
      <c r="CU26" s="589"/>
      <c r="CV26" s="589"/>
      <c r="CW26" s="589"/>
      <c r="CX26" s="589"/>
      <c r="CY26" s="590"/>
      <c r="CZ26" s="591">
        <v>8.4</v>
      </c>
      <c r="DA26" s="609"/>
      <c r="DB26" s="609"/>
      <c r="DC26" s="610"/>
      <c r="DD26" s="594">
        <v>39702306</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x14ac:dyDescent="0.15">
      <c r="B27" s="585" t="s">
        <v>278</v>
      </c>
      <c r="C27" s="586"/>
      <c r="D27" s="586"/>
      <c r="E27" s="586"/>
      <c r="F27" s="586"/>
      <c r="G27" s="586"/>
      <c r="H27" s="586"/>
      <c r="I27" s="586"/>
      <c r="J27" s="586"/>
      <c r="K27" s="586"/>
      <c r="L27" s="586"/>
      <c r="M27" s="586"/>
      <c r="N27" s="586"/>
      <c r="O27" s="586"/>
      <c r="P27" s="586"/>
      <c r="Q27" s="587"/>
      <c r="R27" s="588">
        <v>21316420</v>
      </c>
      <c r="S27" s="589"/>
      <c r="T27" s="589"/>
      <c r="U27" s="589"/>
      <c r="V27" s="589"/>
      <c r="W27" s="589"/>
      <c r="X27" s="589"/>
      <c r="Y27" s="590"/>
      <c r="Z27" s="641">
        <v>4.0999999999999996</v>
      </c>
      <c r="AA27" s="641"/>
      <c r="AB27" s="641"/>
      <c r="AC27" s="641"/>
      <c r="AD27" s="642" t="s">
        <v>219</v>
      </c>
      <c r="AE27" s="642"/>
      <c r="AF27" s="642"/>
      <c r="AG27" s="642"/>
      <c r="AH27" s="642"/>
      <c r="AI27" s="642"/>
      <c r="AJ27" s="642"/>
      <c r="AK27" s="642"/>
      <c r="AL27" s="611" t="s">
        <v>219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157555165</v>
      </c>
      <c r="BH27" s="589"/>
      <c r="BI27" s="589"/>
      <c r="BJ27" s="589"/>
      <c r="BK27" s="589"/>
      <c r="BL27" s="589"/>
      <c r="BM27" s="589"/>
      <c r="BN27" s="590"/>
      <c r="BO27" s="641">
        <v>100</v>
      </c>
      <c r="BP27" s="641"/>
      <c r="BQ27" s="641"/>
      <c r="BR27" s="641"/>
      <c r="BS27" s="594">
        <v>1490855</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125167272</v>
      </c>
      <c r="CS27" s="607"/>
      <c r="CT27" s="607"/>
      <c r="CU27" s="607"/>
      <c r="CV27" s="607"/>
      <c r="CW27" s="607"/>
      <c r="CX27" s="607"/>
      <c r="CY27" s="608"/>
      <c r="CZ27" s="591">
        <v>24.2</v>
      </c>
      <c r="DA27" s="609"/>
      <c r="DB27" s="609"/>
      <c r="DC27" s="610"/>
      <c r="DD27" s="594">
        <v>40104289</v>
      </c>
      <c r="DE27" s="607"/>
      <c r="DF27" s="607"/>
      <c r="DG27" s="607"/>
      <c r="DH27" s="607"/>
      <c r="DI27" s="607"/>
      <c r="DJ27" s="607"/>
      <c r="DK27" s="608"/>
      <c r="DL27" s="594">
        <v>40101141</v>
      </c>
      <c r="DM27" s="607"/>
      <c r="DN27" s="607"/>
      <c r="DO27" s="607"/>
      <c r="DP27" s="607"/>
      <c r="DQ27" s="607"/>
      <c r="DR27" s="607"/>
      <c r="DS27" s="607"/>
      <c r="DT27" s="607"/>
      <c r="DU27" s="607"/>
      <c r="DV27" s="608"/>
      <c r="DW27" s="611">
        <v>15.8</v>
      </c>
      <c r="DX27" s="612"/>
      <c r="DY27" s="612"/>
      <c r="DZ27" s="612"/>
      <c r="EA27" s="612"/>
      <c r="EB27" s="612"/>
      <c r="EC27" s="613"/>
    </row>
    <row r="28" spans="2:133" ht="11.25" customHeight="1" x14ac:dyDescent="0.15">
      <c r="B28" s="585" t="s">
        <v>281</v>
      </c>
      <c r="C28" s="586"/>
      <c r="D28" s="586"/>
      <c r="E28" s="586"/>
      <c r="F28" s="586"/>
      <c r="G28" s="586"/>
      <c r="H28" s="586"/>
      <c r="I28" s="586"/>
      <c r="J28" s="586"/>
      <c r="K28" s="586"/>
      <c r="L28" s="586"/>
      <c r="M28" s="586"/>
      <c r="N28" s="586"/>
      <c r="O28" s="586"/>
      <c r="P28" s="586"/>
      <c r="Q28" s="587"/>
      <c r="R28" s="588">
        <v>5082189</v>
      </c>
      <c r="S28" s="589"/>
      <c r="T28" s="589"/>
      <c r="U28" s="589"/>
      <c r="V28" s="589"/>
      <c r="W28" s="589"/>
      <c r="X28" s="589"/>
      <c r="Y28" s="590"/>
      <c r="Z28" s="641">
        <v>1</v>
      </c>
      <c r="AA28" s="641"/>
      <c r="AB28" s="641"/>
      <c r="AC28" s="641"/>
      <c r="AD28" s="642">
        <v>468474</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66409567</v>
      </c>
      <c r="CS28" s="589"/>
      <c r="CT28" s="589"/>
      <c r="CU28" s="589"/>
      <c r="CV28" s="589"/>
      <c r="CW28" s="589"/>
      <c r="CX28" s="589"/>
      <c r="CY28" s="590"/>
      <c r="CZ28" s="591">
        <v>12.8</v>
      </c>
      <c r="DA28" s="609"/>
      <c r="DB28" s="609"/>
      <c r="DC28" s="610"/>
      <c r="DD28" s="594">
        <v>61166644</v>
      </c>
      <c r="DE28" s="589"/>
      <c r="DF28" s="589"/>
      <c r="DG28" s="589"/>
      <c r="DH28" s="589"/>
      <c r="DI28" s="589"/>
      <c r="DJ28" s="589"/>
      <c r="DK28" s="590"/>
      <c r="DL28" s="594">
        <v>61163786</v>
      </c>
      <c r="DM28" s="589"/>
      <c r="DN28" s="589"/>
      <c r="DO28" s="589"/>
      <c r="DP28" s="589"/>
      <c r="DQ28" s="589"/>
      <c r="DR28" s="589"/>
      <c r="DS28" s="589"/>
      <c r="DT28" s="589"/>
      <c r="DU28" s="589"/>
      <c r="DV28" s="590"/>
      <c r="DW28" s="611">
        <v>24.1</v>
      </c>
      <c r="DX28" s="612"/>
      <c r="DY28" s="612"/>
      <c r="DZ28" s="612"/>
      <c r="EA28" s="612"/>
      <c r="EB28" s="612"/>
      <c r="EC28" s="613"/>
    </row>
    <row r="29" spans="2:133" ht="11.25" customHeight="1" x14ac:dyDescent="0.15">
      <c r="B29" s="585" t="s">
        <v>283</v>
      </c>
      <c r="C29" s="586"/>
      <c r="D29" s="586"/>
      <c r="E29" s="586"/>
      <c r="F29" s="586"/>
      <c r="G29" s="586"/>
      <c r="H29" s="586"/>
      <c r="I29" s="586"/>
      <c r="J29" s="586"/>
      <c r="K29" s="586"/>
      <c r="L29" s="586"/>
      <c r="M29" s="586"/>
      <c r="N29" s="586"/>
      <c r="O29" s="586"/>
      <c r="P29" s="586"/>
      <c r="Q29" s="587"/>
      <c r="R29" s="588">
        <v>442057</v>
      </c>
      <c r="S29" s="589"/>
      <c r="T29" s="589"/>
      <c r="U29" s="589"/>
      <c r="V29" s="589"/>
      <c r="W29" s="589"/>
      <c r="X29" s="589"/>
      <c r="Y29" s="590"/>
      <c r="Z29" s="641">
        <v>0.1</v>
      </c>
      <c r="AA29" s="641"/>
      <c r="AB29" s="641"/>
      <c r="AC29" s="641"/>
      <c r="AD29" s="642" t="s">
        <v>219</v>
      </c>
      <c r="AE29" s="642"/>
      <c r="AF29" s="642"/>
      <c r="AG29" s="642"/>
      <c r="AH29" s="642"/>
      <c r="AI29" s="642"/>
      <c r="AJ29" s="642"/>
      <c r="AK29" s="642"/>
      <c r="AL29" s="611" t="s">
        <v>219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66330405</v>
      </c>
      <c r="CS29" s="607"/>
      <c r="CT29" s="607"/>
      <c r="CU29" s="607"/>
      <c r="CV29" s="607"/>
      <c r="CW29" s="607"/>
      <c r="CX29" s="607"/>
      <c r="CY29" s="608"/>
      <c r="CZ29" s="591">
        <v>12.8</v>
      </c>
      <c r="DA29" s="609"/>
      <c r="DB29" s="609"/>
      <c r="DC29" s="610"/>
      <c r="DD29" s="594">
        <v>61087482</v>
      </c>
      <c r="DE29" s="607"/>
      <c r="DF29" s="607"/>
      <c r="DG29" s="607"/>
      <c r="DH29" s="607"/>
      <c r="DI29" s="607"/>
      <c r="DJ29" s="607"/>
      <c r="DK29" s="608"/>
      <c r="DL29" s="594">
        <v>61084624</v>
      </c>
      <c r="DM29" s="607"/>
      <c r="DN29" s="607"/>
      <c r="DO29" s="607"/>
      <c r="DP29" s="607"/>
      <c r="DQ29" s="607"/>
      <c r="DR29" s="607"/>
      <c r="DS29" s="607"/>
      <c r="DT29" s="607"/>
      <c r="DU29" s="607"/>
      <c r="DV29" s="608"/>
      <c r="DW29" s="611">
        <v>24.1</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4258866</v>
      </c>
      <c r="S30" s="589"/>
      <c r="T30" s="589"/>
      <c r="U30" s="589"/>
      <c r="V30" s="589"/>
      <c r="W30" s="589"/>
      <c r="X30" s="589"/>
      <c r="Y30" s="590"/>
      <c r="Z30" s="641">
        <v>0.8</v>
      </c>
      <c r="AA30" s="641"/>
      <c r="AB30" s="641"/>
      <c r="AC30" s="641"/>
      <c r="AD30" s="642" t="s">
        <v>219</v>
      </c>
      <c r="AE30" s="642"/>
      <c r="AF30" s="642"/>
      <c r="AG30" s="642"/>
      <c r="AH30" s="642"/>
      <c r="AI30" s="642"/>
      <c r="AJ30" s="642"/>
      <c r="AK30" s="642"/>
      <c r="AL30" s="611" t="s">
        <v>219</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99.2</v>
      </c>
      <c r="BH30" s="655"/>
      <c r="BI30" s="655"/>
      <c r="BJ30" s="655"/>
      <c r="BK30" s="655"/>
      <c r="BL30" s="655"/>
      <c r="BM30" s="656">
        <v>97.4</v>
      </c>
      <c r="BN30" s="655"/>
      <c r="BO30" s="655"/>
      <c r="BP30" s="655"/>
      <c r="BQ30" s="657"/>
      <c r="BR30" s="654">
        <v>99.1</v>
      </c>
      <c r="BS30" s="655"/>
      <c r="BT30" s="655"/>
      <c r="BU30" s="655"/>
      <c r="BV30" s="655"/>
      <c r="BW30" s="655"/>
      <c r="BX30" s="656">
        <v>97</v>
      </c>
      <c r="BY30" s="655"/>
      <c r="BZ30" s="655"/>
      <c r="CA30" s="655"/>
      <c r="CB30" s="657"/>
      <c r="CD30" s="660"/>
      <c r="CE30" s="661"/>
      <c r="CF30" s="625" t="s">
        <v>291</v>
      </c>
      <c r="CG30" s="622"/>
      <c r="CH30" s="622"/>
      <c r="CI30" s="622"/>
      <c r="CJ30" s="622"/>
      <c r="CK30" s="622"/>
      <c r="CL30" s="622"/>
      <c r="CM30" s="622"/>
      <c r="CN30" s="622"/>
      <c r="CO30" s="622"/>
      <c r="CP30" s="622"/>
      <c r="CQ30" s="623"/>
      <c r="CR30" s="588">
        <v>52674127</v>
      </c>
      <c r="CS30" s="589"/>
      <c r="CT30" s="589"/>
      <c r="CU30" s="589"/>
      <c r="CV30" s="589"/>
      <c r="CW30" s="589"/>
      <c r="CX30" s="589"/>
      <c r="CY30" s="590"/>
      <c r="CZ30" s="591">
        <v>10.199999999999999</v>
      </c>
      <c r="DA30" s="609"/>
      <c r="DB30" s="609"/>
      <c r="DC30" s="610"/>
      <c r="DD30" s="594">
        <v>48193379</v>
      </c>
      <c r="DE30" s="589"/>
      <c r="DF30" s="589"/>
      <c r="DG30" s="589"/>
      <c r="DH30" s="589"/>
      <c r="DI30" s="589"/>
      <c r="DJ30" s="589"/>
      <c r="DK30" s="590"/>
      <c r="DL30" s="594">
        <v>48190521</v>
      </c>
      <c r="DM30" s="589"/>
      <c r="DN30" s="589"/>
      <c r="DO30" s="589"/>
      <c r="DP30" s="589"/>
      <c r="DQ30" s="589"/>
      <c r="DR30" s="589"/>
      <c r="DS30" s="589"/>
      <c r="DT30" s="589"/>
      <c r="DU30" s="589"/>
      <c r="DV30" s="590"/>
      <c r="DW30" s="611">
        <v>19</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4716350</v>
      </c>
      <c r="S31" s="589"/>
      <c r="T31" s="589"/>
      <c r="U31" s="589"/>
      <c r="V31" s="589"/>
      <c r="W31" s="589"/>
      <c r="X31" s="589"/>
      <c r="Y31" s="590"/>
      <c r="Z31" s="641">
        <v>0.9</v>
      </c>
      <c r="AA31" s="641"/>
      <c r="AB31" s="641"/>
      <c r="AC31" s="641"/>
      <c r="AD31" s="642" t="s">
        <v>219</v>
      </c>
      <c r="AE31" s="642"/>
      <c r="AF31" s="642"/>
      <c r="AG31" s="642"/>
      <c r="AH31" s="642"/>
      <c r="AI31" s="642"/>
      <c r="AJ31" s="642"/>
      <c r="AK31" s="642"/>
      <c r="AL31" s="611" t="s">
        <v>219</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99.1</v>
      </c>
      <c r="BH31" s="607"/>
      <c r="BI31" s="607"/>
      <c r="BJ31" s="607"/>
      <c r="BK31" s="607"/>
      <c r="BL31" s="607"/>
      <c r="BM31" s="643">
        <v>97.2</v>
      </c>
      <c r="BN31" s="653"/>
      <c r="BO31" s="653"/>
      <c r="BP31" s="653"/>
      <c r="BQ31" s="617"/>
      <c r="BR31" s="652">
        <v>98.9</v>
      </c>
      <c r="BS31" s="607"/>
      <c r="BT31" s="607"/>
      <c r="BU31" s="607"/>
      <c r="BV31" s="607"/>
      <c r="BW31" s="607"/>
      <c r="BX31" s="643">
        <v>96.7</v>
      </c>
      <c r="BY31" s="653"/>
      <c r="BZ31" s="653"/>
      <c r="CA31" s="653"/>
      <c r="CB31" s="617"/>
      <c r="CD31" s="660"/>
      <c r="CE31" s="661"/>
      <c r="CF31" s="625" t="s">
        <v>295</v>
      </c>
      <c r="CG31" s="622"/>
      <c r="CH31" s="622"/>
      <c r="CI31" s="622"/>
      <c r="CJ31" s="622"/>
      <c r="CK31" s="622"/>
      <c r="CL31" s="622"/>
      <c r="CM31" s="622"/>
      <c r="CN31" s="622"/>
      <c r="CO31" s="622"/>
      <c r="CP31" s="622"/>
      <c r="CQ31" s="623"/>
      <c r="CR31" s="588">
        <v>13656278</v>
      </c>
      <c r="CS31" s="607"/>
      <c r="CT31" s="607"/>
      <c r="CU31" s="607"/>
      <c r="CV31" s="607"/>
      <c r="CW31" s="607"/>
      <c r="CX31" s="607"/>
      <c r="CY31" s="608"/>
      <c r="CZ31" s="591">
        <v>2.6</v>
      </c>
      <c r="DA31" s="609"/>
      <c r="DB31" s="609"/>
      <c r="DC31" s="610"/>
      <c r="DD31" s="594">
        <v>12894103</v>
      </c>
      <c r="DE31" s="607"/>
      <c r="DF31" s="607"/>
      <c r="DG31" s="607"/>
      <c r="DH31" s="607"/>
      <c r="DI31" s="607"/>
      <c r="DJ31" s="607"/>
      <c r="DK31" s="608"/>
      <c r="DL31" s="594">
        <v>12894103</v>
      </c>
      <c r="DM31" s="607"/>
      <c r="DN31" s="607"/>
      <c r="DO31" s="607"/>
      <c r="DP31" s="607"/>
      <c r="DQ31" s="607"/>
      <c r="DR31" s="607"/>
      <c r="DS31" s="607"/>
      <c r="DT31" s="607"/>
      <c r="DU31" s="607"/>
      <c r="DV31" s="608"/>
      <c r="DW31" s="611">
        <v>5.0999999999999996</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64985645</v>
      </c>
      <c r="S32" s="589"/>
      <c r="T32" s="589"/>
      <c r="U32" s="589"/>
      <c r="V32" s="589"/>
      <c r="W32" s="589"/>
      <c r="X32" s="589"/>
      <c r="Y32" s="590"/>
      <c r="Z32" s="641">
        <v>12.4</v>
      </c>
      <c r="AA32" s="641"/>
      <c r="AB32" s="641"/>
      <c r="AC32" s="641"/>
      <c r="AD32" s="642">
        <v>256130</v>
      </c>
      <c r="AE32" s="642"/>
      <c r="AF32" s="642"/>
      <c r="AG32" s="642"/>
      <c r="AH32" s="642"/>
      <c r="AI32" s="642"/>
      <c r="AJ32" s="642"/>
      <c r="AK32" s="642"/>
      <c r="AL32" s="611">
        <v>0.1</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99.2</v>
      </c>
      <c r="BH32" s="573"/>
      <c r="BI32" s="573"/>
      <c r="BJ32" s="573"/>
      <c r="BK32" s="573"/>
      <c r="BL32" s="573"/>
      <c r="BM32" s="636">
        <v>97.4</v>
      </c>
      <c r="BN32" s="573"/>
      <c r="BO32" s="573"/>
      <c r="BP32" s="573"/>
      <c r="BQ32" s="630"/>
      <c r="BR32" s="651">
        <v>99.1</v>
      </c>
      <c r="BS32" s="573"/>
      <c r="BT32" s="573"/>
      <c r="BU32" s="573"/>
      <c r="BV32" s="573"/>
      <c r="BW32" s="573"/>
      <c r="BX32" s="636">
        <v>96.8</v>
      </c>
      <c r="BY32" s="573"/>
      <c r="BZ32" s="573"/>
      <c r="CA32" s="573"/>
      <c r="CB32" s="630"/>
      <c r="CD32" s="662"/>
      <c r="CE32" s="663"/>
      <c r="CF32" s="625" t="s">
        <v>298</v>
      </c>
      <c r="CG32" s="622"/>
      <c r="CH32" s="622"/>
      <c r="CI32" s="622"/>
      <c r="CJ32" s="622"/>
      <c r="CK32" s="622"/>
      <c r="CL32" s="622"/>
      <c r="CM32" s="622"/>
      <c r="CN32" s="622"/>
      <c r="CO32" s="622"/>
      <c r="CP32" s="622"/>
      <c r="CQ32" s="623"/>
      <c r="CR32" s="588">
        <v>79162</v>
      </c>
      <c r="CS32" s="589"/>
      <c r="CT32" s="589"/>
      <c r="CU32" s="589"/>
      <c r="CV32" s="589"/>
      <c r="CW32" s="589"/>
      <c r="CX32" s="589"/>
      <c r="CY32" s="590"/>
      <c r="CZ32" s="591">
        <v>0</v>
      </c>
      <c r="DA32" s="609"/>
      <c r="DB32" s="609"/>
      <c r="DC32" s="610"/>
      <c r="DD32" s="594">
        <v>79162</v>
      </c>
      <c r="DE32" s="589"/>
      <c r="DF32" s="589"/>
      <c r="DG32" s="589"/>
      <c r="DH32" s="589"/>
      <c r="DI32" s="589"/>
      <c r="DJ32" s="589"/>
      <c r="DK32" s="590"/>
      <c r="DL32" s="594">
        <v>79162</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70037200</v>
      </c>
      <c r="S33" s="589"/>
      <c r="T33" s="589"/>
      <c r="U33" s="589"/>
      <c r="V33" s="589"/>
      <c r="W33" s="589"/>
      <c r="X33" s="589"/>
      <c r="Y33" s="590"/>
      <c r="Z33" s="641">
        <v>13.4</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187047690</v>
      </c>
      <c r="CS33" s="607"/>
      <c r="CT33" s="607"/>
      <c r="CU33" s="607"/>
      <c r="CV33" s="607"/>
      <c r="CW33" s="607"/>
      <c r="CX33" s="607"/>
      <c r="CY33" s="608"/>
      <c r="CZ33" s="591">
        <v>36.200000000000003</v>
      </c>
      <c r="DA33" s="609"/>
      <c r="DB33" s="609"/>
      <c r="DC33" s="610"/>
      <c r="DD33" s="594">
        <v>109038571</v>
      </c>
      <c r="DE33" s="607"/>
      <c r="DF33" s="607"/>
      <c r="DG33" s="607"/>
      <c r="DH33" s="607"/>
      <c r="DI33" s="607"/>
      <c r="DJ33" s="607"/>
      <c r="DK33" s="608"/>
      <c r="DL33" s="594">
        <v>85516451</v>
      </c>
      <c r="DM33" s="607"/>
      <c r="DN33" s="607"/>
      <c r="DO33" s="607"/>
      <c r="DP33" s="607"/>
      <c r="DQ33" s="607"/>
      <c r="DR33" s="607"/>
      <c r="DS33" s="607"/>
      <c r="DT33" s="607"/>
      <c r="DU33" s="607"/>
      <c r="DV33" s="608"/>
      <c r="DW33" s="611">
        <v>33.700000000000003</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51348232</v>
      </c>
      <c r="CS34" s="589"/>
      <c r="CT34" s="589"/>
      <c r="CU34" s="589"/>
      <c r="CV34" s="589"/>
      <c r="CW34" s="589"/>
      <c r="CX34" s="589"/>
      <c r="CY34" s="590"/>
      <c r="CZ34" s="591">
        <v>9.9</v>
      </c>
      <c r="DA34" s="609"/>
      <c r="DB34" s="609"/>
      <c r="DC34" s="610"/>
      <c r="DD34" s="594">
        <v>36986226</v>
      </c>
      <c r="DE34" s="589"/>
      <c r="DF34" s="589"/>
      <c r="DG34" s="589"/>
      <c r="DH34" s="589"/>
      <c r="DI34" s="589"/>
      <c r="DJ34" s="589"/>
      <c r="DK34" s="590"/>
      <c r="DL34" s="594">
        <v>31412573</v>
      </c>
      <c r="DM34" s="589"/>
      <c r="DN34" s="589"/>
      <c r="DO34" s="589"/>
      <c r="DP34" s="589"/>
      <c r="DQ34" s="589"/>
      <c r="DR34" s="589"/>
      <c r="DS34" s="589"/>
      <c r="DT34" s="589"/>
      <c r="DU34" s="589"/>
      <c r="DV34" s="590"/>
      <c r="DW34" s="611">
        <v>12.4</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33303000</v>
      </c>
      <c r="S35" s="589"/>
      <c r="T35" s="589"/>
      <c r="U35" s="589"/>
      <c r="V35" s="589"/>
      <c r="W35" s="589"/>
      <c r="X35" s="589"/>
      <c r="Y35" s="590"/>
      <c r="Z35" s="641">
        <v>6.4</v>
      </c>
      <c r="AA35" s="641"/>
      <c r="AB35" s="641"/>
      <c r="AC35" s="641"/>
      <c r="AD35" s="642" t="s">
        <v>219</v>
      </c>
      <c r="AE35" s="642"/>
      <c r="AF35" s="642"/>
      <c r="AG35" s="642"/>
      <c r="AH35" s="642"/>
      <c r="AI35" s="642"/>
      <c r="AJ35" s="642"/>
      <c r="AK35" s="642"/>
      <c r="AL35" s="611" t="s">
        <v>219</v>
      </c>
      <c r="AM35" s="643"/>
      <c r="AN35" s="643"/>
      <c r="AO35" s="644"/>
      <c r="AP35" s="186"/>
      <c r="AQ35" s="645" t="s">
        <v>306</v>
      </c>
      <c r="AR35" s="646"/>
      <c r="AS35" s="646"/>
      <c r="AT35" s="646"/>
      <c r="AU35" s="646"/>
      <c r="AV35" s="646"/>
      <c r="AW35" s="646"/>
      <c r="AX35" s="646"/>
      <c r="AY35" s="647"/>
      <c r="AZ35" s="638">
        <v>53922755</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963280</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6817070</v>
      </c>
      <c r="CS35" s="607"/>
      <c r="CT35" s="607"/>
      <c r="CU35" s="607"/>
      <c r="CV35" s="607"/>
      <c r="CW35" s="607"/>
      <c r="CX35" s="607"/>
      <c r="CY35" s="608"/>
      <c r="CZ35" s="591">
        <v>1.3</v>
      </c>
      <c r="DA35" s="609"/>
      <c r="DB35" s="609"/>
      <c r="DC35" s="610"/>
      <c r="DD35" s="594">
        <v>3917381</v>
      </c>
      <c r="DE35" s="607"/>
      <c r="DF35" s="607"/>
      <c r="DG35" s="607"/>
      <c r="DH35" s="607"/>
      <c r="DI35" s="607"/>
      <c r="DJ35" s="607"/>
      <c r="DK35" s="608"/>
      <c r="DL35" s="594">
        <v>3917381</v>
      </c>
      <c r="DM35" s="607"/>
      <c r="DN35" s="607"/>
      <c r="DO35" s="607"/>
      <c r="DP35" s="607"/>
      <c r="DQ35" s="607"/>
      <c r="DR35" s="607"/>
      <c r="DS35" s="607"/>
      <c r="DT35" s="607"/>
      <c r="DU35" s="607"/>
      <c r="DV35" s="608"/>
      <c r="DW35" s="611">
        <v>1.5</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523522202</v>
      </c>
      <c r="S36" s="629"/>
      <c r="T36" s="629"/>
      <c r="U36" s="629"/>
      <c r="V36" s="629"/>
      <c r="W36" s="629"/>
      <c r="X36" s="629"/>
      <c r="Y36" s="632"/>
      <c r="Z36" s="633">
        <v>100</v>
      </c>
      <c r="AA36" s="633"/>
      <c r="AB36" s="633"/>
      <c r="AC36" s="633"/>
      <c r="AD36" s="634">
        <v>220215451</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7076510</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-6308977</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28685838</v>
      </c>
      <c r="CS36" s="589"/>
      <c r="CT36" s="589"/>
      <c r="CU36" s="589"/>
      <c r="CV36" s="589"/>
      <c r="CW36" s="589"/>
      <c r="CX36" s="589"/>
      <c r="CY36" s="590"/>
      <c r="CZ36" s="591">
        <v>5.5</v>
      </c>
      <c r="DA36" s="609"/>
      <c r="DB36" s="609"/>
      <c r="DC36" s="610"/>
      <c r="DD36" s="594">
        <v>26114042</v>
      </c>
      <c r="DE36" s="589"/>
      <c r="DF36" s="589"/>
      <c r="DG36" s="589"/>
      <c r="DH36" s="589"/>
      <c r="DI36" s="589"/>
      <c r="DJ36" s="589"/>
      <c r="DK36" s="590"/>
      <c r="DL36" s="594">
        <v>20838912</v>
      </c>
      <c r="DM36" s="589"/>
      <c r="DN36" s="589"/>
      <c r="DO36" s="589"/>
      <c r="DP36" s="589"/>
      <c r="DQ36" s="589"/>
      <c r="DR36" s="589"/>
      <c r="DS36" s="589"/>
      <c r="DT36" s="589"/>
      <c r="DU36" s="589"/>
      <c r="DV36" s="590"/>
      <c r="DW36" s="611">
        <v>8.1999999999999993</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3536768</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152257</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11900</v>
      </c>
      <c r="CS37" s="607"/>
      <c r="CT37" s="607"/>
      <c r="CU37" s="607"/>
      <c r="CV37" s="607"/>
      <c r="CW37" s="607"/>
      <c r="CX37" s="607"/>
      <c r="CY37" s="608"/>
      <c r="CZ37" s="591">
        <v>0</v>
      </c>
      <c r="DA37" s="609"/>
      <c r="DB37" s="609"/>
      <c r="DC37" s="610"/>
      <c r="DD37" s="594">
        <v>11900</v>
      </c>
      <c r="DE37" s="607"/>
      <c r="DF37" s="607"/>
      <c r="DG37" s="607"/>
      <c r="DH37" s="607"/>
      <c r="DI37" s="607"/>
      <c r="DJ37" s="607"/>
      <c r="DK37" s="608"/>
      <c r="DL37" s="594">
        <v>11900</v>
      </c>
      <c r="DM37" s="607"/>
      <c r="DN37" s="607"/>
      <c r="DO37" s="607"/>
      <c r="DP37" s="607"/>
      <c r="DQ37" s="607"/>
      <c r="DR37" s="607"/>
      <c r="DS37" s="607"/>
      <c r="DT37" s="607"/>
      <c r="DU37" s="607"/>
      <c r="DV37" s="608"/>
      <c r="DW37" s="611">
        <v>0</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v>391937</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242494</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43035475</v>
      </c>
      <c r="CS38" s="589"/>
      <c r="CT38" s="589"/>
      <c r="CU38" s="589"/>
      <c r="CV38" s="589"/>
      <c r="CW38" s="589"/>
      <c r="CX38" s="589"/>
      <c r="CY38" s="590"/>
      <c r="CZ38" s="591">
        <v>8.3000000000000007</v>
      </c>
      <c r="DA38" s="609"/>
      <c r="DB38" s="609"/>
      <c r="DC38" s="610"/>
      <c r="DD38" s="594">
        <v>36839777</v>
      </c>
      <c r="DE38" s="589"/>
      <c r="DF38" s="589"/>
      <c r="DG38" s="589"/>
      <c r="DH38" s="589"/>
      <c r="DI38" s="589"/>
      <c r="DJ38" s="589"/>
      <c r="DK38" s="590"/>
      <c r="DL38" s="594">
        <v>29345733</v>
      </c>
      <c r="DM38" s="589"/>
      <c r="DN38" s="589"/>
      <c r="DO38" s="589"/>
      <c r="DP38" s="589"/>
      <c r="DQ38" s="589"/>
      <c r="DR38" s="589"/>
      <c r="DS38" s="589"/>
      <c r="DT38" s="589"/>
      <c r="DU38" s="589"/>
      <c r="DV38" s="590"/>
      <c r="DW38" s="611">
        <v>11.6</v>
      </c>
      <c r="DX38" s="612"/>
      <c r="DY38" s="612"/>
      <c r="DZ38" s="612"/>
      <c r="EA38" s="612"/>
      <c r="EB38" s="612"/>
      <c r="EC38" s="613"/>
    </row>
    <row r="39" spans="2:133" ht="11.25" customHeight="1" x14ac:dyDescent="0.15">
      <c r="AQ39" s="614" t="s">
        <v>319</v>
      </c>
      <c r="AR39" s="615"/>
      <c r="AS39" s="615"/>
      <c r="AT39" s="615"/>
      <c r="AU39" s="615"/>
      <c r="AV39" s="615"/>
      <c r="AW39" s="615"/>
      <c r="AX39" s="615"/>
      <c r="AY39" s="616"/>
      <c r="AZ39" s="588">
        <v>216091</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78</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4500182</v>
      </c>
      <c r="CS39" s="607"/>
      <c r="CT39" s="607"/>
      <c r="CU39" s="607"/>
      <c r="CV39" s="607"/>
      <c r="CW39" s="607"/>
      <c r="CX39" s="607"/>
      <c r="CY39" s="608"/>
      <c r="CZ39" s="591">
        <v>0.9</v>
      </c>
      <c r="DA39" s="609"/>
      <c r="DB39" s="609"/>
      <c r="DC39" s="610"/>
      <c r="DD39" s="594">
        <v>2768515</v>
      </c>
      <c r="DE39" s="607"/>
      <c r="DF39" s="607"/>
      <c r="DG39" s="607"/>
      <c r="DH39" s="607"/>
      <c r="DI39" s="607"/>
      <c r="DJ39" s="607"/>
      <c r="DK39" s="608"/>
      <c r="DL39" s="594" t="s">
        <v>219</v>
      </c>
      <c r="DM39" s="607"/>
      <c r="DN39" s="607"/>
      <c r="DO39" s="607"/>
      <c r="DP39" s="607"/>
      <c r="DQ39" s="607"/>
      <c r="DR39" s="607"/>
      <c r="DS39" s="607"/>
      <c r="DT39" s="607"/>
      <c r="DU39" s="607"/>
      <c r="DV39" s="608"/>
      <c r="DW39" s="611" t="s">
        <v>219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13834916</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122</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52660893</v>
      </c>
      <c r="CS40" s="589"/>
      <c r="CT40" s="589"/>
      <c r="CU40" s="589"/>
      <c r="CV40" s="589"/>
      <c r="CW40" s="589"/>
      <c r="CX40" s="589"/>
      <c r="CY40" s="590"/>
      <c r="CZ40" s="591">
        <v>10.199999999999999</v>
      </c>
      <c r="DA40" s="609"/>
      <c r="DB40" s="609"/>
      <c r="DC40" s="610"/>
      <c r="DD40" s="594">
        <v>2412630</v>
      </c>
      <c r="DE40" s="589"/>
      <c r="DF40" s="589"/>
      <c r="DG40" s="589"/>
      <c r="DH40" s="589"/>
      <c r="DI40" s="589"/>
      <c r="DJ40" s="589"/>
      <c r="DK40" s="590"/>
      <c r="DL40" s="594">
        <v>1852</v>
      </c>
      <c r="DM40" s="589"/>
      <c r="DN40" s="589"/>
      <c r="DO40" s="589"/>
      <c r="DP40" s="589"/>
      <c r="DQ40" s="589"/>
      <c r="DR40" s="589"/>
      <c r="DS40" s="589"/>
      <c r="DT40" s="589"/>
      <c r="DU40" s="589"/>
      <c r="DV40" s="590"/>
      <c r="DW40" s="611">
        <v>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28866533</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331</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213</v>
      </c>
      <c r="CS41" s="607"/>
      <c r="CT41" s="607"/>
      <c r="CU41" s="607"/>
      <c r="CV41" s="607"/>
      <c r="CW41" s="607"/>
      <c r="CX41" s="607"/>
      <c r="CY41" s="608"/>
      <c r="CZ41" s="591" t="s">
        <v>213</v>
      </c>
      <c r="DA41" s="609"/>
      <c r="DB41" s="609"/>
      <c r="DC41" s="610"/>
      <c r="DD41" s="594" t="s">
        <v>213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72770384</v>
      </c>
      <c r="CS42" s="589"/>
      <c r="CT42" s="589"/>
      <c r="CU42" s="589"/>
      <c r="CV42" s="589"/>
      <c r="CW42" s="589"/>
      <c r="CX42" s="589"/>
      <c r="CY42" s="590"/>
      <c r="CZ42" s="591">
        <v>14.1</v>
      </c>
      <c r="DA42" s="592"/>
      <c r="DB42" s="592"/>
      <c r="DC42" s="593"/>
      <c r="DD42" s="594">
        <v>12132990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1195708</v>
      </c>
      <c r="CS43" s="607"/>
      <c r="CT43" s="607"/>
      <c r="CU43" s="607"/>
      <c r="CV43" s="607"/>
      <c r="CW43" s="607"/>
      <c r="CX43" s="607"/>
      <c r="CY43" s="608"/>
      <c r="CZ43" s="591">
        <v>0.2</v>
      </c>
      <c r="DA43" s="609"/>
      <c r="DB43" s="609"/>
      <c r="DC43" s="610"/>
      <c r="DD43" s="594">
        <v>199360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333</v>
      </c>
      <c r="CD44" s="601" t="s">
        <v>286</v>
      </c>
      <c r="CE44" s="602"/>
      <c r="CF44" s="585" t="s">
        <v>334</v>
      </c>
      <c r="CG44" s="586"/>
      <c r="CH44" s="586"/>
      <c r="CI44" s="586"/>
      <c r="CJ44" s="586"/>
      <c r="CK44" s="586"/>
      <c r="CL44" s="586"/>
      <c r="CM44" s="586"/>
      <c r="CN44" s="586"/>
      <c r="CO44" s="586"/>
      <c r="CP44" s="586"/>
      <c r="CQ44" s="587"/>
      <c r="CR44" s="588">
        <v>72699403</v>
      </c>
      <c r="CS44" s="589"/>
      <c r="CT44" s="589"/>
      <c r="CU44" s="589"/>
      <c r="CV44" s="589"/>
      <c r="CW44" s="589"/>
      <c r="CX44" s="589"/>
      <c r="CY44" s="590"/>
      <c r="CZ44" s="591">
        <v>14.1</v>
      </c>
      <c r="DA44" s="592"/>
      <c r="DB44" s="592"/>
      <c r="DC44" s="593"/>
      <c r="DD44" s="594">
        <v>12132990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335</v>
      </c>
      <c r="CG45" s="586"/>
      <c r="CH45" s="586"/>
      <c r="CI45" s="586"/>
      <c r="CJ45" s="586"/>
      <c r="CK45" s="586"/>
      <c r="CL45" s="586"/>
      <c r="CM45" s="586"/>
      <c r="CN45" s="586"/>
      <c r="CO45" s="586"/>
      <c r="CP45" s="586"/>
      <c r="CQ45" s="587"/>
      <c r="CR45" s="588">
        <v>43784680</v>
      </c>
      <c r="CS45" s="607"/>
      <c r="CT45" s="607"/>
      <c r="CU45" s="607"/>
      <c r="CV45" s="607"/>
      <c r="CW45" s="607"/>
      <c r="CX45" s="607"/>
      <c r="CY45" s="608"/>
      <c r="CZ45" s="591">
        <v>8.5</v>
      </c>
      <c r="DA45" s="609"/>
      <c r="DB45" s="609"/>
      <c r="DC45" s="610"/>
      <c r="DD45" s="594">
        <v>1356662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336</v>
      </c>
      <c r="CG46" s="586"/>
      <c r="CH46" s="586"/>
      <c r="CI46" s="586"/>
      <c r="CJ46" s="586"/>
      <c r="CK46" s="586"/>
      <c r="CL46" s="586"/>
      <c r="CM46" s="586"/>
      <c r="CN46" s="586"/>
      <c r="CO46" s="586"/>
      <c r="CP46" s="586"/>
      <c r="CQ46" s="587"/>
      <c r="CR46" s="588">
        <v>26455884</v>
      </c>
      <c r="CS46" s="589"/>
      <c r="CT46" s="589"/>
      <c r="CU46" s="589"/>
      <c r="CV46" s="589"/>
      <c r="CW46" s="589"/>
      <c r="CX46" s="589"/>
      <c r="CY46" s="590"/>
      <c r="CZ46" s="591">
        <v>5.0999999999999996</v>
      </c>
      <c r="DA46" s="592"/>
      <c r="DB46" s="592"/>
      <c r="DC46" s="593"/>
      <c r="DD46" s="594">
        <v>10529889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337</v>
      </c>
      <c r="CG47" s="586"/>
      <c r="CH47" s="586"/>
      <c r="CI47" s="586"/>
      <c r="CJ47" s="586"/>
      <c r="CK47" s="586"/>
      <c r="CL47" s="586"/>
      <c r="CM47" s="586"/>
      <c r="CN47" s="586"/>
      <c r="CO47" s="586"/>
      <c r="CP47" s="586"/>
      <c r="CQ47" s="587"/>
      <c r="CR47" s="588">
        <v>70981</v>
      </c>
      <c r="CS47" s="607"/>
      <c r="CT47" s="607"/>
      <c r="CU47" s="607"/>
      <c r="CV47" s="607"/>
      <c r="CW47" s="607"/>
      <c r="CX47" s="607"/>
      <c r="CY47" s="608"/>
      <c r="CZ47" s="591">
        <v>0</v>
      </c>
      <c r="DA47" s="609"/>
      <c r="DB47" s="609"/>
      <c r="DC47" s="610"/>
      <c r="DD47" s="594" t="s">
        <v>219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338</v>
      </c>
      <c r="CG48" s="586"/>
      <c r="CH48" s="586"/>
      <c r="CI48" s="586"/>
      <c r="CJ48" s="586"/>
      <c r="CK48" s="586"/>
      <c r="CL48" s="586"/>
      <c r="CM48" s="586"/>
      <c r="CN48" s="586"/>
      <c r="CO48" s="586"/>
      <c r="CP48" s="586"/>
      <c r="CQ48" s="587"/>
      <c r="CR48" s="588" t="s">
        <v>219</v>
      </c>
      <c r="CS48" s="589"/>
      <c r="CT48" s="589"/>
      <c r="CU48" s="589"/>
      <c r="CV48" s="589"/>
      <c r="CW48" s="589"/>
      <c r="CX48" s="589"/>
      <c r="CY48" s="590"/>
      <c r="CZ48" s="591" t="s">
        <v>219</v>
      </c>
      <c r="DA48" s="592"/>
      <c r="DB48" s="592"/>
      <c r="DC48" s="593"/>
      <c r="DD48" s="594" t="s">
        <v>219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339</v>
      </c>
      <c r="CE49" s="570"/>
      <c r="CF49" s="570"/>
      <c r="CG49" s="570"/>
      <c r="CH49" s="570"/>
      <c r="CI49" s="570"/>
      <c r="CJ49" s="570"/>
      <c r="CK49" s="570"/>
      <c r="CL49" s="570"/>
      <c r="CM49" s="570"/>
      <c r="CN49" s="570"/>
      <c r="CO49" s="570"/>
      <c r="CP49" s="570"/>
      <c r="CQ49" s="571"/>
      <c r="CR49" s="572">
        <v>517271710</v>
      </c>
      <c r="CS49" s="573"/>
      <c r="CT49" s="573"/>
      <c r="CU49" s="573"/>
      <c r="CV49" s="573"/>
      <c r="CW49" s="573"/>
      <c r="CX49" s="573"/>
      <c r="CY49" s="574"/>
      <c r="CZ49" s="575">
        <v>100</v>
      </c>
      <c r="DA49" s="576"/>
      <c r="DB49" s="576"/>
      <c r="DC49" s="577"/>
      <c r="DD49" s="578">
        <v>281949377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2" t="s">
        <v>341</v>
      </c>
      <c r="DK2" s="1113"/>
      <c r="DL2" s="1113"/>
      <c r="DM2" s="1113"/>
      <c r="DN2" s="1113"/>
      <c r="DO2" s="1114"/>
      <c r="DP2" s="200"/>
      <c r="DQ2" s="1112" t="s">
        <v>342</v>
      </c>
      <c r="DR2" s="1113"/>
      <c r="DS2" s="1113"/>
      <c r="DT2" s="1113"/>
      <c r="DU2" s="1113"/>
      <c r="DV2" s="1113"/>
      <c r="DW2" s="1113"/>
      <c r="DX2" s="1113"/>
      <c r="DY2" s="1113"/>
      <c r="DZ2" s="111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65" t="s">
        <v>343</v>
      </c>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345</v>
      </c>
      <c r="B5" s="992"/>
      <c r="C5" s="992"/>
      <c r="D5" s="992"/>
      <c r="E5" s="992"/>
      <c r="F5" s="992"/>
      <c r="G5" s="992"/>
      <c r="H5" s="992"/>
      <c r="I5" s="992"/>
      <c r="J5" s="992"/>
      <c r="K5" s="992"/>
      <c r="L5" s="992"/>
      <c r="M5" s="992"/>
      <c r="N5" s="992"/>
      <c r="O5" s="992"/>
      <c r="P5" s="993"/>
      <c r="Q5" s="997" t="s">
        <v>346</v>
      </c>
      <c r="R5" s="998"/>
      <c r="S5" s="998"/>
      <c r="T5" s="998"/>
      <c r="U5" s="999"/>
      <c r="V5" s="997" t="s">
        <v>347</v>
      </c>
      <c r="W5" s="998"/>
      <c r="X5" s="998"/>
      <c r="Y5" s="998"/>
      <c r="Z5" s="999"/>
      <c r="AA5" s="997" t="s">
        <v>348</v>
      </c>
      <c r="AB5" s="998"/>
      <c r="AC5" s="998"/>
      <c r="AD5" s="998"/>
      <c r="AE5" s="998"/>
      <c r="AF5" s="1115" t="s">
        <v>349</v>
      </c>
      <c r="AG5" s="998"/>
      <c r="AH5" s="998"/>
      <c r="AI5" s="998"/>
      <c r="AJ5" s="1013"/>
      <c r="AK5" s="998" t="s">
        <v>350</v>
      </c>
      <c r="AL5" s="998"/>
      <c r="AM5" s="998"/>
      <c r="AN5" s="998"/>
      <c r="AO5" s="999"/>
      <c r="AP5" s="997" t="s">
        <v>351</v>
      </c>
      <c r="AQ5" s="998"/>
      <c r="AR5" s="998"/>
      <c r="AS5" s="998"/>
      <c r="AT5" s="999"/>
      <c r="AU5" s="997" t="s">
        <v>352</v>
      </c>
      <c r="AV5" s="998"/>
      <c r="AW5" s="998"/>
      <c r="AX5" s="998"/>
      <c r="AY5" s="1013"/>
      <c r="AZ5" s="207"/>
      <c r="BA5" s="207"/>
      <c r="BB5" s="207"/>
      <c r="BC5" s="207"/>
      <c r="BD5" s="207"/>
      <c r="BE5" s="208"/>
      <c r="BF5" s="208"/>
      <c r="BG5" s="208"/>
      <c r="BH5" s="208"/>
      <c r="BI5" s="208"/>
      <c r="BJ5" s="208"/>
      <c r="BK5" s="208"/>
      <c r="BL5" s="208"/>
      <c r="BM5" s="208"/>
      <c r="BN5" s="208"/>
      <c r="BO5" s="208"/>
      <c r="BP5" s="208"/>
      <c r="BQ5" s="991" t="s">
        <v>353</v>
      </c>
      <c r="BR5" s="992"/>
      <c r="BS5" s="992"/>
      <c r="BT5" s="992"/>
      <c r="BU5" s="992"/>
      <c r="BV5" s="992"/>
      <c r="BW5" s="992"/>
      <c r="BX5" s="992"/>
      <c r="BY5" s="992"/>
      <c r="BZ5" s="992"/>
      <c r="CA5" s="992"/>
      <c r="CB5" s="992"/>
      <c r="CC5" s="992"/>
      <c r="CD5" s="992"/>
      <c r="CE5" s="992"/>
      <c r="CF5" s="992"/>
      <c r="CG5" s="993"/>
      <c r="CH5" s="997" t="s">
        <v>354</v>
      </c>
      <c r="CI5" s="998"/>
      <c r="CJ5" s="998"/>
      <c r="CK5" s="998"/>
      <c r="CL5" s="999"/>
      <c r="CM5" s="997" t="s">
        <v>355</v>
      </c>
      <c r="CN5" s="998"/>
      <c r="CO5" s="998"/>
      <c r="CP5" s="998"/>
      <c r="CQ5" s="999"/>
      <c r="CR5" s="997" t="s">
        <v>356</v>
      </c>
      <c r="CS5" s="998"/>
      <c r="CT5" s="998"/>
      <c r="CU5" s="998"/>
      <c r="CV5" s="999"/>
      <c r="CW5" s="997" t="s">
        <v>357</v>
      </c>
      <c r="CX5" s="998"/>
      <c r="CY5" s="998"/>
      <c r="CZ5" s="998"/>
      <c r="DA5" s="999"/>
      <c r="DB5" s="997" t="s">
        <v>358</v>
      </c>
      <c r="DC5" s="998"/>
      <c r="DD5" s="998"/>
      <c r="DE5" s="998"/>
      <c r="DF5" s="999"/>
      <c r="DG5" s="1100" t="s">
        <v>359</v>
      </c>
      <c r="DH5" s="1101"/>
      <c r="DI5" s="1101"/>
      <c r="DJ5" s="1101"/>
      <c r="DK5" s="1102"/>
      <c r="DL5" s="1100" t="s">
        <v>360</v>
      </c>
      <c r="DM5" s="1101"/>
      <c r="DN5" s="1101"/>
      <c r="DO5" s="1101"/>
      <c r="DP5" s="1102"/>
      <c r="DQ5" s="997" t="s">
        <v>361</v>
      </c>
      <c r="DR5" s="998"/>
      <c r="DS5" s="998"/>
      <c r="DT5" s="998"/>
      <c r="DU5" s="999"/>
      <c r="DV5" s="997" t="s">
        <v>352</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6"/>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103"/>
      <c r="DH6" s="1104"/>
      <c r="DI6" s="1104"/>
      <c r="DJ6" s="1104"/>
      <c r="DK6" s="1105"/>
      <c r="DL6" s="1103"/>
      <c r="DM6" s="1104"/>
      <c r="DN6" s="1104"/>
      <c r="DO6" s="1104"/>
      <c r="DP6" s="1105"/>
      <c r="DQ6" s="1000"/>
      <c r="DR6" s="1001"/>
      <c r="DS6" s="1001"/>
      <c r="DT6" s="1001"/>
      <c r="DU6" s="1002"/>
      <c r="DV6" s="1000"/>
      <c r="DW6" s="1001"/>
      <c r="DX6" s="1001"/>
      <c r="DY6" s="1001"/>
      <c r="DZ6" s="1014"/>
      <c r="EA6" s="205"/>
    </row>
    <row r="7" spans="1:131" s="206" customFormat="1" ht="26.25" customHeight="1" thickTop="1" x14ac:dyDescent="0.15">
      <c r="A7" s="209">
        <v>1</v>
      </c>
      <c r="B7" s="1052" t="s">
        <v>362</v>
      </c>
      <c r="C7" s="1053"/>
      <c r="D7" s="1053"/>
      <c r="E7" s="1053"/>
      <c r="F7" s="1053"/>
      <c r="G7" s="1053"/>
      <c r="H7" s="1053"/>
      <c r="I7" s="1053"/>
      <c r="J7" s="1053"/>
      <c r="K7" s="1053"/>
      <c r="L7" s="1053"/>
      <c r="M7" s="1053"/>
      <c r="N7" s="1053"/>
      <c r="O7" s="1053"/>
      <c r="P7" s="1054"/>
      <c r="Q7" s="1106">
        <v>518898</v>
      </c>
      <c r="R7" s="1107"/>
      <c r="S7" s="1107"/>
      <c r="T7" s="1107"/>
      <c r="U7" s="1107"/>
      <c r="V7" s="1107">
        <v>514129</v>
      </c>
      <c r="W7" s="1107"/>
      <c r="X7" s="1107"/>
      <c r="Y7" s="1107"/>
      <c r="Z7" s="1107"/>
      <c r="AA7" s="1107">
        <v>4769</v>
      </c>
      <c r="AB7" s="1107"/>
      <c r="AC7" s="1107"/>
      <c r="AD7" s="1107"/>
      <c r="AE7" s="1108"/>
      <c r="AF7" s="1109">
        <v>1628</v>
      </c>
      <c r="AG7" s="1110"/>
      <c r="AH7" s="1110"/>
      <c r="AI7" s="1110"/>
      <c r="AJ7" s="1111"/>
      <c r="AK7" s="1093">
        <v>3362</v>
      </c>
      <c r="AL7" s="1094"/>
      <c r="AM7" s="1094"/>
      <c r="AN7" s="1094"/>
      <c r="AO7" s="1094"/>
      <c r="AP7" s="1094">
        <v>1003173</v>
      </c>
      <c r="AQ7" s="1094"/>
      <c r="AR7" s="1094"/>
      <c r="AS7" s="1094"/>
      <c r="AT7" s="1094"/>
      <c r="AU7" s="1095"/>
      <c r="AV7" s="1095"/>
      <c r="AW7" s="1095"/>
      <c r="AX7" s="1095"/>
      <c r="AY7" s="1096"/>
      <c r="AZ7" s="203"/>
      <c r="BA7" s="203"/>
      <c r="BB7" s="203"/>
      <c r="BC7" s="203"/>
      <c r="BD7" s="203"/>
      <c r="BE7" s="204"/>
      <c r="BF7" s="204"/>
      <c r="BG7" s="204"/>
      <c r="BH7" s="204"/>
      <c r="BI7" s="204"/>
      <c r="BJ7" s="204"/>
      <c r="BK7" s="204"/>
      <c r="BL7" s="204"/>
      <c r="BM7" s="204"/>
      <c r="BN7" s="204"/>
      <c r="BO7" s="204"/>
      <c r="BP7" s="204"/>
      <c r="BQ7" s="210">
        <v>1</v>
      </c>
      <c r="BR7" s="211" t="s">
        <v>555</v>
      </c>
      <c r="BS7" s="1097" t="s">
        <v>556</v>
      </c>
      <c r="BT7" s="1098"/>
      <c r="BU7" s="1098"/>
      <c r="BV7" s="1098"/>
      <c r="BW7" s="1098"/>
      <c r="BX7" s="1098"/>
      <c r="BY7" s="1098"/>
      <c r="BZ7" s="1098"/>
      <c r="CA7" s="1098"/>
      <c r="CB7" s="1098"/>
      <c r="CC7" s="1098"/>
      <c r="CD7" s="1098"/>
      <c r="CE7" s="1098"/>
      <c r="CF7" s="1098"/>
      <c r="CG7" s="1099"/>
      <c r="CH7" s="1090">
        <v>0</v>
      </c>
      <c r="CI7" s="1091"/>
      <c r="CJ7" s="1091"/>
      <c r="CK7" s="1091"/>
      <c r="CL7" s="1092"/>
      <c r="CM7" s="1090">
        <v>742</v>
      </c>
      <c r="CN7" s="1091"/>
      <c r="CO7" s="1091"/>
      <c r="CP7" s="1091"/>
      <c r="CQ7" s="1092"/>
      <c r="CR7" s="1090">
        <v>742</v>
      </c>
      <c r="CS7" s="1091"/>
      <c r="CT7" s="1091"/>
      <c r="CU7" s="1091"/>
      <c r="CV7" s="1092"/>
      <c r="CW7" s="1090" t="s">
        <v>496</v>
      </c>
      <c r="CX7" s="1091"/>
      <c r="CY7" s="1091"/>
      <c r="CZ7" s="1091"/>
      <c r="DA7" s="1092"/>
      <c r="DB7" s="1090" t="s">
        <v>496</v>
      </c>
      <c r="DC7" s="1091"/>
      <c r="DD7" s="1091"/>
      <c r="DE7" s="1091"/>
      <c r="DF7" s="1092"/>
      <c r="DG7" s="1090">
        <v>6523</v>
      </c>
      <c r="DH7" s="1091"/>
      <c r="DI7" s="1091"/>
      <c r="DJ7" s="1091"/>
      <c r="DK7" s="1092"/>
      <c r="DL7" s="1090" t="s">
        <v>496</v>
      </c>
      <c r="DM7" s="1091"/>
      <c r="DN7" s="1091"/>
      <c r="DO7" s="1091"/>
      <c r="DP7" s="1092"/>
      <c r="DQ7" s="1090" t="s">
        <v>496</v>
      </c>
      <c r="DR7" s="1091"/>
      <c r="DS7" s="1091"/>
      <c r="DT7" s="1091"/>
      <c r="DU7" s="1092"/>
      <c r="DV7" s="1117"/>
      <c r="DW7" s="1118"/>
      <c r="DX7" s="1118"/>
      <c r="DY7" s="1118"/>
      <c r="DZ7" s="1119"/>
      <c r="EA7" s="205"/>
    </row>
    <row r="8" spans="1:131" s="206" customFormat="1" ht="26.25" customHeight="1" x14ac:dyDescent="0.15">
      <c r="A8" s="212">
        <v>2</v>
      </c>
      <c r="B8" s="1033" t="s">
        <v>363</v>
      </c>
      <c r="C8" s="1034"/>
      <c r="D8" s="1034"/>
      <c r="E8" s="1034"/>
      <c r="F8" s="1034"/>
      <c r="G8" s="1034"/>
      <c r="H8" s="1034"/>
      <c r="I8" s="1034"/>
      <c r="J8" s="1034"/>
      <c r="K8" s="1034"/>
      <c r="L8" s="1034"/>
      <c r="M8" s="1034"/>
      <c r="N8" s="1034"/>
      <c r="O8" s="1034"/>
      <c r="P8" s="1035"/>
      <c r="Q8" s="1039">
        <v>1680</v>
      </c>
      <c r="R8" s="1040"/>
      <c r="S8" s="1040"/>
      <c r="T8" s="1040"/>
      <c r="U8" s="1040"/>
      <c r="V8" s="1040">
        <v>1329</v>
      </c>
      <c r="W8" s="1040"/>
      <c r="X8" s="1040"/>
      <c r="Y8" s="1040"/>
      <c r="Z8" s="1040"/>
      <c r="AA8" s="1040">
        <v>351</v>
      </c>
      <c r="AB8" s="1040"/>
      <c r="AC8" s="1040"/>
      <c r="AD8" s="1040"/>
      <c r="AE8" s="1041"/>
      <c r="AF8" s="1015">
        <v>256</v>
      </c>
      <c r="AG8" s="1016"/>
      <c r="AH8" s="1016"/>
      <c r="AI8" s="1016"/>
      <c r="AJ8" s="1017"/>
      <c r="AK8" s="1088">
        <v>698</v>
      </c>
      <c r="AL8" s="1089"/>
      <c r="AM8" s="1089"/>
      <c r="AN8" s="1089"/>
      <c r="AO8" s="1089"/>
      <c r="AP8" s="1089">
        <v>5635</v>
      </c>
      <c r="AQ8" s="1089"/>
      <c r="AR8" s="1089"/>
      <c r="AS8" s="1089"/>
      <c r="AT8" s="1089"/>
      <c r="AU8" s="1086"/>
      <c r="AV8" s="1086"/>
      <c r="AW8" s="1086"/>
      <c r="AX8" s="1086"/>
      <c r="AY8" s="1087"/>
      <c r="AZ8" s="203"/>
      <c r="BA8" s="203"/>
      <c r="BB8" s="203"/>
      <c r="BC8" s="203"/>
      <c r="BD8" s="203"/>
      <c r="BE8" s="204"/>
      <c r="BF8" s="204"/>
      <c r="BG8" s="204"/>
      <c r="BH8" s="204"/>
      <c r="BI8" s="204"/>
      <c r="BJ8" s="204"/>
      <c r="BK8" s="204"/>
      <c r="BL8" s="204"/>
      <c r="BM8" s="204"/>
      <c r="BN8" s="204"/>
      <c r="BO8" s="204"/>
      <c r="BP8" s="204"/>
      <c r="BQ8" s="213">
        <v>2</v>
      </c>
      <c r="BR8" s="214"/>
      <c r="BS8" s="1010" t="s">
        <v>557</v>
      </c>
      <c r="BT8" s="1011"/>
      <c r="BU8" s="1011"/>
      <c r="BV8" s="1011"/>
      <c r="BW8" s="1011"/>
      <c r="BX8" s="1011"/>
      <c r="BY8" s="1011"/>
      <c r="BZ8" s="1011"/>
      <c r="CA8" s="1011"/>
      <c r="CB8" s="1011"/>
      <c r="CC8" s="1011"/>
      <c r="CD8" s="1011"/>
      <c r="CE8" s="1011"/>
      <c r="CF8" s="1011"/>
      <c r="CG8" s="1012"/>
      <c r="CH8" s="985">
        <v>80</v>
      </c>
      <c r="CI8" s="986"/>
      <c r="CJ8" s="986"/>
      <c r="CK8" s="986"/>
      <c r="CL8" s="987"/>
      <c r="CM8" s="985">
        <v>6804</v>
      </c>
      <c r="CN8" s="986"/>
      <c r="CO8" s="986"/>
      <c r="CP8" s="986"/>
      <c r="CQ8" s="987"/>
      <c r="CR8" s="985">
        <v>10</v>
      </c>
      <c r="CS8" s="986"/>
      <c r="CT8" s="986"/>
      <c r="CU8" s="986"/>
      <c r="CV8" s="987"/>
      <c r="CW8" s="985">
        <v>15</v>
      </c>
      <c r="CX8" s="986"/>
      <c r="CY8" s="986"/>
      <c r="CZ8" s="986"/>
      <c r="DA8" s="987"/>
      <c r="DB8" s="985">
        <v>2519</v>
      </c>
      <c r="DC8" s="986"/>
      <c r="DD8" s="986"/>
      <c r="DE8" s="986"/>
      <c r="DF8" s="987"/>
      <c r="DG8" s="985" t="s">
        <v>496</v>
      </c>
      <c r="DH8" s="986"/>
      <c r="DI8" s="986"/>
      <c r="DJ8" s="986"/>
      <c r="DK8" s="987"/>
      <c r="DL8" s="985" t="s">
        <v>496</v>
      </c>
      <c r="DM8" s="986"/>
      <c r="DN8" s="986"/>
      <c r="DO8" s="986"/>
      <c r="DP8" s="987"/>
      <c r="DQ8" s="985" t="s">
        <v>496</v>
      </c>
      <c r="DR8" s="986"/>
      <c r="DS8" s="986"/>
      <c r="DT8" s="986"/>
      <c r="DU8" s="987"/>
      <c r="DV8" s="988"/>
      <c r="DW8" s="989"/>
      <c r="DX8" s="989"/>
      <c r="DY8" s="989"/>
      <c r="DZ8" s="990"/>
      <c r="EA8" s="205"/>
    </row>
    <row r="9" spans="1:131" s="206" customFormat="1" ht="26.25" customHeight="1" x14ac:dyDescent="0.15">
      <c r="A9" s="212">
        <v>3</v>
      </c>
      <c r="B9" s="1033" t="s">
        <v>364</v>
      </c>
      <c r="C9" s="1034"/>
      <c r="D9" s="1034"/>
      <c r="E9" s="1034"/>
      <c r="F9" s="1034"/>
      <c r="G9" s="1034"/>
      <c r="H9" s="1034"/>
      <c r="I9" s="1034"/>
      <c r="J9" s="1034"/>
      <c r="K9" s="1034"/>
      <c r="L9" s="1034"/>
      <c r="M9" s="1034"/>
      <c r="N9" s="1034"/>
      <c r="O9" s="1034"/>
      <c r="P9" s="1035"/>
      <c r="Q9" s="1039">
        <v>4</v>
      </c>
      <c r="R9" s="1040"/>
      <c r="S9" s="1040"/>
      <c r="T9" s="1040"/>
      <c r="U9" s="1040"/>
      <c r="V9" s="1040">
        <v>1</v>
      </c>
      <c r="W9" s="1040"/>
      <c r="X9" s="1040"/>
      <c r="Y9" s="1040"/>
      <c r="Z9" s="1040"/>
      <c r="AA9" s="1040">
        <v>3</v>
      </c>
      <c r="AB9" s="1040"/>
      <c r="AC9" s="1040"/>
      <c r="AD9" s="1040"/>
      <c r="AE9" s="1041"/>
      <c r="AF9" s="1015">
        <v>3</v>
      </c>
      <c r="AG9" s="1016"/>
      <c r="AH9" s="1016"/>
      <c r="AI9" s="1016"/>
      <c r="AJ9" s="1017"/>
      <c r="AK9" s="1088" t="s">
        <v>496</v>
      </c>
      <c r="AL9" s="1089"/>
      <c r="AM9" s="1089"/>
      <c r="AN9" s="1089"/>
      <c r="AO9" s="1089"/>
      <c r="AP9" s="1089" t="s">
        <v>496</v>
      </c>
      <c r="AQ9" s="1089"/>
      <c r="AR9" s="1089"/>
      <c r="AS9" s="1089"/>
      <c r="AT9" s="1089"/>
      <c r="AU9" s="1086"/>
      <c r="AV9" s="1086"/>
      <c r="AW9" s="1086"/>
      <c r="AX9" s="1086"/>
      <c r="AY9" s="1087"/>
      <c r="AZ9" s="203"/>
      <c r="BA9" s="203"/>
      <c r="BB9" s="203"/>
      <c r="BC9" s="203"/>
      <c r="BD9" s="203"/>
      <c r="BE9" s="204"/>
      <c r="BF9" s="204"/>
      <c r="BG9" s="204"/>
      <c r="BH9" s="204"/>
      <c r="BI9" s="204"/>
      <c r="BJ9" s="204"/>
      <c r="BK9" s="204"/>
      <c r="BL9" s="204"/>
      <c r="BM9" s="204"/>
      <c r="BN9" s="204"/>
      <c r="BO9" s="204"/>
      <c r="BP9" s="204"/>
      <c r="BQ9" s="213">
        <v>3</v>
      </c>
      <c r="BR9" s="214" t="s">
        <v>555</v>
      </c>
      <c r="BS9" s="1010" t="s">
        <v>558</v>
      </c>
      <c r="BT9" s="1011"/>
      <c r="BU9" s="1011"/>
      <c r="BV9" s="1011"/>
      <c r="BW9" s="1011"/>
      <c r="BX9" s="1011"/>
      <c r="BY9" s="1011"/>
      <c r="BZ9" s="1011"/>
      <c r="CA9" s="1011"/>
      <c r="CB9" s="1011"/>
      <c r="CC9" s="1011"/>
      <c r="CD9" s="1011"/>
      <c r="CE9" s="1011"/>
      <c r="CF9" s="1011"/>
      <c r="CG9" s="1012"/>
      <c r="CH9" s="985">
        <v>50</v>
      </c>
      <c r="CI9" s="986"/>
      <c r="CJ9" s="986"/>
      <c r="CK9" s="986"/>
      <c r="CL9" s="987"/>
      <c r="CM9" s="985">
        <v>222226</v>
      </c>
      <c r="CN9" s="986"/>
      <c r="CO9" s="986"/>
      <c r="CP9" s="986"/>
      <c r="CQ9" s="987"/>
      <c r="CR9" s="985">
        <v>28748</v>
      </c>
      <c r="CS9" s="986"/>
      <c r="CT9" s="986"/>
      <c r="CU9" s="986"/>
      <c r="CV9" s="987"/>
      <c r="CW9" s="985" t="s">
        <v>496</v>
      </c>
      <c r="CX9" s="986"/>
      <c r="CY9" s="986"/>
      <c r="CZ9" s="986"/>
      <c r="DA9" s="987"/>
      <c r="DB9" s="985">
        <v>22694</v>
      </c>
      <c r="DC9" s="986"/>
      <c r="DD9" s="986"/>
      <c r="DE9" s="986"/>
      <c r="DF9" s="987"/>
      <c r="DG9" s="985">
        <v>103357</v>
      </c>
      <c r="DH9" s="986"/>
      <c r="DI9" s="986"/>
      <c r="DJ9" s="986"/>
      <c r="DK9" s="987"/>
      <c r="DL9" s="985" t="s">
        <v>496</v>
      </c>
      <c r="DM9" s="986"/>
      <c r="DN9" s="986"/>
      <c r="DO9" s="986"/>
      <c r="DP9" s="987"/>
      <c r="DQ9" s="985" t="s">
        <v>496</v>
      </c>
      <c r="DR9" s="986"/>
      <c r="DS9" s="986"/>
      <c r="DT9" s="986"/>
      <c r="DU9" s="987"/>
      <c r="DV9" s="988"/>
      <c r="DW9" s="989"/>
      <c r="DX9" s="989"/>
      <c r="DY9" s="989"/>
      <c r="DZ9" s="990"/>
      <c r="EA9" s="205"/>
    </row>
    <row r="10" spans="1:131" s="206" customFormat="1" ht="26.25" customHeight="1" x14ac:dyDescent="0.15">
      <c r="A10" s="212">
        <v>4</v>
      </c>
      <c r="B10" s="1033" t="s">
        <v>365</v>
      </c>
      <c r="C10" s="1034"/>
      <c r="D10" s="1034"/>
      <c r="E10" s="1034"/>
      <c r="F10" s="1034"/>
      <c r="G10" s="1034"/>
      <c r="H10" s="1034"/>
      <c r="I10" s="1034"/>
      <c r="J10" s="1034"/>
      <c r="K10" s="1034"/>
      <c r="L10" s="1034"/>
      <c r="M10" s="1034"/>
      <c r="N10" s="1034"/>
      <c r="O10" s="1034"/>
      <c r="P10" s="1035"/>
      <c r="Q10" s="1039">
        <v>198953</v>
      </c>
      <c r="R10" s="1040"/>
      <c r="S10" s="1040"/>
      <c r="T10" s="1040"/>
      <c r="U10" s="1040"/>
      <c r="V10" s="1040">
        <v>198953</v>
      </c>
      <c r="W10" s="1040"/>
      <c r="X10" s="1040"/>
      <c r="Y10" s="1040"/>
      <c r="Z10" s="1040"/>
      <c r="AA10" s="1040" t="s">
        <v>496</v>
      </c>
      <c r="AB10" s="1040"/>
      <c r="AC10" s="1040"/>
      <c r="AD10" s="1040"/>
      <c r="AE10" s="1041"/>
      <c r="AF10" s="1015" t="s">
        <v>110</v>
      </c>
      <c r="AG10" s="1016"/>
      <c r="AH10" s="1016"/>
      <c r="AI10" s="1016"/>
      <c r="AJ10" s="1017"/>
      <c r="AK10" s="1088">
        <v>134159</v>
      </c>
      <c r="AL10" s="1089"/>
      <c r="AM10" s="1089"/>
      <c r="AN10" s="1089"/>
      <c r="AO10" s="1089"/>
      <c r="AP10" s="1089" t="s">
        <v>496</v>
      </c>
      <c r="AQ10" s="1089"/>
      <c r="AR10" s="1089"/>
      <c r="AS10" s="1089"/>
      <c r="AT10" s="1089"/>
      <c r="AU10" s="1086"/>
      <c r="AV10" s="1086"/>
      <c r="AW10" s="1086"/>
      <c r="AX10" s="1086"/>
      <c r="AY10" s="1087"/>
      <c r="AZ10" s="203"/>
      <c r="BA10" s="203"/>
      <c r="BB10" s="203"/>
      <c r="BC10" s="203"/>
      <c r="BD10" s="203"/>
      <c r="BE10" s="204"/>
      <c r="BF10" s="204"/>
      <c r="BG10" s="204"/>
      <c r="BH10" s="204"/>
      <c r="BI10" s="204"/>
      <c r="BJ10" s="204"/>
      <c r="BK10" s="204"/>
      <c r="BL10" s="204"/>
      <c r="BM10" s="204"/>
      <c r="BN10" s="204"/>
      <c r="BO10" s="204"/>
      <c r="BP10" s="204"/>
      <c r="BQ10" s="213">
        <v>4</v>
      </c>
      <c r="BR10" s="214"/>
      <c r="BS10" s="1010" t="s">
        <v>559</v>
      </c>
      <c r="BT10" s="1011"/>
      <c r="BU10" s="1011"/>
      <c r="BV10" s="1011"/>
      <c r="BW10" s="1011"/>
      <c r="BX10" s="1011"/>
      <c r="BY10" s="1011"/>
      <c r="BZ10" s="1011"/>
      <c r="CA10" s="1011"/>
      <c r="CB10" s="1011"/>
      <c r="CC10" s="1011"/>
      <c r="CD10" s="1011"/>
      <c r="CE10" s="1011"/>
      <c r="CF10" s="1011"/>
      <c r="CG10" s="1012"/>
      <c r="CH10" s="985">
        <v>-81</v>
      </c>
      <c r="CI10" s="986"/>
      <c r="CJ10" s="986"/>
      <c r="CK10" s="986"/>
      <c r="CL10" s="987"/>
      <c r="CM10" s="985">
        <v>13796</v>
      </c>
      <c r="CN10" s="986"/>
      <c r="CO10" s="986"/>
      <c r="CP10" s="986"/>
      <c r="CQ10" s="987"/>
      <c r="CR10" s="985">
        <v>17975</v>
      </c>
      <c r="CS10" s="986"/>
      <c r="CT10" s="986"/>
      <c r="CU10" s="986"/>
      <c r="CV10" s="987"/>
      <c r="CW10" s="985">
        <v>2590</v>
      </c>
      <c r="CX10" s="986"/>
      <c r="CY10" s="986"/>
      <c r="CZ10" s="986"/>
      <c r="DA10" s="987"/>
      <c r="DB10" s="985" t="s">
        <v>496</v>
      </c>
      <c r="DC10" s="986"/>
      <c r="DD10" s="986"/>
      <c r="DE10" s="986"/>
      <c r="DF10" s="987"/>
      <c r="DG10" s="985" t="s">
        <v>496</v>
      </c>
      <c r="DH10" s="986"/>
      <c r="DI10" s="986"/>
      <c r="DJ10" s="986"/>
      <c r="DK10" s="987"/>
      <c r="DL10" s="985" t="s">
        <v>496</v>
      </c>
      <c r="DM10" s="986"/>
      <c r="DN10" s="986"/>
      <c r="DO10" s="986"/>
      <c r="DP10" s="987"/>
      <c r="DQ10" s="985" t="s">
        <v>496</v>
      </c>
      <c r="DR10" s="986"/>
      <c r="DS10" s="986"/>
      <c r="DT10" s="986"/>
      <c r="DU10" s="987"/>
      <c r="DV10" s="988"/>
      <c r="DW10" s="989"/>
      <c r="DX10" s="989"/>
      <c r="DY10" s="989"/>
      <c r="DZ10" s="990"/>
      <c r="EA10" s="205"/>
    </row>
    <row r="11" spans="1:131" s="206" customFormat="1" ht="26.25" customHeight="1" x14ac:dyDescent="0.15">
      <c r="A11" s="212">
        <v>5</v>
      </c>
      <c r="B11" s="1033" t="s">
        <v>366</v>
      </c>
      <c r="C11" s="1034"/>
      <c r="D11" s="1034"/>
      <c r="E11" s="1034"/>
      <c r="F11" s="1034"/>
      <c r="G11" s="1034"/>
      <c r="H11" s="1034"/>
      <c r="I11" s="1034"/>
      <c r="J11" s="1034"/>
      <c r="K11" s="1034"/>
      <c r="L11" s="1034"/>
      <c r="M11" s="1034"/>
      <c r="N11" s="1034"/>
      <c r="O11" s="1034"/>
      <c r="P11" s="1035"/>
      <c r="Q11" s="1039">
        <v>275</v>
      </c>
      <c r="R11" s="1040"/>
      <c r="S11" s="1040"/>
      <c r="T11" s="1040"/>
      <c r="U11" s="1040"/>
      <c r="V11" s="1040">
        <v>42</v>
      </c>
      <c r="W11" s="1040"/>
      <c r="X11" s="1040"/>
      <c r="Y11" s="1040"/>
      <c r="Z11" s="1040"/>
      <c r="AA11" s="1040">
        <v>233</v>
      </c>
      <c r="AB11" s="1040"/>
      <c r="AC11" s="1040"/>
      <c r="AD11" s="1040"/>
      <c r="AE11" s="1041"/>
      <c r="AF11" s="1015">
        <v>232</v>
      </c>
      <c r="AG11" s="1016"/>
      <c r="AH11" s="1016"/>
      <c r="AI11" s="1016"/>
      <c r="AJ11" s="1017"/>
      <c r="AK11" s="1088" t="s">
        <v>496</v>
      </c>
      <c r="AL11" s="1089"/>
      <c r="AM11" s="1089"/>
      <c r="AN11" s="1089"/>
      <c r="AO11" s="1089"/>
      <c r="AP11" s="1089">
        <v>75</v>
      </c>
      <c r="AQ11" s="1089"/>
      <c r="AR11" s="1089"/>
      <c r="AS11" s="1089"/>
      <c r="AT11" s="1089"/>
      <c r="AU11" s="1086"/>
      <c r="AV11" s="1086"/>
      <c r="AW11" s="1086"/>
      <c r="AX11" s="1086"/>
      <c r="AY11" s="1087"/>
      <c r="AZ11" s="203"/>
      <c r="BA11" s="203"/>
      <c r="BB11" s="203"/>
      <c r="BC11" s="203"/>
      <c r="BD11" s="203"/>
      <c r="BE11" s="204"/>
      <c r="BF11" s="204"/>
      <c r="BG11" s="204"/>
      <c r="BH11" s="204"/>
      <c r="BI11" s="204"/>
      <c r="BJ11" s="204"/>
      <c r="BK11" s="204"/>
      <c r="BL11" s="204"/>
      <c r="BM11" s="204"/>
      <c r="BN11" s="204"/>
      <c r="BO11" s="204"/>
      <c r="BP11" s="204"/>
      <c r="BQ11" s="213">
        <v>5</v>
      </c>
      <c r="BR11" s="214"/>
      <c r="BS11" s="1010" t="s">
        <v>560</v>
      </c>
      <c r="BT11" s="1011"/>
      <c r="BU11" s="1011"/>
      <c r="BV11" s="1011"/>
      <c r="BW11" s="1011"/>
      <c r="BX11" s="1011"/>
      <c r="BY11" s="1011"/>
      <c r="BZ11" s="1011"/>
      <c r="CA11" s="1011"/>
      <c r="CB11" s="1011"/>
      <c r="CC11" s="1011"/>
      <c r="CD11" s="1011"/>
      <c r="CE11" s="1011"/>
      <c r="CF11" s="1011"/>
      <c r="CG11" s="1012"/>
      <c r="CH11" s="985">
        <v>-12</v>
      </c>
      <c r="CI11" s="986"/>
      <c r="CJ11" s="986"/>
      <c r="CK11" s="986"/>
      <c r="CL11" s="987"/>
      <c r="CM11" s="985">
        <v>751</v>
      </c>
      <c r="CN11" s="986"/>
      <c r="CO11" s="986"/>
      <c r="CP11" s="986"/>
      <c r="CQ11" s="987"/>
      <c r="CR11" s="985">
        <v>200</v>
      </c>
      <c r="CS11" s="986"/>
      <c r="CT11" s="986"/>
      <c r="CU11" s="986"/>
      <c r="CV11" s="987"/>
      <c r="CW11" s="985">
        <v>554</v>
      </c>
      <c r="CX11" s="986"/>
      <c r="CY11" s="986"/>
      <c r="CZ11" s="986"/>
      <c r="DA11" s="987"/>
      <c r="DB11" s="985" t="s">
        <v>496</v>
      </c>
      <c r="DC11" s="986"/>
      <c r="DD11" s="986"/>
      <c r="DE11" s="986"/>
      <c r="DF11" s="987"/>
      <c r="DG11" s="985" t="s">
        <v>496</v>
      </c>
      <c r="DH11" s="986"/>
      <c r="DI11" s="986"/>
      <c r="DJ11" s="986"/>
      <c r="DK11" s="987"/>
      <c r="DL11" s="985" t="s">
        <v>496</v>
      </c>
      <c r="DM11" s="986"/>
      <c r="DN11" s="986"/>
      <c r="DO11" s="986"/>
      <c r="DP11" s="987"/>
      <c r="DQ11" s="985" t="s">
        <v>496</v>
      </c>
      <c r="DR11" s="986"/>
      <c r="DS11" s="986"/>
      <c r="DT11" s="986"/>
      <c r="DU11" s="987"/>
      <c r="DV11" s="988"/>
      <c r="DW11" s="989"/>
      <c r="DX11" s="989"/>
      <c r="DY11" s="989"/>
      <c r="DZ11" s="990"/>
      <c r="EA11" s="205"/>
    </row>
    <row r="12" spans="1:131" s="206" customFormat="1" ht="26.25" customHeight="1" x14ac:dyDescent="0.15">
      <c r="A12" s="212">
        <v>6</v>
      </c>
      <c r="B12" s="1033" t="s">
        <v>367</v>
      </c>
      <c r="C12" s="1034"/>
      <c r="D12" s="1034"/>
      <c r="E12" s="1034"/>
      <c r="F12" s="1034"/>
      <c r="G12" s="1034"/>
      <c r="H12" s="1034"/>
      <c r="I12" s="1034"/>
      <c r="J12" s="1034"/>
      <c r="K12" s="1034"/>
      <c r="L12" s="1034"/>
      <c r="M12" s="1034"/>
      <c r="N12" s="1034"/>
      <c r="O12" s="1034"/>
      <c r="P12" s="1035"/>
      <c r="Q12" s="1039">
        <v>635</v>
      </c>
      <c r="R12" s="1040"/>
      <c r="S12" s="1040"/>
      <c r="T12" s="1040"/>
      <c r="U12" s="1040"/>
      <c r="V12" s="1040">
        <v>635</v>
      </c>
      <c r="W12" s="1040"/>
      <c r="X12" s="1040"/>
      <c r="Y12" s="1040"/>
      <c r="Z12" s="1040"/>
      <c r="AA12" s="1040" t="s">
        <v>496</v>
      </c>
      <c r="AB12" s="1040"/>
      <c r="AC12" s="1040"/>
      <c r="AD12" s="1040"/>
      <c r="AE12" s="1041"/>
      <c r="AF12" s="1015" t="s">
        <v>110</v>
      </c>
      <c r="AG12" s="1016"/>
      <c r="AH12" s="1016"/>
      <c r="AI12" s="1016"/>
      <c r="AJ12" s="1017"/>
      <c r="AK12" s="1088">
        <v>3</v>
      </c>
      <c r="AL12" s="1089"/>
      <c r="AM12" s="1089"/>
      <c r="AN12" s="1089"/>
      <c r="AO12" s="1089"/>
      <c r="AP12" s="1089">
        <v>1215</v>
      </c>
      <c r="AQ12" s="1089"/>
      <c r="AR12" s="1089"/>
      <c r="AS12" s="1089"/>
      <c r="AT12" s="1089"/>
      <c r="AU12" s="1086"/>
      <c r="AV12" s="1086"/>
      <c r="AW12" s="1086"/>
      <c r="AX12" s="1086"/>
      <c r="AY12" s="1087"/>
      <c r="AZ12" s="203"/>
      <c r="BA12" s="203"/>
      <c r="BB12" s="203"/>
      <c r="BC12" s="203"/>
      <c r="BD12" s="203"/>
      <c r="BE12" s="204"/>
      <c r="BF12" s="204"/>
      <c r="BG12" s="204"/>
      <c r="BH12" s="204"/>
      <c r="BI12" s="204"/>
      <c r="BJ12" s="204"/>
      <c r="BK12" s="204"/>
      <c r="BL12" s="204"/>
      <c r="BM12" s="204"/>
      <c r="BN12" s="204"/>
      <c r="BO12" s="204"/>
      <c r="BP12" s="204"/>
      <c r="BQ12" s="213">
        <v>6</v>
      </c>
      <c r="BR12" s="214"/>
      <c r="BS12" s="1010" t="s">
        <v>561</v>
      </c>
      <c r="BT12" s="1011"/>
      <c r="BU12" s="1011"/>
      <c r="BV12" s="1011"/>
      <c r="BW12" s="1011"/>
      <c r="BX12" s="1011"/>
      <c r="BY12" s="1011"/>
      <c r="BZ12" s="1011"/>
      <c r="CA12" s="1011"/>
      <c r="CB12" s="1011"/>
      <c r="CC12" s="1011"/>
      <c r="CD12" s="1011"/>
      <c r="CE12" s="1011"/>
      <c r="CF12" s="1011"/>
      <c r="CG12" s="1012"/>
      <c r="CH12" s="985">
        <v>-3</v>
      </c>
      <c r="CI12" s="986"/>
      <c r="CJ12" s="986"/>
      <c r="CK12" s="986"/>
      <c r="CL12" s="987"/>
      <c r="CM12" s="985">
        <v>373</v>
      </c>
      <c r="CN12" s="986"/>
      <c r="CO12" s="986"/>
      <c r="CP12" s="986"/>
      <c r="CQ12" s="987"/>
      <c r="CR12" s="985">
        <v>300</v>
      </c>
      <c r="CS12" s="986"/>
      <c r="CT12" s="986"/>
      <c r="CU12" s="986"/>
      <c r="CV12" s="987"/>
      <c r="CW12" s="985">
        <v>49</v>
      </c>
      <c r="CX12" s="986"/>
      <c r="CY12" s="986"/>
      <c r="CZ12" s="986"/>
      <c r="DA12" s="987"/>
      <c r="DB12" s="985" t="s">
        <v>496</v>
      </c>
      <c r="DC12" s="986"/>
      <c r="DD12" s="986"/>
      <c r="DE12" s="986"/>
      <c r="DF12" s="987"/>
      <c r="DG12" s="985" t="s">
        <v>496</v>
      </c>
      <c r="DH12" s="986"/>
      <c r="DI12" s="986"/>
      <c r="DJ12" s="986"/>
      <c r="DK12" s="987"/>
      <c r="DL12" s="985" t="s">
        <v>496</v>
      </c>
      <c r="DM12" s="986"/>
      <c r="DN12" s="986"/>
      <c r="DO12" s="986"/>
      <c r="DP12" s="987"/>
      <c r="DQ12" s="985" t="s">
        <v>496</v>
      </c>
      <c r="DR12" s="986"/>
      <c r="DS12" s="986"/>
      <c r="DT12" s="986"/>
      <c r="DU12" s="987"/>
      <c r="DV12" s="988"/>
      <c r="DW12" s="989"/>
      <c r="DX12" s="989"/>
      <c r="DY12" s="989"/>
      <c r="DZ12" s="990"/>
      <c r="EA12" s="205"/>
    </row>
    <row r="13" spans="1:131" s="206" customFormat="1" ht="26.25" customHeight="1" x14ac:dyDescent="0.15">
      <c r="A13" s="212">
        <v>7</v>
      </c>
      <c r="B13" s="1033" t="s">
        <v>368</v>
      </c>
      <c r="C13" s="1034"/>
      <c r="D13" s="1034"/>
      <c r="E13" s="1034"/>
      <c r="F13" s="1034"/>
      <c r="G13" s="1034"/>
      <c r="H13" s="1034"/>
      <c r="I13" s="1034"/>
      <c r="J13" s="1034"/>
      <c r="K13" s="1034"/>
      <c r="L13" s="1034"/>
      <c r="M13" s="1034"/>
      <c r="N13" s="1034"/>
      <c r="O13" s="1034"/>
      <c r="P13" s="1035"/>
      <c r="Q13" s="1039">
        <v>1501</v>
      </c>
      <c r="R13" s="1040"/>
      <c r="S13" s="1040"/>
      <c r="T13" s="1040"/>
      <c r="U13" s="1040"/>
      <c r="V13" s="1040">
        <v>664</v>
      </c>
      <c r="W13" s="1040"/>
      <c r="X13" s="1040"/>
      <c r="Y13" s="1040"/>
      <c r="Z13" s="1040"/>
      <c r="AA13" s="1040">
        <v>837</v>
      </c>
      <c r="AB13" s="1040"/>
      <c r="AC13" s="1040"/>
      <c r="AD13" s="1040"/>
      <c r="AE13" s="1041"/>
      <c r="AF13" s="1015">
        <v>574</v>
      </c>
      <c r="AG13" s="1016"/>
      <c r="AH13" s="1016"/>
      <c r="AI13" s="1016"/>
      <c r="AJ13" s="1017"/>
      <c r="AK13" s="1088">
        <v>16</v>
      </c>
      <c r="AL13" s="1089"/>
      <c r="AM13" s="1089"/>
      <c r="AN13" s="1089"/>
      <c r="AO13" s="1089"/>
      <c r="AP13" s="1089">
        <v>2777</v>
      </c>
      <c r="AQ13" s="1089"/>
      <c r="AR13" s="1089"/>
      <c r="AS13" s="1089"/>
      <c r="AT13" s="1089"/>
      <c r="AU13" s="1086"/>
      <c r="AV13" s="1086"/>
      <c r="AW13" s="1086"/>
      <c r="AX13" s="1086"/>
      <c r="AY13" s="1087"/>
      <c r="AZ13" s="203"/>
      <c r="BA13" s="203"/>
      <c r="BB13" s="203"/>
      <c r="BC13" s="203"/>
      <c r="BD13" s="203"/>
      <c r="BE13" s="204"/>
      <c r="BF13" s="204"/>
      <c r="BG13" s="204"/>
      <c r="BH13" s="204"/>
      <c r="BI13" s="204"/>
      <c r="BJ13" s="204"/>
      <c r="BK13" s="204"/>
      <c r="BL13" s="204"/>
      <c r="BM13" s="204"/>
      <c r="BN13" s="204"/>
      <c r="BO13" s="204"/>
      <c r="BP13" s="204"/>
      <c r="BQ13" s="213">
        <v>7</v>
      </c>
      <c r="BR13" s="214"/>
      <c r="BS13" s="1010" t="s">
        <v>562</v>
      </c>
      <c r="BT13" s="1011"/>
      <c r="BU13" s="1011"/>
      <c r="BV13" s="1011"/>
      <c r="BW13" s="1011"/>
      <c r="BX13" s="1011"/>
      <c r="BY13" s="1011"/>
      <c r="BZ13" s="1011"/>
      <c r="CA13" s="1011"/>
      <c r="CB13" s="1011"/>
      <c r="CC13" s="1011"/>
      <c r="CD13" s="1011"/>
      <c r="CE13" s="1011"/>
      <c r="CF13" s="1011"/>
      <c r="CG13" s="1012"/>
      <c r="CH13" s="985">
        <v>5</v>
      </c>
      <c r="CI13" s="986"/>
      <c r="CJ13" s="986"/>
      <c r="CK13" s="986"/>
      <c r="CL13" s="987"/>
      <c r="CM13" s="985">
        <v>671</v>
      </c>
      <c r="CN13" s="986"/>
      <c r="CO13" s="986"/>
      <c r="CP13" s="986"/>
      <c r="CQ13" s="987"/>
      <c r="CR13" s="985">
        <v>200</v>
      </c>
      <c r="CS13" s="986"/>
      <c r="CT13" s="986"/>
      <c r="CU13" s="986"/>
      <c r="CV13" s="987"/>
      <c r="CW13" s="985" t="s">
        <v>496</v>
      </c>
      <c r="CX13" s="986"/>
      <c r="CY13" s="986"/>
      <c r="CZ13" s="986"/>
      <c r="DA13" s="987"/>
      <c r="DB13" s="985" t="s">
        <v>496</v>
      </c>
      <c r="DC13" s="986"/>
      <c r="DD13" s="986"/>
      <c r="DE13" s="986"/>
      <c r="DF13" s="987"/>
      <c r="DG13" s="985" t="s">
        <v>496</v>
      </c>
      <c r="DH13" s="986"/>
      <c r="DI13" s="986"/>
      <c r="DJ13" s="986"/>
      <c r="DK13" s="987"/>
      <c r="DL13" s="985" t="s">
        <v>496</v>
      </c>
      <c r="DM13" s="986"/>
      <c r="DN13" s="986"/>
      <c r="DO13" s="986"/>
      <c r="DP13" s="987"/>
      <c r="DQ13" s="985" t="s">
        <v>496</v>
      </c>
      <c r="DR13" s="986"/>
      <c r="DS13" s="986"/>
      <c r="DT13" s="986"/>
      <c r="DU13" s="987"/>
      <c r="DV13" s="988"/>
      <c r="DW13" s="989"/>
      <c r="DX13" s="989"/>
      <c r="DY13" s="989"/>
      <c r="DZ13" s="990"/>
      <c r="EA13" s="205"/>
    </row>
    <row r="14" spans="1:131" s="206" customFormat="1" ht="26.25" customHeight="1" x14ac:dyDescent="0.15">
      <c r="A14" s="212">
        <v>8</v>
      </c>
      <c r="B14" s="1033" t="s">
        <v>369</v>
      </c>
      <c r="C14" s="1034"/>
      <c r="D14" s="1034"/>
      <c r="E14" s="1034"/>
      <c r="F14" s="1034"/>
      <c r="G14" s="1034"/>
      <c r="H14" s="1034"/>
      <c r="I14" s="1034"/>
      <c r="J14" s="1034"/>
      <c r="K14" s="1034"/>
      <c r="L14" s="1034"/>
      <c r="M14" s="1034"/>
      <c r="N14" s="1034"/>
      <c r="O14" s="1034"/>
      <c r="P14" s="1035"/>
      <c r="Q14" s="1039">
        <v>741</v>
      </c>
      <c r="R14" s="1040"/>
      <c r="S14" s="1040"/>
      <c r="T14" s="1040"/>
      <c r="U14" s="1040"/>
      <c r="V14" s="1040">
        <v>741</v>
      </c>
      <c r="W14" s="1040"/>
      <c r="X14" s="1040"/>
      <c r="Y14" s="1040"/>
      <c r="Z14" s="1040"/>
      <c r="AA14" s="1040" t="s">
        <v>496</v>
      </c>
      <c r="AB14" s="1040"/>
      <c r="AC14" s="1040"/>
      <c r="AD14" s="1040"/>
      <c r="AE14" s="1041"/>
      <c r="AF14" s="1015" t="s">
        <v>110</v>
      </c>
      <c r="AG14" s="1016"/>
      <c r="AH14" s="1016"/>
      <c r="AI14" s="1016"/>
      <c r="AJ14" s="1017"/>
      <c r="AK14" s="1088" t="s">
        <v>496</v>
      </c>
      <c r="AL14" s="1089"/>
      <c r="AM14" s="1089"/>
      <c r="AN14" s="1089"/>
      <c r="AO14" s="1089"/>
      <c r="AP14" s="1089" t="s">
        <v>496</v>
      </c>
      <c r="AQ14" s="1089"/>
      <c r="AR14" s="1089"/>
      <c r="AS14" s="1089"/>
      <c r="AT14" s="1089"/>
      <c r="AU14" s="1086"/>
      <c r="AV14" s="1086"/>
      <c r="AW14" s="1086"/>
      <c r="AX14" s="1086"/>
      <c r="AY14" s="1087"/>
      <c r="AZ14" s="203"/>
      <c r="BA14" s="203"/>
      <c r="BB14" s="203"/>
      <c r="BC14" s="203"/>
      <c r="BD14" s="203"/>
      <c r="BE14" s="204"/>
      <c r="BF14" s="204"/>
      <c r="BG14" s="204"/>
      <c r="BH14" s="204"/>
      <c r="BI14" s="204"/>
      <c r="BJ14" s="204"/>
      <c r="BK14" s="204"/>
      <c r="BL14" s="204"/>
      <c r="BM14" s="204"/>
      <c r="BN14" s="204"/>
      <c r="BO14" s="204"/>
      <c r="BP14" s="204"/>
      <c r="BQ14" s="213">
        <v>8</v>
      </c>
      <c r="BR14" s="214"/>
      <c r="BS14" s="1010" t="s">
        <v>563</v>
      </c>
      <c r="BT14" s="1011"/>
      <c r="BU14" s="1011"/>
      <c r="BV14" s="1011"/>
      <c r="BW14" s="1011"/>
      <c r="BX14" s="1011"/>
      <c r="BY14" s="1011"/>
      <c r="BZ14" s="1011"/>
      <c r="CA14" s="1011"/>
      <c r="CB14" s="1011"/>
      <c r="CC14" s="1011"/>
      <c r="CD14" s="1011"/>
      <c r="CE14" s="1011"/>
      <c r="CF14" s="1011"/>
      <c r="CG14" s="1012"/>
      <c r="CH14" s="985">
        <v>-25</v>
      </c>
      <c r="CI14" s="986"/>
      <c r="CJ14" s="986"/>
      <c r="CK14" s="986"/>
      <c r="CL14" s="987"/>
      <c r="CM14" s="985">
        <v>-4</v>
      </c>
      <c r="CN14" s="986"/>
      <c r="CO14" s="986"/>
      <c r="CP14" s="986"/>
      <c r="CQ14" s="987"/>
      <c r="CR14" s="985">
        <v>5</v>
      </c>
      <c r="CS14" s="986"/>
      <c r="CT14" s="986"/>
      <c r="CU14" s="986"/>
      <c r="CV14" s="987"/>
      <c r="CW14" s="985">
        <v>32</v>
      </c>
      <c r="CX14" s="986"/>
      <c r="CY14" s="986"/>
      <c r="CZ14" s="986"/>
      <c r="DA14" s="987"/>
      <c r="DB14" s="985" t="s">
        <v>496</v>
      </c>
      <c r="DC14" s="986"/>
      <c r="DD14" s="986"/>
      <c r="DE14" s="986"/>
      <c r="DF14" s="987"/>
      <c r="DG14" s="985" t="s">
        <v>496</v>
      </c>
      <c r="DH14" s="986"/>
      <c r="DI14" s="986"/>
      <c r="DJ14" s="986"/>
      <c r="DK14" s="987"/>
      <c r="DL14" s="985" t="s">
        <v>496</v>
      </c>
      <c r="DM14" s="986"/>
      <c r="DN14" s="986"/>
      <c r="DO14" s="986"/>
      <c r="DP14" s="987"/>
      <c r="DQ14" s="985" t="s">
        <v>496</v>
      </c>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8"/>
      <c r="AL15" s="1089"/>
      <c r="AM15" s="1089"/>
      <c r="AN15" s="1089"/>
      <c r="AO15" s="1089"/>
      <c r="AP15" s="1089"/>
      <c r="AQ15" s="1089"/>
      <c r="AR15" s="1089"/>
      <c r="AS15" s="1089"/>
      <c r="AT15" s="1089"/>
      <c r="AU15" s="1086"/>
      <c r="AV15" s="1086"/>
      <c r="AW15" s="1086"/>
      <c r="AX15" s="1086"/>
      <c r="AY15" s="1087"/>
      <c r="AZ15" s="203"/>
      <c r="BA15" s="203"/>
      <c r="BB15" s="203"/>
      <c r="BC15" s="203"/>
      <c r="BD15" s="203"/>
      <c r="BE15" s="204"/>
      <c r="BF15" s="204"/>
      <c r="BG15" s="204"/>
      <c r="BH15" s="204"/>
      <c r="BI15" s="204"/>
      <c r="BJ15" s="204"/>
      <c r="BK15" s="204"/>
      <c r="BL15" s="204"/>
      <c r="BM15" s="204"/>
      <c r="BN15" s="204"/>
      <c r="BO15" s="204"/>
      <c r="BP15" s="204"/>
      <c r="BQ15" s="213">
        <v>9</v>
      </c>
      <c r="BR15" s="214"/>
      <c r="BS15" s="1010" t="s">
        <v>564</v>
      </c>
      <c r="BT15" s="1011"/>
      <c r="BU15" s="1011"/>
      <c r="BV15" s="1011"/>
      <c r="BW15" s="1011"/>
      <c r="BX15" s="1011"/>
      <c r="BY15" s="1011"/>
      <c r="BZ15" s="1011"/>
      <c r="CA15" s="1011"/>
      <c r="CB15" s="1011"/>
      <c r="CC15" s="1011"/>
      <c r="CD15" s="1011"/>
      <c r="CE15" s="1011"/>
      <c r="CF15" s="1011"/>
      <c r="CG15" s="1012"/>
      <c r="CH15" s="985">
        <v>9</v>
      </c>
      <c r="CI15" s="986"/>
      <c r="CJ15" s="986"/>
      <c r="CK15" s="986"/>
      <c r="CL15" s="987"/>
      <c r="CM15" s="985">
        <v>97</v>
      </c>
      <c r="CN15" s="986"/>
      <c r="CO15" s="986"/>
      <c r="CP15" s="986"/>
      <c r="CQ15" s="987"/>
      <c r="CR15" s="985">
        <v>5</v>
      </c>
      <c r="CS15" s="986"/>
      <c r="CT15" s="986"/>
      <c r="CU15" s="986"/>
      <c r="CV15" s="987"/>
      <c r="CW15" s="985">
        <v>110</v>
      </c>
      <c r="CX15" s="986"/>
      <c r="CY15" s="986"/>
      <c r="CZ15" s="986"/>
      <c r="DA15" s="987"/>
      <c r="DB15" s="985" t="s">
        <v>496</v>
      </c>
      <c r="DC15" s="986"/>
      <c r="DD15" s="986"/>
      <c r="DE15" s="986"/>
      <c r="DF15" s="987"/>
      <c r="DG15" s="985" t="s">
        <v>496</v>
      </c>
      <c r="DH15" s="986"/>
      <c r="DI15" s="986"/>
      <c r="DJ15" s="986"/>
      <c r="DK15" s="987"/>
      <c r="DL15" s="985" t="s">
        <v>496</v>
      </c>
      <c r="DM15" s="986"/>
      <c r="DN15" s="986"/>
      <c r="DO15" s="986"/>
      <c r="DP15" s="987"/>
      <c r="DQ15" s="985" t="s">
        <v>496</v>
      </c>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8"/>
      <c r="AL16" s="1089"/>
      <c r="AM16" s="1089"/>
      <c r="AN16" s="1089"/>
      <c r="AO16" s="1089"/>
      <c r="AP16" s="1089"/>
      <c r="AQ16" s="1089"/>
      <c r="AR16" s="1089"/>
      <c r="AS16" s="1089"/>
      <c r="AT16" s="1089"/>
      <c r="AU16" s="1086"/>
      <c r="AV16" s="1086"/>
      <c r="AW16" s="1086"/>
      <c r="AX16" s="1086"/>
      <c r="AY16" s="1087"/>
      <c r="AZ16" s="203"/>
      <c r="BA16" s="203"/>
      <c r="BB16" s="203"/>
      <c r="BC16" s="203"/>
      <c r="BD16" s="203"/>
      <c r="BE16" s="204"/>
      <c r="BF16" s="204"/>
      <c r="BG16" s="204"/>
      <c r="BH16" s="204"/>
      <c r="BI16" s="204"/>
      <c r="BJ16" s="204"/>
      <c r="BK16" s="204"/>
      <c r="BL16" s="204"/>
      <c r="BM16" s="204"/>
      <c r="BN16" s="204"/>
      <c r="BO16" s="204"/>
      <c r="BP16" s="204"/>
      <c r="BQ16" s="213">
        <v>10</v>
      </c>
      <c r="BR16" s="214"/>
      <c r="BS16" s="1010" t="s">
        <v>565</v>
      </c>
      <c r="BT16" s="1011"/>
      <c r="BU16" s="1011"/>
      <c r="BV16" s="1011"/>
      <c r="BW16" s="1011"/>
      <c r="BX16" s="1011"/>
      <c r="BY16" s="1011"/>
      <c r="BZ16" s="1011"/>
      <c r="CA16" s="1011"/>
      <c r="CB16" s="1011"/>
      <c r="CC16" s="1011"/>
      <c r="CD16" s="1011"/>
      <c r="CE16" s="1011"/>
      <c r="CF16" s="1011"/>
      <c r="CG16" s="1012"/>
      <c r="CH16" s="985">
        <v>3</v>
      </c>
      <c r="CI16" s="986"/>
      <c r="CJ16" s="986"/>
      <c r="CK16" s="986"/>
      <c r="CL16" s="987"/>
      <c r="CM16" s="985">
        <v>373</v>
      </c>
      <c r="CN16" s="986"/>
      <c r="CO16" s="986"/>
      <c r="CP16" s="986"/>
      <c r="CQ16" s="987"/>
      <c r="CR16" s="985">
        <v>300</v>
      </c>
      <c r="CS16" s="986"/>
      <c r="CT16" s="986"/>
      <c r="CU16" s="986"/>
      <c r="CV16" s="987"/>
      <c r="CW16" s="985">
        <v>60</v>
      </c>
      <c r="CX16" s="986"/>
      <c r="CY16" s="986"/>
      <c r="CZ16" s="986"/>
      <c r="DA16" s="987"/>
      <c r="DB16" s="985" t="s">
        <v>496</v>
      </c>
      <c r="DC16" s="986"/>
      <c r="DD16" s="986"/>
      <c r="DE16" s="986"/>
      <c r="DF16" s="987"/>
      <c r="DG16" s="985" t="s">
        <v>496</v>
      </c>
      <c r="DH16" s="986"/>
      <c r="DI16" s="986"/>
      <c r="DJ16" s="986"/>
      <c r="DK16" s="987"/>
      <c r="DL16" s="985" t="s">
        <v>496</v>
      </c>
      <c r="DM16" s="986"/>
      <c r="DN16" s="986"/>
      <c r="DO16" s="986"/>
      <c r="DP16" s="987"/>
      <c r="DQ16" s="985" t="s">
        <v>496</v>
      </c>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8"/>
      <c r="AL17" s="1089"/>
      <c r="AM17" s="1089"/>
      <c r="AN17" s="1089"/>
      <c r="AO17" s="1089"/>
      <c r="AP17" s="1089"/>
      <c r="AQ17" s="1089"/>
      <c r="AR17" s="1089"/>
      <c r="AS17" s="1089"/>
      <c r="AT17" s="1089"/>
      <c r="AU17" s="1086"/>
      <c r="AV17" s="1086"/>
      <c r="AW17" s="1086"/>
      <c r="AX17" s="1086"/>
      <c r="AY17" s="1087"/>
      <c r="AZ17" s="203"/>
      <c r="BA17" s="203"/>
      <c r="BB17" s="203"/>
      <c r="BC17" s="203"/>
      <c r="BD17" s="203"/>
      <c r="BE17" s="204"/>
      <c r="BF17" s="204"/>
      <c r="BG17" s="204"/>
      <c r="BH17" s="204"/>
      <c r="BI17" s="204"/>
      <c r="BJ17" s="204"/>
      <c r="BK17" s="204"/>
      <c r="BL17" s="204"/>
      <c r="BM17" s="204"/>
      <c r="BN17" s="204"/>
      <c r="BO17" s="204"/>
      <c r="BP17" s="204"/>
      <c r="BQ17" s="213">
        <v>11</v>
      </c>
      <c r="BR17" s="214"/>
      <c r="BS17" s="1010" t="s">
        <v>566</v>
      </c>
      <c r="BT17" s="1011"/>
      <c r="BU17" s="1011"/>
      <c r="BV17" s="1011"/>
      <c r="BW17" s="1011"/>
      <c r="BX17" s="1011"/>
      <c r="BY17" s="1011"/>
      <c r="BZ17" s="1011"/>
      <c r="CA17" s="1011"/>
      <c r="CB17" s="1011"/>
      <c r="CC17" s="1011"/>
      <c r="CD17" s="1011"/>
      <c r="CE17" s="1011"/>
      <c r="CF17" s="1011"/>
      <c r="CG17" s="1012"/>
      <c r="CH17" s="985">
        <v>27</v>
      </c>
      <c r="CI17" s="986"/>
      <c r="CJ17" s="986"/>
      <c r="CK17" s="986"/>
      <c r="CL17" s="987"/>
      <c r="CM17" s="985">
        <v>1005</v>
      </c>
      <c r="CN17" s="986"/>
      <c r="CO17" s="986"/>
      <c r="CP17" s="986"/>
      <c r="CQ17" s="987"/>
      <c r="CR17" s="985">
        <v>760</v>
      </c>
      <c r="CS17" s="986"/>
      <c r="CT17" s="986"/>
      <c r="CU17" s="986"/>
      <c r="CV17" s="987"/>
      <c r="CW17" s="985">
        <v>190</v>
      </c>
      <c r="CX17" s="986"/>
      <c r="CY17" s="986"/>
      <c r="CZ17" s="986"/>
      <c r="DA17" s="987"/>
      <c r="DB17" s="985" t="s">
        <v>496</v>
      </c>
      <c r="DC17" s="986"/>
      <c r="DD17" s="986"/>
      <c r="DE17" s="986"/>
      <c r="DF17" s="987"/>
      <c r="DG17" s="985" t="s">
        <v>496</v>
      </c>
      <c r="DH17" s="986"/>
      <c r="DI17" s="986"/>
      <c r="DJ17" s="986"/>
      <c r="DK17" s="987"/>
      <c r="DL17" s="985" t="s">
        <v>496</v>
      </c>
      <c r="DM17" s="986"/>
      <c r="DN17" s="986"/>
      <c r="DO17" s="986"/>
      <c r="DP17" s="987"/>
      <c r="DQ17" s="985" t="s">
        <v>496</v>
      </c>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8"/>
      <c r="AL18" s="1089"/>
      <c r="AM18" s="1089"/>
      <c r="AN18" s="1089"/>
      <c r="AO18" s="1089"/>
      <c r="AP18" s="1089"/>
      <c r="AQ18" s="1089"/>
      <c r="AR18" s="1089"/>
      <c r="AS18" s="1089"/>
      <c r="AT18" s="1089"/>
      <c r="AU18" s="1086"/>
      <c r="AV18" s="1086"/>
      <c r="AW18" s="1086"/>
      <c r="AX18" s="1086"/>
      <c r="AY18" s="1087"/>
      <c r="AZ18" s="203"/>
      <c r="BA18" s="203"/>
      <c r="BB18" s="203"/>
      <c r="BC18" s="203"/>
      <c r="BD18" s="203"/>
      <c r="BE18" s="204"/>
      <c r="BF18" s="204"/>
      <c r="BG18" s="204"/>
      <c r="BH18" s="204"/>
      <c r="BI18" s="204"/>
      <c r="BJ18" s="204"/>
      <c r="BK18" s="204"/>
      <c r="BL18" s="204"/>
      <c r="BM18" s="204"/>
      <c r="BN18" s="204"/>
      <c r="BO18" s="204"/>
      <c r="BP18" s="204"/>
      <c r="BQ18" s="213">
        <v>12</v>
      </c>
      <c r="BR18" s="214"/>
      <c r="BS18" s="1010" t="s">
        <v>567</v>
      </c>
      <c r="BT18" s="1011"/>
      <c r="BU18" s="1011"/>
      <c r="BV18" s="1011"/>
      <c r="BW18" s="1011"/>
      <c r="BX18" s="1011"/>
      <c r="BY18" s="1011"/>
      <c r="BZ18" s="1011"/>
      <c r="CA18" s="1011"/>
      <c r="CB18" s="1011"/>
      <c r="CC18" s="1011"/>
      <c r="CD18" s="1011"/>
      <c r="CE18" s="1011"/>
      <c r="CF18" s="1011"/>
      <c r="CG18" s="1012"/>
      <c r="CH18" s="985">
        <v>101</v>
      </c>
      <c r="CI18" s="986"/>
      <c r="CJ18" s="986"/>
      <c r="CK18" s="986"/>
      <c r="CL18" s="987"/>
      <c r="CM18" s="985">
        <v>13796</v>
      </c>
      <c r="CN18" s="986"/>
      <c r="CO18" s="986"/>
      <c r="CP18" s="986"/>
      <c r="CQ18" s="987"/>
      <c r="CR18" s="985">
        <v>1750</v>
      </c>
      <c r="CS18" s="986"/>
      <c r="CT18" s="986"/>
      <c r="CU18" s="986"/>
      <c r="CV18" s="987"/>
      <c r="CW18" s="985" t="s">
        <v>496</v>
      </c>
      <c r="CX18" s="986"/>
      <c r="CY18" s="986"/>
      <c r="CZ18" s="986"/>
      <c r="DA18" s="987"/>
      <c r="DB18" s="985" t="s">
        <v>496</v>
      </c>
      <c r="DC18" s="986"/>
      <c r="DD18" s="986"/>
      <c r="DE18" s="986"/>
      <c r="DF18" s="987"/>
      <c r="DG18" s="985" t="s">
        <v>496</v>
      </c>
      <c r="DH18" s="986"/>
      <c r="DI18" s="986"/>
      <c r="DJ18" s="986"/>
      <c r="DK18" s="987"/>
      <c r="DL18" s="985" t="s">
        <v>496</v>
      </c>
      <c r="DM18" s="986"/>
      <c r="DN18" s="986"/>
      <c r="DO18" s="986"/>
      <c r="DP18" s="987"/>
      <c r="DQ18" s="985" t="s">
        <v>496</v>
      </c>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8"/>
      <c r="AL19" s="1089"/>
      <c r="AM19" s="1089"/>
      <c r="AN19" s="1089"/>
      <c r="AO19" s="1089"/>
      <c r="AP19" s="1089"/>
      <c r="AQ19" s="1089"/>
      <c r="AR19" s="1089"/>
      <c r="AS19" s="1089"/>
      <c r="AT19" s="1089"/>
      <c r="AU19" s="1086"/>
      <c r="AV19" s="1086"/>
      <c r="AW19" s="1086"/>
      <c r="AX19" s="1086"/>
      <c r="AY19" s="1087"/>
      <c r="AZ19" s="203"/>
      <c r="BA19" s="203"/>
      <c r="BB19" s="203"/>
      <c r="BC19" s="203"/>
      <c r="BD19" s="203"/>
      <c r="BE19" s="204"/>
      <c r="BF19" s="204"/>
      <c r="BG19" s="204"/>
      <c r="BH19" s="204"/>
      <c r="BI19" s="204"/>
      <c r="BJ19" s="204"/>
      <c r="BK19" s="204"/>
      <c r="BL19" s="204"/>
      <c r="BM19" s="204"/>
      <c r="BN19" s="204"/>
      <c r="BO19" s="204"/>
      <c r="BP19" s="204"/>
      <c r="BQ19" s="213">
        <v>13</v>
      </c>
      <c r="BR19" s="214"/>
      <c r="BS19" s="1010" t="s">
        <v>568</v>
      </c>
      <c r="BT19" s="1011"/>
      <c r="BU19" s="1011"/>
      <c r="BV19" s="1011"/>
      <c r="BW19" s="1011"/>
      <c r="BX19" s="1011"/>
      <c r="BY19" s="1011"/>
      <c r="BZ19" s="1011"/>
      <c r="CA19" s="1011"/>
      <c r="CB19" s="1011"/>
      <c r="CC19" s="1011"/>
      <c r="CD19" s="1011"/>
      <c r="CE19" s="1011"/>
      <c r="CF19" s="1011"/>
      <c r="CG19" s="1012"/>
      <c r="CH19" s="985">
        <v>18</v>
      </c>
      <c r="CI19" s="986"/>
      <c r="CJ19" s="986"/>
      <c r="CK19" s="986"/>
      <c r="CL19" s="987"/>
      <c r="CM19" s="985">
        <v>1460</v>
      </c>
      <c r="CN19" s="986"/>
      <c r="CO19" s="986"/>
      <c r="CP19" s="986"/>
      <c r="CQ19" s="987"/>
      <c r="CR19" s="985">
        <v>100</v>
      </c>
      <c r="CS19" s="986"/>
      <c r="CT19" s="986"/>
      <c r="CU19" s="986"/>
      <c r="CV19" s="987"/>
      <c r="CW19" s="985">
        <v>105</v>
      </c>
      <c r="CX19" s="986"/>
      <c r="CY19" s="986"/>
      <c r="CZ19" s="986"/>
      <c r="DA19" s="987"/>
      <c r="DB19" s="985" t="s">
        <v>496</v>
      </c>
      <c r="DC19" s="986"/>
      <c r="DD19" s="986"/>
      <c r="DE19" s="986"/>
      <c r="DF19" s="987"/>
      <c r="DG19" s="985" t="s">
        <v>496</v>
      </c>
      <c r="DH19" s="986"/>
      <c r="DI19" s="986"/>
      <c r="DJ19" s="986"/>
      <c r="DK19" s="987"/>
      <c r="DL19" s="985" t="s">
        <v>496</v>
      </c>
      <c r="DM19" s="986"/>
      <c r="DN19" s="986"/>
      <c r="DO19" s="986"/>
      <c r="DP19" s="987"/>
      <c r="DQ19" s="985" t="s">
        <v>496</v>
      </c>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8"/>
      <c r="AL20" s="1089"/>
      <c r="AM20" s="1089"/>
      <c r="AN20" s="1089"/>
      <c r="AO20" s="1089"/>
      <c r="AP20" s="1089"/>
      <c r="AQ20" s="1089"/>
      <c r="AR20" s="1089"/>
      <c r="AS20" s="1089"/>
      <c r="AT20" s="1089"/>
      <c r="AU20" s="1086"/>
      <c r="AV20" s="1086"/>
      <c r="AW20" s="1086"/>
      <c r="AX20" s="1086"/>
      <c r="AY20" s="1087"/>
      <c r="AZ20" s="203"/>
      <c r="BA20" s="203"/>
      <c r="BB20" s="203"/>
      <c r="BC20" s="203"/>
      <c r="BD20" s="203"/>
      <c r="BE20" s="204"/>
      <c r="BF20" s="204"/>
      <c r="BG20" s="204"/>
      <c r="BH20" s="204"/>
      <c r="BI20" s="204"/>
      <c r="BJ20" s="204"/>
      <c r="BK20" s="204"/>
      <c r="BL20" s="204"/>
      <c r="BM20" s="204"/>
      <c r="BN20" s="204"/>
      <c r="BO20" s="204"/>
      <c r="BP20" s="204"/>
      <c r="BQ20" s="213">
        <v>14</v>
      </c>
      <c r="BR20" s="214"/>
      <c r="BS20" s="1010" t="s">
        <v>569</v>
      </c>
      <c r="BT20" s="1011"/>
      <c r="BU20" s="1011"/>
      <c r="BV20" s="1011"/>
      <c r="BW20" s="1011"/>
      <c r="BX20" s="1011"/>
      <c r="BY20" s="1011"/>
      <c r="BZ20" s="1011"/>
      <c r="CA20" s="1011"/>
      <c r="CB20" s="1011"/>
      <c r="CC20" s="1011"/>
      <c r="CD20" s="1011"/>
      <c r="CE20" s="1011"/>
      <c r="CF20" s="1011"/>
      <c r="CG20" s="1012"/>
      <c r="CH20" s="985">
        <v>-8</v>
      </c>
      <c r="CI20" s="986"/>
      <c r="CJ20" s="986"/>
      <c r="CK20" s="986"/>
      <c r="CL20" s="987"/>
      <c r="CM20" s="985">
        <v>612</v>
      </c>
      <c r="CN20" s="986"/>
      <c r="CO20" s="986"/>
      <c r="CP20" s="986"/>
      <c r="CQ20" s="987"/>
      <c r="CR20" s="985">
        <v>210</v>
      </c>
      <c r="CS20" s="986"/>
      <c r="CT20" s="986"/>
      <c r="CU20" s="986"/>
      <c r="CV20" s="987"/>
      <c r="CW20" s="985">
        <v>33</v>
      </c>
      <c r="CX20" s="986"/>
      <c r="CY20" s="986"/>
      <c r="CZ20" s="986"/>
      <c r="DA20" s="987"/>
      <c r="DB20" s="985" t="s">
        <v>496</v>
      </c>
      <c r="DC20" s="986"/>
      <c r="DD20" s="986"/>
      <c r="DE20" s="986"/>
      <c r="DF20" s="987"/>
      <c r="DG20" s="985" t="s">
        <v>496</v>
      </c>
      <c r="DH20" s="986"/>
      <c r="DI20" s="986"/>
      <c r="DJ20" s="986"/>
      <c r="DK20" s="987"/>
      <c r="DL20" s="985" t="s">
        <v>496</v>
      </c>
      <c r="DM20" s="986"/>
      <c r="DN20" s="986"/>
      <c r="DO20" s="986"/>
      <c r="DP20" s="987"/>
      <c r="DQ20" s="985" t="s">
        <v>496</v>
      </c>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8"/>
      <c r="AL21" s="1089"/>
      <c r="AM21" s="1089"/>
      <c r="AN21" s="1089"/>
      <c r="AO21" s="1089"/>
      <c r="AP21" s="1089"/>
      <c r="AQ21" s="1089"/>
      <c r="AR21" s="1089"/>
      <c r="AS21" s="1089"/>
      <c r="AT21" s="1089"/>
      <c r="AU21" s="1086"/>
      <c r="AV21" s="1086"/>
      <c r="AW21" s="1086"/>
      <c r="AX21" s="1086"/>
      <c r="AY21" s="1087"/>
      <c r="AZ21" s="203"/>
      <c r="BA21" s="203"/>
      <c r="BB21" s="203"/>
      <c r="BC21" s="203"/>
      <c r="BD21" s="203"/>
      <c r="BE21" s="204"/>
      <c r="BF21" s="204"/>
      <c r="BG21" s="204"/>
      <c r="BH21" s="204"/>
      <c r="BI21" s="204"/>
      <c r="BJ21" s="204"/>
      <c r="BK21" s="204"/>
      <c r="BL21" s="204"/>
      <c r="BM21" s="204"/>
      <c r="BN21" s="204"/>
      <c r="BO21" s="204"/>
      <c r="BP21" s="204"/>
      <c r="BQ21" s="213">
        <v>15</v>
      </c>
      <c r="BR21" s="214"/>
      <c r="BS21" s="1010" t="s">
        <v>570</v>
      </c>
      <c r="BT21" s="1011"/>
      <c r="BU21" s="1011"/>
      <c r="BV21" s="1011"/>
      <c r="BW21" s="1011"/>
      <c r="BX21" s="1011"/>
      <c r="BY21" s="1011"/>
      <c r="BZ21" s="1011"/>
      <c r="CA21" s="1011"/>
      <c r="CB21" s="1011"/>
      <c r="CC21" s="1011"/>
      <c r="CD21" s="1011"/>
      <c r="CE21" s="1011"/>
      <c r="CF21" s="1011"/>
      <c r="CG21" s="1012"/>
      <c r="CH21" s="985">
        <v>19</v>
      </c>
      <c r="CI21" s="986"/>
      <c r="CJ21" s="986"/>
      <c r="CK21" s="986"/>
      <c r="CL21" s="987"/>
      <c r="CM21" s="985">
        <v>763</v>
      </c>
      <c r="CN21" s="986"/>
      <c r="CO21" s="986"/>
      <c r="CP21" s="986"/>
      <c r="CQ21" s="987"/>
      <c r="CR21" s="985">
        <v>3</v>
      </c>
      <c r="CS21" s="986"/>
      <c r="CT21" s="986"/>
      <c r="CU21" s="986"/>
      <c r="CV21" s="987"/>
      <c r="CW21" s="985" t="s">
        <v>496</v>
      </c>
      <c r="CX21" s="986"/>
      <c r="CY21" s="986"/>
      <c r="CZ21" s="986"/>
      <c r="DA21" s="987"/>
      <c r="DB21" s="985" t="s">
        <v>496</v>
      </c>
      <c r="DC21" s="986"/>
      <c r="DD21" s="986"/>
      <c r="DE21" s="986"/>
      <c r="DF21" s="987"/>
      <c r="DG21" s="985" t="s">
        <v>496</v>
      </c>
      <c r="DH21" s="986"/>
      <c r="DI21" s="986"/>
      <c r="DJ21" s="986"/>
      <c r="DK21" s="987"/>
      <c r="DL21" s="985" t="s">
        <v>496</v>
      </c>
      <c r="DM21" s="986"/>
      <c r="DN21" s="986"/>
      <c r="DO21" s="986"/>
      <c r="DP21" s="987"/>
      <c r="DQ21" s="985" t="s">
        <v>496</v>
      </c>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83"/>
      <c r="R22" s="1084"/>
      <c r="S22" s="1084"/>
      <c r="T22" s="1084"/>
      <c r="U22" s="1084"/>
      <c r="V22" s="1084"/>
      <c r="W22" s="1084"/>
      <c r="X22" s="1084"/>
      <c r="Y22" s="1084"/>
      <c r="Z22" s="1084"/>
      <c r="AA22" s="1084"/>
      <c r="AB22" s="1084"/>
      <c r="AC22" s="1084"/>
      <c r="AD22" s="1084"/>
      <c r="AE22" s="1085"/>
      <c r="AF22" s="1015"/>
      <c r="AG22" s="1016"/>
      <c r="AH22" s="1016"/>
      <c r="AI22" s="1016"/>
      <c r="AJ22" s="1017"/>
      <c r="AK22" s="1079"/>
      <c r="AL22" s="1080"/>
      <c r="AM22" s="1080"/>
      <c r="AN22" s="1080"/>
      <c r="AO22" s="1080"/>
      <c r="AP22" s="1080"/>
      <c r="AQ22" s="1080"/>
      <c r="AR22" s="1080"/>
      <c r="AS22" s="1080"/>
      <c r="AT22" s="1080"/>
      <c r="AU22" s="1081"/>
      <c r="AV22" s="1081"/>
      <c r="AW22" s="1081"/>
      <c r="AX22" s="1081"/>
      <c r="AY22" s="1082"/>
      <c r="AZ22" s="1031" t="s">
        <v>370</v>
      </c>
      <c r="BA22" s="1031"/>
      <c r="BB22" s="1031"/>
      <c r="BC22" s="1031"/>
      <c r="BD22" s="1032"/>
      <c r="BE22" s="204"/>
      <c r="BF22" s="204"/>
      <c r="BG22" s="204"/>
      <c r="BH22" s="204"/>
      <c r="BI22" s="204"/>
      <c r="BJ22" s="204"/>
      <c r="BK22" s="204"/>
      <c r="BL22" s="204"/>
      <c r="BM22" s="204"/>
      <c r="BN22" s="204"/>
      <c r="BO22" s="204"/>
      <c r="BP22" s="204"/>
      <c r="BQ22" s="213">
        <v>16</v>
      </c>
      <c r="BR22" s="214"/>
      <c r="BS22" s="1010" t="s">
        <v>571</v>
      </c>
      <c r="BT22" s="1011"/>
      <c r="BU22" s="1011"/>
      <c r="BV22" s="1011"/>
      <c r="BW22" s="1011"/>
      <c r="BX22" s="1011"/>
      <c r="BY22" s="1011"/>
      <c r="BZ22" s="1011"/>
      <c r="CA22" s="1011"/>
      <c r="CB22" s="1011"/>
      <c r="CC22" s="1011"/>
      <c r="CD22" s="1011"/>
      <c r="CE22" s="1011"/>
      <c r="CF22" s="1011"/>
      <c r="CG22" s="1012"/>
      <c r="CH22" s="985">
        <v>-5</v>
      </c>
      <c r="CI22" s="986"/>
      <c r="CJ22" s="986"/>
      <c r="CK22" s="986"/>
      <c r="CL22" s="987"/>
      <c r="CM22" s="985">
        <v>2303</v>
      </c>
      <c r="CN22" s="986"/>
      <c r="CO22" s="986"/>
      <c r="CP22" s="986"/>
      <c r="CQ22" s="987"/>
      <c r="CR22" s="985">
        <v>570</v>
      </c>
      <c r="CS22" s="986"/>
      <c r="CT22" s="986"/>
      <c r="CU22" s="986"/>
      <c r="CV22" s="987"/>
      <c r="CW22" s="985">
        <v>4</v>
      </c>
      <c r="CX22" s="986"/>
      <c r="CY22" s="986"/>
      <c r="CZ22" s="986"/>
      <c r="DA22" s="987"/>
      <c r="DB22" s="985" t="s">
        <v>496</v>
      </c>
      <c r="DC22" s="986"/>
      <c r="DD22" s="986"/>
      <c r="DE22" s="986"/>
      <c r="DF22" s="987"/>
      <c r="DG22" s="985" t="s">
        <v>496</v>
      </c>
      <c r="DH22" s="986"/>
      <c r="DI22" s="986"/>
      <c r="DJ22" s="986"/>
      <c r="DK22" s="987"/>
      <c r="DL22" s="985" t="s">
        <v>496</v>
      </c>
      <c r="DM22" s="986"/>
      <c r="DN22" s="986"/>
      <c r="DO22" s="986"/>
      <c r="DP22" s="987"/>
      <c r="DQ22" s="985" t="s">
        <v>496</v>
      </c>
      <c r="DR22" s="986"/>
      <c r="DS22" s="986"/>
      <c r="DT22" s="986"/>
      <c r="DU22" s="987"/>
      <c r="DV22" s="988"/>
      <c r="DW22" s="989"/>
      <c r="DX22" s="989"/>
      <c r="DY22" s="989"/>
      <c r="DZ22" s="990"/>
      <c r="EA22" s="205"/>
    </row>
    <row r="23" spans="1:131" s="206" customFormat="1" ht="26.25" customHeight="1" thickBot="1" x14ac:dyDescent="0.2">
      <c r="A23" s="215" t="s">
        <v>371</v>
      </c>
      <c r="B23" s="940" t="s">
        <v>372</v>
      </c>
      <c r="C23" s="941"/>
      <c r="D23" s="941"/>
      <c r="E23" s="941"/>
      <c r="F23" s="941"/>
      <c r="G23" s="941"/>
      <c r="H23" s="941"/>
      <c r="I23" s="941"/>
      <c r="J23" s="941"/>
      <c r="K23" s="941"/>
      <c r="L23" s="941"/>
      <c r="M23" s="941"/>
      <c r="N23" s="941"/>
      <c r="O23" s="941"/>
      <c r="P23" s="942"/>
      <c r="Q23" s="1070">
        <v>654883</v>
      </c>
      <c r="R23" s="1071"/>
      <c r="S23" s="1071"/>
      <c r="T23" s="1071"/>
      <c r="U23" s="1071"/>
      <c r="V23" s="1071">
        <v>648690</v>
      </c>
      <c r="W23" s="1071"/>
      <c r="X23" s="1071"/>
      <c r="Y23" s="1071"/>
      <c r="Z23" s="1071"/>
      <c r="AA23" s="1071">
        <v>6193</v>
      </c>
      <c r="AB23" s="1071"/>
      <c r="AC23" s="1071"/>
      <c r="AD23" s="1071"/>
      <c r="AE23" s="1072"/>
      <c r="AF23" s="1073">
        <v>2693</v>
      </c>
      <c r="AG23" s="1071"/>
      <c r="AH23" s="1071"/>
      <c r="AI23" s="1071"/>
      <c r="AJ23" s="1074"/>
      <c r="AK23" s="1075"/>
      <c r="AL23" s="1076"/>
      <c r="AM23" s="1076"/>
      <c r="AN23" s="1076"/>
      <c r="AO23" s="1076"/>
      <c r="AP23" s="1071">
        <v>1012875</v>
      </c>
      <c r="AQ23" s="1071"/>
      <c r="AR23" s="1071"/>
      <c r="AS23" s="1071"/>
      <c r="AT23" s="1071"/>
      <c r="AU23" s="1077"/>
      <c r="AV23" s="1077"/>
      <c r="AW23" s="1077"/>
      <c r="AX23" s="1077"/>
      <c r="AY23" s="1078"/>
      <c r="AZ23" s="1067" t="s">
        <v>110</v>
      </c>
      <c r="BA23" s="1068"/>
      <c r="BB23" s="1068"/>
      <c r="BC23" s="1068"/>
      <c r="BD23" s="1069"/>
      <c r="BE23" s="204"/>
      <c r="BF23" s="204"/>
      <c r="BG23" s="204"/>
      <c r="BH23" s="204"/>
      <c r="BI23" s="204"/>
      <c r="BJ23" s="204"/>
      <c r="BK23" s="204"/>
      <c r="BL23" s="204"/>
      <c r="BM23" s="204"/>
      <c r="BN23" s="204"/>
      <c r="BO23" s="204"/>
      <c r="BP23" s="204"/>
      <c r="BQ23" s="213">
        <v>17</v>
      </c>
      <c r="BR23" s="214"/>
      <c r="BS23" s="1010" t="s">
        <v>572</v>
      </c>
      <c r="BT23" s="1011"/>
      <c r="BU23" s="1011"/>
      <c r="BV23" s="1011"/>
      <c r="BW23" s="1011"/>
      <c r="BX23" s="1011"/>
      <c r="BY23" s="1011"/>
      <c r="BZ23" s="1011"/>
      <c r="CA23" s="1011"/>
      <c r="CB23" s="1011"/>
      <c r="CC23" s="1011"/>
      <c r="CD23" s="1011"/>
      <c r="CE23" s="1011"/>
      <c r="CF23" s="1011"/>
      <c r="CG23" s="1012"/>
      <c r="CH23" s="985">
        <v>19</v>
      </c>
      <c r="CI23" s="986"/>
      <c r="CJ23" s="986"/>
      <c r="CK23" s="986"/>
      <c r="CL23" s="987"/>
      <c r="CM23" s="985">
        <v>1880</v>
      </c>
      <c r="CN23" s="986"/>
      <c r="CO23" s="986"/>
      <c r="CP23" s="986"/>
      <c r="CQ23" s="987"/>
      <c r="CR23" s="985">
        <v>78</v>
      </c>
      <c r="CS23" s="986"/>
      <c r="CT23" s="986"/>
      <c r="CU23" s="986"/>
      <c r="CV23" s="987"/>
      <c r="CW23" s="985">
        <v>1</v>
      </c>
      <c r="CX23" s="986"/>
      <c r="CY23" s="986"/>
      <c r="CZ23" s="986"/>
      <c r="DA23" s="987"/>
      <c r="DB23" s="985" t="s">
        <v>496</v>
      </c>
      <c r="DC23" s="986"/>
      <c r="DD23" s="986"/>
      <c r="DE23" s="986"/>
      <c r="DF23" s="987"/>
      <c r="DG23" s="985" t="s">
        <v>496</v>
      </c>
      <c r="DH23" s="986"/>
      <c r="DI23" s="986"/>
      <c r="DJ23" s="986"/>
      <c r="DK23" s="987"/>
      <c r="DL23" s="985" t="s">
        <v>496</v>
      </c>
      <c r="DM23" s="986"/>
      <c r="DN23" s="986"/>
      <c r="DO23" s="986"/>
      <c r="DP23" s="987"/>
      <c r="DQ23" s="985" t="s">
        <v>496</v>
      </c>
      <c r="DR23" s="986"/>
      <c r="DS23" s="986"/>
      <c r="DT23" s="986"/>
      <c r="DU23" s="987"/>
      <c r="DV23" s="988"/>
      <c r="DW23" s="989"/>
      <c r="DX23" s="989"/>
      <c r="DY23" s="989"/>
      <c r="DZ23" s="990"/>
      <c r="EA23" s="205"/>
    </row>
    <row r="24" spans="1:131" s="206" customFormat="1" ht="26.25" customHeight="1" x14ac:dyDescent="0.15">
      <c r="A24" s="1066" t="s">
        <v>373</v>
      </c>
      <c r="B24" s="1066"/>
      <c r="C24" s="1066"/>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c r="AT24" s="1066"/>
      <c r="AU24" s="1066"/>
      <c r="AV24" s="1066"/>
      <c r="AW24" s="1066"/>
      <c r="AX24" s="1066"/>
      <c r="AY24" s="1066"/>
      <c r="AZ24" s="203"/>
      <c r="BA24" s="203"/>
      <c r="BB24" s="203"/>
      <c r="BC24" s="203"/>
      <c r="BD24" s="203"/>
      <c r="BE24" s="204"/>
      <c r="BF24" s="204"/>
      <c r="BG24" s="204"/>
      <c r="BH24" s="204"/>
      <c r="BI24" s="204"/>
      <c r="BJ24" s="204"/>
      <c r="BK24" s="204"/>
      <c r="BL24" s="204"/>
      <c r="BM24" s="204"/>
      <c r="BN24" s="204"/>
      <c r="BO24" s="204"/>
      <c r="BP24" s="204"/>
      <c r="BQ24" s="213">
        <v>18</v>
      </c>
      <c r="BR24" s="214"/>
      <c r="BS24" s="1010" t="s">
        <v>573</v>
      </c>
      <c r="BT24" s="1011"/>
      <c r="BU24" s="1011"/>
      <c r="BV24" s="1011"/>
      <c r="BW24" s="1011"/>
      <c r="BX24" s="1011"/>
      <c r="BY24" s="1011"/>
      <c r="BZ24" s="1011"/>
      <c r="CA24" s="1011"/>
      <c r="CB24" s="1011"/>
      <c r="CC24" s="1011"/>
      <c r="CD24" s="1011"/>
      <c r="CE24" s="1011"/>
      <c r="CF24" s="1011"/>
      <c r="CG24" s="1012"/>
      <c r="CH24" s="985">
        <v>-390</v>
      </c>
      <c r="CI24" s="986"/>
      <c r="CJ24" s="986"/>
      <c r="CK24" s="986"/>
      <c r="CL24" s="987"/>
      <c r="CM24" s="985">
        <v>2312</v>
      </c>
      <c r="CN24" s="986"/>
      <c r="CO24" s="986"/>
      <c r="CP24" s="986"/>
      <c r="CQ24" s="987"/>
      <c r="CR24" s="985">
        <v>11</v>
      </c>
      <c r="CS24" s="986"/>
      <c r="CT24" s="986"/>
      <c r="CU24" s="986"/>
      <c r="CV24" s="987"/>
      <c r="CW24" s="985">
        <v>2</v>
      </c>
      <c r="CX24" s="986"/>
      <c r="CY24" s="986"/>
      <c r="CZ24" s="986"/>
      <c r="DA24" s="987"/>
      <c r="DB24" s="985" t="s">
        <v>496</v>
      </c>
      <c r="DC24" s="986"/>
      <c r="DD24" s="986"/>
      <c r="DE24" s="986"/>
      <c r="DF24" s="987"/>
      <c r="DG24" s="985" t="s">
        <v>496</v>
      </c>
      <c r="DH24" s="986"/>
      <c r="DI24" s="986"/>
      <c r="DJ24" s="986"/>
      <c r="DK24" s="987"/>
      <c r="DL24" s="985" t="s">
        <v>496</v>
      </c>
      <c r="DM24" s="986"/>
      <c r="DN24" s="986"/>
      <c r="DO24" s="986"/>
      <c r="DP24" s="987"/>
      <c r="DQ24" s="985" t="s">
        <v>496</v>
      </c>
      <c r="DR24" s="986"/>
      <c r="DS24" s="986"/>
      <c r="DT24" s="986"/>
      <c r="DU24" s="987"/>
      <c r="DV24" s="988"/>
      <c r="DW24" s="989"/>
      <c r="DX24" s="989"/>
      <c r="DY24" s="989"/>
      <c r="DZ24" s="990"/>
      <c r="EA24" s="205"/>
    </row>
    <row r="25" spans="1:131" s="198" customFormat="1" ht="26.25" customHeight="1" thickBot="1" x14ac:dyDescent="0.2">
      <c r="A25" s="1065" t="s">
        <v>374</v>
      </c>
      <c r="B25" s="1065"/>
      <c r="C25" s="1065"/>
      <c r="D25" s="1065"/>
      <c r="E25" s="1065"/>
      <c r="F25" s="1065"/>
      <c r="G25" s="1065"/>
      <c r="H25" s="1065"/>
      <c r="I25" s="1065"/>
      <c r="J25" s="1065"/>
      <c r="K25" s="1065"/>
      <c r="L25" s="1065"/>
      <c r="M25" s="1065"/>
      <c r="N25" s="1065"/>
      <c r="O25" s="1065"/>
      <c r="P25" s="1065"/>
      <c r="Q25" s="1065"/>
      <c r="R25" s="1065"/>
      <c r="S25" s="1065"/>
      <c r="T25" s="1065"/>
      <c r="U25" s="1065"/>
      <c r="V25" s="1065"/>
      <c r="W25" s="1065"/>
      <c r="X25" s="1065"/>
      <c r="Y25" s="1065"/>
      <c r="Z25" s="1065"/>
      <c r="AA25" s="1065"/>
      <c r="AB25" s="1065"/>
      <c r="AC25" s="1065"/>
      <c r="AD25" s="1065"/>
      <c r="AE25" s="1065"/>
      <c r="AF25" s="1065"/>
      <c r="AG25" s="1065"/>
      <c r="AH25" s="1065"/>
      <c r="AI25" s="1065"/>
      <c r="AJ25" s="1065"/>
      <c r="AK25" s="1065"/>
      <c r="AL25" s="1065"/>
      <c r="AM25" s="1065"/>
      <c r="AN25" s="1065"/>
      <c r="AO25" s="1065"/>
      <c r="AP25" s="1065"/>
      <c r="AQ25" s="1065"/>
      <c r="AR25" s="1065"/>
      <c r="AS25" s="1065"/>
      <c r="AT25" s="1065"/>
      <c r="AU25" s="1065"/>
      <c r="AV25" s="1065"/>
      <c r="AW25" s="1065"/>
      <c r="AX25" s="1065"/>
      <c r="AY25" s="1065"/>
      <c r="AZ25" s="1065"/>
      <c r="BA25" s="1065"/>
      <c r="BB25" s="1065"/>
      <c r="BC25" s="1065"/>
      <c r="BD25" s="1065"/>
      <c r="BE25" s="1065"/>
      <c r="BF25" s="1065"/>
      <c r="BG25" s="1065"/>
      <c r="BH25" s="1065"/>
      <c r="BI25" s="1065"/>
      <c r="BJ25" s="203"/>
      <c r="BK25" s="203"/>
      <c r="BL25" s="203"/>
      <c r="BM25" s="203"/>
      <c r="BN25" s="203"/>
      <c r="BO25" s="216"/>
      <c r="BP25" s="216"/>
      <c r="BQ25" s="213">
        <v>19</v>
      </c>
      <c r="BR25" s="214"/>
      <c r="BS25" s="1010" t="s">
        <v>574</v>
      </c>
      <c r="BT25" s="1011"/>
      <c r="BU25" s="1011"/>
      <c r="BV25" s="1011"/>
      <c r="BW25" s="1011"/>
      <c r="BX25" s="1011"/>
      <c r="BY25" s="1011"/>
      <c r="BZ25" s="1011"/>
      <c r="CA25" s="1011"/>
      <c r="CB25" s="1011"/>
      <c r="CC25" s="1011"/>
      <c r="CD25" s="1011"/>
      <c r="CE25" s="1011"/>
      <c r="CF25" s="1011"/>
      <c r="CG25" s="1012"/>
      <c r="CH25" s="985">
        <v>-67</v>
      </c>
      <c r="CI25" s="986"/>
      <c r="CJ25" s="986"/>
      <c r="CK25" s="986"/>
      <c r="CL25" s="987"/>
      <c r="CM25" s="985">
        <v>12980</v>
      </c>
      <c r="CN25" s="986"/>
      <c r="CO25" s="986"/>
      <c r="CP25" s="986"/>
      <c r="CQ25" s="987"/>
      <c r="CR25" s="985">
        <v>3000</v>
      </c>
      <c r="CS25" s="986"/>
      <c r="CT25" s="986"/>
      <c r="CU25" s="986"/>
      <c r="CV25" s="987"/>
      <c r="CW25" s="985" t="s">
        <v>496</v>
      </c>
      <c r="CX25" s="986"/>
      <c r="CY25" s="986"/>
      <c r="CZ25" s="986"/>
      <c r="DA25" s="987"/>
      <c r="DB25" s="985">
        <v>1300</v>
      </c>
      <c r="DC25" s="986"/>
      <c r="DD25" s="986"/>
      <c r="DE25" s="986"/>
      <c r="DF25" s="987"/>
      <c r="DG25" s="985" t="s">
        <v>496</v>
      </c>
      <c r="DH25" s="986"/>
      <c r="DI25" s="986"/>
      <c r="DJ25" s="986"/>
      <c r="DK25" s="987"/>
      <c r="DL25" s="985" t="s">
        <v>496</v>
      </c>
      <c r="DM25" s="986"/>
      <c r="DN25" s="986"/>
      <c r="DO25" s="986"/>
      <c r="DP25" s="987"/>
      <c r="DQ25" s="985" t="s">
        <v>496</v>
      </c>
      <c r="DR25" s="986"/>
      <c r="DS25" s="986"/>
      <c r="DT25" s="986"/>
      <c r="DU25" s="987"/>
      <c r="DV25" s="988"/>
      <c r="DW25" s="989"/>
      <c r="DX25" s="989"/>
      <c r="DY25" s="989"/>
      <c r="DZ25" s="990"/>
      <c r="EA25" s="197"/>
    </row>
    <row r="26" spans="1:131" s="198" customFormat="1" ht="26.25" customHeight="1" x14ac:dyDescent="0.15">
      <c r="A26" s="991" t="s">
        <v>345</v>
      </c>
      <c r="B26" s="992"/>
      <c r="C26" s="992"/>
      <c r="D26" s="992"/>
      <c r="E26" s="992"/>
      <c r="F26" s="992"/>
      <c r="G26" s="992"/>
      <c r="H26" s="992"/>
      <c r="I26" s="992"/>
      <c r="J26" s="992"/>
      <c r="K26" s="992"/>
      <c r="L26" s="992"/>
      <c r="M26" s="992"/>
      <c r="N26" s="992"/>
      <c r="O26" s="992"/>
      <c r="P26" s="993"/>
      <c r="Q26" s="997" t="s">
        <v>375</v>
      </c>
      <c r="R26" s="998"/>
      <c r="S26" s="998"/>
      <c r="T26" s="998"/>
      <c r="U26" s="999"/>
      <c r="V26" s="997" t="s">
        <v>376</v>
      </c>
      <c r="W26" s="998"/>
      <c r="X26" s="998"/>
      <c r="Y26" s="998"/>
      <c r="Z26" s="999"/>
      <c r="AA26" s="997" t="s">
        <v>377</v>
      </c>
      <c r="AB26" s="998"/>
      <c r="AC26" s="998"/>
      <c r="AD26" s="998"/>
      <c r="AE26" s="998"/>
      <c r="AF26" s="1061" t="s">
        <v>378</v>
      </c>
      <c r="AG26" s="1004"/>
      <c r="AH26" s="1004"/>
      <c r="AI26" s="1004"/>
      <c r="AJ26" s="1062"/>
      <c r="AK26" s="998" t="s">
        <v>379</v>
      </c>
      <c r="AL26" s="998"/>
      <c r="AM26" s="998"/>
      <c r="AN26" s="998"/>
      <c r="AO26" s="999"/>
      <c r="AP26" s="997" t="s">
        <v>380</v>
      </c>
      <c r="AQ26" s="998"/>
      <c r="AR26" s="998"/>
      <c r="AS26" s="998"/>
      <c r="AT26" s="999"/>
      <c r="AU26" s="997" t="s">
        <v>381</v>
      </c>
      <c r="AV26" s="998"/>
      <c r="AW26" s="998"/>
      <c r="AX26" s="998"/>
      <c r="AY26" s="999"/>
      <c r="AZ26" s="997" t="s">
        <v>382</v>
      </c>
      <c r="BA26" s="998"/>
      <c r="BB26" s="998"/>
      <c r="BC26" s="998"/>
      <c r="BD26" s="999"/>
      <c r="BE26" s="997" t="s">
        <v>352</v>
      </c>
      <c r="BF26" s="998"/>
      <c r="BG26" s="998"/>
      <c r="BH26" s="998"/>
      <c r="BI26" s="1013"/>
      <c r="BJ26" s="203"/>
      <c r="BK26" s="203"/>
      <c r="BL26" s="203"/>
      <c r="BM26" s="203"/>
      <c r="BN26" s="203"/>
      <c r="BO26" s="216"/>
      <c r="BP26" s="216"/>
      <c r="BQ26" s="213">
        <v>20</v>
      </c>
      <c r="BR26" s="214"/>
      <c r="BS26" s="1010" t="s">
        <v>575</v>
      </c>
      <c r="BT26" s="1011"/>
      <c r="BU26" s="1011"/>
      <c r="BV26" s="1011"/>
      <c r="BW26" s="1011"/>
      <c r="BX26" s="1011"/>
      <c r="BY26" s="1011"/>
      <c r="BZ26" s="1011"/>
      <c r="CA26" s="1011"/>
      <c r="CB26" s="1011"/>
      <c r="CC26" s="1011"/>
      <c r="CD26" s="1011"/>
      <c r="CE26" s="1011"/>
      <c r="CF26" s="1011"/>
      <c r="CG26" s="1012"/>
      <c r="CH26" s="985">
        <v>11</v>
      </c>
      <c r="CI26" s="986"/>
      <c r="CJ26" s="986"/>
      <c r="CK26" s="986"/>
      <c r="CL26" s="987"/>
      <c r="CM26" s="985">
        <v>7</v>
      </c>
      <c r="CN26" s="986"/>
      <c r="CO26" s="986"/>
      <c r="CP26" s="986"/>
      <c r="CQ26" s="987"/>
      <c r="CR26" s="985">
        <v>10</v>
      </c>
      <c r="CS26" s="986"/>
      <c r="CT26" s="986"/>
      <c r="CU26" s="986"/>
      <c r="CV26" s="987"/>
      <c r="CW26" s="985" t="s">
        <v>496</v>
      </c>
      <c r="CX26" s="986"/>
      <c r="CY26" s="986"/>
      <c r="CZ26" s="986"/>
      <c r="DA26" s="987"/>
      <c r="DB26" s="985">
        <v>77</v>
      </c>
      <c r="DC26" s="986"/>
      <c r="DD26" s="986"/>
      <c r="DE26" s="986"/>
      <c r="DF26" s="987"/>
      <c r="DG26" s="985" t="s">
        <v>496</v>
      </c>
      <c r="DH26" s="986"/>
      <c r="DI26" s="986"/>
      <c r="DJ26" s="986"/>
      <c r="DK26" s="987"/>
      <c r="DL26" s="985" t="s">
        <v>496</v>
      </c>
      <c r="DM26" s="986"/>
      <c r="DN26" s="986"/>
      <c r="DO26" s="986"/>
      <c r="DP26" s="987"/>
      <c r="DQ26" s="985" t="s">
        <v>496</v>
      </c>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63"/>
      <c r="AG27" s="1007"/>
      <c r="AH27" s="1007"/>
      <c r="AI27" s="1007"/>
      <c r="AJ27" s="1064"/>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t="s">
        <v>576</v>
      </c>
      <c r="BT27" s="1011"/>
      <c r="BU27" s="1011"/>
      <c r="BV27" s="1011"/>
      <c r="BW27" s="1011"/>
      <c r="BX27" s="1011"/>
      <c r="BY27" s="1011"/>
      <c r="BZ27" s="1011"/>
      <c r="CA27" s="1011"/>
      <c r="CB27" s="1011"/>
      <c r="CC27" s="1011"/>
      <c r="CD27" s="1011"/>
      <c r="CE27" s="1011"/>
      <c r="CF27" s="1011"/>
      <c r="CG27" s="1012"/>
      <c r="CH27" s="985">
        <v>33</v>
      </c>
      <c r="CI27" s="986"/>
      <c r="CJ27" s="986"/>
      <c r="CK27" s="986"/>
      <c r="CL27" s="987"/>
      <c r="CM27" s="985">
        <v>316</v>
      </c>
      <c r="CN27" s="986"/>
      <c r="CO27" s="986"/>
      <c r="CP27" s="986"/>
      <c r="CQ27" s="987"/>
      <c r="CR27" s="985">
        <v>5</v>
      </c>
      <c r="CS27" s="986"/>
      <c r="CT27" s="986"/>
      <c r="CU27" s="986"/>
      <c r="CV27" s="987"/>
      <c r="CW27" s="985" t="s">
        <v>496</v>
      </c>
      <c r="CX27" s="986"/>
      <c r="CY27" s="986"/>
      <c r="CZ27" s="986"/>
      <c r="DA27" s="987"/>
      <c r="DB27" s="985" t="s">
        <v>496</v>
      </c>
      <c r="DC27" s="986"/>
      <c r="DD27" s="986"/>
      <c r="DE27" s="986"/>
      <c r="DF27" s="987"/>
      <c r="DG27" s="985" t="s">
        <v>496</v>
      </c>
      <c r="DH27" s="986"/>
      <c r="DI27" s="986"/>
      <c r="DJ27" s="986"/>
      <c r="DK27" s="987"/>
      <c r="DL27" s="985" t="s">
        <v>496</v>
      </c>
      <c r="DM27" s="986"/>
      <c r="DN27" s="986"/>
      <c r="DO27" s="986"/>
      <c r="DP27" s="987"/>
      <c r="DQ27" s="985" t="s">
        <v>496</v>
      </c>
      <c r="DR27" s="986"/>
      <c r="DS27" s="986"/>
      <c r="DT27" s="986"/>
      <c r="DU27" s="987"/>
      <c r="DV27" s="988"/>
      <c r="DW27" s="989"/>
      <c r="DX27" s="989"/>
      <c r="DY27" s="989"/>
      <c r="DZ27" s="990"/>
      <c r="EA27" s="197"/>
    </row>
    <row r="28" spans="1:131" s="198" customFormat="1" ht="26.25" customHeight="1" thickTop="1" x14ac:dyDescent="0.15">
      <c r="A28" s="217">
        <v>1</v>
      </c>
      <c r="B28" s="1052" t="s">
        <v>383</v>
      </c>
      <c r="C28" s="1053"/>
      <c r="D28" s="1053"/>
      <c r="E28" s="1053"/>
      <c r="F28" s="1053"/>
      <c r="G28" s="1053"/>
      <c r="H28" s="1053"/>
      <c r="I28" s="1053"/>
      <c r="J28" s="1053"/>
      <c r="K28" s="1053"/>
      <c r="L28" s="1053"/>
      <c r="M28" s="1053"/>
      <c r="N28" s="1053"/>
      <c r="O28" s="1053"/>
      <c r="P28" s="1054"/>
      <c r="Q28" s="1055">
        <v>117734</v>
      </c>
      <c r="R28" s="1056"/>
      <c r="S28" s="1056"/>
      <c r="T28" s="1056"/>
      <c r="U28" s="1056"/>
      <c r="V28" s="1056">
        <v>116771</v>
      </c>
      <c r="W28" s="1056"/>
      <c r="X28" s="1056"/>
      <c r="Y28" s="1056"/>
      <c r="Z28" s="1056"/>
      <c r="AA28" s="1056">
        <v>963</v>
      </c>
      <c r="AB28" s="1056"/>
      <c r="AC28" s="1056"/>
      <c r="AD28" s="1056"/>
      <c r="AE28" s="1057"/>
      <c r="AF28" s="1058">
        <v>963</v>
      </c>
      <c r="AG28" s="1056"/>
      <c r="AH28" s="1056"/>
      <c r="AI28" s="1056"/>
      <c r="AJ28" s="1059"/>
      <c r="AK28" s="1060">
        <v>13835</v>
      </c>
      <c r="AL28" s="1048"/>
      <c r="AM28" s="1048"/>
      <c r="AN28" s="1048"/>
      <c r="AO28" s="1048"/>
      <c r="AP28" s="1048" t="s">
        <v>496</v>
      </c>
      <c r="AQ28" s="1048"/>
      <c r="AR28" s="1048"/>
      <c r="AS28" s="1048"/>
      <c r="AT28" s="1048"/>
      <c r="AU28" s="1048" t="s">
        <v>496</v>
      </c>
      <c r="AV28" s="1048"/>
      <c r="AW28" s="1048"/>
      <c r="AX28" s="1048"/>
      <c r="AY28" s="1048"/>
      <c r="AZ28" s="1049" t="s">
        <v>496</v>
      </c>
      <c r="BA28" s="1049"/>
      <c r="BB28" s="1049"/>
      <c r="BC28" s="1049"/>
      <c r="BD28" s="1049"/>
      <c r="BE28" s="1050"/>
      <c r="BF28" s="1050"/>
      <c r="BG28" s="1050"/>
      <c r="BH28" s="1050"/>
      <c r="BI28" s="1051"/>
      <c r="BJ28" s="203"/>
      <c r="BK28" s="203"/>
      <c r="BL28" s="203"/>
      <c r="BM28" s="203"/>
      <c r="BN28" s="203"/>
      <c r="BO28" s="216"/>
      <c r="BP28" s="216"/>
      <c r="BQ28" s="213">
        <v>22</v>
      </c>
      <c r="BR28" s="214"/>
      <c r="BS28" s="1010" t="s">
        <v>577</v>
      </c>
      <c r="BT28" s="1011"/>
      <c r="BU28" s="1011"/>
      <c r="BV28" s="1011"/>
      <c r="BW28" s="1011"/>
      <c r="BX28" s="1011"/>
      <c r="BY28" s="1011"/>
      <c r="BZ28" s="1011"/>
      <c r="CA28" s="1011"/>
      <c r="CB28" s="1011"/>
      <c r="CC28" s="1011"/>
      <c r="CD28" s="1011"/>
      <c r="CE28" s="1011"/>
      <c r="CF28" s="1011"/>
      <c r="CG28" s="1012"/>
      <c r="CH28" s="985">
        <v>1124</v>
      </c>
      <c r="CI28" s="986"/>
      <c r="CJ28" s="986"/>
      <c r="CK28" s="986"/>
      <c r="CL28" s="987"/>
      <c r="CM28" s="985">
        <v>9843</v>
      </c>
      <c r="CN28" s="986"/>
      <c r="CO28" s="986"/>
      <c r="CP28" s="986"/>
      <c r="CQ28" s="987"/>
      <c r="CR28" s="985">
        <v>670</v>
      </c>
      <c r="CS28" s="986"/>
      <c r="CT28" s="986"/>
      <c r="CU28" s="986"/>
      <c r="CV28" s="987"/>
      <c r="CW28" s="985" t="s">
        <v>496</v>
      </c>
      <c r="CX28" s="986"/>
      <c r="CY28" s="986"/>
      <c r="CZ28" s="986"/>
      <c r="DA28" s="987"/>
      <c r="DB28" s="985" t="s">
        <v>496</v>
      </c>
      <c r="DC28" s="986"/>
      <c r="DD28" s="986"/>
      <c r="DE28" s="986"/>
      <c r="DF28" s="987"/>
      <c r="DG28" s="985" t="s">
        <v>496</v>
      </c>
      <c r="DH28" s="986"/>
      <c r="DI28" s="986"/>
      <c r="DJ28" s="986"/>
      <c r="DK28" s="987"/>
      <c r="DL28" s="985" t="s">
        <v>496</v>
      </c>
      <c r="DM28" s="986"/>
      <c r="DN28" s="986"/>
      <c r="DO28" s="986"/>
      <c r="DP28" s="987"/>
      <c r="DQ28" s="985" t="s">
        <v>496</v>
      </c>
      <c r="DR28" s="986"/>
      <c r="DS28" s="986"/>
      <c r="DT28" s="986"/>
      <c r="DU28" s="987"/>
      <c r="DV28" s="988"/>
      <c r="DW28" s="989"/>
      <c r="DX28" s="989"/>
      <c r="DY28" s="989"/>
      <c r="DZ28" s="990"/>
      <c r="EA28" s="197"/>
    </row>
    <row r="29" spans="1:131" s="198" customFormat="1" ht="26.25" customHeight="1" x14ac:dyDescent="0.15">
      <c r="A29" s="217">
        <v>2</v>
      </c>
      <c r="B29" s="1033" t="s">
        <v>384</v>
      </c>
      <c r="C29" s="1034"/>
      <c r="D29" s="1034"/>
      <c r="E29" s="1034"/>
      <c r="F29" s="1034"/>
      <c r="G29" s="1034"/>
      <c r="H29" s="1034"/>
      <c r="I29" s="1034"/>
      <c r="J29" s="1034"/>
      <c r="K29" s="1034"/>
      <c r="L29" s="1034"/>
      <c r="M29" s="1034"/>
      <c r="N29" s="1034"/>
      <c r="O29" s="1034"/>
      <c r="P29" s="1035"/>
      <c r="Q29" s="1039">
        <v>87059</v>
      </c>
      <c r="R29" s="1040"/>
      <c r="S29" s="1040"/>
      <c r="T29" s="1040"/>
      <c r="U29" s="1040"/>
      <c r="V29" s="1040">
        <v>84257</v>
      </c>
      <c r="W29" s="1040"/>
      <c r="X29" s="1040"/>
      <c r="Y29" s="1040"/>
      <c r="Z29" s="1040"/>
      <c r="AA29" s="1040">
        <v>2802</v>
      </c>
      <c r="AB29" s="1040"/>
      <c r="AC29" s="1040"/>
      <c r="AD29" s="1040"/>
      <c r="AE29" s="1041"/>
      <c r="AF29" s="1015">
        <v>2802</v>
      </c>
      <c r="AG29" s="1016"/>
      <c r="AH29" s="1016"/>
      <c r="AI29" s="1016"/>
      <c r="AJ29" s="1017"/>
      <c r="AK29" s="976">
        <v>12882</v>
      </c>
      <c r="AL29" s="967"/>
      <c r="AM29" s="967"/>
      <c r="AN29" s="967"/>
      <c r="AO29" s="967"/>
      <c r="AP29" s="967" t="s">
        <v>496</v>
      </c>
      <c r="AQ29" s="967"/>
      <c r="AR29" s="967"/>
      <c r="AS29" s="967"/>
      <c r="AT29" s="967"/>
      <c r="AU29" s="967" t="s">
        <v>496</v>
      </c>
      <c r="AV29" s="967"/>
      <c r="AW29" s="967"/>
      <c r="AX29" s="967"/>
      <c r="AY29" s="967"/>
      <c r="AZ29" s="1038" t="s">
        <v>496</v>
      </c>
      <c r="BA29" s="1038"/>
      <c r="BB29" s="1038"/>
      <c r="BC29" s="1038"/>
      <c r="BD29" s="1038"/>
      <c r="BE29" s="1028"/>
      <c r="BF29" s="1028"/>
      <c r="BG29" s="1028"/>
      <c r="BH29" s="1028"/>
      <c r="BI29" s="1029"/>
      <c r="BJ29" s="203"/>
      <c r="BK29" s="203"/>
      <c r="BL29" s="203"/>
      <c r="BM29" s="203"/>
      <c r="BN29" s="203"/>
      <c r="BO29" s="216"/>
      <c r="BP29" s="216"/>
      <c r="BQ29" s="213">
        <v>23</v>
      </c>
      <c r="BR29" s="214"/>
      <c r="BS29" s="1010" t="s">
        <v>578</v>
      </c>
      <c r="BT29" s="1011"/>
      <c r="BU29" s="1011"/>
      <c r="BV29" s="1011"/>
      <c r="BW29" s="1011"/>
      <c r="BX29" s="1011"/>
      <c r="BY29" s="1011"/>
      <c r="BZ29" s="1011"/>
      <c r="CA29" s="1011"/>
      <c r="CB29" s="1011"/>
      <c r="CC29" s="1011"/>
      <c r="CD29" s="1011"/>
      <c r="CE29" s="1011"/>
      <c r="CF29" s="1011"/>
      <c r="CG29" s="1012"/>
      <c r="CH29" s="985">
        <v>4</v>
      </c>
      <c r="CI29" s="986"/>
      <c r="CJ29" s="986"/>
      <c r="CK29" s="986"/>
      <c r="CL29" s="987"/>
      <c r="CM29" s="985">
        <v>394</v>
      </c>
      <c r="CN29" s="986"/>
      <c r="CO29" s="986"/>
      <c r="CP29" s="986"/>
      <c r="CQ29" s="987"/>
      <c r="CR29" s="985">
        <v>196</v>
      </c>
      <c r="CS29" s="986"/>
      <c r="CT29" s="986"/>
      <c r="CU29" s="986"/>
      <c r="CV29" s="987"/>
      <c r="CW29" s="985" t="s">
        <v>496</v>
      </c>
      <c r="CX29" s="986"/>
      <c r="CY29" s="986"/>
      <c r="CZ29" s="986"/>
      <c r="DA29" s="987"/>
      <c r="DB29" s="985" t="s">
        <v>496</v>
      </c>
      <c r="DC29" s="986"/>
      <c r="DD29" s="986"/>
      <c r="DE29" s="986"/>
      <c r="DF29" s="987"/>
      <c r="DG29" s="985" t="s">
        <v>496</v>
      </c>
      <c r="DH29" s="986"/>
      <c r="DI29" s="986"/>
      <c r="DJ29" s="986"/>
      <c r="DK29" s="987"/>
      <c r="DL29" s="985" t="s">
        <v>496</v>
      </c>
      <c r="DM29" s="986"/>
      <c r="DN29" s="986"/>
      <c r="DO29" s="986"/>
      <c r="DP29" s="987"/>
      <c r="DQ29" s="985" t="s">
        <v>496</v>
      </c>
      <c r="DR29" s="986"/>
      <c r="DS29" s="986"/>
      <c r="DT29" s="986"/>
      <c r="DU29" s="987"/>
      <c r="DV29" s="988"/>
      <c r="DW29" s="989"/>
      <c r="DX29" s="989"/>
      <c r="DY29" s="989"/>
      <c r="DZ29" s="990"/>
      <c r="EA29" s="197"/>
    </row>
    <row r="30" spans="1:131" s="198" customFormat="1" ht="26.25" customHeight="1" x14ac:dyDescent="0.15">
      <c r="A30" s="217">
        <v>3</v>
      </c>
      <c r="B30" s="1033" t="s">
        <v>385</v>
      </c>
      <c r="C30" s="1034"/>
      <c r="D30" s="1034"/>
      <c r="E30" s="1034"/>
      <c r="F30" s="1034"/>
      <c r="G30" s="1034"/>
      <c r="H30" s="1034"/>
      <c r="I30" s="1034"/>
      <c r="J30" s="1034"/>
      <c r="K30" s="1034"/>
      <c r="L30" s="1034"/>
      <c r="M30" s="1034"/>
      <c r="N30" s="1034"/>
      <c r="O30" s="1034"/>
      <c r="P30" s="1035"/>
      <c r="Q30" s="1039">
        <v>14902</v>
      </c>
      <c r="R30" s="1040"/>
      <c r="S30" s="1040"/>
      <c r="T30" s="1040"/>
      <c r="U30" s="1040"/>
      <c r="V30" s="1040">
        <v>14023</v>
      </c>
      <c r="W30" s="1040"/>
      <c r="X30" s="1040"/>
      <c r="Y30" s="1040"/>
      <c r="Z30" s="1040"/>
      <c r="AA30" s="1040">
        <v>879</v>
      </c>
      <c r="AB30" s="1040"/>
      <c r="AC30" s="1040"/>
      <c r="AD30" s="1040"/>
      <c r="AE30" s="1041"/>
      <c r="AF30" s="1015">
        <v>879</v>
      </c>
      <c r="AG30" s="1016"/>
      <c r="AH30" s="1016"/>
      <c r="AI30" s="1016"/>
      <c r="AJ30" s="1017"/>
      <c r="AK30" s="976">
        <v>3452</v>
      </c>
      <c r="AL30" s="967"/>
      <c r="AM30" s="967"/>
      <c r="AN30" s="967"/>
      <c r="AO30" s="967"/>
      <c r="AP30" s="967" t="s">
        <v>496</v>
      </c>
      <c r="AQ30" s="967"/>
      <c r="AR30" s="967"/>
      <c r="AS30" s="967"/>
      <c r="AT30" s="967"/>
      <c r="AU30" s="967" t="s">
        <v>496</v>
      </c>
      <c r="AV30" s="967"/>
      <c r="AW30" s="967"/>
      <c r="AX30" s="967"/>
      <c r="AY30" s="967"/>
      <c r="AZ30" s="1038" t="s">
        <v>496</v>
      </c>
      <c r="BA30" s="1038"/>
      <c r="BB30" s="1038"/>
      <c r="BC30" s="1038"/>
      <c r="BD30" s="1038"/>
      <c r="BE30" s="1028"/>
      <c r="BF30" s="1028"/>
      <c r="BG30" s="1028"/>
      <c r="BH30" s="1028"/>
      <c r="BI30" s="1029"/>
      <c r="BJ30" s="203"/>
      <c r="BK30" s="203"/>
      <c r="BL30" s="203"/>
      <c r="BM30" s="203"/>
      <c r="BN30" s="203"/>
      <c r="BO30" s="216"/>
      <c r="BP30" s="216"/>
      <c r="BQ30" s="213">
        <v>24</v>
      </c>
      <c r="BR30" s="214"/>
      <c r="BS30" s="1010" t="s">
        <v>579</v>
      </c>
      <c r="BT30" s="1011"/>
      <c r="BU30" s="1011"/>
      <c r="BV30" s="1011"/>
      <c r="BW30" s="1011"/>
      <c r="BX30" s="1011"/>
      <c r="BY30" s="1011"/>
      <c r="BZ30" s="1011"/>
      <c r="CA30" s="1011"/>
      <c r="CB30" s="1011"/>
      <c r="CC30" s="1011"/>
      <c r="CD30" s="1011"/>
      <c r="CE30" s="1011"/>
      <c r="CF30" s="1011"/>
      <c r="CG30" s="1012"/>
      <c r="CH30" s="985">
        <v>32</v>
      </c>
      <c r="CI30" s="986"/>
      <c r="CJ30" s="986"/>
      <c r="CK30" s="986"/>
      <c r="CL30" s="987"/>
      <c r="CM30" s="985">
        <v>3953</v>
      </c>
      <c r="CN30" s="986"/>
      <c r="CO30" s="986"/>
      <c r="CP30" s="986"/>
      <c r="CQ30" s="987"/>
      <c r="CR30" s="985">
        <v>1000</v>
      </c>
      <c r="CS30" s="986"/>
      <c r="CT30" s="986"/>
      <c r="CU30" s="986"/>
      <c r="CV30" s="987"/>
      <c r="CW30" s="985" t="s">
        <v>496</v>
      </c>
      <c r="CX30" s="986"/>
      <c r="CY30" s="986"/>
      <c r="CZ30" s="986"/>
      <c r="DA30" s="987"/>
      <c r="DB30" s="985">
        <v>43</v>
      </c>
      <c r="DC30" s="986"/>
      <c r="DD30" s="986"/>
      <c r="DE30" s="986"/>
      <c r="DF30" s="987"/>
      <c r="DG30" s="985" t="s">
        <v>496</v>
      </c>
      <c r="DH30" s="986"/>
      <c r="DI30" s="986"/>
      <c r="DJ30" s="986"/>
      <c r="DK30" s="987"/>
      <c r="DL30" s="985" t="s">
        <v>496</v>
      </c>
      <c r="DM30" s="986"/>
      <c r="DN30" s="986"/>
      <c r="DO30" s="986"/>
      <c r="DP30" s="987"/>
      <c r="DQ30" s="985" t="s">
        <v>496</v>
      </c>
      <c r="DR30" s="986"/>
      <c r="DS30" s="986"/>
      <c r="DT30" s="986"/>
      <c r="DU30" s="987"/>
      <c r="DV30" s="988"/>
      <c r="DW30" s="989"/>
      <c r="DX30" s="989"/>
      <c r="DY30" s="989"/>
      <c r="DZ30" s="990"/>
      <c r="EA30" s="197"/>
    </row>
    <row r="31" spans="1:131" s="198" customFormat="1" ht="26.25" customHeight="1" x14ac:dyDescent="0.15">
      <c r="A31" s="217">
        <v>4</v>
      </c>
      <c r="B31" s="1033" t="s">
        <v>386</v>
      </c>
      <c r="C31" s="1034"/>
      <c r="D31" s="1034"/>
      <c r="E31" s="1034"/>
      <c r="F31" s="1034"/>
      <c r="G31" s="1034"/>
      <c r="H31" s="1034"/>
      <c r="I31" s="1034"/>
      <c r="J31" s="1034"/>
      <c r="K31" s="1034"/>
      <c r="L31" s="1034"/>
      <c r="M31" s="1034"/>
      <c r="N31" s="1034"/>
      <c r="O31" s="1034"/>
      <c r="P31" s="1035"/>
      <c r="Q31" s="1039">
        <v>440</v>
      </c>
      <c r="R31" s="1040"/>
      <c r="S31" s="1040"/>
      <c r="T31" s="1040"/>
      <c r="U31" s="1040"/>
      <c r="V31" s="1040">
        <v>327</v>
      </c>
      <c r="W31" s="1040"/>
      <c r="X31" s="1040"/>
      <c r="Y31" s="1040"/>
      <c r="Z31" s="1040"/>
      <c r="AA31" s="1040">
        <v>113</v>
      </c>
      <c r="AB31" s="1040"/>
      <c r="AC31" s="1040"/>
      <c r="AD31" s="1040"/>
      <c r="AE31" s="1041"/>
      <c r="AF31" s="1015">
        <v>113</v>
      </c>
      <c r="AG31" s="1016"/>
      <c r="AH31" s="1016"/>
      <c r="AI31" s="1016"/>
      <c r="AJ31" s="1017"/>
      <c r="AK31" s="976" t="s">
        <v>496</v>
      </c>
      <c r="AL31" s="967"/>
      <c r="AM31" s="967"/>
      <c r="AN31" s="967"/>
      <c r="AO31" s="967"/>
      <c r="AP31" s="967">
        <v>811</v>
      </c>
      <c r="AQ31" s="967"/>
      <c r="AR31" s="967"/>
      <c r="AS31" s="967"/>
      <c r="AT31" s="967"/>
      <c r="AU31" s="967">
        <v>269</v>
      </c>
      <c r="AV31" s="967"/>
      <c r="AW31" s="967"/>
      <c r="AX31" s="967"/>
      <c r="AY31" s="967"/>
      <c r="AZ31" s="1038" t="s">
        <v>496</v>
      </c>
      <c r="BA31" s="1038"/>
      <c r="BB31" s="1038"/>
      <c r="BC31" s="1038"/>
      <c r="BD31" s="1038"/>
      <c r="BE31" s="1028"/>
      <c r="BF31" s="1028"/>
      <c r="BG31" s="1028"/>
      <c r="BH31" s="1028"/>
      <c r="BI31" s="1029"/>
      <c r="BJ31" s="203"/>
      <c r="BK31" s="203"/>
      <c r="BL31" s="203"/>
      <c r="BM31" s="203"/>
      <c r="BN31" s="203"/>
      <c r="BO31" s="216"/>
      <c r="BP31" s="216"/>
      <c r="BQ31" s="213">
        <v>25</v>
      </c>
      <c r="BR31" s="214"/>
      <c r="BS31" s="1010" t="s">
        <v>580</v>
      </c>
      <c r="BT31" s="1011"/>
      <c r="BU31" s="1011"/>
      <c r="BV31" s="1011"/>
      <c r="BW31" s="1011"/>
      <c r="BX31" s="1011"/>
      <c r="BY31" s="1011"/>
      <c r="BZ31" s="1011"/>
      <c r="CA31" s="1011"/>
      <c r="CB31" s="1011"/>
      <c r="CC31" s="1011"/>
      <c r="CD31" s="1011"/>
      <c r="CE31" s="1011"/>
      <c r="CF31" s="1011"/>
      <c r="CG31" s="1012"/>
      <c r="CH31" s="985">
        <v>279</v>
      </c>
      <c r="CI31" s="986"/>
      <c r="CJ31" s="986"/>
      <c r="CK31" s="986"/>
      <c r="CL31" s="987"/>
      <c r="CM31" s="985">
        <v>4933</v>
      </c>
      <c r="CN31" s="986"/>
      <c r="CO31" s="986"/>
      <c r="CP31" s="986"/>
      <c r="CQ31" s="987"/>
      <c r="CR31" s="985">
        <v>1867</v>
      </c>
      <c r="CS31" s="986"/>
      <c r="CT31" s="986"/>
      <c r="CU31" s="986"/>
      <c r="CV31" s="987"/>
      <c r="CW31" s="985" t="s">
        <v>496</v>
      </c>
      <c r="CX31" s="986"/>
      <c r="CY31" s="986"/>
      <c r="CZ31" s="986"/>
      <c r="DA31" s="987"/>
      <c r="DB31" s="985" t="s">
        <v>496</v>
      </c>
      <c r="DC31" s="986"/>
      <c r="DD31" s="986"/>
      <c r="DE31" s="986"/>
      <c r="DF31" s="987"/>
      <c r="DG31" s="985" t="s">
        <v>496</v>
      </c>
      <c r="DH31" s="986"/>
      <c r="DI31" s="986"/>
      <c r="DJ31" s="986"/>
      <c r="DK31" s="987"/>
      <c r="DL31" s="985" t="s">
        <v>496</v>
      </c>
      <c r="DM31" s="986"/>
      <c r="DN31" s="986"/>
      <c r="DO31" s="986"/>
      <c r="DP31" s="987"/>
      <c r="DQ31" s="985" t="s">
        <v>496</v>
      </c>
      <c r="DR31" s="986"/>
      <c r="DS31" s="986"/>
      <c r="DT31" s="986"/>
      <c r="DU31" s="987"/>
      <c r="DV31" s="988"/>
      <c r="DW31" s="989"/>
      <c r="DX31" s="989"/>
      <c r="DY31" s="989"/>
      <c r="DZ31" s="990"/>
      <c r="EA31" s="197"/>
    </row>
    <row r="32" spans="1:131" s="198" customFormat="1" ht="26.25" customHeight="1" x14ac:dyDescent="0.15">
      <c r="A32" s="217">
        <v>5</v>
      </c>
      <c r="B32" s="1033" t="s">
        <v>387</v>
      </c>
      <c r="C32" s="1034"/>
      <c r="D32" s="1034"/>
      <c r="E32" s="1034"/>
      <c r="F32" s="1034"/>
      <c r="G32" s="1034"/>
      <c r="H32" s="1034"/>
      <c r="I32" s="1034"/>
      <c r="J32" s="1034"/>
      <c r="K32" s="1034"/>
      <c r="L32" s="1034"/>
      <c r="M32" s="1034"/>
      <c r="N32" s="1034"/>
      <c r="O32" s="1034"/>
      <c r="P32" s="1035"/>
      <c r="Q32" s="1039">
        <v>119481</v>
      </c>
      <c r="R32" s="1040"/>
      <c r="S32" s="1040"/>
      <c r="T32" s="1040"/>
      <c r="U32" s="1040"/>
      <c r="V32" s="1040">
        <v>119021</v>
      </c>
      <c r="W32" s="1040"/>
      <c r="X32" s="1040"/>
      <c r="Y32" s="1040"/>
      <c r="Z32" s="1040"/>
      <c r="AA32" s="1040">
        <v>460</v>
      </c>
      <c r="AB32" s="1040"/>
      <c r="AC32" s="1040"/>
      <c r="AD32" s="1040"/>
      <c r="AE32" s="1041"/>
      <c r="AF32" s="1015">
        <v>460</v>
      </c>
      <c r="AG32" s="1016"/>
      <c r="AH32" s="1016"/>
      <c r="AI32" s="1016"/>
      <c r="AJ32" s="1017"/>
      <c r="AK32" s="976" t="s">
        <v>496</v>
      </c>
      <c r="AL32" s="967"/>
      <c r="AM32" s="967"/>
      <c r="AN32" s="967"/>
      <c r="AO32" s="967"/>
      <c r="AP32" s="967">
        <v>19870</v>
      </c>
      <c r="AQ32" s="967"/>
      <c r="AR32" s="967"/>
      <c r="AS32" s="967"/>
      <c r="AT32" s="967"/>
      <c r="AU32" s="967" t="s">
        <v>496</v>
      </c>
      <c r="AV32" s="967"/>
      <c r="AW32" s="967"/>
      <c r="AX32" s="967"/>
      <c r="AY32" s="967"/>
      <c r="AZ32" s="1038" t="s">
        <v>496</v>
      </c>
      <c r="BA32" s="1038"/>
      <c r="BB32" s="1038"/>
      <c r="BC32" s="1038"/>
      <c r="BD32" s="1038"/>
      <c r="BE32" s="1028"/>
      <c r="BF32" s="1028"/>
      <c r="BG32" s="1028"/>
      <c r="BH32" s="1028"/>
      <c r="BI32" s="1029"/>
      <c r="BJ32" s="203"/>
      <c r="BK32" s="203"/>
      <c r="BL32" s="203"/>
      <c r="BM32" s="203"/>
      <c r="BN32" s="203"/>
      <c r="BO32" s="216"/>
      <c r="BP32" s="216"/>
      <c r="BQ32" s="213">
        <v>26</v>
      </c>
      <c r="BR32" s="214"/>
      <c r="BS32" s="1010" t="s">
        <v>581</v>
      </c>
      <c r="BT32" s="1011"/>
      <c r="BU32" s="1011"/>
      <c r="BV32" s="1011"/>
      <c r="BW32" s="1011"/>
      <c r="BX32" s="1011"/>
      <c r="BY32" s="1011"/>
      <c r="BZ32" s="1011"/>
      <c r="CA32" s="1011"/>
      <c r="CB32" s="1011"/>
      <c r="CC32" s="1011"/>
      <c r="CD32" s="1011"/>
      <c r="CE32" s="1011"/>
      <c r="CF32" s="1011"/>
      <c r="CG32" s="1012"/>
      <c r="CH32" s="985">
        <v>20</v>
      </c>
      <c r="CI32" s="986"/>
      <c r="CJ32" s="986"/>
      <c r="CK32" s="986"/>
      <c r="CL32" s="987"/>
      <c r="CM32" s="985">
        <v>1983</v>
      </c>
      <c r="CN32" s="986"/>
      <c r="CO32" s="986"/>
      <c r="CP32" s="986"/>
      <c r="CQ32" s="987"/>
      <c r="CR32" s="985">
        <v>610</v>
      </c>
      <c r="CS32" s="986"/>
      <c r="CT32" s="986"/>
      <c r="CU32" s="986"/>
      <c r="CV32" s="987"/>
      <c r="CW32" s="985" t="s">
        <v>496</v>
      </c>
      <c r="CX32" s="986"/>
      <c r="CY32" s="986"/>
      <c r="CZ32" s="986"/>
      <c r="DA32" s="987"/>
      <c r="DB32" s="985" t="s">
        <v>496</v>
      </c>
      <c r="DC32" s="986"/>
      <c r="DD32" s="986"/>
      <c r="DE32" s="986"/>
      <c r="DF32" s="987"/>
      <c r="DG32" s="985" t="s">
        <v>496</v>
      </c>
      <c r="DH32" s="986"/>
      <c r="DI32" s="986"/>
      <c r="DJ32" s="986"/>
      <c r="DK32" s="987"/>
      <c r="DL32" s="985" t="s">
        <v>496</v>
      </c>
      <c r="DM32" s="986"/>
      <c r="DN32" s="986"/>
      <c r="DO32" s="986"/>
      <c r="DP32" s="987"/>
      <c r="DQ32" s="985" t="s">
        <v>496</v>
      </c>
      <c r="DR32" s="986"/>
      <c r="DS32" s="986"/>
      <c r="DT32" s="986"/>
      <c r="DU32" s="987"/>
      <c r="DV32" s="988"/>
      <c r="DW32" s="989"/>
      <c r="DX32" s="989"/>
      <c r="DY32" s="989"/>
      <c r="DZ32" s="990"/>
      <c r="EA32" s="197"/>
    </row>
    <row r="33" spans="1:131" s="198" customFormat="1" ht="26.25" customHeight="1" x14ac:dyDescent="0.15">
      <c r="A33" s="217">
        <v>6</v>
      </c>
      <c r="B33" s="1033" t="s">
        <v>388</v>
      </c>
      <c r="C33" s="1034"/>
      <c r="D33" s="1034"/>
      <c r="E33" s="1034"/>
      <c r="F33" s="1034"/>
      <c r="G33" s="1034"/>
      <c r="H33" s="1034"/>
      <c r="I33" s="1034"/>
      <c r="J33" s="1034"/>
      <c r="K33" s="1034"/>
      <c r="L33" s="1034"/>
      <c r="M33" s="1034"/>
      <c r="N33" s="1034"/>
      <c r="O33" s="1034"/>
      <c r="P33" s="1035"/>
      <c r="Q33" s="1045">
        <v>19127</v>
      </c>
      <c r="R33" s="1016"/>
      <c r="S33" s="1016"/>
      <c r="T33" s="1016"/>
      <c r="U33" s="1046"/>
      <c r="V33" s="1041">
        <v>20281</v>
      </c>
      <c r="W33" s="1016"/>
      <c r="X33" s="1016"/>
      <c r="Y33" s="1016"/>
      <c r="Z33" s="1046"/>
      <c r="AA33" s="1041">
        <v>-1154</v>
      </c>
      <c r="AB33" s="1016"/>
      <c r="AC33" s="1016"/>
      <c r="AD33" s="1016"/>
      <c r="AE33" s="1017"/>
      <c r="AF33" s="1015">
        <v>5053</v>
      </c>
      <c r="AG33" s="1016"/>
      <c r="AH33" s="1016"/>
      <c r="AI33" s="1016"/>
      <c r="AJ33" s="1017"/>
      <c r="AK33" s="1047">
        <v>162</v>
      </c>
      <c r="AL33" s="975"/>
      <c r="AM33" s="975"/>
      <c r="AN33" s="975"/>
      <c r="AO33" s="976"/>
      <c r="AP33" s="977">
        <v>63548</v>
      </c>
      <c r="AQ33" s="975"/>
      <c r="AR33" s="975"/>
      <c r="AS33" s="975"/>
      <c r="AT33" s="976"/>
      <c r="AU33" s="977" t="s">
        <v>496</v>
      </c>
      <c r="AV33" s="975"/>
      <c r="AW33" s="975"/>
      <c r="AX33" s="975"/>
      <c r="AY33" s="976"/>
      <c r="AZ33" s="1042" t="s">
        <v>496</v>
      </c>
      <c r="BA33" s="1043"/>
      <c r="BB33" s="1043"/>
      <c r="BC33" s="1043"/>
      <c r="BD33" s="1044"/>
      <c r="BE33" s="1028" t="s">
        <v>389</v>
      </c>
      <c r="BF33" s="1028"/>
      <c r="BG33" s="1028"/>
      <c r="BH33" s="1028"/>
      <c r="BI33" s="1029"/>
      <c r="BJ33" s="203"/>
      <c r="BK33" s="203"/>
      <c r="BL33" s="203"/>
      <c r="BM33" s="203"/>
      <c r="BN33" s="203"/>
      <c r="BO33" s="216"/>
      <c r="BP33" s="216"/>
      <c r="BQ33" s="213">
        <v>27</v>
      </c>
      <c r="BR33" s="214"/>
      <c r="BS33" s="1010" t="s">
        <v>582</v>
      </c>
      <c r="BT33" s="1011"/>
      <c r="BU33" s="1011"/>
      <c r="BV33" s="1011"/>
      <c r="BW33" s="1011"/>
      <c r="BX33" s="1011"/>
      <c r="BY33" s="1011"/>
      <c r="BZ33" s="1011"/>
      <c r="CA33" s="1011"/>
      <c r="CB33" s="1011"/>
      <c r="CC33" s="1011"/>
      <c r="CD33" s="1011"/>
      <c r="CE33" s="1011"/>
      <c r="CF33" s="1011"/>
      <c r="CG33" s="1012"/>
      <c r="CH33" s="985">
        <v>81</v>
      </c>
      <c r="CI33" s="986"/>
      <c r="CJ33" s="986"/>
      <c r="CK33" s="986"/>
      <c r="CL33" s="987"/>
      <c r="CM33" s="985">
        <v>6825</v>
      </c>
      <c r="CN33" s="986"/>
      <c r="CO33" s="986"/>
      <c r="CP33" s="986"/>
      <c r="CQ33" s="987"/>
      <c r="CR33" s="985">
        <v>1526</v>
      </c>
      <c r="CS33" s="986"/>
      <c r="CT33" s="986"/>
      <c r="CU33" s="986"/>
      <c r="CV33" s="987"/>
      <c r="CW33" s="985" t="s">
        <v>496</v>
      </c>
      <c r="CX33" s="986"/>
      <c r="CY33" s="986"/>
      <c r="CZ33" s="986"/>
      <c r="DA33" s="987"/>
      <c r="DB33" s="985">
        <v>1215</v>
      </c>
      <c r="DC33" s="986"/>
      <c r="DD33" s="986"/>
      <c r="DE33" s="986"/>
      <c r="DF33" s="987"/>
      <c r="DG33" s="985" t="s">
        <v>496</v>
      </c>
      <c r="DH33" s="986"/>
      <c r="DI33" s="986"/>
      <c r="DJ33" s="986"/>
      <c r="DK33" s="987"/>
      <c r="DL33" s="985" t="s">
        <v>496</v>
      </c>
      <c r="DM33" s="986"/>
      <c r="DN33" s="986"/>
      <c r="DO33" s="986"/>
      <c r="DP33" s="987"/>
      <c r="DQ33" s="985" t="s">
        <v>496</v>
      </c>
      <c r="DR33" s="986"/>
      <c r="DS33" s="986"/>
      <c r="DT33" s="986"/>
      <c r="DU33" s="987"/>
      <c r="DV33" s="988"/>
      <c r="DW33" s="989"/>
      <c r="DX33" s="989"/>
      <c r="DY33" s="989"/>
      <c r="DZ33" s="990"/>
      <c r="EA33" s="197"/>
    </row>
    <row r="34" spans="1:131" s="198" customFormat="1" ht="26.25" customHeight="1" x14ac:dyDescent="0.15">
      <c r="A34" s="217">
        <v>7</v>
      </c>
      <c r="B34" s="1033" t="s">
        <v>390</v>
      </c>
      <c r="C34" s="1034"/>
      <c r="D34" s="1034"/>
      <c r="E34" s="1034"/>
      <c r="F34" s="1034"/>
      <c r="G34" s="1034"/>
      <c r="H34" s="1034"/>
      <c r="I34" s="1034"/>
      <c r="J34" s="1034"/>
      <c r="K34" s="1034"/>
      <c r="L34" s="1034"/>
      <c r="M34" s="1034"/>
      <c r="N34" s="1034"/>
      <c r="O34" s="1034"/>
      <c r="P34" s="1035"/>
      <c r="Q34" s="1045">
        <v>1762</v>
      </c>
      <c r="R34" s="1016"/>
      <c r="S34" s="1016"/>
      <c r="T34" s="1016"/>
      <c r="U34" s="1046"/>
      <c r="V34" s="1041">
        <v>1691</v>
      </c>
      <c r="W34" s="1016"/>
      <c r="X34" s="1016"/>
      <c r="Y34" s="1016"/>
      <c r="Z34" s="1046"/>
      <c r="AA34" s="1041">
        <v>71</v>
      </c>
      <c r="AB34" s="1016"/>
      <c r="AC34" s="1016"/>
      <c r="AD34" s="1016"/>
      <c r="AE34" s="1017"/>
      <c r="AF34" s="1015">
        <v>1741</v>
      </c>
      <c r="AG34" s="1016"/>
      <c r="AH34" s="1016"/>
      <c r="AI34" s="1016"/>
      <c r="AJ34" s="1017"/>
      <c r="AK34" s="1047">
        <v>2</v>
      </c>
      <c r="AL34" s="975"/>
      <c r="AM34" s="975"/>
      <c r="AN34" s="975"/>
      <c r="AO34" s="976"/>
      <c r="AP34" s="977">
        <v>2338</v>
      </c>
      <c r="AQ34" s="975"/>
      <c r="AR34" s="975"/>
      <c r="AS34" s="975"/>
      <c r="AT34" s="976"/>
      <c r="AU34" s="977" t="s">
        <v>496</v>
      </c>
      <c r="AV34" s="975"/>
      <c r="AW34" s="975"/>
      <c r="AX34" s="975"/>
      <c r="AY34" s="976"/>
      <c r="AZ34" s="1042" t="s">
        <v>496</v>
      </c>
      <c r="BA34" s="1043"/>
      <c r="BB34" s="1043"/>
      <c r="BC34" s="1043"/>
      <c r="BD34" s="1044"/>
      <c r="BE34" s="1028" t="s">
        <v>389</v>
      </c>
      <c r="BF34" s="1028"/>
      <c r="BG34" s="1028"/>
      <c r="BH34" s="1028"/>
      <c r="BI34" s="1029"/>
      <c r="BJ34" s="203"/>
      <c r="BK34" s="203"/>
      <c r="BL34" s="203"/>
      <c r="BM34" s="203"/>
      <c r="BN34" s="203"/>
      <c r="BO34" s="216"/>
      <c r="BP34" s="216"/>
      <c r="BQ34" s="213">
        <v>28</v>
      </c>
      <c r="BR34" s="214"/>
      <c r="BS34" s="1010" t="s">
        <v>583</v>
      </c>
      <c r="BT34" s="1011"/>
      <c r="BU34" s="1011"/>
      <c r="BV34" s="1011"/>
      <c r="BW34" s="1011"/>
      <c r="BX34" s="1011"/>
      <c r="BY34" s="1011"/>
      <c r="BZ34" s="1011"/>
      <c r="CA34" s="1011"/>
      <c r="CB34" s="1011"/>
      <c r="CC34" s="1011"/>
      <c r="CD34" s="1011"/>
      <c r="CE34" s="1011"/>
      <c r="CF34" s="1011"/>
      <c r="CG34" s="1012"/>
      <c r="CH34" s="985">
        <v>-12</v>
      </c>
      <c r="CI34" s="986"/>
      <c r="CJ34" s="986"/>
      <c r="CK34" s="986"/>
      <c r="CL34" s="987"/>
      <c r="CM34" s="985">
        <v>27</v>
      </c>
      <c r="CN34" s="986"/>
      <c r="CO34" s="986"/>
      <c r="CP34" s="986"/>
      <c r="CQ34" s="987"/>
      <c r="CR34" s="985">
        <v>1</v>
      </c>
      <c r="CS34" s="986"/>
      <c r="CT34" s="986"/>
      <c r="CU34" s="986"/>
      <c r="CV34" s="987"/>
      <c r="CW34" s="985">
        <v>1</v>
      </c>
      <c r="CX34" s="986"/>
      <c r="CY34" s="986"/>
      <c r="CZ34" s="986"/>
      <c r="DA34" s="987"/>
      <c r="DB34" s="985" t="s">
        <v>496</v>
      </c>
      <c r="DC34" s="986"/>
      <c r="DD34" s="986"/>
      <c r="DE34" s="986"/>
      <c r="DF34" s="987"/>
      <c r="DG34" s="985" t="s">
        <v>496</v>
      </c>
      <c r="DH34" s="986"/>
      <c r="DI34" s="986"/>
      <c r="DJ34" s="986"/>
      <c r="DK34" s="987"/>
      <c r="DL34" s="985" t="s">
        <v>496</v>
      </c>
      <c r="DM34" s="986"/>
      <c r="DN34" s="986"/>
      <c r="DO34" s="986"/>
      <c r="DP34" s="987"/>
      <c r="DQ34" s="985" t="s">
        <v>496</v>
      </c>
      <c r="DR34" s="986"/>
      <c r="DS34" s="986"/>
      <c r="DT34" s="986"/>
      <c r="DU34" s="987"/>
      <c r="DV34" s="988"/>
      <c r="DW34" s="989"/>
      <c r="DX34" s="989"/>
      <c r="DY34" s="989"/>
      <c r="DZ34" s="990"/>
      <c r="EA34" s="197"/>
    </row>
    <row r="35" spans="1:131" s="198" customFormat="1" ht="26.25" customHeight="1" x14ac:dyDescent="0.15">
      <c r="A35" s="217">
        <v>8</v>
      </c>
      <c r="B35" s="1033" t="s">
        <v>391</v>
      </c>
      <c r="C35" s="1034"/>
      <c r="D35" s="1034"/>
      <c r="E35" s="1034"/>
      <c r="F35" s="1034"/>
      <c r="G35" s="1034"/>
      <c r="H35" s="1034"/>
      <c r="I35" s="1034"/>
      <c r="J35" s="1034"/>
      <c r="K35" s="1034"/>
      <c r="L35" s="1034"/>
      <c r="M35" s="1034"/>
      <c r="N35" s="1034"/>
      <c r="O35" s="1034"/>
      <c r="P35" s="1035"/>
      <c r="Q35" s="1045">
        <v>1707</v>
      </c>
      <c r="R35" s="1016"/>
      <c r="S35" s="1016"/>
      <c r="T35" s="1016"/>
      <c r="U35" s="1046"/>
      <c r="V35" s="1041">
        <v>2359</v>
      </c>
      <c r="W35" s="1016"/>
      <c r="X35" s="1016"/>
      <c r="Y35" s="1016"/>
      <c r="Z35" s="1046"/>
      <c r="AA35" s="1041">
        <v>-652</v>
      </c>
      <c r="AB35" s="1016"/>
      <c r="AC35" s="1016"/>
      <c r="AD35" s="1016"/>
      <c r="AE35" s="1017"/>
      <c r="AF35" s="1015">
        <v>1643</v>
      </c>
      <c r="AG35" s="1016"/>
      <c r="AH35" s="1016"/>
      <c r="AI35" s="1016"/>
      <c r="AJ35" s="1017"/>
      <c r="AK35" s="1047">
        <v>134</v>
      </c>
      <c r="AL35" s="975"/>
      <c r="AM35" s="975"/>
      <c r="AN35" s="975"/>
      <c r="AO35" s="976"/>
      <c r="AP35" s="977">
        <v>166</v>
      </c>
      <c r="AQ35" s="975"/>
      <c r="AR35" s="975"/>
      <c r="AS35" s="975"/>
      <c r="AT35" s="976"/>
      <c r="AU35" s="977" t="s">
        <v>496</v>
      </c>
      <c r="AV35" s="975"/>
      <c r="AW35" s="975"/>
      <c r="AX35" s="975"/>
      <c r="AY35" s="976"/>
      <c r="AZ35" s="1042" t="s">
        <v>496</v>
      </c>
      <c r="BA35" s="1043"/>
      <c r="BB35" s="1043"/>
      <c r="BC35" s="1043"/>
      <c r="BD35" s="1044"/>
      <c r="BE35" s="1028" t="s">
        <v>389</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t="s">
        <v>392</v>
      </c>
      <c r="C36" s="1034"/>
      <c r="D36" s="1034"/>
      <c r="E36" s="1034"/>
      <c r="F36" s="1034"/>
      <c r="G36" s="1034"/>
      <c r="H36" s="1034"/>
      <c r="I36" s="1034"/>
      <c r="J36" s="1034"/>
      <c r="K36" s="1034"/>
      <c r="L36" s="1034"/>
      <c r="M36" s="1034"/>
      <c r="N36" s="1034"/>
      <c r="O36" s="1034"/>
      <c r="P36" s="1035"/>
      <c r="Q36" s="1045">
        <v>24609</v>
      </c>
      <c r="R36" s="1016"/>
      <c r="S36" s="1016"/>
      <c r="T36" s="1016"/>
      <c r="U36" s="1046"/>
      <c r="V36" s="1041">
        <v>23667</v>
      </c>
      <c r="W36" s="1016"/>
      <c r="X36" s="1016"/>
      <c r="Y36" s="1016"/>
      <c r="Z36" s="1046"/>
      <c r="AA36" s="1041">
        <v>942</v>
      </c>
      <c r="AB36" s="1016"/>
      <c r="AC36" s="1016"/>
      <c r="AD36" s="1016"/>
      <c r="AE36" s="1017"/>
      <c r="AF36" s="1015">
        <v>4280</v>
      </c>
      <c r="AG36" s="1016"/>
      <c r="AH36" s="1016"/>
      <c r="AI36" s="1016"/>
      <c r="AJ36" s="1017"/>
      <c r="AK36" s="1047">
        <v>3537</v>
      </c>
      <c r="AL36" s="975"/>
      <c r="AM36" s="975"/>
      <c r="AN36" s="975"/>
      <c r="AO36" s="976"/>
      <c r="AP36" s="977">
        <v>16187</v>
      </c>
      <c r="AQ36" s="975"/>
      <c r="AR36" s="975"/>
      <c r="AS36" s="975"/>
      <c r="AT36" s="976"/>
      <c r="AU36" s="977">
        <v>10203</v>
      </c>
      <c r="AV36" s="975"/>
      <c r="AW36" s="975"/>
      <c r="AX36" s="975"/>
      <c r="AY36" s="976"/>
      <c r="AZ36" s="1042" t="s">
        <v>496</v>
      </c>
      <c r="BA36" s="1043"/>
      <c r="BB36" s="1043"/>
      <c r="BC36" s="1043"/>
      <c r="BD36" s="1044"/>
      <c r="BE36" s="1028" t="s">
        <v>389</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t="s">
        <v>393</v>
      </c>
      <c r="C37" s="1034"/>
      <c r="D37" s="1034"/>
      <c r="E37" s="1034"/>
      <c r="F37" s="1034"/>
      <c r="G37" s="1034"/>
      <c r="H37" s="1034"/>
      <c r="I37" s="1034"/>
      <c r="J37" s="1034"/>
      <c r="K37" s="1034"/>
      <c r="L37" s="1034"/>
      <c r="M37" s="1034"/>
      <c r="N37" s="1034"/>
      <c r="O37" s="1034"/>
      <c r="P37" s="1035"/>
      <c r="Q37" s="1045">
        <v>27505</v>
      </c>
      <c r="R37" s="1016"/>
      <c r="S37" s="1016"/>
      <c r="T37" s="1016"/>
      <c r="U37" s="1046"/>
      <c r="V37" s="1041">
        <v>27656</v>
      </c>
      <c r="W37" s="1016"/>
      <c r="X37" s="1016"/>
      <c r="Y37" s="1016"/>
      <c r="Z37" s="1046"/>
      <c r="AA37" s="1041">
        <v>-151</v>
      </c>
      <c r="AB37" s="1016"/>
      <c r="AC37" s="1016"/>
      <c r="AD37" s="1016"/>
      <c r="AE37" s="1017"/>
      <c r="AF37" s="1015">
        <v>2883</v>
      </c>
      <c r="AG37" s="1016"/>
      <c r="AH37" s="1016"/>
      <c r="AI37" s="1016"/>
      <c r="AJ37" s="1017"/>
      <c r="AK37" s="1047">
        <v>6964</v>
      </c>
      <c r="AL37" s="975"/>
      <c r="AM37" s="975"/>
      <c r="AN37" s="975"/>
      <c r="AO37" s="976"/>
      <c r="AP37" s="977">
        <v>171661</v>
      </c>
      <c r="AQ37" s="975"/>
      <c r="AR37" s="975"/>
      <c r="AS37" s="975"/>
      <c r="AT37" s="976"/>
      <c r="AU37" s="977">
        <v>64463</v>
      </c>
      <c r="AV37" s="975"/>
      <c r="AW37" s="975"/>
      <c r="AX37" s="975"/>
      <c r="AY37" s="976"/>
      <c r="AZ37" s="1042" t="s">
        <v>496</v>
      </c>
      <c r="BA37" s="1043"/>
      <c r="BB37" s="1043"/>
      <c r="BC37" s="1043"/>
      <c r="BD37" s="1044"/>
      <c r="BE37" s="1028" t="s">
        <v>389</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t="s">
        <v>394</v>
      </c>
      <c r="C38" s="1034"/>
      <c r="D38" s="1034"/>
      <c r="E38" s="1034"/>
      <c r="F38" s="1034"/>
      <c r="G38" s="1034"/>
      <c r="H38" s="1034"/>
      <c r="I38" s="1034"/>
      <c r="J38" s="1034"/>
      <c r="K38" s="1034"/>
      <c r="L38" s="1034"/>
      <c r="M38" s="1034"/>
      <c r="N38" s="1034"/>
      <c r="O38" s="1034"/>
      <c r="P38" s="1035"/>
      <c r="Q38" s="1039">
        <v>561</v>
      </c>
      <c r="R38" s="1040"/>
      <c r="S38" s="1040"/>
      <c r="T38" s="1040"/>
      <c r="U38" s="1040"/>
      <c r="V38" s="1040">
        <v>513</v>
      </c>
      <c r="W38" s="1040"/>
      <c r="X38" s="1040"/>
      <c r="Y38" s="1040"/>
      <c r="Z38" s="1040"/>
      <c r="AA38" s="1040">
        <v>48</v>
      </c>
      <c r="AB38" s="1040"/>
      <c r="AC38" s="1040"/>
      <c r="AD38" s="1040"/>
      <c r="AE38" s="1041"/>
      <c r="AF38" s="1015">
        <v>48</v>
      </c>
      <c r="AG38" s="1016"/>
      <c r="AH38" s="1016"/>
      <c r="AI38" s="1016"/>
      <c r="AJ38" s="1017"/>
      <c r="AK38" s="976">
        <v>216</v>
      </c>
      <c r="AL38" s="967"/>
      <c r="AM38" s="967"/>
      <c r="AN38" s="967"/>
      <c r="AO38" s="967"/>
      <c r="AP38" s="967">
        <v>539</v>
      </c>
      <c r="AQ38" s="967"/>
      <c r="AR38" s="967"/>
      <c r="AS38" s="967"/>
      <c r="AT38" s="967"/>
      <c r="AU38" s="967">
        <v>539</v>
      </c>
      <c r="AV38" s="967"/>
      <c r="AW38" s="967"/>
      <c r="AX38" s="967"/>
      <c r="AY38" s="967"/>
      <c r="AZ38" s="1038" t="s">
        <v>496</v>
      </c>
      <c r="BA38" s="1038"/>
      <c r="BB38" s="1038"/>
      <c r="BC38" s="1038"/>
      <c r="BD38" s="1038"/>
      <c r="BE38" s="1028" t="s">
        <v>395</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t="s">
        <v>396</v>
      </c>
      <c r="C39" s="1034"/>
      <c r="D39" s="1034"/>
      <c r="E39" s="1034"/>
      <c r="F39" s="1034"/>
      <c r="G39" s="1034"/>
      <c r="H39" s="1034"/>
      <c r="I39" s="1034"/>
      <c r="J39" s="1034"/>
      <c r="K39" s="1034"/>
      <c r="L39" s="1034"/>
      <c r="M39" s="1034"/>
      <c r="N39" s="1034"/>
      <c r="O39" s="1034"/>
      <c r="P39" s="1035"/>
      <c r="Q39" s="1039">
        <v>906</v>
      </c>
      <c r="R39" s="1040"/>
      <c r="S39" s="1040"/>
      <c r="T39" s="1040"/>
      <c r="U39" s="1040"/>
      <c r="V39" s="1040">
        <v>727</v>
      </c>
      <c r="W39" s="1040"/>
      <c r="X39" s="1040"/>
      <c r="Y39" s="1040"/>
      <c r="Z39" s="1040"/>
      <c r="AA39" s="1040">
        <v>179</v>
      </c>
      <c r="AB39" s="1040"/>
      <c r="AC39" s="1040"/>
      <c r="AD39" s="1040"/>
      <c r="AE39" s="1041"/>
      <c r="AF39" s="1015">
        <v>179</v>
      </c>
      <c r="AG39" s="1016"/>
      <c r="AH39" s="1016"/>
      <c r="AI39" s="1016"/>
      <c r="AJ39" s="1017"/>
      <c r="AK39" s="976">
        <v>7</v>
      </c>
      <c r="AL39" s="967"/>
      <c r="AM39" s="967"/>
      <c r="AN39" s="967"/>
      <c r="AO39" s="967"/>
      <c r="AP39" s="967">
        <v>1132</v>
      </c>
      <c r="AQ39" s="967"/>
      <c r="AR39" s="967"/>
      <c r="AS39" s="967"/>
      <c r="AT39" s="967"/>
      <c r="AU39" s="967">
        <v>214</v>
      </c>
      <c r="AV39" s="967"/>
      <c r="AW39" s="967"/>
      <c r="AX39" s="967"/>
      <c r="AY39" s="967"/>
      <c r="AZ39" s="1038" t="s">
        <v>496</v>
      </c>
      <c r="BA39" s="1038"/>
      <c r="BB39" s="1038"/>
      <c r="BC39" s="1038"/>
      <c r="BD39" s="1038"/>
      <c r="BE39" s="1028" t="s">
        <v>395</v>
      </c>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t="s">
        <v>397</v>
      </c>
      <c r="C40" s="1034"/>
      <c r="D40" s="1034"/>
      <c r="E40" s="1034"/>
      <c r="F40" s="1034"/>
      <c r="G40" s="1034"/>
      <c r="H40" s="1034"/>
      <c r="I40" s="1034"/>
      <c r="J40" s="1034"/>
      <c r="K40" s="1034"/>
      <c r="L40" s="1034"/>
      <c r="M40" s="1034"/>
      <c r="N40" s="1034"/>
      <c r="O40" s="1034"/>
      <c r="P40" s="1035"/>
      <c r="Q40" s="1039">
        <v>380</v>
      </c>
      <c r="R40" s="1040"/>
      <c r="S40" s="1040"/>
      <c r="T40" s="1040"/>
      <c r="U40" s="1040"/>
      <c r="V40" s="1040">
        <v>330</v>
      </c>
      <c r="W40" s="1040"/>
      <c r="X40" s="1040"/>
      <c r="Y40" s="1040"/>
      <c r="Z40" s="1040"/>
      <c r="AA40" s="1040">
        <v>50</v>
      </c>
      <c r="AB40" s="1040"/>
      <c r="AC40" s="1040"/>
      <c r="AD40" s="1040"/>
      <c r="AE40" s="1041"/>
      <c r="AF40" s="1015">
        <v>50</v>
      </c>
      <c r="AG40" s="1016"/>
      <c r="AH40" s="1016"/>
      <c r="AI40" s="1016"/>
      <c r="AJ40" s="1017"/>
      <c r="AK40" s="976">
        <v>258</v>
      </c>
      <c r="AL40" s="967"/>
      <c r="AM40" s="967"/>
      <c r="AN40" s="967"/>
      <c r="AO40" s="967"/>
      <c r="AP40" s="967">
        <v>62</v>
      </c>
      <c r="AQ40" s="967"/>
      <c r="AR40" s="967"/>
      <c r="AS40" s="967"/>
      <c r="AT40" s="967"/>
      <c r="AU40" s="967">
        <v>60</v>
      </c>
      <c r="AV40" s="967"/>
      <c r="AW40" s="967"/>
      <c r="AX40" s="967"/>
      <c r="AY40" s="967"/>
      <c r="AZ40" s="1038" t="s">
        <v>496</v>
      </c>
      <c r="BA40" s="1038"/>
      <c r="BB40" s="1038"/>
      <c r="BC40" s="1038"/>
      <c r="BD40" s="1038"/>
      <c r="BE40" s="1028" t="s">
        <v>395</v>
      </c>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t="s">
        <v>398</v>
      </c>
      <c r="C41" s="1034"/>
      <c r="D41" s="1034"/>
      <c r="E41" s="1034"/>
      <c r="F41" s="1034"/>
      <c r="G41" s="1034"/>
      <c r="H41" s="1034"/>
      <c r="I41" s="1034"/>
      <c r="J41" s="1034"/>
      <c r="K41" s="1034"/>
      <c r="L41" s="1034"/>
      <c r="M41" s="1034"/>
      <c r="N41" s="1034"/>
      <c r="O41" s="1034"/>
      <c r="P41" s="1035"/>
      <c r="Q41" s="1039">
        <v>4326</v>
      </c>
      <c r="R41" s="1040"/>
      <c r="S41" s="1040"/>
      <c r="T41" s="1040"/>
      <c r="U41" s="1040"/>
      <c r="V41" s="1040">
        <v>1541</v>
      </c>
      <c r="W41" s="1040"/>
      <c r="X41" s="1040"/>
      <c r="Y41" s="1040"/>
      <c r="Z41" s="1040"/>
      <c r="AA41" s="1040">
        <v>2785</v>
      </c>
      <c r="AB41" s="1040"/>
      <c r="AC41" s="1040"/>
      <c r="AD41" s="1040"/>
      <c r="AE41" s="1041"/>
      <c r="AF41" s="1015">
        <v>2785</v>
      </c>
      <c r="AG41" s="1016"/>
      <c r="AH41" s="1016"/>
      <c r="AI41" s="1016"/>
      <c r="AJ41" s="1017"/>
      <c r="AK41" s="976" t="s">
        <v>496</v>
      </c>
      <c r="AL41" s="967"/>
      <c r="AM41" s="967"/>
      <c r="AN41" s="967"/>
      <c r="AO41" s="967"/>
      <c r="AP41" s="967">
        <v>504</v>
      </c>
      <c r="AQ41" s="967"/>
      <c r="AR41" s="967"/>
      <c r="AS41" s="967"/>
      <c r="AT41" s="967"/>
      <c r="AU41" s="967" t="s">
        <v>496</v>
      </c>
      <c r="AV41" s="967"/>
      <c r="AW41" s="967"/>
      <c r="AX41" s="967"/>
      <c r="AY41" s="967"/>
      <c r="AZ41" s="1038" t="s">
        <v>496</v>
      </c>
      <c r="BA41" s="1038"/>
      <c r="BB41" s="1038"/>
      <c r="BC41" s="1038"/>
      <c r="BD41" s="1038"/>
      <c r="BE41" s="1028" t="s">
        <v>395</v>
      </c>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t="s">
        <v>399</v>
      </c>
      <c r="C42" s="1034"/>
      <c r="D42" s="1034"/>
      <c r="E42" s="1034"/>
      <c r="F42" s="1034"/>
      <c r="G42" s="1034"/>
      <c r="H42" s="1034"/>
      <c r="I42" s="1034"/>
      <c r="J42" s="1034"/>
      <c r="K42" s="1034"/>
      <c r="L42" s="1034"/>
      <c r="M42" s="1034"/>
      <c r="N42" s="1034"/>
      <c r="O42" s="1034"/>
      <c r="P42" s="1035"/>
      <c r="Q42" s="1039">
        <v>46</v>
      </c>
      <c r="R42" s="1040"/>
      <c r="S42" s="1040"/>
      <c r="T42" s="1040"/>
      <c r="U42" s="1040"/>
      <c r="V42" s="1040">
        <v>35</v>
      </c>
      <c r="W42" s="1040"/>
      <c r="X42" s="1040"/>
      <c r="Y42" s="1040"/>
      <c r="Z42" s="1040"/>
      <c r="AA42" s="1040">
        <v>11</v>
      </c>
      <c r="AB42" s="1040"/>
      <c r="AC42" s="1040"/>
      <c r="AD42" s="1040"/>
      <c r="AE42" s="1041"/>
      <c r="AF42" s="1015">
        <v>11</v>
      </c>
      <c r="AG42" s="1016"/>
      <c r="AH42" s="1016"/>
      <c r="AI42" s="1016"/>
      <c r="AJ42" s="1017"/>
      <c r="AK42" s="976">
        <v>24</v>
      </c>
      <c r="AL42" s="967"/>
      <c r="AM42" s="967"/>
      <c r="AN42" s="967"/>
      <c r="AO42" s="967"/>
      <c r="AP42" s="967">
        <v>137</v>
      </c>
      <c r="AQ42" s="967"/>
      <c r="AR42" s="967"/>
      <c r="AS42" s="967"/>
      <c r="AT42" s="967"/>
      <c r="AU42" s="967">
        <v>137</v>
      </c>
      <c r="AV42" s="967"/>
      <c r="AW42" s="967"/>
      <c r="AX42" s="967"/>
      <c r="AY42" s="967"/>
      <c r="AZ42" s="1038" t="s">
        <v>496</v>
      </c>
      <c r="BA42" s="1038"/>
      <c r="BB42" s="1038"/>
      <c r="BC42" s="1038"/>
      <c r="BD42" s="1038"/>
      <c r="BE42" s="1028" t="s">
        <v>395</v>
      </c>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t="s">
        <v>400</v>
      </c>
      <c r="C43" s="1034"/>
      <c r="D43" s="1034"/>
      <c r="E43" s="1034"/>
      <c r="F43" s="1034"/>
      <c r="G43" s="1034"/>
      <c r="H43" s="1034"/>
      <c r="I43" s="1034"/>
      <c r="J43" s="1034"/>
      <c r="K43" s="1034"/>
      <c r="L43" s="1034"/>
      <c r="M43" s="1034"/>
      <c r="N43" s="1034"/>
      <c r="O43" s="1034"/>
      <c r="P43" s="1035"/>
      <c r="Q43" s="1039">
        <v>137</v>
      </c>
      <c r="R43" s="1040"/>
      <c r="S43" s="1040"/>
      <c r="T43" s="1040"/>
      <c r="U43" s="1040"/>
      <c r="V43" s="1040">
        <v>46</v>
      </c>
      <c r="W43" s="1040"/>
      <c r="X43" s="1040"/>
      <c r="Y43" s="1040"/>
      <c r="Z43" s="1040"/>
      <c r="AA43" s="1040">
        <v>91</v>
      </c>
      <c r="AB43" s="1040"/>
      <c r="AC43" s="1040"/>
      <c r="AD43" s="1040"/>
      <c r="AE43" s="1041"/>
      <c r="AF43" s="1015">
        <v>91</v>
      </c>
      <c r="AG43" s="1016"/>
      <c r="AH43" s="1016"/>
      <c r="AI43" s="1016"/>
      <c r="AJ43" s="1017"/>
      <c r="AK43" s="976" t="s">
        <v>496</v>
      </c>
      <c r="AL43" s="967"/>
      <c r="AM43" s="967"/>
      <c r="AN43" s="967"/>
      <c r="AO43" s="967"/>
      <c r="AP43" s="967">
        <v>500</v>
      </c>
      <c r="AQ43" s="967"/>
      <c r="AR43" s="967"/>
      <c r="AS43" s="967"/>
      <c r="AT43" s="967"/>
      <c r="AU43" s="967" t="s">
        <v>496</v>
      </c>
      <c r="AV43" s="967"/>
      <c r="AW43" s="967"/>
      <c r="AX43" s="967"/>
      <c r="AY43" s="967"/>
      <c r="AZ43" s="1038" t="s">
        <v>496</v>
      </c>
      <c r="BA43" s="1038"/>
      <c r="BB43" s="1038"/>
      <c r="BC43" s="1038"/>
      <c r="BD43" s="1038"/>
      <c r="BE43" s="1028" t="s">
        <v>395</v>
      </c>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t="s">
        <v>401</v>
      </c>
      <c r="C44" s="1034"/>
      <c r="D44" s="1034"/>
      <c r="E44" s="1034"/>
      <c r="F44" s="1034"/>
      <c r="G44" s="1034"/>
      <c r="H44" s="1034"/>
      <c r="I44" s="1034"/>
      <c r="J44" s="1034"/>
      <c r="K44" s="1034"/>
      <c r="L44" s="1034"/>
      <c r="M44" s="1034"/>
      <c r="N44" s="1034"/>
      <c r="O44" s="1034"/>
      <c r="P44" s="1035"/>
      <c r="Q44" s="1039">
        <v>12013</v>
      </c>
      <c r="R44" s="1040"/>
      <c r="S44" s="1040"/>
      <c r="T44" s="1040"/>
      <c r="U44" s="1040"/>
      <c r="V44" s="1040">
        <v>11574</v>
      </c>
      <c r="W44" s="1040"/>
      <c r="X44" s="1040"/>
      <c r="Y44" s="1040"/>
      <c r="Z44" s="1040"/>
      <c r="AA44" s="1040">
        <v>439</v>
      </c>
      <c r="AB44" s="1040"/>
      <c r="AC44" s="1040"/>
      <c r="AD44" s="1040"/>
      <c r="AE44" s="1041"/>
      <c r="AF44" s="1015" t="s">
        <v>496</v>
      </c>
      <c r="AG44" s="1016"/>
      <c r="AH44" s="1016"/>
      <c r="AI44" s="1016"/>
      <c r="AJ44" s="1017"/>
      <c r="AK44" s="976" t="s">
        <v>496</v>
      </c>
      <c r="AL44" s="967"/>
      <c r="AM44" s="967"/>
      <c r="AN44" s="967"/>
      <c r="AO44" s="967"/>
      <c r="AP44" s="967">
        <v>71452</v>
      </c>
      <c r="AQ44" s="967"/>
      <c r="AR44" s="967"/>
      <c r="AS44" s="967"/>
      <c r="AT44" s="967"/>
      <c r="AU44" s="967">
        <v>20118</v>
      </c>
      <c r="AV44" s="967"/>
      <c r="AW44" s="967"/>
      <c r="AX44" s="967"/>
      <c r="AY44" s="967"/>
      <c r="AZ44" s="1038" t="s">
        <v>496</v>
      </c>
      <c r="BA44" s="1038"/>
      <c r="BB44" s="1038"/>
      <c r="BC44" s="1038"/>
      <c r="BD44" s="1038"/>
      <c r="BE44" s="1028" t="s">
        <v>395</v>
      </c>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t="s">
        <v>402</v>
      </c>
      <c r="C45" s="1034"/>
      <c r="D45" s="1034"/>
      <c r="E45" s="1034"/>
      <c r="F45" s="1034"/>
      <c r="G45" s="1034"/>
      <c r="H45" s="1034"/>
      <c r="I45" s="1034"/>
      <c r="J45" s="1034"/>
      <c r="K45" s="1034"/>
      <c r="L45" s="1034"/>
      <c r="M45" s="1034"/>
      <c r="N45" s="1034"/>
      <c r="O45" s="1034"/>
      <c r="P45" s="1035"/>
      <c r="Q45" s="1039">
        <v>3549</v>
      </c>
      <c r="R45" s="1040"/>
      <c r="S45" s="1040"/>
      <c r="T45" s="1040"/>
      <c r="U45" s="1040"/>
      <c r="V45" s="1040">
        <v>937</v>
      </c>
      <c r="W45" s="1040"/>
      <c r="X45" s="1040"/>
      <c r="Y45" s="1040"/>
      <c r="Z45" s="1040"/>
      <c r="AA45" s="1040">
        <v>2612</v>
      </c>
      <c r="AB45" s="1040"/>
      <c r="AC45" s="1040"/>
      <c r="AD45" s="1040"/>
      <c r="AE45" s="1041"/>
      <c r="AF45" s="1015" t="s">
        <v>496</v>
      </c>
      <c r="AG45" s="1016"/>
      <c r="AH45" s="1016"/>
      <c r="AI45" s="1016"/>
      <c r="AJ45" s="1017"/>
      <c r="AK45" s="976" t="s">
        <v>496</v>
      </c>
      <c r="AL45" s="967"/>
      <c r="AM45" s="967"/>
      <c r="AN45" s="967"/>
      <c r="AO45" s="967"/>
      <c r="AP45" s="967">
        <v>4931</v>
      </c>
      <c r="AQ45" s="967"/>
      <c r="AR45" s="967"/>
      <c r="AS45" s="967"/>
      <c r="AT45" s="967"/>
      <c r="AU45" s="967" t="s">
        <v>496</v>
      </c>
      <c r="AV45" s="967"/>
      <c r="AW45" s="967"/>
      <c r="AX45" s="967"/>
      <c r="AY45" s="967"/>
      <c r="AZ45" s="1038" t="s">
        <v>496</v>
      </c>
      <c r="BA45" s="1038"/>
      <c r="BB45" s="1038"/>
      <c r="BC45" s="1038"/>
      <c r="BD45" s="1038"/>
      <c r="BE45" s="1028" t="s">
        <v>395</v>
      </c>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t="s">
        <v>403</v>
      </c>
      <c r="C46" s="1034"/>
      <c r="D46" s="1034"/>
      <c r="E46" s="1034"/>
      <c r="F46" s="1034"/>
      <c r="G46" s="1034"/>
      <c r="H46" s="1034"/>
      <c r="I46" s="1034"/>
      <c r="J46" s="1034"/>
      <c r="K46" s="1034"/>
      <c r="L46" s="1034"/>
      <c r="M46" s="1034"/>
      <c r="N46" s="1034"/>
      <c r="O46" s="1034"/>
      <c r="P46" s="1035"/>
      <c r="Q46" s="1039">
        <v>26</v>
      </c>
      <c r="R46" s="1040"/>
      <c r="S46" s="1040"/>
      <c r="T46" s="1040"/>
      <c r="U46" s="1040"/>
      <c r="V46" s="1040">
        <v>0</v>
      </c>
      <c r="W46" s="1040"/>
      <c r="X46" s="1040"/>
      <c r="Y46" s="1040"/>
      <c r="Z46" s="1040"/>
      <c r="AA46" s="1040">
        <v>26</v>
      </c>
      <c r="AB46" s="1040"/>
      <c r="AC46" s="1040"/>
      <c r="AD46" s="1040"/>
      <c r="AE46" s="1041"/>
      <c r="AF46" s="1015">
        <v>114</v>
      </c>
      <c r="AG46" s="1016"/>
      <c r="AH46" s="1016"/>
      <c r="AI46" s="1016"/>
      <c r="AJ46" s="1017"/>
      <c r="AK46" s="976" t="s">
        <v>496</v>
      </c>
      <c r="AL46" s="967"/>
      <c r="AM46" s="967"/>
      <c r="AN46" s="967"/>
      <c r="AO46" s="967"/>
      <c r="AP46" s="967">
        <v>38</v>
      </c>
      <c r="AQ46" s="967"/>
      <c r="AR46" s="967"/>
      <c r="AS46" s="967"/>
      <c r="AT46" s="967"/>
      <c r="AU46" s="967" t="s">
        <v>496</v>
      </c>
      <c r="AV46" s="967"/>
      <c r="AW46" s="967"/>
      <c r="AX46" s="967"/>
      <c r="AY46" s="967"/>
      <c r="AZ46" s="1038" t="s">
        <v>496</v>
      </c>
      <c r="BA46" s="1038"/>
      <c r="BB46" s="1038"/>
      <c r="BC46" s="1038"/>
      <c r="BD46" s="1038"/>
      <c r="BE46" s="1028" t="s">
        <v>395</v>
      </c>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t="s">
        <v>404</v>
      </c>
      <c r="C47" s="1034"/>
      <c r="D47" s="1034"/>
      <c r="E47" s="1034"/>
      <c r="F47" s="1034"/>
      <c r="G47" s="1034"/>
      <c r="H47" s="1034"/>
      <c r="I47" s="1034"/>
      <c r="J47" s="1034"/>
      <c r="K47" s="1034"/>
      <c r="L47" s="1034"/>
      <c r="M47" s="1034"/>
      <c r="N47" s="1034"/>
      <c r="O47" s="1034"/>
      <c r="P47" s="1035"/>
      <c r="Q47" s="1039">
        <v>4916</v>
      </c>
      <c r="R47" s="1040"/>
      <c r="S47" s="1040"/>
      <c r="T47" s="1040"/>
      <c r="U47" s="1040"/>
      <c r="V47" s="1040">
        <v>2471</v>
      </c>
      <c r="W47" s="1040"/>
      <c r="X47" s="1040"/>
      <c r="Y47" s="1040"/>
      <c r="Z47" s="1040"/>
      <c r="AA47" s="1040">
        <v>2445</v>
      </c>
      <c r="AB47" s="1040"/>
      <c r="AC47" s="1040"/>
      <c r="AD47" s="1040"/>
      <c r="AE47" s="1041"/>
      <c r="AF47" s="1015" t="s">
        <v>496</v>
      </c>
      <c r="AG47" s="1016"/>
      <c r="AH47" s="1016"/>
      <c r="AI47" s="1016"/>
      <c r="AJ47" s="1017"/>
      <c r="AK47" s="976">
        <v>578</v>
      </c>
      <c r="AL47" s="967"/>
      <c r="AM47" s="967"/>
      <c r="AN47" s="967"/>
      <c r="AO47" s="967"/>
      <c r="AP47" s="967">
        <v>12605</v>
      </c>
      <c r="AQ47" s="967"/>
      <c r="AR47" s="967"/>
      <c r="AS47" s="967"/>
      <c r="AT47" s="967"/>
      <c r="AU47" s="967">
        <v>5935</v>
      </c>
      <c r="AV47" s="967"/>
      <c r="AW47" s="967"/>
      <c r="AX47" s="967"/>
      <c r="AY47" s="967"/>
      <c r="AZ47" s="1038" t="s">
        <v>496</v>
      </c>
      <c r="BA47" s="1038"/>
      <c r="BB47" s="1038"/>
      <c r="BC47" s="1038"/>
      <c r="BD47" s="1038"/>
      <c r="BE47" s="1028" t="s">
        <v>395</v>
      </c>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405</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371</v>
      </c>
      <c r="B63" s="940" t="s">
        <v>406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24095</v>
      </c>
      <c r="AG63" s="955"/>
      <c r="AH63" s="955"/>
      <c r="AI63" s="955"/>
      <c r="AJ63" s="1026"/>
      <c r="AK63" s="1027"/>
      <c r="AL63" s="959"/>
      <c r="AM63" s="959"/>
      <c r="AN63" s="959"/>
      <c r="AO63" s="959"/>
      <c r="AP63" s="955">
        <v>366481</v>
      </c>
      <c r="AQ63" s="955"/>
      <c r="AR63" s="955"/>
      <c r="AS63" s="955"/>
      <c r="AT63" s="955"/>
      <c r="AU63" s="955">
        <v>101938</v>
      </c>
      <c r="AV63" s="955"/>
      <c r="AW63" s="955"/>
      <c r="AX63" s="955"/>
      <c r="AY63" s="955"/>
      <c r="AZ63" s="1021"/>
      <c r="BA63" s="1021"/>
      <c r="BB63" s="1021"/>
      <c r="BC63" s="1021"/>
      <c r="BD63" s="1021"/>
      <c r="BE63" s="956"/>
      <c r="BF63" s="956"/>
      <c r="BG63" s="956"/>
      <c r="BH63" s="956"/>
      <c r="BI63" s="957"/>
      <c r="BJ63" s="1022" t="s">
        <v>110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407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408</v>
      </c>
      <c r="B66" s="992"/>
      <c r="C66" s="992"/>
      <c r="D66" s="992"/>
      <c r="E66" s="992"/>
      <c r="F66" s="992"/>
      <c r="G66" s="992"/>
      <c r="H66" s="992"/>
      <c r="I66" s="992"/>
      <c r="J66" s="992"/>
      <c r="K66" s="992"/>
      <c r="L66" s="992"/>
      <c r="M66" s="992"/>
      <c r="N66" s="992"/>
      <c r="O66" s="992"/>
      <c r="P66" s="993"/>
      <c r="Q66" s="997" t="s">
        <v>375</v>
      </c>
      <c r="R66" s="998"/>
      <c r="S66" s="998"/>
      <c r="T66" s="998"/>
      <c r="U66" s="999"/>
      <c r="V66" s="997" t="s">
        <v>376</v>
      </c>
      <c r="W66" s="998"/>
      <c r="X66" s="998"/>
      <c r="Y66" s="998"/>
      <c r="Z66" s="999"/>
      <c r="AA66" s="997" t="s">
        <v>377</v>
      </c>
      <c r="AB66" s="998"/>
      <c r="AC66" s="998"/>
      <c r="AD66" s="998"/>
      <c r="AE66" s="999"/>
      <c r="AF66" s="1003" t="s">
        <v>378</v>
      </c>
      <c r="AG66" s="1004"/>
      <c r="AH66" s="1004"/>
      <c r="AI66" s="1004"/>
      <c r="AJ66" s="1005"/>
      <c r="AK66" s="997" t="s">
        <v>379</v>
      </c>
      <c r="AL66" s="992"/>
      <c r="AM66" s="992"/>
      <c r="AN66" s="992"/>
      <c r="AO66" s="993"/>
      <c r="AP66" s="997" t="s">
        <v>380</v>
      </c>
      <c r="AQ66" s="998"/>
      <c r="AR66" s="998"/>
      <c r="AS66" s="998"/>
      <c r="AT66" s="999"/>
      <c r="AU66" s="997" t="s">
        <v>409</v>
      </c>
      <c r="AV66" s="998"/>
      <c r="AW66" s="998"/>
      <c r="AX66" s="998"/>
      <c r="AY66" s="999"/>
      <c r="AZ66" s="997" t="s">
        <v>352</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552</v>
      </c>
      <c r="C68" s="982"/>
      <c r="D68" s="982"/>
      <c r="E68" s="982"/>
      <c r="F68" s="982"/>
      <c r="G68" s="982"/>
      <c r="H68" s="982"/>
      <c r="I68" s="982"/>
      <c r="J68" s="982"/>
      <c r="K68" s="982"/>
      <c r="L68" s="982"/>
      <c r="M68" s="982"/>
      <c r="N68" s="982"/>
      <c r="O68" s="982"/>
      <c r="P68" s="983"/>
      <c r="Q68" s="984">
        <v>252</v>
      </c>
      <c r="R68" s="978"/>
      <c r="S68" s="978"/>
      <c r="T68" s="978"/>
      <c r="U68" s="978"/>
      <c r="V68" s="978">
        <v>239</v>
      </c>
      <c r="W68" s="978"/>
      <c r="X68" s="978"/>
      <c r="Y68" s="978"/>
      <c r="Z68" s="978"/>
      <c r="AA68" s="978">
        <f>Q68-V68</f>
        <v>13</v>
      </c>
      <c r="AB68" s="978"/>
      <c r="AC68" s="978"/>
      <c r="AD68" s="978"/>
      <c r="AE68" s="978"/>
      <c r="AF68" s="978">
        <v>13</v>
      </c>
      <c r="AG68" s="978"/>
      <c r="AH68" s="978"/>
      <c r="AI68" s="978"/>
      <c r="AJ68" s="978"/>
      <c r="AK68" s="978" t="s">
        <v>551</v>
      </c>
      <c r="AL68" s="978"/>
      <c r="AM68" s="978"/>
      <c r="AN68" s="978"/>
      <c r="AO68" s="978"/>
      <c r="AP68" s="978" t="s">
        <v>551</v>
      </c>
      <c r="AQ68" s="978"/>
      <c r="AR68" s="978"/>
      <c r="AS68" s="978"/>
      <c r="AT68" s="978"/>
      <c r="AU68" s="978" t="s">
        <v>551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553</v>
      </c>
      <c r="C69" s="971"/>
      <c r="D69" s="971"/>
      <c r="E69" s="971"/>
      <c r="F69" s="971"/>
      <c r="G69" s="971"/>
      <c r="H69" s="971"/>
      <c r="I69" s="971"/>
      <c r="J69" s="971"/>
      <c r="K69" s="971"/>
      <c r="L69" s="971"/>
      <c r="M69" s="971"/>
      <c r="N69" s="971"/>
      <c r="O69" s="971"/>
      <c r="P69" s="972"/>
      <c r="Q69" s="973">
        <v>38</v>
      </c>
      <c r="R69" s="967"/>
      <c r="S69" s="967"/>
      <c r="T69" s="967"/>
      <c r="U69" s="967"/>
      <c r="V69" s="967">
        <v>32</v>
      </c>
      <c r="W69" s="967"/>
      <c r="X69" s="967"/>
      <c r="Y69" s="967"/>
      <c r="Z69" s="967"/>
      <c r="AA69" s="967">
        <f>Q69-V69</f>
        <v>6</v>
      </c>
      <c r="AB69" s="967"/>
      <c r="AC69" s="967"/>
      <c r="AD69" s="967"/>
      <c r="AE69" s="967"/>
      <c r="AF69" s="967">
        <v>6</v>
      </c>
      <c r="AG69" s="967"/>
      <c r="AH69" s="967"/>
      <c r="AI69" s="967"/>
      <c r="AJ69" s="967"/>
      <c r="AK69" s="967" t="s">
        <v>551</v>
      </c>
      <c r="AL69" s="967"/>
      <c r="AM69" s="967"/>
      <c r="AN69" s="967"/>
      <c r="AO69" s="967"/>
      <c r="AP69" s="967" t="s">
        <v>551</v>
      </c>
      <c r="AQ69" s="967"/>
      <c r="AR69" s="967"/>
      <c r="AS69" s="967"/>
      <c r="AT69" s="967"/>
      <c r="AU69" s="967" t="s">
        <v>551</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554</v>
      </c>
      <c r="C70" s="971"/>
      <c r="D70" s="971"/>
      <c r="E70" s="971"/>
      <c r="F70" s="971"/>
      <c r="G70" s="971"/>
      <c r="H70" s="971"/>
      <c r="I70" s="971"/>
      <c r="J70" s="971"/>
      <c r="K70" s="971"/>
      <c r="L70" s="971"/>
      <c r="M70" s="971"/>
      <c r="N70" s="971"/>
      <c r="O70" s="971"/>
      <c r="P70" s="972"/>
      <c r="Q70" s="973">
        <v>716436</v>
      </c>
      <c r="R70" s="967"/>
      <c r="S70" s="967"/>
      <c r="T70" s="967"/>
      <c r="U70" s="967"/>
      <c r="V70" s="967">
        <v>681815</v>
      </c>
      <c r="W70" s="967"/>
      <c r="X70" s="967"/>
      <c r="Y70" s="967"/>
      <c r="Z70" s="967"/>
      <c r="AA70" s="967">
        <f>Q70-V70</f>
        <v>34621</v>
      </c>
      <c r="AB70" s="967"/>
      <c r="AC70" s="967"/>
      <c r="AD70" s="967"/>
      <c r="AE70" s="967"/>
      <c r="AF70" s="967">
        <v>34621</v>
      </c>
      <c r="AG70" s="967"/>
      <c r="AH70" s="967"/>
      <c r="AI70" s="967"/>
      <c r="AJ70" s="967"/>
      <c r="AK70" s="967">
        <v>4704</v>
      </c>
      <c r="AL70" s="967"/>
      <c r="AM70" s="967"/>
      <c r="AN70" s="967"/>
      <c r="AO70" s="967"/>
      <c r="AP70" s="967" t="s">
        <v>551</v>
      </c>
      <c r="AQ70" s="967"/>
      <c r="AR70" s="967"/>
      <c r="AS70" s="967"/>
      <c r="AT70" s="967"/>
      <c r="AU70" s="967" t="s">
        <v>551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371</v>
      </c>
      <c r="B88" s="940" t="s">
        <v>410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34640</v>
      </c>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40" t="s">
        <v>411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60852</v>
      </c>
      <c r="CS102" s="947"/>
      <c r="CT102" s="947"/>
      <c r="CU102" s="947"/>
      <c r="CV102" s="948"/>
      <c r="CW102" s="946">
        <v>3746</v>
      </c>
      <c r="CX102" s="947"/>
      <c r="CY102" s="947"/>
      <c r="CZ102" s="947"/>
      <c r="DA102" s="948"/>
      <c r="DB102" s="946">
        <v>27848</v>
      </c>
      <c r="DC102" s="947"/>
      <c r="DD102" s="947"/>
      <c r="DE102" s="947"/>
      <c r="DF102" s="948"/>
      <c r="DG102" s="946">
        <v>109880</v>
      </c>
      <c r="DH102" s="947"/>
      <c r="DI102" s="947"/>
      <c r="DJ102" s="947"/>
      <c r="DK102" s="948"/>
      <c r="DL102" s="946" t="s">
        <v>496</v>
      </c>
      <c r="DM102" s="947"/>
      <c r="DN102" s="947"/>
      <c r="DO102" s="947"/>
      <c r="DP102" s="948"/>
      <c r="DQ102" s="946" t="s">
        <v>496</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412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413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414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416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417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418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419</v>
      </c>
      <c r="AB109" s="888"/>
      <c r="AC109" s="888"/>
      <c r="AD109" s="888"/>
      <c r="AE109" s="889"/>
      <c r="AF109" s="890" t="s">
        <v>285</v>
      </c>
      <c r="AG109" s="888"/>
      <c r="AH109" s="888"/>
      <c r="AI109" s="888"/>
      <c r="AJ109" s="889"/>
      <c r="AK109" s="890" t="s">
        <v>284</v>
      </c>
      <c r="AL109" s="888"/>
      <c r="AM109" s="888"/>
      <c r="AN109" s="888"/>
      <c r="AO109" s="889"/>
      <c r="AP109" s="890" t="s">
        <v>420</v>
      </c>
      <c r="AQ109" s="888"/>
      <c r="AR109" s="888"/>
      <c r="AS109" s="888"/>
      <c r="AT109" s="919"/>
      <c r="AU109" s="887" t="s">
        <v>418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419</v>
      </c>
      <c r="BR109" s="888"/>
      <c r="BS109" s="888"/>
      <c r="BT109" s="888"/>
      <c r="BU109" s="889"/>
      <c r="BV109" s="890" t="s">
        <v>285</v>
      </c>
      <c r="BW109" s="888"/>
      <c r="BX109" s="888"/>
      <c r="BY109" s="888"/>
      <c r="BZ109" s="889"/>
      <c r="CA109" s="890" t="s">
        <v>284</v>
      </c>
      <c r="CB109" s="888"/>
      <c r="CC109" s="888"/>
      <c r="CD109" s="888"/>
      <c r="CE109" s="889"/>
      <c r="CF109" s="928" t="s">
        <v>420</v>
      </c>
      <c r="CG109" s="928"/>
      <c r="CH109" s="928"/>
      <c r="CI109" s="928"/>
      <c r="CJ109" s="928"/>
      <c r="CK109" s="890" t="s">
        <v>421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419</v>
      </c>
      <c r="DH109" s="888"/>
      <c r="DI109" s="888"/>
      <c r="DJ109" s="888"/>
      <c r="DK109" s="889"/>
      <c r="DL109" s="890" t="s">
        <v>285</v>
      </c>
      <c r="DM109" s="888"/>
      <c r="DN109" s="888"/>
      <c r="DO109" s="888"/>
      <c r="DP109" s="889"/>
      <c r="DQ109" s="890" t="s">
        <v>284</v>
      </c>
      <c r="DR109" s="888"/>
      <c r="DS109" s="888"/>
      <c r="DT109" s="888"/>
      <c r="DU109" s="889"/>
      <c r="DV109" s="890" t="s">
        <v>420</v>
      </c>
      <c r="DW109" s="888"/>
      <c r="DX109" s="888"/>
      <c r="DY109" s="888"/>
      <c r="DZ109" s="919"/>
    </row>
    <row r="110" spans="1:131" s="197" customFormat="1" ht="26.25" customHeight="1" x14ac:dyDescent="0.15">
      <c r="A110" s="757" t="s">
        <v>422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41494711</v>
      </c>
      <c r="AB110" s="873"/>
      <c r="AC110" s="873"/>
      <c r="AD110" s="873"/>
      <c r="AE110" s="874"/>
      <c r="AF110" s="875">
        <v>40192444</v>
      </c>
      <c r="AG110" s="873"/>
      <c r="AH110" s="873"/>
      <c r="AI110" s="873"/>
      <c r="AJ110" s="874"/>
      <c r="AK110" s="875">
        <v>40094161</v>
      </c>
      <c r="AL110" s="873"/>
      <c r="AM110" s="873"/>
      <c r="AN110" s="873"/>
      <c r="AO110" s="874"/>
      <c r="AP110" s="876">
        <v>19.7</v>
      </c>
      <c r="AQ110" s="877"/>
      <c r="AR110" s="877"/>
      <c r="AS110" s="877"/>
      <c r="AT110" s="878"/>
      <c r="AU110" s="920" t="s">
        <v>60</v>
      </c>
      <c r="AV110" s="921"/>
      <c r="AW110" s="921"/>
      <c r="AX110" s="921"/>
      <c r="AY110" s="922"/>
      <c r="AZ110" s="816" t="s">
        <v>423</v>
      </c>
      <c r="BA110" s="758"/>
      <c r="BB110" s="758"/>
      <c r="BC110" s="758"/>
      <c r="BD110" s="758"/>
      <c r="BE110" s="758"/>
      <c r="BF110" s="758"/>
      <c r="BG110" s="758"/>
      <c r="BH110" s="758"/>
      <c r="BI110" s="758"/>
      <c r="BJ110" s="758"/>
      <c r="BK110" s="758"/>
      <c r="BL110" s="758"/>
      <c r="BM110" s="758"/>
      <c r="BN110" s="758"/>
      <c r="BO110" s="758"/>
      <c r="BP110" s="759"/>
      <c r="BQ110" s="799">
        <v>980913851</v>
      </c>
      <c r="BR110" s="800"/>
      <c r="BS110" s="800"/>
      <c r="BT110" s="800"/>
      <c r="BU110" s="800"/>
      <c r="BV110" s="800">
        <v>999510733</v>
      </c>
      <c r="BW110" s="800"/>
      <c r="BX110" s="800"/>
      <c r="BY110" s="800"/>
      <c r="BZ110" s="800"/>
      <c r="CA110" s="800">
        <v>1012875284</v>
      </c>
      <c r="CB110" s="800"/>
      <c r="CC110" s="800"/>
      <c r="CD110" s="800"/>
      <c r="CE110" s="800"/>
      <c r="CF110" s="861">
        <v>496.5</v>
      </c>
      <c r="CG110" s="862"/>
      <c r="CH110" s="862"/>
      <c r="CI110" s="862"/>
      <c r="CJ110" s="862"/>
      <c r="CK110" s="916" t="s">
        <v>424</v>
      </c>
      <c r="CL110" s="864"/>
      <c r="CM110" s="869" t="s">
        <v>425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v>2851183</v>
      </c>
      <c r="DH110" s="800"/>
      <c r="DI110" s="800"/>
      <c r="DJ110" s="800"/>
      <c r="DK110" s="800"/>
      <c r="DL110" s="800">
        <v>2640816</v>
      </c>
      <c r="DM110" s="800"/>
      <c r="DN110" s="800"/>
      <c r="DO110" s="800"/>
      <c r="DP110" s="800"/>
      <c r="DQ110" s="800">
        <v>11594213</v>
      </c>
      <c r="DR110" s="800"/>
      <c r="DS110" s="800"/>
      <c r="DT110" s="800"/>
      <c r="DU110" s="800"/>
      <c r="DV110" s="801">
        <v>5.7</v>
      </c>
      <c r="DW110" s="801"/>
      <c r="DX110" s="801"/>
      <c r="DY110" s="801"/>
      <c r="DZ110" s="802"/>
    </row>
    <row r="111" spans="1:131" s="197" customFormat="1" ht="26.25" customHeight="1" x14ac:dyDescent="0.15">
      <c r="A111" s="778" t="s">
        <v>426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v>5749859</v>
      </c>
      <c r="AB111" s="909"/>
      <c r="AC111" s="909"/>
      <c r="AD111" s="909"/>
      <c r="AE111" s="910"/>
      <c r="AF111" s="911">
        <v>5402294</v>
      </c>
      <c r="AG111" s="909"/>
      <c r="AH111" s="909"/>
      <c r="AI111" s="909"/>
      <c r="AJ111" s="910"/>
      <c r="AK111" s="911">
        <v>8866335</v>
      </c>
      <c r="AL111" s="909"/>
      <c r="AM111" s="909"/>
      <c r="AN111" s="909"/>
      <c r="AO111" s="910"/>
      <c r="AP111" s="912">
        <v>4.3</v>
      </c>
      <c r="AQ111" s="913"/>
      <c r="AR111" s="913"/>
      <c r="AS111" s="913"/>
      <c r="AT111" s="914"/>
      <c r="AU111" s="923"/>
      <c r="AV111" s="924"/>
      <c r="AW111" s="924"/>
      <c r="AX111" s="924"/>
      <c r="AY111" s="925"/>
      <c r="AZ111" s="767" t="s">
        <v>427</v>
      </c>
      <c r="BA111" s="768"/>
      <c r="BB111" s="768"/>
      <c r="BC111" s="768"/>
      <c r="BD111" s="768"/>
      <c r="BE111" s="768"/>
      <c r="BF111" s="768"/>
      <c r="BG111" s="768"/>
      <c r="BH111" s="768"/>
      <c r="BI111" s="768"/>
      <c r="BJ111" s="768"/>
      <c r="BK111" s="768"/>
      <c r="BL111" s="768"/>
      <c r="BM111" s="768"/>
      <c r="BN111" s="768"/>
      <c r="BO111" s="768"/>
      <c r="BP111" s="769"/>
      <c r="BQ111" s="770">
        <v>5964555</v>
      </c>
      <c r="BR111" s="771"/>
      <c r="BS111" s="771"/>
      <c r="BT111" s="771"/>
      <c r="BU111" s="771"/>
      <c r="BV111" s="771">
        <v>3124715</v>
      </c>
      <c r="BW111" s="771"/>
      <c r="BX111" s="771"/>
      <c r="BY111" s="771"/>
      <c r="BZ111" s="771"/>
      <c r="CA111" s="771">
        <v>11836163</v>
      </c>
      <c r="CB111" s="771"/>
      <c r="CC111" s="771"/>
      <c r="CD111" s="771"/>
      <c r="CE111" s="771"/>
      <c r="CF111" s="848">
        <v>5.8</v>
      </c>
      <c r="CG111" s="849"/>
      <c r="CH111" s="849"/>
      <c r="CI111" s="849"/>
      <c r="CJ111" s="849"/>
      <c r="CK111" s="917"/>
      <c r="CL111" s="866"/>
      <c r="CM111" s="803" t="s">
        <v>428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x14ac:dyDescent="0.15">
      <c r="A112" s="902" t="s">
        <v>429</v>
      </c>
      <c r="B112" s="903"/>
      <c r="C112" s="768" t="s">
        <v>430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28971442</v>
      </c>
      <c r="AB112" s="784"/>
      <c r="AC112" s="784"/>
      <c r="AD112" s="784"/>
      <c r="AE112" s="785"/>
      <c r="AF112" s="786">
        <v>30279275</v>
      </c>
      <c r="AG112" s="784"/>
      <c r="AH112" s="784"/>
      <c r="AI112" s="784"/>
      <c r="AJ112" s="785"/>
      <c r="AK112" s="786">
        <v>32151493</v>
      </c>
      <c r="AL112" s="784"/>
      <c r="AM112" s="784"/>
      <c r="AN112" s="784"/>
      <c r="AO112" s="785"/>
      <c r="AP112" s="754">
        <v>15.8</v>
      </c>
      <c r="AQ112" s="755"/>
      <c r="AR112" s="755"/>
      <c r="AS112" s="755"/>
      <c r="AT112" s="756"/>
      <c r="AU112" s="923"/>
      <c r="AV112" s="924"/>
      <c r="AW112" s="924"/>
      <c r="AX112" s="924"/>
      <c r="AY112" s="925"/>
      <c r="AZ112" s="767" t="s">
        <v>431</v>
      </c>
      <c r="BA112" s="768"/>
      <c r="BB112" s="768"/>
      <c r="BC112" s="768"/>
      <c r="BD112" s="768"/>
      <c r="BE112" s="768"/>
      <c r="BF112" s="768"/>
      <c r="BG112" s="768"/>
      <c r="BH112" s="768"/>
      <c r="BI112" s="768"/>
      <c r="BJ112" s="768"/>
      <c r="BK112" s="768"/>
      <c r="BL112" s="768"/>
      <c r="BM112" s="768"/>
      <c r="BN112" s="768"/>
      <c r="BO112" s="768"/>
      <c r="BP112" s="769"/>
      <c r="BQ112" s="770">
        <v>104676009</v>
      </c>
      <c r="BR112" s="771"/>
      <c r="BS112" s="771"/>
      <c r="BT112" s="771"/>
      <c r="BU112" s="771"/>
      <c r="BV112" s="771">
        <v>105940812</v>
      </c>
      <c r="BW112" s="771"/>
      <c r="BX112" s="771"/>
      <c r="BY112" s="771"/>
      <c r="BZ112" s="771"/>
      <c r="CA112" s="771">
        <v>101937569</v>
      </c>
      <c r="CB112" s="771"/>
      <c r="CC112" s="771"/>
      <c r="CD112" s="771"/>
      <c r="CE112" s="771"/>
      <c r="CF112" s="848">
        <v>50</v>
      </c>
      <c r="CG112" s="849"/>
      <c r="CH112" s="849"/>
      <c r="CI112" s="849"/>
      <c r="CJ112" s="849"/>
      <c r="CK112" s="917"/>
      <c r="CL112" s="866"/>
      <c r="CM112" s="803" t="s">
        <v>432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x14ac:dyDescent="0.15">
      <c r="A113" s="904"/>
      <c r="B113" s="905"/>
      <c r="C113" s="768" t="s">
        <v>433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7891442</v>
      </c>
      <c r="AB113" s="909"/>
      <c r="AC113" s="909"/>
      <c r="AD113" s="909"/>
      <c r="AE113" s="910"/>
      <c r="AF113" s="911">
        <v>8371900</v>
      </c>
      <c r="AG113" s="909"/>
      <c r="AH113" s="909"/>
      <c r="AI113" s="909"/>
      <c r="AJ113" s="910"/>
      <c r="AK113" s="911">
        <v>7580042</v>
      </c>
      <c r="AL113" s="909"/>
      <c r="AM113" s="909"/>
      <c r="AN113" s="909"/>
      <c r="AO113" s="910"/>
      <c r="AP113" s="912">
        <v>3.7</v>
      </c>
      <c r="AQ113" s="913"/>
      <c r="AR113" s="913"/>
      <c r="AS113" s="913"/>
      <c r="AT113" s="914"/>
      <c r="AU113" s="923"/>
      <c r="AV113" s="924"/>
      <c r="AW113" s="924"/>
      <c r="AX113" s="924"/>
      <c r="AY113" s="925"/>
      <c r="AZ113" s="767" t="s">
        <v>434</v>
      </c>
      <c r="BA113" s="768"/>
      <c r="BB113" s="768"/>
      <c r="BC113" s="768"/>
      <c r="BD113" s="768"/>
      <c r="BE113" s="768"/>
      <c r="BF113" s="768"/>
      <c r="BG113" s="768"/>
      <c r="BH113" s="768"/>
      <c r="BI113" s="768"/>
      <c r="BJ113" s="768"/>
      <c r="BK113" s="768"/>
      <c r="BL113" s="768"/>
      <c r="BM113" s="768"/>
      <c r="BN113" s="768"/>
      <c r="BO113" s="768"/>
      <c r="BP113" s="769"/>
      <c r="BQ113" s="770" t="s">
        <v>110</v>
      </c>
      <c r="BR113" s="771"/>
      <c r="BS113" s="771"/>
      <c r="BT113" s="771"/>
      <c r="BU113" s="771"/>
      <c r="BV113" s="771" t="s">
        <v>110</v>
      </c>
      <c r="BW113" s="771"/>
      <c r="BX113" s="771"/>
      <c r="BY113" s="771"/>
      <c r="BZ113" s="771"/>
      <c r="CA113" s="771" t="s">
        <v>110</v>
      </c>
      <c r="CB113" s="771"/>
      <c r="CC113" s="771"/>
      <c r="CD113" s="771"/>
      <c r="CE113" s="771"/>
      <c r="CF113" s="848" t="s">
        <v>110</v>
      </c>
      <c r="CG113" s="849"/>
      <c r="CH113" s="849"/>
      <c r="CI113" s="849"/>
      <c r="CJ113" s="849"/>
      <c r="CK113" s="917"/>
      <c r="CL113" s="866"/>
      <c r="CM113" s="803" t="s">
        <v>435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x14ac:dyDescent="0.15">
      <c r="A114" s="904"/>
      <c r="B114" s="905"/>
      <c r="C114" s="768" t="s">
        <v>436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110</v>
      </c>
      <c r="AB114" s="784"/>
      <c r="AC114" s="784"/>
      <c r="AD114" s="784"/>
      <c r="AE114" s="785"/>
      <c r="AF114" s="786" t="s">
        <v>110</v>
      </c>
      <c r="AG114" s="784"/>
      <c r="AH114" s="784"/>
      <c r="AI114" s="784"/>
      <c r="AJ114" s="785"/>
      <c r="AK114" s="786" t="s">
        <v>110</v>
      </c>
      <c r="AL114" s="784"/>
      <c r="AM114" s="784"/>
      <c r="AN114" s="784"/>
      <c r="AO114" s="785"/>
      <c r="AP114" s="754" t="s">
        <v>110</v>
      </c>
      <c r="AQ114" s="755"/>
      <c r="AR114" s="755"/>
      <c r="AS114" s="755"/>
      <c r="AT114" s="756"/>
      <c r="AU114" s="923"/>
      <c r="AV114" s="924"/>
      <c r="AW114" s="924"/>
      <c r="AX114" s="924"/>
      <c r="AY114" s="925"/>
      <c r="AZ114" s="767" t="s">
        <v>437</v>
      </c>
      <c r="BA114" s="768"/>
      <c r="BB114" s="768"/>
      <c r="BC114" s="768"/>
      <c r="BD114" s="768"/>
      <c r="BE114" s="768"/>
      <c r="BF114" s="768"/>
      <c r="BG114" s="768"/>
      <c r="BH114" s="768"/>
      <c r="BI114" s="768"/>
      <c r="BJ114" s="768"/>
      <c r="BK114" s="768"/>
      <c r="BL114" s="768"/>
      <c r="BM114" s="768"/>
      <c r="BN114" s="768"/>
      <c r="BO114" s="768"/>
      <c r="BP114" s="769"/>
      <c r="BQ114" s="770">
        <v>61701696</v>
      </c>
      <c r="BR114" s="771"/>
      <c r="BS114" s="771"/>
      <c r="BT114" s="771"/>
      <c r="BU114" s="771"/>
      <c r="BV114" s="771">
        <v>60052094</v>
      </c>
      <c r="BW114" s="771"/>
      <c r="BX114" s="771"/>
      <c r="BY114" s="771"/>
      <c r="BZ114" s="771"/>
      <c r="CA114" s="771">
        <v>55962046</v>
      </c>
      <c r="CB114" s="771"/>
      <c r="CC114" s="771"/>
      <c r="CD114" s="771"/>
      <c r="CE114" s="771"/>
      <c r="CF114" s="848">
        <v>27.4</v>
      </c>
      <c r="CG114" s="849"/>
      <c r="CH114" s="849"/>
      <c r="CI114" s="849"/>
      <c r="CJ114" s="849"/>
      <c r="CK114" s="917"/>
      <c r="CL114" s="866"/>
      <c r="CM114" s="803" t="s">
        <v>438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x14ac:dyDescent="0.15">
      <c r="A115" s="904"/>
      <c r="B115" s="905"/>
      <c r="C115" s="768" t="s">
        <v>439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624848</v>
      </c>
      <c r="AB115" s="909"/>
      <c r="AC115" s="909"/>
      <c r="AD115" s="909"/>
      <c r="AE115" s="910"/>
      <c r="AF115" s="911">
        <v>447250</v>
      </c>
      <c r="AG115" s="909"/>
      <c r="AH115" s="909"/>
      <c r="AI115" s="909"/>
      <c r="AJ115" s="910"/>
      <c r="AK115" s="911">
        <v>447375</v>
      </c>
      <c r="AL115" s="909"/>
      <c r="AM115" s="909"/>
      <c r="AN115" s="909"/>
      <c r="AO115" s="910"/>
      <c r="AP115" s="912">
        <v>0.2</v>
      </c>
      <c r="AQ115" s="913"/>
      <c r="AR115" s="913"/>
      <c r="AS115" s="913"/>
      <c r="AT115" s="914"/>
      <c r="AU115" s="923"/>
      <c r="AV115" s="924"/>
      <c r="AW115" s="924"/>
      <c r="AX115" s="924"/>
      <c r="AY115" s="925"/>
      <c r="AZ115" s="767" t="s">
        <v>440</v>
      </c>
      <c r="BA115" s="768"/>
      <c r="BB115" s="768"/>
      <c r="BC115" s="768"/>
      <c r="BD115" s="768"/>
      <c r="BE115" s="768"/>
      <c r="BF115" s="768"/>
      <c r="BG115" s="768"/>
      <c r="BH115" s="768"/>
      <c r="BI115" s="768"/>
      <c r="BJ115" s="768"/>
      <c r="BK115" s="768"/>
      <c r="BL115" s="768"/>
      <c r="BM115" s="768"/>
      <c r="BN115" s="768"/>
      <c r="BO115" s="768"/>
      <c r="BP115" s="769"/>
      <c r="BQ115" s="770">
        <v>5923835</v>
      </c>
      <c r="BR115" s="771"/>
      <c r="BS115" s="771"/>
      <c r="BT115" s="771"/>
      <c r="BU115" s="771"/>
      <c r="BV115" s="771">
        <v>1953555</v>
      </c>
      <c r="BW115" s="771"/>
      <c r="BX115" s="771"/>
      <c r="BY115" s="771"/>
      <c r="BZ115" s="771"/>
      <c r="CA115" s="771">
        <v>1898925</v>
      </c>
      <c r="CB115" s="771"/>
      <c r="CC115" s="771"/>
      <c r="CD115" s="771"/>
      <c r="CE115" s="771"/>
      <c r="CF115" s="848">
        <v>0.9</v>
      </c>
      <c r="CG115" s="849"/>
      <c r="CH115" s="849"/>
      <c r="CI115" s="849"/>
      <c r="CJ115" s="849"/>
      <c r="CK115" s="917"/>
      <c r="CL115" s="866"/>
      <c r="CM115" s="767" t="s">
        <v>441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2387523</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x14ac:dyDescent="0.15">
      <c r="A116" s="906"/>
      <c r="B116" s="907"/>
      <c r="C116" s="846" t="s">
        <v>442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90226</v>
      </c>
      <c r="AB116" s="784"/>
      <c r="AC116" s="784"/>
      <c r="AD116" s="784"/>
      <c r="AE116" s="785"/>
      <c r="AF116" s="786">
        <v>47628</v>
      </c>
      <c r="AG116" s="784"/>
      <c r="AH116" s="784"/>
      <c r="AI116" s="784"/>
      <c r="AJ116" s="785"/>
      <c r="AK116" s="786">
        <v>47466</v>
      </c>
      <c r="AL116" s="784"/>
      <c r="AM116" s="784"/>
      <c r="AN116" s="784"/>
      <c r="AO116" s="785"/>
      <c r="AP116" s="754">
        <v>0</v>
      </c>
      <c r="AQ116" s="755"/>
      <c r="AR116" s="755"/>
      <c r="AS116" s="755"/>
      <c r="AT116" s="756"/>
      <c r="AU116" s="923"/>
      <c r="AV116" s="924"/>
      <c r="AW116" s="924"/>
      <c r="AX116" s="924"/>
      <c r="AY116" s="925"/>
      <c r="AZ116" s="767" t="s">
        <v>443</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444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x14ac:dyDescent="0.15">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445</v>
      </c>
      <c r="Z117" s="889"/>
      <c r="AA117" s="894">
        <v>84822528</v>
      </c>
      <c r="AB117" s="895"/>
      <c r="AC117" s="895"/>
      <c r="AD117" s="895"/>
      <c r="AE117" s="896"/>
      <c r="AF117" s="898">
        <v>84740791</v>
      </c>
      <c r="AG117" s="895"/>
      <c r="AH117" s="895"/>
      <c r="AI117" s="895"/>
      <c r="AJ117" s="896"/>
      <c r="AK117" s="898">
        <v>89186872</v>
      </c>
      <c r="AL117" s="895"/>
      <c r="AM117" s="895"/>
      <c r="AN117" s="895"/>
      <c r="AO117" s="896"/>
      <c r="AP117" s="899"/>
      <c r="AQ117" s="900"/>
      <c r="AR117" s="900"/>
      <c r="AS117" s="900"/>
      <c r="AT117" s="901"/>
      <c r="AU117" s="923"/>
      <c r="AV117" s="924"/>
      <c r="AW117" s="924"/>
      <c r="AX117" s="924"/>
      <c r="AY117" s="925"/>
      <c r="AZ117" s="845" t="s">
        <v>446</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447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x14ac:dyDescent="0.15">
      <c r="A118" s="887" t="s">
        <v>421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419</v>
      </c>
      <c r="AB118" s="888"/>
      <c r="AC118" s="888"/>
      <c r="AD118" s="888"/>
      <c r="AE118" s="889"/>
      <c r="AF118" s="890" t="s">
        <v>285</v>
      </c>
      <c r="AG118" s="888"/>
      <c r="AH118" s="888"/>
      <c r="AI118" s="888"/>
      <c r="AJ118" s="889"/>
      <c r="AK118" s="890" t="s">
        <v>284</v>
      </c>
      <c r="AL118" s="888"/>
      <c r="AM118" s="888"/>
      <c r="AN118" s="888"/>
      <c r="AO118" s="889"/>
      <c r="AP118" s="891" t="s">
        <v>420</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448</v>
      </c>
      <c r="BP118" s="838"/>
      <c r="BQ118" s="857">
        <v>1159179946</v>
      </c>
      <c r="BR118" s="858"/>
      <c r="BS118" s="858"/>
      <c r="BT118" s="858"/>
      <c r="BU118" s="858"/>
      <c r="BV118" s="858">
        <v>1170581909</v>
      </c>
      <c r="BW118" s="858"/>
      <c r="BX118" s="858"/>
      <c r="BY118" s="858"/>
      <c r="BZ118" s="858"/>
      <c r="CA118" s="858">
        <v>1184509987</v>
      </c>
      <c r="CB118" s="858"/>
      <c r="CC118" s="858"/>
      <c r="CD118" s="858"/>
      <c r="CE118" s="858"/>
      <c r="CF118" s="743"/>
      <c r="CG118" s="744"/>
      <c r="CH118" s="744"/>
      <c r="CI118" s="744"/>
      <c r="CJ118" s="841"/>
      <c r="CK118" s="917"/>
      <c r="CL118" s="866"/>
      <c r="CM118" s="803" t="s">
        <v>449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450</v>
      </c>
      <c r="DH118" s="784"/>
      <c r="DI118" s="784"/>
      <c r="DJ118" s="784"/>
      <c r="DK118" s="785"/>
      <c r="DL118" s="786" t="s">
        <v>450</v>
      </c>
      <c r="DM118" s="784"/>
      <c r="DN118" s="784"/>
      <c r="DO118" s="784"/>
      <c r="DP118" s="785"/>
      <c r="DQ118" s="786" t="s">
        <v>450</v>
      </c>
      <c r="DR118" s="784"/>
      <c r="DS118" s="784"/>
      <c r="DT118" s="784"/>
      <c r="DU118" s="785"/>
      <c r="DV118" s="754" t="s">
        <v>450</v>
      </c>
      <c r="DW118" s="755"/>
      <c r="DX118" s="755"/>
      <c r="DY118" s="755"/>
      <c r="DZ118" s="756"/>
    </row>
    <row r="119" spans="1:130" s="197" customFormat="1" ht="26.25" customHeight="1" x14ac:dyDescent="0.15">
      <c r="A119" s="863" t="s">
        <v>424</v>
      </c>
      <c r="B119" s="864"/>
      <c r="C119" s="869" t="s">
        <v>425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v>387965</v>
      </c>
      <c r="AB119" s="873"/>
      <c r="AC119" s="873"/>
      <c r="AD119" s="873"/>
      <c r="AE119" s="874"/>
      <c r="AF119" s="875">
        <v>210367</v>
      </c>
      <c r="AG119" s="873"/>
      <c r="AH119" s="873"/>
      <c r="AI119" s="873"/>
      <c r="AJ119" s="874"/>
      <c r="AK119" s="875">
        <v>210492</v>
      </c>
      <c r="AL119" s="873"/>
      <c r="AM119" s="873"/>
      <c r="AN119" s="873"/>
      <c r="AO119" s="874"/>
      <c r="AP119" s="876">
        <v>0.1</v>
      </c>
      <c r="AQ119" s="877"/>
      <c r="AR119" s="877"/>
      <c r="AS119" s="877"/>
      <c r="AT119" s="878"/>
      <c r="AU119" s="879" t="s">
        <v>451</v>
      </c>
      <c r="AV119" s="880"/>
      <c r="AW119" s="880"/>
      <c r="AX119" s="880"/>
      <c r="AY119" s="881"/>
      <c r="AZ119" s="816" t="s">
        <v>452</v>
      </c>
      <c r="BA119" s="758"/>
      <c r="BB119" s="758"/>
      <c r="BC119" s="758"/>
      <c r="BD119" s="758"/>
      <c r="BE119" s="758"/>
      <c r="BF119" s="758"/>
      <c r="BG119" s="758"/>
      <c r="BH119" s="758"/>
      <c r="BI119" s="758"/>
      <c r="BJ119" s="758"/>
      <c r="BK119" s="758"/>
      <c r="BL119" s="758"/>
      <c r="BM119" s="758"/>
      <c r="BN119" s="758"/>
      <c r="BO119" s="758"/>
      <c r="BP119" s="759"/>
      <c r="BQ119" s="799">
        <v>124823135</v>
      </c>
      <c r="BR119" s="800"/>
      <c r="BS119" s="800"/>
      <c r="BT119" s="800"/>
      <c r="BU119" s="800"/>
      <c r="BV119" s="800">
        <v>130510511</v>
      </c>
      <c r="BW119" s="800"/>
      <c r="BX119" s="800"/>
      <c r="BY119" s="800"/>
      <c r="BZ119" s="800"/>
      <c r="CA119" s="800">
        <v>130416568</v>
      </c>
      <c r="CB119" s="800"/>
      <c r="CC119" s="800"/>
      <c r="CD119" s="800"/>
      <c r="CE119" s="800"/>
      <c r="CF119" s="861">
        <v>63.9</v>
      </c>
      <c r="CG119" s="862"/>
      <c r="CH119" s="862"/>
      <c r="CI119" s="862"/>
      <c r="CJ119" s="862"/>
      <c r="CK119" s="918"/>
      <c r="CL119" s="868"/>
      <c r="CM119" s="825" t="s">
        <v>453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725849</v>
      </c>
      <c r="DH119" s="717"/>
      <c r="DI119" s="717"/>
      <c r="DJ119" s="717"/>
      <c r="DK119" s="718"/>
      <c r="DL119" s="719">
        <v>483899</v>
      </c>
      <c r="DM119" s="717"/>
      <c r="DN119" s="717"/>
      <c r="DO119" s="717"/>
      <c r="DP119" s="718"/>
      <c r="DQ119" s="719">
        <v>241950</v>
      </c>
      <c r="DR119" s="717"/>
      <c r="DS119" s="717"/>
      <c r="DT119" s="717"/>
      <c r="DU119" s="718"/>
      <c r="DV119" s="807">
        <v>0.1</v>
      </c>
      <c r="DW119" s="808"/>
      <c r="DX119" s="808"/>
      <c r="DY119" s="808"/>
      <c r="DZ119" s="809"/>
    </row>
    <row r="120" spans="1:130" s="197" customFormat="1" ht="26.25" customHeight="1" x14ac:dyDescent="0.15">
      <c r="A120" s="865"/>
      <c r="B120" s="866"/>
      <c r="C120" s="803" t="s">
        <v>428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450</v>
      </c>
      <c r="AB120" s="784"/>
      <c r="AC120" s="784"/>
      <c r="AD120" s="784"/>
      <c r="AE120" s="785"/>
      <c r="AF120" s="786" t="s">
        <v>450</v>
      </c>
      <c r="AG120" s="784"/>
      <c r="AH120" s="784"/>
      <c r="AI120" s="784"/>
      <c r="AJ120" s="785"/>
      <c r="AK120" s="786" t="s">
        <v>450</v>
      </c>
      <c r="AL120" s="784"/>
      <c r="AM120" s="784"/>
      <c r="AN120" s="784"/>
      <c r="AO120" s="785"/>
      <c r="AP120" s="754" t="s">
        <v>450</v>
      </c>
      <c r="AQ120" s="755"/>
      <c r="AR120" s="755"/>
      <c r="AS120" s="755"/>
      <c r="AT120" s="756"/>
      <c r="AU120" s="882"/>
      <c r="AV120" s="883"/>
      <c r="AW120" s="883"/>
      <c r="AX120" s="883"/>
      <c r="AY120" s="884"/>
      <c r="AZ120" s="767" t="s">
        <v>454</v>
      </c>
      <c r="BA120" s="768"/>
      <c r="BB120" s="768"/>
      <c r="BC120" s="768"/>
      <c r="BD120" s="768"/>
      <c r="BE120" s="768"/>
      <c r="BF120" s="768"/>
      <c r="BG120" s="768"/>
      <c r="BH120" s="768"/>
      <c r="BI120" s="768"/>
      <c r="BJ120" s="768"/>
      <c r="BK120" s="768"/>
      <c r="BL120" s="768"/>
      <c r="BM120" s="768"/>
      <c r="BN120" s="768"/>
      <c r="BO120" s="768"/>
      <c r="BP120" s="769"/>
      <c r="BQ120" s="770">
        <v>192556851</v>
      </c>
      <c r="BR120" s="771"/>
      <c r="BS120" s="771"/>
      <c r="BT120" s="771"/>
      <c r="BU120" s="771"/>
      <c r="BV120" s="771">
        <v>189887955</v>
      </c>
      <c r="BW120" s="771"/>
      <c r="BX120" s="771"/>
      <c r="BY120" s="771"/>
      <c r="BZ120" s="771"/>
      <c r="CA120" s="771">
        <v>190580487</v>
      </c>
      <c r="CB120" s="771"/>
      <c r="CC120" s="771"/>
      <c r="CD120" s="771"/>
      <c r="CE120" s="771"/>
      <c r="CF120" s="848">
        <v>93.4</v>
      </c>
      <c r="CG120" s="849"/>
      <c r="CH120" s="849"/>
      <c r="CI120" s="849"/>
      <c r="CJ120" s="849"/>
      <c r="CK120" s="850" t="s">
        <v>455</v>
      </c>
      <c r="CL120" s="810"/>
      <c r="CM120" s="810"/>
      <c r="CN120" s="810"/>
      <c r="CO120" s="811"/>
      <c r="CP120" s="854" t="s">
        <v>456</v>
      </c>
      <c r="CQ120" s="855"/>
      <c r="CR120" s="855"/>
      <c r="CS120" s="855"/>
      <c r="CT120" s="855"/>
      <c r="CU120" s="855"/>
      <c r="CV120" s="855"/>
      <c r="CW120" s="855"/>
      <c r="CX120" s="855"/>
      <c r="CY120" s="855"/>
      <c r="CZ120" s="855"/>
      <c r="DA120" s="855"/>
      <c r="DB120" s="855"/>
      <c r="DC120" s="855"/>
      <c r="DD120" s="855"/>
      <c r="DE120" s="855"/>
      <c r="DF120" s="856"/>
      <c r="DG120" s="799">
        <v>69112770</v>
      </c>
      <c r="DH120" s="800"/>
      <c r="DI120" s="800"/>
      <c r="DJ120" s="800"/>
      <c r="DK120" s="800"/>
      <c r="DL120" s="800">
        <v>68195327</v>
      </c>
      <c r="DM120" s="800"/>
      <c r="DN120" s="800"/>
      <c r="DO120" s="800"/>
      <c r="DP120" s="800"/>
      <c r="DQ120" s="800">
        <v>64462878</v>
      </c>
      <c r="DR120" s="800"/>
      <c r="DS120" s="800"/>
      <c r="DT120" s="800"/>
      <c r="DU120" s="800"/>
      <c r="DV120" s="801">
        <v>31.6</v>
      </c>
      <c r="DW120" s="801"/>
      <c r="DX120" s="801"/>
      <c r="DY120" s="801"/>
      <c r="DZ120" s="802"/>
    </row>
    <row r="121" spans="1:130" s="197" customFormat="1" ht="26.25" customHeight="1" x14ac:dyDescent="0.15">
      <c r="A121" s="865"/>
      <c r="B121" s="866"/>
      <c r="C121" s="842" t="s">
        <v>457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450</v>
      </c>
      <c r="AB121" s="784"/>
      <c r="AC121" s="784"/>
      <c r="AD121" s="784"/>
      <c r="AE121" s="785"/>
      <c r="AF121" s="786" t="s">
        <v>450</v>
      </c>
      <c r="AG121" s="784"/>
      <c r="AH121" s="784"/>
      <c r="AI121" s="784"/>
      <c r="AJ121" s="785"/>
      <c r="AK121" s="786" t="s">
        <v>450</v>
      </c>
      <c r="AL121" s="784"/>
      <c r="AM121" s="784"/>
      <c r="AN121" s="784"/>
      <c r="AO121" s="785"/>
      <c r="AP121" s="754" t="s">
        <v>450</v>
      </c>
      <c r="AQ121" s="755"/>
      <c r="AR121" s="755"/>
      <c r="AS121" s="755"/>
      <c r="AT121" s="756"/>
      <c r="AU121" s="882"/>
      <c r="AV121" s="883"/>
      <c r="AW121" s="883"/>
      <c r="AX121" s="883"/>
      <c r="AY121" s="884"/>
      <c r="AZ121" s="845" t="s">
        <v>458</v>
      </c>
      <c r="BA121" s="846"/>
      <c r="BB121" s="846"/>
      <c r="BC121" s="846"/>
      <c r="BD121" s="846"/>
      <c r="BE121" s="846"/>
      <c r="BF121" s="846"/>
      <c r="BG121" s="846"/>
      <c r="BH121" s="846"/>
      <c r="BI121" s="846"/>
      <c r="BJ121" s="846"/>
      <c r="BK121" s="846"/>
      <c r="BL121" s="846"/>
      <c r="BM121" s="846"/>
      <c r="BN121" s="846"/>
      <c r="BO121" s="846"/>
      <c r="BP121" s="847"/>
      <c r="BQ121" s="857">
        <v>493947796</v>
      </c>
      <c r="BR121" s="858"/>
      <c r="BS121" s="858"/>
      <c r="BT121" s="858"/>
      <c r="BU121" s="858"/>
      <c r="BV121" s="858">
        <v>503306933</v>
      </c>
      <c r="BW121" s="858"/>
      <c r="BX121" s="858"/>
      <c r="BY121" s="858"/>
      <c r="BZ121" s="858"/>
      <c r="CA121" s="858">
        <v>507846574</v>
      </c>
      <c r="CB121" s="858"/>
      <c r="CC121" s="858"/>
      <c r="CD121" s="858"/>
      <c r="CE121" s="858"/>
      <c r="CF121" s="859">
        <v>249</v>
      </c>
      <c r="CG121" s="860"/>
      <c r="CH121" s="860"/>
      <c r="CI121" s="860"/>
      <c r="CJ121" s="860"/>
      <c r="CK121" s="851"/>
      <c r="CL121" s="812"/>
      <c r="CM121" s="812"/>
      <c r="CN121" s="812"/>
      <c r="CO121" s="813"/>
      <c r="CP121" s="828" t="s">
        <v>401</v>
      </c>
      <c r="CQ121" s="829"/>
      <c r="CR121" s="829"/>
      <c r="CS121" s="829"/>
      <c r="CT121" s="829"/>
      <c r="CU121" s="829"/>
      <c r="CV121" s="829"/>
      <c r="CW121" s="829"/>
      <c r="CX121" s="829"/>
      <c r="CY121" s="829"/>
      <c r="CZ121" s="829"/>
      <c r="DA121" s="829"/>
      <c r="DB121" s="829"/>
      <c r="DC121" s="829"/>
      <c r="DD121" s="829"/>
      <c r="DE121" s="829"/>
      <c r="DF121" s="830"/>
      <c r="DG121" s="770">
        <v>18659917</v>
      </c>
      <c r="DH121" s="771"/>
      <c r="DI121" s="771"/>
      <c r="DJ121" s="771"/>
      <c r="DK121" s="771"/>
      <c r="DL121" s="771">
        <v>20560741</v>
      </c>
      <c r="DM121" s="771"/>
      <c r="DN121" s="771"/>
      <c r="DO121" s="771"/>
      <c r="DP121" s="771"/>
      <c r="DQ121" s="771">
        <v>20118299</v>
      </c>
      <c r="DR121" s="771"/>
      <c r="DS121" s="771"/>
      <c r="DT121" s="771"/>
      <c r="DU121" s="771"/>
      <c r="DV121" s="823">
        <v>9.9</v>
      </c>
      <c r="DW121" s="823"/>
      <c r="DX121" s="823"/>
      <c r="DY121" s="823"/>
      <c r="DZ121" s="824"/>
    </row>
    <row r="122" spans="1:130" s="197" customFormat="1" ht="26.25" customHeight="1" x14ac:dyDescent="0.15">
      <c r="A122" s="865"/>
      <c r="B122" s="866"/>
      <c r="C122" s="803" t="s">
        <v>438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459</v>
      </c>
      <c r="BP122" s="838"/>
      <c r="BQ122" s="839">
        <v>811327782</v>
      </c>
      <c r="BR122" s="840"/>
      <c r="BS122" s="840"/>
      <c r="BT122" s="840"/>
      <c r="BU122" s="840"/>
      <c r="BV122" s="840">
        <v>823705399</v>
      </c>
      <c r="BW122" s="840"/>
      <c r="BX122" s="840"/>
      <c r="BY122" s="840"/>
      <c r="BZ122" s="840"/>
      <c r="CA122" s="840">
        <v>828843629</v>
      </c>
      <c r="CB122" s="840"/>
      <c r="CC122" s="840"/>
      <c r="CD122" s="840"/>
      <c r="CE122" s="840"/>
      <c r="CF122" s="743"/>
      <c r="CG122" s="744"/>
      <c r="CH122" s="744"/>
      <c r="CI122" s="744"/>
      <c r="CJ122" s="841"/>
      <c r="CK122" s="851"/>
      <c r="CL122" s="812"/>
      <c r="CM122" s="812"/>
      <c r="CN122" s="812"/>
      <c r="CO122" s="813"/>
      <c r="CP122" s="828" t="s">
        <v>392</v>
      </c>
      <c r="CQ122" s="829"/>
      <c r="CR122" s="829"/>
      <c r="CS122" s="829"/>
      <c r="CT122" s="829"/>
      <c r="CU122" s="829"/>
      <c r="CV122" s="829"/>
      <c r="CW122" s="829"/>
      <c r="CX122" s="829"/>
      <c r="CY122" s="829"/>
      <c r="CZ122" s="829"/>
      <c r="DA122" s="829"/>
      <c r="DB122" s="829"/>
      <c r="DC122" s="829"/>
      <c r="DD122" s="829"/>
      <c r="DE122" s="829"/>
      <c r="DF122" s="830"/>
      <c r="DG122" s="770">
        <v>10325559</v>
      </c>
      <c r="DH122" s="771"/>
      <c r="DI122" s="771"/>
      <c r="DJ122" s="771"/>
      <c r="DK122" s="771"/>
      <c r="DL122" s="771">
        <v>9982696</v>
      </c>
      <c r="DM122" s="771"/>
      <c r="DN122" s="771"/>
      <c r="DO122" s="771"/>
      <c r="DP122" s="771"/>
      <c r="DQ122" s="771">
        <v>10202758</v>
      </c>
      <c r="DR122" s="771"/>
      <c r="DS122" s="771"/>
      <c r="DT122" s="771"/>
      <c r="DU122" s="771"/>
      <c r="DV122" s="823">
        <v>5</v>
      </c>
      <c r="DW122" s="823"/>
      <c r="DX122" s="823"/>
      <c r="DY122" s="823"/>
      <c r="DZ122" s="824"/>
    </row>
    <row r="123" spans="1:130" s="197" customFormat="1" ht="26.25" customHeight="1" thickBot="1" x14ac:dyDescent="0.2">
      <c r="A123" s="865"/>
      <c r="B123" s="866"/>
      <c r="C123" s="803" t="s">
        <v>444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460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170.3</v>
      </c>
      <c r="BR123" s="832"/>
      <c r="BS123" s="832"/>
      <c r="BT123" s="832"/>
      <c r="BU123" s="832"/>
      <c r="BV123" s="832">
        <v>169.3</v>
      </c>
      <c r="BW123" s="832"/>
      <c r="BX123" s="832"/>
      <c r="BY123" s="832"/>
      <c r="BZ123" s="832"/>
      <c r="CA123" s="832">
        <v>174.3</v>
      </c>
      <c r="CB123" s="832"/>
      <c r="CC123" s="832"/>
      <c r="CD123" s="832"/>
      <c r="CE123" s="832"/>
      <c r="CF123" s="730"/>
      <c r="CG123" s="731"/>
      <c r="CH123" s="731"/>
      <c r="CI123" s="731"/>
      <c r="CJ123" s="833"/>
      <c r="CK123" s="851"/>
      <c r="CL123" s="812"/>
      <c r="CM123" s="812"/>
      <c r="CN123" s="812"/>
      <c r="CO123" s="813"/>
      <c r="CP123" s="828" t="s">
        <v>404</v>
      </c>
      <c r="CQ123" s="829"/>
      <c r="CR123" s="829"/>
      <c r="CS123" s="829"/>
      <c r="CT123" s="829"/>
      <c r="CU123" s="829"/>
      <c r="CV123" s="829"/>
      <c r="CW123" s="829"/>
      <c r="CX123" s="829"/>
      <c r="CY123" s="829"/>
      <c r="CZ123" s="829"/>
      <c r="DA123" s="829"/>
      <c r="DB123" s="829"/>
      <c r="DC123" s="829"/>
      <c r="DD123" s="829"/>
      <c r="DE123" s="829"/>
      <c r="DF123" s="830"/>
      <c r="DG123" s="783">
        <v>4905156</v>
      </c>
      <c r="DH123" s="784"/>
      <c r="DI123" s="784"/>
      <c r="DJ123" s="784"/>
      <c r="DK123" s="785"/>
      <c r="DL123" s="786">
        <v>5766330</v>
      </c>
      <c r="DM123" s="784"/>
      <c r="DN123" s="784"/>
      <c r="DO123" s="784"/>
      <c r="DP123" s="785"/>
      <c r="DQ123" s="786">
        <v>5935244</v>
      </c>
      <c r="DR123" s="784"/>
      <c r="DS123" s="784"/>
      <c r="DT123" s="784"/>
      <c r="DU123" s="785"/>
      <c r="DV123" s="754">
        <v>2.9</v>
      </c>
      <c r="DW123" s="755"/>
      <c r="DX123" s="755"/>
      <c r="DY123" s="755"/>
      <c r="DZ123" s="756"/>
    </row>
    <row r="124" spans="1:130" s="197" customFormat="1" ht="26.25" customHeight="1" x14ac:dyDescent="0.15">
      <c r="A124" s="865"/>
      <c r="B124" s="866"/>
      <c r="C124" s="803" t="s">
        <v>447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461</v>
      </c>
      <c r="CQ124" s="829"/>
      <c r="CR124" s="829"/>
      <c r="CS124" s="829"/>
      <c r="CT124" s="829"/>
      <c r="CU124" s="829"/>
      <c r="CV124" s="829"/>
      <c r="CW124" s="829"/>
      <c r="CX124" s="829"/>
      <c r="CY124" s="829"/>
      <c r="CZ124" s="829"/>
      <c r="DA124" s="829"/>
      <c r="DB124" s="829"/>
      <c r="DC124" s="829"/>
      <c r="DD124" s="829"/>
      <c r="DE124" s="829"/>
      <c r="DF124" s="830"/>
      <c r="DG124" s="716">
        <v>801417</v>
      </c>
      <c r="DH124" s="717"/>
      <c r="DI124" s="717"/>
      <c r="DJ124" s="717"/>
      <c r="DK124" s="718"/>
      <c r="DL124" s="719">
        <v>891939</v>
      </c>
      <c r="DM124" s="717"/>
      <c r="DN124" s="717"/>
      <c r="DO124" s="717"/>
      <c r="DP124" s="718"/>
      <c r="DQ124" s="719">
        <v>949808</v>
      </c>
      <c r="DR124" s="717"/>
      <c r="DS124" s="717"/>
      <c r="DT124" s="717"/>
      <c r="DU124" s="718"/>
      <c r="DV124" s="807">
        <v>0.5</v>
      </c>
      <c r="DW124" s="808"/>
      <c r="DX124" s="808"/>
      <c r="DY124" s="808"/>
      <c r="DZ124" s="809"/>
    </row>
    <row r="125" spans="1:130" s="197" customFormat="1" ht="26.25" customHeight="1" thickBot="1" x14ac:dyDescent="0.2">
      <c r="A125" s="865"/>
      <c r="B125" s="866"/>
      <c r="C125" s="803" t="s">
        <v>449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462</v>
      </c>
      <c r="CL125" s="810"/>
      <c r="CM125" s="810"/>
      <c r="CN125" s="810"/>
      <c r="CO125" s="811"/>
      <c r="CP125" s="816" t="s">
        <v>463</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v>191053</v>
      </c>
      <c r="DR125" s="800"/>
      <c r="DS125" s="800"/>
      <c r="DT125" s="800"/>
      <c r="DU125" s="800"/>
      <c r="DV125" s="801">
        <v>0.1</v>
      </c>
      <c r="DW125" s="801"/>
      <c r="DX125" s="801"/>
      <c r="DY125" s="801"/>
      <c r="DZ125" s="802"/>
    </row>
    <row r="126" spans="1:130" s="197" customFormat="1" ht="26.25" customHeight="1" x14ac:dyDescent="0.15">
      <c r="A126" s="865"/>
      <c r="B126" s="866"/>
      <c r="C126" s="803" t="s">
        <v>453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236883</v>
      </c>
      <c r="AB126" s="784"/>
      <c r="AC126" s="784"/>
      <c r="AD126" s="784"/>
      <c r="AE126" s="785"/>
      <c r="AF126" s="786">
        <v>236883</v>
      </c>
      <c r="AG126" s="784"/>
      <c r="AH126" s="784"/>
      <c r="AI126" s="784"/>
      <c r="AJ126" s="785"/>
      <c r="AK126" s="786">
        <v>236883</v>
      </c>
      <c r="AL126" s="784"/>
      <c r="AM126" s="784"/>
      <c r="AN126" s="784"/>
      <c r="AO126" s="785"/>
      <c r="AP126" s="754">
        <v>0.1</v>
      </c>
      <c r="AQ126" s="755"/>
      <c r="AR126" s="755"/>
      <c r="AS126" s="755"/>
      <c r="AT126" s="756"/>
      <c r="AU126" s="233"/>
      <c r="AV126" s="233"/>
      <c r="AW126" s="233"/>
      <c r="AX126" s="806" t="s">
        <v>464</v>
      </c>
      <c r="AY126" s="764"/>
      <c r="AZ126" s="764"/>
      <c r="BA126" s="764"/>
      <c r="BB126" s="764"/>
      <c r="BC126" s="764"/>
      <c r="BD126" s="764"/>
      <c r="BE126" s="765"/>
      <c r="BF126" s="763" t="s">
        <v>465</v>
      </c>
      <c r="BG126" s="764"/>
      <c r="BH126" s="764"/>
      <c r="BI126" s="764"/>
      <c r="BJ126" s="764"/>
      <c r="BK126" s="764"/>
      <c r="BL126" s="765"/>
      <c r="BM126" s="763" t="s">
        <v>466</v>
      </c>
      <c r="BN126" s="764"/>
      <c r="BO126" s="764"/>
      <c r="BP126" s="764"/>
      <c r="BQ126" s="764"/>
      <c r="BR126" s="764"/>
      <c r="BS126" s="765"/>
      <c r="BT126" s="763" t="s">
        <v>467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468</v>
      </c>
      <c r="CQ126" s="768"/>
      <c r="CR126" s="768"/>
      <c r="CS126" s="768"/>
      <c r="CT126" s="768"/>
      <c r="CU126" s="768"/>
      <c r="CV126" s="768"/>
      <c r="CW126" s="768"/>
      <c r="CX126" s="768"/>
      <c r="CY126" s="768"/>
      <c r="CZ126" s="768"/>
      <c r="DA126" s="768"/>
      <c r="DB126" s="768"/>
      <c r="DC126" s="768"/>
      <c r="DD126" s="768"/>
      <c r="DE126" s="768"/>
      <c r="DF126" s="769"/>
      <c r="DG126" s="770">
        <v>4402451</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x14ac:dyDescent="0.2">
      <c r="A127" s="867"/>
      <c r="B127" s="868"/>
      <c r="C127" s="825" t="s">
        <v>469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110</v>
      </c>
      <c r="AB127" s="784"/>
      <c r="AC127" s="784"/>
      <c r="AD127" s="784"/>
      <c r="AE127" s="785"/>
      <c r="AF127" s="786" t="s">
        <v>110</v>
      </c>
      <c r="AG127" s="784"/>
      <c r="AH127" s="784"/>
      <c r="AI127" s="784"/>
      <c r="AJ127" s="785"/>
      <c r="AK127" s="786" t="s">
        <v>110</v>
      </c>
      <c r="AL127" s="784"/>
      <c r="AM127" s="784"/>
      <c r="AN127" s="784"/>
      <c r="AO127" s="785"/>
      <c r="AP127" s="754" t="s">
        <v>110</v>
      </c>
      <c r="AQ127" s="755"/>
      <c r="AR127" s="755"/>
      <c r="AS127" s="755"/>
      <c r="AT127" s="756"/>
      <c r="AU127" s="233"/>
      <c r="AV127" s="233"/>
      <c r="AW127" s="233"/>
      <c r="AX127" s="757" t="s">
        <v>470</v>
      </c>
      <c r="AY127" s="758"/>
      <c r="AZ127" s="758"/>
      <c r="BA127" s="758"/>
      <c r="BB127" s="758"/>
      <c r="BC127" s="758"/>
      <c r="BD127" s="758"/>
      <c r="BE127" s="759"/>
      <c r="BF127" s="760" t="s">
        <v>110</v>
      </c>
      <c r="BG127" s="761"/>
      <c r="BH127" s="761"/>
      <c r="BI127" s="761"/>
      <c r="BJ127" s="761"/>
      <c r="BK127" s="761"/>
      <c r="BL127" s="762"/>
      <c r="BM127" s="760">
        <v>11.25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471</v>
      </c>
      <c r="CQ127" s="752"/>
      <c r="CR127" s="752"/>
      <c r="CS127" s="752"/>
      <c r="CT127" s="752"/>
      <c r="CU127" s="752"/>
      <c r="CV127" s="752"/>
      <c r="CW127" s="752"/>
      <c r="CX127" s="752"/>
      <c r="CY127" s="752"/>
      <c r="CZ127" s="752"/>
      <c r="DA127" s="752"/>
      <c r="DB127" s="752"/>
      <c r="DC127" s="752"/>
      <c r="DD127" s="752"/>
      <c r="DE127" s="752"/>
      <c r="DF127" s="753"/>
      <c r="DG127" s="819">
        <v>1521384</v>
      </c>
      <c r="DH127" s="820"/>
      <c r="DI127" s="820"/>
      <c r="DJ127" s="820"/>
      <c r="DK127" s="820"/>
      <c r="DL127" s="820">
        <v>1953555</v>
      </c>
      <c r="DM127" s="820"/>
      <c r="DN127" s="820"/>
      <c r="DO127" s="820"/>
      <c r="DP127" s="820"/>
      <c r="DQ127" s="820">
        <v>1707872</v>
      </c>
      <c r="DR127" s="820"/>
      <c r="DS127" s="820"/>
      <c r="DT127" s="820"/>
      <c r="DU127" s="820"/>
      <c r="DV127" s="821">
        <v>0.8</v>
      </c>
      <c r="DW127" s="821"/>
      <c r="DX127" s="821"/>
      <c r="DY127" s="821"/>
      <c r="DZ127" s="822"/>
    </row>
    <row r="128" spans="1:130" s="197" customFormat="1" ht="26.25" customHeight="1" x14ac:dyDescent="0.15">
      <c r="A128" s="795" t="s">
        <v>472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473</v>
      </c>
      <c r="X128" s="797"/>
      <c r="Y128" s="797"/>
      <c r="Z128" s="798"/>
      <c r="AA128" s="723">
        <v>16888282</v>
      </c>
      <c r="AB128" s="724"/>
      <c r="AC128" s="724"/>
      <c r="AD128" s="724"/>
      <c r="AE128" s="725"/>
      <c r="AF128" s="726">
        <v>17036843</v>
      </c>
      <c r="AG128" s="724"/>
      <c r="AH128" s="724"/>
      <c r="AI128" s="724"/>
      <c r="AJ128" s="725"/>
      <c r="AK128" s="726">
        <v>16334235</v>
      </c>
      <c r="AL128" s="724"/>
      <c r="AM128" s="724"/>
      <c r="AN128" s="724"/>
      <c r="AO128" s="725"/>
      <c r="AP128" s="727"/>
      <c r="AQ128" s="728"/>
      <c r="AR128" s="728"/>
      <c r="AS128" s="728"/>
      <c r="AT128" s="729"/>
      <c r="AU128" s="235"/>
      <c r="AV128" s="235"/>
      <c r="AW128" s="235"/>
      <c r="AX128" s="772" t="s">
        <v>474</v>
      </c>
      <c r="AY128" s="768"/>
      <c r="AZ128" s="768"/>
      <c r="BA128" s="768"/>
      <c r="BB128" s="768"/>
      <c r="BC128" s="768"/>
      <c r="BD128" s="768"/>
      <c r="BE128" s="769"/>
      <c r="BF128" s="790" t="s">
        <v>110</v>
      </c>
      <c r="BG128" s="791"/>
      <c r="BH128" s="791"/>
      <c r="BI128" s="791"/>
      <c r="BJ128" s="791"/>
      <c r="BK128" s="791"/>
      <c r="BL128" s="792"/>
      <c r="BM128" s="790">
        <v>16.25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475</v>
      </c>
      <c r="X129" s="781"/>
      <c r="Y129" s="781"/>
      <c r="Z129" s="782"/>
      <c r="AA129" s="783">
        <v>249546359</v>
      </c>
      <c r="AB129" s="784"/>
      <c r="AC129" s="784"/>
      <c r="AD129" s="784"/>
      <c r="AE129" s="785"/>
      <c r="AF129" s="786">
        <v>250008098</v>
      </c>
      <c r="AG129" s="784"/>
      <c r="AH129" s="784"/>
      <c r="AI129" s="784"/>
      <c r="AJ129" s="785"/>
      <c r="AK129" s="786">
        <v>249476682</v>
      </c>
      <c r="AL129" s="784"/>
      <c r="AM129" s="784"/>
      <c r="AN129" s="784"/>
      <c r="AO129" s="785"/>
      <c r="AP129" s="787"/>
      <c r="AQ129" s="788"/>
      <c r="AR129" s="788"/>
      <c r="AS129" s="788"/>
      <c r="AT129" s="789"/>
      <c r="AU129" s="235"/>
      <c r="AV129" s="235"/>
      <c r="AW129" s="235"/>
      <c r="AX129" s="772" t="s">
        <v>476</v>
      </c>
      <c r="AY129" s="768"/>
      <c r="AZ129" s="768"/>
      <c r="BA129" s="768"/>
      <c r="BB129" s="768"/>
      <c r="BC129" s="768"/>
      <c r="BD129" s="768"/>
      <c r="BE129" s="769"/>
      <c r="BF129" s="773">
        <v>11.8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477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478</v>
      </c>
      <c r="X130" s="781"/>
      <c r="Y130" s="781"/>
      <c r="Z130" s="782"/>
      <c r="AA130" s="783">
        <v>45358762</v>
      </c>
      <c r="AB130" s="784"/>
      <c r="AC130" s="784"/>
      <c r="AD130" s="784"/>
      <c r="AE130" s="785"/>
      <c r="AF130" s="786">
        <v>45121413</v>
      </c>
      <c r="AG130" s="784"/>
      <c r="AH130" s="784"/>
      <c r="AI130" s="784"/>
      <c r="AJ130" s="785"/>
      <c r="AK130" s="786">
        <v>45488904</v>
      </c>
      <c r="AL130" s="784"/>
      <c r="AM130" s="784"/>
      <c r="AN130" s="784"/>
      <c r="AO130" s="785"/>
      <c r="AP130" s="787"/>
      <c r="AQ130" s="788"/>
      <c r="AR130" s="788"/>
      <c r="AS130" s="788"/>
      <c r="AT130" s="789"/>
      <c r="AU130" s="235"/>
      <c r="AV130" s="235"/>
      <c r="AW130" s="235"/>
      <c r="AX130" s="751" t="s">
        <v>479</v>
      </c>
      <c r="AY130" s="752"/>
      <c r="AZ130" s="752"/>
      <c r="BA130" s="752"/>
      <c r="BB130" s="752"/>
      <c r="BC130" s="752"/>
      <c r="BD130" s="752"/>
      <c r="BE130" s="753"/>
      <c r="BF130" s="705">
        <v>174.3</v>
      </c>
      <c r="BG130" s="706"/>
      <c r="BH130" s="706"/>
      <c r="BI130" s="706"/>
      <c r="BJ130" s="706"/>
      <c r="BK130" s="706"/>
      <c r="BL130" s="707"/>
      <c r="BM130" s="705">
        <v>400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480</v>
      </c>
      <c r="X131" s="714"/>
      <c r="Y131" s="714"/>
      <c r="Z131" s="715"/>
      <c r="AA131" s="716">
        <v>204187597</v>
      </c>
      <c r="AB131" s="717"/>
      <c r="AC131" s="717"/>
      <c r="AD131" s="717"/>
      <c r="AE131" s="718"/>
      <c r="AF131" s="719">
        <v>204886685</v>
      </c>
      <c r="AG131" s="717"/>
      <c r="AH131" s="717"/>
      <c r="AI131" s="717"/>
      <c r="AJ131" s="718"/>
      <c r="AK131" s="719">
        <v>203987778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481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482</v>
      </c>
      <c r="W132" s="737"/>
      <c r="X132" s="737"/>
      <c r="Y132" s="737"/>
      <c r="Z132" s="738"/>
      <c r="AA132" s="739">
        <v>11.05624648</v>
      </c>
      <c r="AB132" s="740"/>
      <c r="AC132" s="740"/>
      <c r="AD132" s="740"/>
      <c r="AE132" s="741"/>
      <c r="AF132" s="742">
        <v>11.021963189999999</v>
      </c>
      <c r="AG132" s="740"/>
      <c r="AH132" s="740"/>
      <c r="AI132" s="740"/>
      <c r="AJ132" s="741"/>
      <c r="AK132" s="742">
        <v>13.414398289999999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483</v>
      </c>
      <c r="W133" s="746"/>
      <c r="X133" s="746"/>
      <c r="Y133" s="746"/>
      <c r="Z133" s="747"/>
      <c r="AA133" s="748">
        <v>10.8</v>
      </c>
      <c r="AB133" s="749"/>
      <c r="AC133" s="749"/>
      <c r="AD133" s="749"/>
      <c r="AE133" s="750"/>
      <c r="AF133" s="748">
        <v>10.5</v>
      </c>
      <c r="AG133" s="749"/>
      <c r="AH133" s="749"/>
      <c r="AI133" s="749"/>
      <c r="AJ133" s="750"/>
      <c r="AK133" s="748">
        <v>11.8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484</v>
      </c>
      <c r="B5" s="246"/>
      <c r="C5" s="246"/>
      <c r="D5" s="246"/>
      <c r="E5" s="246"/>
      <c r="F5" s="246"/>
      <c r="G5" s="246"/>
      <c r="H5" s="246"/>
      <c r="I5" s="246"/>
      <c r="J5" s="246"/>
      <c r="K5" s="246"/>
      <c r="L5" s="246"/>
      <c r="M5" s="246"/>
      <c r="N5" s="246"/>
      <c r="O5" s="247"/>
    </row>
    <row r="6" spans="1:16" x14ac:dyDescent="0.15">
      <c r="A6" s="248"/>
      <c r="B6" s="244"/>
      <c r="C6" s="244"/>
      <c r="D6" s="244"/>
      <c r="E6" s="244"/>
      <c r="F6" s="244"/>
      <c r="G6" s="249" t="s">
        <v>485</v>
      </c>
      <c r="H6" s="249"/>
      <c r="I6" s="249"/>
      <c r="J6" s="249"/>
      <c r="K6" s="244"/>
      <c r="L6" s="244"/>
      <c r="M6" s="244"/>
      <c r="N6" s="244"/>
    </row>
    <row r="7" spans="1:16" x14ac:dyDescent="0.15">
      <c r="A7" s="248"/>
      <c r="B7" s="244"/>
      <c r="C7" s="244"/>
      <c r="D7" s="244"/>
      <c r="E7" s="244"/>
      <c r="F7" s="244"/>
      <c r="G7" s="251"/>
      <c r="H7" s="252"/>
      <c r="I7" s="252"/>
      <c r="J7" s="253"/>
      <c r="K7" s="1125" t="s">
        <v>486</v>
      </c>
      <c r="L7" s="254"/>
      <c r="M7" s="255" t="s">
        <v>487</v>
      </c>
      <c r="N7" s="256"/>
    </row>
    <row r="8" spans="1:16" x14ac:dyDescent="0.15">
      <c r="A8" s="248"/>
      <c r="B8" s="244"/>
      <c r="C8" s="244"/>
      <c r="D8" s="244"/>
      <c r="E8" s="244"/>
      <c r="F8" s="244"/>
      <c r="G8" s="257"/>
      <c r="H8" s="258"/>
      <c r="I8" s="258"/>
      <c r="J8" s="259"/>
      <c r="K8" s="1126"/>
      <c r="L8" s="260" t="s">
        <v>488</v>
      </c>
      <c r="M8" s="261" t="s">
        <v>489</v>
      </c>
      <c r="N8" s="262" t="s">
        <v>490</v>
      </c>
    </row>
    <row r="9" spans="1:16" x14ac:dyDescent="0.15">
      <c r="A9" s="248"/>
      <c r="B9" s="244"/>
      <c r="C9" s="244"/>
      <c r="D9" s="244"/>
      <c r="E9" s="244"/>
      <c r="F9" s="244"/>
      <c r="G9" s="1139" t="s">
        <v>491</v>
      </c>
      <c r="H9" s="1140"/>
      <c r="I9" s="1140"/>
      <c r="J9" s="1141"/>
      <c r="K9" s="263">
        <v>65876797</v>
      </c>
      <c r="L9" s="264">
        <v>67433</v>
      </c>
      <c r="M9" s="265">
        <v>63107</v>
      </c>
      <c r="N9" s="266">
        <v>6.9</v>
      </c>
    </row>
    <row r="10" spans="1:16" x14ac:dyDescent="0.15">
      <c r="A10" s="248"/>
      <c r="B10" s="244"/>
      <c r="C10" s="244"/>
      <c r="D10" s="244"/>
      <c r="E10" s="244"/>
      <c r="F10" s="244"/>
      <c r="G10" s="1139" t="s">
        <v>492</v>
      </c>
      <c r="H10" s="1140"/>
      <c r="I10" s="1140"/>
      <c r="J10" s="1141"/>
      <c r="K10" s="267">
        <v>907613</v>
      </c>
      <c r="L10" s="268">
        <v>929</v>
      </c>
      <c r="M10" s="269">
        <v>1396</v>
      </c>
      <c r="N10" s="270">
        <v>-33.5</v>
      </c>
    </row>
    <row r="11" spans="1:16" ht="13.5" customHeight="1" x14ac:dyDescent="0.15">
      <c r="A11" s="248"/>
      <c r="B11" s="244"/>
      <c r="C11" s="244"/>
      <c r="D11" s="244"/>
      <c r="E11" s="244"/>
      <c r="F11" s="244"/>
      <c r="G11" s="1139" t="s">
        <v>493</v>
      </c>
      <c r="H11" s="1140"/>
      <c r="I11" s="1140"/>
      <c r="J11" s="1141"/>
      <c r="K11" s="267">
        <v>4385</v>
      </c>
      <c r="L11" s="268">
        <v>4</v>
      </c>
      <c r="M11" s="269">
        <v>49</v>
      </c>
      <c r="N11" s="270">
        <v>-91.8</v>
      </c>
    </row>
    <row r="12" spans="1:16" ht="13.5" customHeight="1" x14ac:dyDescent="0.15">
      <c r="A12" s="248"/>
      <c r="B12" s="244"/>
      <c r="C12" s="244"/>
      <c r="D12" s="244"/>
      <c r="E12" s="244"/>
      <c r="F12" s="244"/>
      <c r="G12" s="1139" t="s">
        <v>494</v>
      </c>
      <c r="H12" s="1140"/>
      <c r="I12" s="1140"/>
      <c r="J12" s="1141"/>
      <c r="K12" s="267">
        <v>514949</v>
      </c>
      <c r="L12" s="268">
        <v>527</v>
      </c>
      <c r="M12" s="269">
        <v>1372</v>
      </c>
      <c r="N12" s="270">
        <v>-61.6</v>
      </c>
    </row>
    <row r="13" spans="1:16" ht="13.5" customHeight="1" x14ac:dyDescent="0.15">
      <c r="A13" s="248"/>
      <c r="B13" s="244"/>
      <c r="C13" s="244"/>
      <c r="D13" s="244"/>
      <c r="E13" s="244"/>
      <c r="F13" s="244"/>
      <c r="G13" s="1139" t="s">
        <v>495</v>
      </c>
      <c r="H13" s="1140"/>
      <c r="I13" s="1140"/>
      <c r="J13" s="1141"/>
      <c r="K13" s="267" t="s">
        <v>496</v>
      </c>
      <c r="L13" s="268" t="s">
        <v>496</v>
      </c>
      <c r="M13" s="269">
        <v>15</v>
      </c>
      <c r="N13" s="270" t="s">
        <v>496</v>
      </c>
    </row>
    <row r="14" spans="1:16" ht="13.5" customHeight="1" x14ac:dyDescent="0.15">
      <c r="A14" s="248"/>
      <c r="B14" s="244"/>
      <c r="C14" s="244"/>
      <c r="D14" s="244"/>
      <c r="E14" s="244"/>
      <c r="F14" s="244"/>
      <c r="G14" s="1139" t="s">
        <v>497</v>
      </c>
      <c r="H14" s="1140"/>
      <c r="I14" s="1140"/>
      <c r="J14" s="1141"/>
      <c r="K14" s="267">
        <v>2650472</v>
      </c>
      <c r="L14" s="268">
        <v>2713</v>
      </c>
      <c r="M14" s="269">
        <v>1866</v>
      </c>
      <c r="N14" s="270">
        <v>45.4</v>
      </c>
    </row>
    <row r="15" spans="1:16" ht="13.5" customHeight="1" x14ac:dyDescent="0.15">
      <c r="A15" s="248"/>
      <c r="B15" s="244"/>
      <c r="C15" s="244"/>
      <c r="D15" s="244"/>
      <c r="E15" s="244"/>
      <c r="F15" s="244"/>
      <c r="G15" s="1139" t="s">
        <v>498</v>
      </c>
      <c r="H15" s="1140"/>
      <c r="I15" s="1140"/>
      <c r="J15" s="1141"/>
      <c r="K15" s="267">
        <v>1195708</v>
      </c>
      <c r="L15" s="268">
        <v>1224</v>
      </c>
      <c r="M15" s="269">
        <v>1215</v>
      </c>
      <c r="N15" s="270">
        <v>0.7</v>
      </c>
    </row>
    <row r="16" spans="1:16" x14ac:dyDescent="0.15">
      <c r="A16" s="248"/>
      <c r="B16" s="244"/>
      <c r="C16" s="244"/>
      <c r="D16" s="244"/>
      <c r="E16" s="244"/>
      <c r="F16" s="244"/>
      <c r="G16" s="1142" t="s">
        <v>499</v>
      </c>
      <c r="H16" s="1143"/>
      <c r="I16" s="1143"/>
      <c r="J16" s="1144"/>
      <c r="K16" s="268">
        <v>-5499762</v>
      </c>
      <c r="L16" s="268">
        <v>-5630</v>
      </c>
      <c r="M16" s="269">
        <v>-5468</v>
      </c>
      <c r="N16" s="270">
        <v>3</v>
      </c>
    </row>
    <row r="17" spans="1:16" x14ac:dyDescent="0.15">
      <c r="A17" s="248"/>
      <c r="B17" s="244"/>
      <c r="C17" s="244"/>
      <c r="D17" s="244"/>
      <c r="E17" s="244"/>
      <c r="F17" s="244"/>
      <c r="G17" s="1142" t="s">
        <v>168</v>
      </c>
      <c r="H17" s="1143"/>
      <c r="I17" s="1143"/>
      <c r="J17" s="1144"/>
      <c r="K17" s="268">
        <v>65650162</v>
      </c>
      <c r="L17" s="268">
        <v>67201</v>
      </c>
      <c r="M17" s="269">
        <v>63553</v>
      </c>
      <c r="N17" s="270">
        <v>5.7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500</v>
      </c>
      <c r="H19" s="244"/>
      <c r="I19" s="244"/>
      <c r="J19" s="244"/>
      <c r="K19" s="244"/>
      <c r="L19" s="244"/>
      <c r="M19" s="244"/>
      <c r="N19" s="244"/>
    </row>
    <row r="20" spans="1:16" x14ac:dyDescent="0.15">
      <c r="A20" s="248"/>
      <c r="B20" s="244"/>
      <c r="C20" s="244"/>
      <c r="D20" s="244"/>
      <c r="E20" s="244"/>
      <c r="F20" s="244"/>
      <c r="G20" s="272"/>
      <c r="H20" s="273"/>
      <c r="I20" s="273"/>
      <c r="J20" s="274"/>
      <c r="K20" s="275" t="s">
        <v>501</v>
      </c>
      <c r="L20" s="276" t="s">
        <v>502</v>
      </c>
      <c r="M20" s="277" t="s">
        <v>503</v>
      </c>
      <c r="N20" s="278"/>
    </row>
    <row r="21" spans="1:16" s="284" customFormat="1" x14ac:dyDescent="0.15">
      <c r="A21" s="279"/>
      <c r="B21" s="249"/>
      <c r="C21" s="249"/>
      <c r="D21" s="249"/>
      <c r="E21" s="249"/>
      <c r="F21" s="249"/>
      <c r="G21" s="1136" t="s">
        <v>504</v>
      </c>
      <c r="H21" s="1137"/>
      <c r="I21" s="1137"/>
      <c r="J21" s="1138"/>
      <c r="K21" s="280">
        <v>6.44</v>
      </c>
      <c r="L21" s="281">
        <v>6.55</v>
      </c>
      <c r="M21" s="282">
        <v>-0.11</v>
      </c>
      <c r="N21" s="249"/>
      <c r="O21" s="283"/>
      <c r="P21" s="279"/>
    </row>
    <row r="22" spans="1:16" s="284" customFormat="1" x14ac:dyDescent="0.15">
      <c r="A22" s="279"/>
      <c r="B22" s="249"/>
      <c r="C22" s="249"/>
      <c r="D22" s="249"/>
      <c r="E22" s="249"/>
      <c r="F22" s="249"/>
      <c r="G22" s="1136" t="s">
        <v>505</v>
      </c>
      <c r="H22" s="1137"/>
      <c r="I22" s="1137"/>
      <c r="J22" s="1138"/>
      <c r="K22" s="285">
        <v>103.4</v>
      </c>
      <c r="L22" s="286">
        <v>101.2</v>
      </c>
      <c r="M22" s="287">
        <v>2.2000000000000002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507</v>
      </c>
      <c r="H29" s="249"/>
      <c r="I29" s="249"/>
      <c r="J29" s="249"/>
      <c r="K29" s="244"/>
      <c r="L29" s="244"/>
      <c r="M29" s="244"/>
      <c r="N29" s="244"/>
      <c r="O29" s="293"/>
    </row>
    <row r="30" spans="1:16" x14ac:dyDescent="0.15">
      <c r="A30" s="248"/>
      <c r="B30" s="244"/>
      <c r="C30" s="244"/>
      <c r="D30" s="244"/>
      <c r="E30" s="244"/>
      <c r="F30" s="244"/>
      <c r="G30" s="251"/>
      <c r="H30" s="252"/>
      <c r="I30" s="252"/>
      <c r="J30" s="253"/>
      <c r="K30" s="1125" t="s">
        <v>486</v>
      </c>
      <c r="L30" s="254"/>
      <c r="M30" s="255" t="s">
        <v>487</v>
      </c>
      <c r="N30" s="256"/>
    </row>
    <row r="31" spans="1:16" x14ac:dyDescent="0.15">
      <c r="A31" s="248"/>
      <c r="B31" s="244"/>
      <c r="C31" s="244"/>
      <c r="D31" s="244"/>
      <c r="E31" s="244"/>
      <c r="F31" s="244"/>
      <c r="G31" s="257"/>
      <c r="H31" s="258"/>
      <c r="I31" s="258"/>
      <c r="J31" s="259"/>
      <c r="K31" s="1126"/>
      <c r="L31" s="260" t="s">
        <v>488</v>
      </c>
      <c r="M31" s="261" t="s">
        <v>489</v>
      </c>
      <c r="N31" s="262" t="s">
        <v>490</v>
      </c>
    </row>
    <row r="32" spans="1:16" ht="27" customHeight="1" x14ac:dyDescent="0.15">
      <c r="A32" s="248"/>
      <c r="B32" s="244"/>
      <c r="C32" s="244"/>
      <c r="D32" s="244"/>
      <c r="E32" s="244"/>
      <c r="F32" s="244"/>
      <c r="G32" s="1127" t="s">
        <v>508</v>
      </c>
      <c r="H32" s="1128"/>
      <c r="I32" s="1128"/>
      <c r="J32" s="1129"/>
      <c r="K32" s="294">
        <v>40094161</v>
      </c>
      <c r="L32" s="294">
        <v>41041</v>
      </c>
      <c r="M32" s="295">
        <v>34659</v>
      </c>
      <c r="N32" s="296">
        <v>18.399999999999999</v>
      </c>
    </row>
    <row r="33" spans="1:16" ht="13.5" customHeight="1" x14ac:dyDescent="0.15">
      <c r="A33" s="248"/>
      <c r="B33" s="244"/>
      <c r="C33" s="244"/>
      <c r="D33" s="244"/>
      <c r="E33" s="244"/>
      <c r="F33" s="244"/>
      <c r="G33" s="1127" t="s">
        <v>509</v>
      </c>
      <c r="H33" s="1128"/>
      <c r="I33" s="1128"/>
      <c r="J33" s="1129"/>
      <c r="K33" s="294">
        <v>8866335</v>
      </c>
      <c r="L33" s="294">
        <v>9076</v>
      </c>
      <c r="M33" s="295">
        <v>4073</v>
      </c>
      <c r="N33" s="296">
        <v>122.8</v>
      </c>
    </row>
    <row r="34" spans="1:16" ht="27" customHeight="1" x14ac:dyDescent="0.15">
      <c r="A34" s="248"/>
      <c r="B34" s="244"/>
      <c r="C34" s="244"/>
      <c r="D34" s="244"/>
      <c r="E34" s="244"/>
      <c r="F34" s="244"/>
      <c r="G34" s="1127" t="s">
        <v>510</v>
      </c>
      <c r="H34" s="1128"/>
      <c r="I34" s="1128"/>
      <c r="J34" s="1129"/>
      <c r="K34" s="294">
        <v>32151493</v>
      </c>
      <c r="L34" s="294">
        <v>32911</v>
      </c>
      <c r="M34" s="295">
        <v>20339</v>
      </c>
      <c r="N34" s="296">
        <v>61.8</v>
      </c>
    </row>
    <row r="35" spans="1:16" ht="27" customHeight="1" x14ac:dyDescent="0.15">
      <c r="A35" s="248"/>
      <c r="B35" s="244"/>
      <c r="C35" s="244"/>
      <c r="D35" s="244"/>
      <c r="E35" s="244"/>
      <c r="F35" s="244"/>
      <c r="G35" s="1127" t="s">
        <v>511</v>
      </c>
      <c r="H35" s="1128"/>
      <c r="I35" s="1128"/>
      <c r="J35" s="1129"/>
      <c r="K35" s="294">
        <v>7580042</v>
      </c>
      <c r="L35" s="294">
        <v>7759</v>
      </c>
      <c r="M35" s="295">
        <v>13347</v>
      </c>
      <c r="N35" s="296">
        <v>-41.9</v>
      </c>
    </row>
    <row r="36" spans="1:16" ht="27" customHeight="1" x14ac:dyDescent="0.15">
      <c r="A36" s="248"/>
      <c r="B36" s="244"/>
      <c r="C36" s="244"/>
      <c r="D36" s="244"/>
      <c r="E36" s="244"/>
      <c r="F36" s="244"/>
      <c r="G36" s="1127" t="s">
        <v>512</v>
      </c>
      <c r="H36" s="1128"/>
      <c r="I36" s="1128"/>
      <c r="J36" s="1129"/>
      <c r="K36" s="294" t="s">
        <v>496</v>
      </c>
      <c r="L36" s="294" t="s">
        <v>496</v>
      </c>
      <c r="M36" s="295">
        <v>214</v>
      </c>
      <c r="N36" s="296" t="s">
        <v>496</v>
      </c>
    </row>
    <row r="37" spans="1:16" ht="13.5" customHeight="1" x14ac:dyDescent="0.15">
      <c r="A37" s="248"/>
      <c r="B37" s="244"/>
      <c r="C37" s="244"/>
      <c r="D37" s="244"/>
      <c r="E37" s="244"/>
      <c r="F37" s="244"/>
      <c r="G37" s="1127" t="s">
        <v>513</v>
      </c>
      <c r="H37" s="1128"/>
      <c r="I37" s="1128"/>
      <c r="J37" s="1129"/>
      <c r="K37" s="294">
        <v>447375</v>
      </c>
      <c r="L37" s="294">
        <v>458</v>
      </c>
      <c r="M37" s="295">
        <v>1185</v>
      </c>
      <c r="N37" s="296">
        <v>-61.4</v>
      </c>
    </row>
    <row r="38" spans="1:16" ht="27" customHeight="1" x14ac:dyDescent="0.15">
      <c r="A38" s="248"/>
      <c r="B38" s="244"/>
      <c r="C38" s="244"/>
      <c r="D38" s="244"/>
      <c r="E38" s="244"/>
      <c r="F38" s="244"/>
      <c r="G38" s="1130" t="s">
        <v>514</v>
      </c>
      <c r="H38" s="1131"/>
      <c r="I38" s="1131"/>
      <c r="J38" s="1132"/>
      <c r="K38" s="297">
        <v>47466</v>
      </c>
      <c r="L38" s="297">
        <v>49</v>
      </c>
      <c r="M38" s="298">
        <v>8</v>
      </c>
      <c r="N38" s="299">
        <v>512.5</v>
      </c>
      <c r="O38" s="293"/>
    </row>
    <row r="39" spans="1:16" x14ac:dyDescent="0.15">
      <c r="A39" s="248"/>
      <c r="B39" s="244"/>
      <c r="C39" s="244"/>
      <c r="D39" s="244"/>
      <c r="E39" s="244"/>
      <c r="F39" s="244"/>
      <c r="G39" s="1130" t="s">
        <v>515</v>
      </c>
      <c r="H39" s="1131"/>
      <c r="I39" s="1131"/>
      <c r="J39" s="1132"/>
      <c r="K39" s="300">
        <v>-16334235</v>
      </c>
      <c r="L39" s="300">
        <v>-16720</v>
      </c>
      <c r="M39" s="301">
        <v>-16624</v>
      </c>
      <c r="N39" s="302">
        <v>0.6</v>
      </c>
      <c r="O39" s="293"/>
    </row>
    <row r="40" spans="1:16" ht="27" customHeight="1" x14ac:dyDescent="0.15">
      <c r="A40" s="248"/>
      <c r="B40" s="244"/>
      <c r="C40" s="244"/>
      <c r="D40" s="244"/>
      <c r="E40" s="244"/>
      <c r="F40" s="244"/>
      <c r="G40" s="1127" t="s">
        <v>516</v>
      </c>
      <c r="H40" s="1128"/>
      <c r="I40" s="1128"/>
      <c r="J40" s="1129"/>
      <c r="K40" s="300">
        <v>-45488904</v>
      </c>
      <c r="L40" s="300">
        <v>-46563</v>
      </c>
      <c r="M40" s="301">
        <v>-34764</v>
      </c>
      <c r="N40" s="302">
        <v>33.9</v>
      </c>
      <c r="O40" s="293"/>
    </row>
    <row r="41" spans="1:16" x14ac:dyDescent="0.15">
      <c r="A41" s="248"/>
      <c r="B41" s="244"/>
      <c r="C41" s="244"/>
      <c r="D41" s="244"/>
      <c r="E41" s="244"/>
      <c r="F41" s="244"/>
      <c r="G41" s="1133" t="s">
        <v>279</v>
      </c>
      <c r="H41" s="1134"/>
      <c r="I41" s="1134"/>
      <c r="J41" s="1135"/>
      <c r="K41" s="294">
        <v>27363733</v>
      </c>
      <c r="L41" s="300">
        <v>28010</v>
      </c>
      <c r="M41" s="301">
        <v>22437</v>
      </c>
      <c r="N41" s="302">
        <v>24.8</v>
      </c>
      <c r="O41" s="293"/>
    </row>
    <row r="42" spans="1:16" x14ac:dyDescent="0.15">
      <c r="A42" s="248"/>
      <c r="B42" s="244"/>
      <c r="C42" s="244"/>
      <c r="D42" s="244"/>
      <c r="E42" s="244"/>
      <c r="F42" s="244"/>
      <c r="G42" s="303" t="s">
        <v>517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519</v>
      </c>
      <c r="H48" s="308"/>
      <c r="I48" s="308"/>
      <c r="J48" s="308"/>
      <c r="K48" s="308"/>
      <c r="L48" s="308"/>
      <c r="M48" s="309"/>
      <c r="N48" s="308"/>
    </row>
    <row r="49" spans="1:14" ht="13.5" customHeight="1" x14ac:dyDescent="0.15">
      <c r="A49" s="248"/>
      <c r="B49" s="244"/>
      <c r="C49" s="244"/>
      <c r="D49" s="244"/>
      <c r="E49" s="244"/>
      <c r="F49" s="244"/>
      <c r="G49" s="310"/>
      <c r="H49" s="311"/>
      <c r="I49" s="1120" t="s">
        <v>486</v>
      </c>
      <c r="J49" s="1122" t="s">
        <v>520</v>
      </c>
      <c r="K49" s="1123"/>
      <c r="L49" s="1123"/>
      <c r="M49" s="1123"/>
      <c r="N49" s="1124"/>
    </row>
    <row r="50" spans="1:14" x14ac:dyDescent="0.15">
      <c r="A50" s="248"/>
      <c r="B50" s="244"/>
      <c r="C50" s="244"/>
      <c r="D50" s="244"/>
      <c r="E50" s="244"/>
      <c r="F50" s="244"/>
      <c r="G50" s="312"/>
      <c r="H50" s="313"/>
      <c r="I50" s="1121"/>
      <c r="J50" s="314" t="s">
        <v>521</v>
      </c>
      <c r="K50" s="315" t="s">
        <v>522</v>
      </c>
      <c r="L50" s="316" t="s">
        <v>523</v>
      </c>
      <c r="M50" s="317" t="s">
        <v>524</v>
      </c>
      <c r="N50" s="318" t="s">
        <v>525</v>
      </c>
    </row>
    <row r="51" spans="1:14" x14ac:dyDescent="0.15">
      <c r="A51" s="248"/>
      <c r="B51" s="244"/>
      <c r="C51" s="244"/>
      <c r="D51" s="244"/>
      <c r="E51" s="244"/>
      <c r="F51" s="244"/>
      <c r="G51" s="310" t="s">
        <v>526</v>
      </c>
      <c r="H51" s="311"/>
      <c r="I51" s="319">
        <v>75029632</v>
      </c>
      <c r="J51" s="320">
        <v>76819</v>
      </c>
      <c r="K51" s="321">
        <v>-1</v>
      </c>
      <c r="L51" s="322">
        <v>52334</v>
      </c>
      <c r="M51" s="323">
        <v>-6.2</v>
      </c>
      <c r="N51" s="324">
        <v>5.2</v>
      </c>
    </row>
    <row r="52" spans="1:14" x14ac:dyDescent="0.15">
      <c r="A52" s="248"/>
      <c r="B52" s="244"/>
      <c r="C52" s="244"/>
      <c r="D52" s="244"/>
      <c r="E52" s="244"/>
      <c r="F52" s="244"/>
      <c r="G52" s="325"/>
      <c r="H52" s="326" t="s">
        <v>527</v>
      </c>
      <c r="I52" s="327">
        <v>36881241</v>
      </c>
      <c r="J52" s="328">
        <v>37761</v>
      </c>
      <c r="K52" s="329">
        <v>13.8</v>
      </c>
      <c r="L52" s="330">
        <v>29965</v>
      </c>
      <c r="M52" s="331">
        <v>-5</v>
      </c>
      <c r="N52" s="332">
        <v>18.8</v>
      </c>
    </row>
    <row r="53" spans="1:14" x14ac:dyDescent="0.15">
      <c r="A53" s="248"/>
      <c r="B53" s="244"/>
      <c r="C53" s="244"/>
      <c r="D53" s="244"/>
      <c r="E53" s="244"/>
      <c r="F53" s="244"/>
      <c r="G53" s="310" t="s">
        <v>528</v>
      </c>
      <c r="H53" s="311"/>
      <c r="I53" s="319">
        <v>73791786</v>
      </c>
      <c r="J53" s="320">
        <v>75708</v>
      </c>
      <c r="K53" s="321">
        <v>-1.4</v>
      </c>
      <c r="L53" s="322">
        <v>48794</v>
      </c>
      <c r="M53" s="323">
        <v>-6.8</v>
      </c>
      <c r="N53" s="324">
        <v>5.4</v>
      </c>
    </row>
    <row r="54" spans="1:14" x14ac:dyDescent="0.15">
      <c r="A54" s="248"/>
      <c r="B54" s="244"/>
      <c r="C54" s="244"/>
      <c r="D54" s="244"/>
      <c r="E54" s="244"/>
      <c r="F54" s="244"/>
      <c r="G54" s="325"/>
      <c r="H54" s="326" t="s">
        <v>527</v>
      </c>
      <c r="I54" s="327">
        <v>28403003</v>
      </c>
      <c r="J54" s="328">
        <v>29141</v>
      </c>
      <c r="K54" s="329">
        <v>-22.8</v>
      </c>
      <c r="L54" s="330">
        <v>25698</v>
      </c>
      <c r="M54" s="331">
        <v>-14.2</v>
      </c>
      <c r="N54" s="332">
        <v>-8.6</v>
      </c>
    </row>
    <row r="55" spans="1:14" x14ac:dyDescent="0.15">
      <c r="A55" s="248"/>
      <c r="B55" s="244"/>
      <c r="C55" s="244"/>
      <c r="D55" s="244"/>
      <c r="E55" s="244"/>
      <c r="F55" s="244"/>
      <c r="G55" s="310" t="s">
        <v>529</v>
      </c>
      <c r="H55" s="311"/>
      <c r="I55" s="319">
        <v>74312651</v>
      </c>
      <c r="J55" s="320">
        <v>75616</v>
      </c>
      <c r="K55" s="321">
        <v>-0.1</v>
      </c>
      <c r="L55" s="322">
        <v>47129</v>
      </c>
      <c r="M55" s="323">
        <v>-3.4</v>
      </c>
      <c r="N55" s="324">
        <v>3.3</v>
      </c>
    </row>
    <row r="56" spans="1:14" x14ac:dyDescent="0.15">
      <c r="A56" s="248"/>
      <c r="B56" s="244"/>
      <c r="C56" s="244"/>
      <c r="D56" s="244"/>
      <c r="E56" s="244"/>
      <c r="F56" s="244"/>
      <c r="G56" s="325"/>
      <c r="H56" s="326" t="s">
        <v>527</v>
      </c>
      <c r="I56" s="327">
        <v>29532752</v>
      </c>
      <c r="J56" s="328">
        <v>30051</v>
      </c>
      <c r="K56" s="329">
        <v>3.1</v>
      </c>
      <c r="L56" s="330">
        <v>23069</v>
      </c>
      <c r="M56" s="331">
        <v>-10.199999999999999</v>
      </c>
      <c r="N56" s="332">
        <v>13.3</v>
      </c>
    </row>
    <row r="57" spans="1:14" x14ac:dyDescent="0.15">
      <c r="A57" s="248"/>
      <c r="B57" s="244"/>
      <c r="C57" s="244"/>
      <c r="D57" s="244"/>
      <c r="E57" s="244"/>
      <c r="F57" s="244"/>
      <c r="G57" s="310" t="s">
        <v>530</v>
      </c>
      <c r="H57" s="311"/>
      <c r="I57" s="319">
        <v>67349089</v>
      </c>
      <c r="J57" s="320">
        <v>68591</v>
      </c>
      <c r="K57" s="321">
        <v>-9.3000000000000007</v>
      </c>
      <c r="L57" s="322">
        <v>50848</v>
      </c>
      <c r="M57" s="323">
        <v>7.9</v>
      </c>
      <c r="N57" s="324">
        <v>-17.2</v>
      </c>
    </row>
    <row r="58" spans="1:14" x14ac:dyDescent="0.15">
      <c r="A58" s="248"/>
      <c r="B58" s="244"/>
      <c r="C58" s="244"/>
      <c r="D58" s="244"/>
      <c r="E58" s="244"/>
      <c r="F58" s="244"/>
      <c r="G58" s="325"/>
      <c r="H58" s="326" t="s">
        <v>527</v>
      </c>
      <c r="I58" s="327">
        <v>21640446</v>
      </c>
      <c r="J58" s="328">
        <v>22040</v>
      </c>
      <c r="K58" s="329">
        <v>-26.7</v>
      </c>
      <c r="L58" s="330">
        <v>22583</v>
      </c>
      <c r="M58" s="331">
        <v>-2.1</v>
      </c>
      <c r="N58" s="332">
        <v>-24.6</v>
      </c>
    </row>
    <row r="59" spans="1:14" x14ac:dyDescent="0.15">
      <c r="A59" s="248"/>
      <c r="B59" s="244"/>
      <c r="C59" s="244"/>
      <c r="D59" s="244"/>
      <c r="E59" s="244"/>
      <c r="F59" s="244"/>
      <c r="G59" s="310" t="s">
        <v>531</v>
      </c>
      <c r="H59" s="311"/>
      <c r="I59" s="319">
        <v>72699403</v>
      </c>
      <c r="J59" s="320">
        <v>74417</v>
      </c>
      <c r="K59" s="321">
        <v>8.5</v>
      </c>
      <c r="L59" s="322">
        <v>53572</v>
      </c>
      <c r="M59" s="323">
        <v>5.4</v>
      </c>
      <c r="N59" s="324">
        <v>3.1</v>
      </c>
    </row>
    <row r="60" spans="1:14" x14ac:dyDescent="0.15">
      <c r="A60" s="248"/>
      <c r="B60" s="244"/>
      <c r="C60" s="244"/>
      <c r="D60" s="244"/>
      <c r="E60" s="244"/>
      <c r="F60" s="244"/>
      <c r="G60" s="325"/>
      <c r="H60" s="326" t="s">
        <v>527</v>
      </c>
      <c r="I60" s="333">
        <v>26455884</v>
      </c>
      <c r="J60" s="328">
        <v>27081</v>
      </c>
      <c r="K60" s="329">
        <v>22.9</v>
      </c>
      <c r="L60" s="330">
        <v>25259</v>
      </c>
      <c r="M60" s="331">
        <v>11.8</v>
      </c>
      <c r="N60" s="332">
        <v>11.1</v>
      </c>
    </row>
    <row r="61" spans="1:14" x14ac:dyDescent="0.15">
      <c r="A61" s="248"/>
      <c r="B61" s="244"/>
      <c r="C61" s="244"/>
      <c r="D61" s="244"/>
      <c r="E61" s="244"/>
      <c r="F61" s="244"/>
      <c r="G61" s="310" t="s">
        <v>532</v>
      </c>
      <c r="H61" s="334"/>
      <c r="I61" s="335">
        <v>72636512</v>
      </c>
      <c r="J61" s="336">
        <v>74230</v>
      </c>
      <c r="K61" s="337">
        <v>-0.7</v>
      </c>
      <c r="L61" s="338">
        <v>50535</v>
      </c>
      <c r="M61" s="339">
        <v>-0.6</v>
      </c>
      <c r="N61" s="324">
        <v>-0.1</v>
      </c>
    </row>
    <row r="62" spans="1:14" x14ac:dyDescent="0.15">
      <c r="A62" s="248"/>
      <c r="B62" s="244"/>
      <c r="C62" s="244"/>
      <c r="D62" s="244"/>
      <c r="E62" s="244"/>
      <c r="F62" s="244"/>
      <c r="G62" s="325"/>
      <c r="H62" s="326" t="s">
        <v>527</v>
      </c>
      <c r="I62" s="327">
        <v>28582665</v>
      </c>
      <c r="J62" s="328">
        <v>29215</v>
      </c>
      <c r="K62" s="329">
        <v>-1.9</v>
      </c>
      <c r="L62" s="330">
        <v>25315</v>
      </c>
      <c r="M62" s="331">
        <v>-3.9</v>
      </c>
      <c r="N62" s="332">
        <v>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534</v>
      </c>
      <c r="G46" s="8" t="s">
        <v>535</v>
      </c>
      <c r="H46" s="8" t="s">
        <v>536</v>
      </c>
      <c r="I46" s="8" t="s">
        <v>537</v>
      </c>
      <c r="J46" s="9" t="s">
        <v>538</v>
      </c>
    </row>
    <row r="47" spans="2:10" ht="57.75" customHeight="1" x14ac:dyDescent="0.15">
      <c r="B47" s="10"/>
      <c r="C47" s="1145" t="s">
        <v>3</v>
      </c>
      <c r="D47" s="1145"/>
      <c r="E47" s="1146"/>
      <c r="F47" s="11">
        <v>4.6399999999999997</v>
      </c>
      <c r="G47" s="12">
        <v>4.9000000000000004</v>
      </c>
      <c r="H47" s="12">
        <v>3.5</v>
      </c>
      <c r="I47" s="12">
        <v>3.76</v>
      </c>
      <c r="J47" s="13">
        <v>4.0599999999999996</v>
      </c>
    </row>
    <row r="48" spans="2:10" ht="57.75" customHeight="1" x14ac:dyDescent="0.15">
      <c r="B48" s="14"/>
      <c r="C48" s="1147" t="s">
        <v>4</v>
      </c>
      <c r="D48" s="1147"/>
      <c r="E48" s="1148"/>
      <c r="F48" s="15">
        <v>0.86</v>
      </c>
      <c r="G48" s="16">
        <v>0.84</v>
      </c>
      <c r="H48" s="16">
        <v>0.75</v>
      </c>
      <c r="I48" s="16">
        <v>0.87</v>
      </c>
      <c r="J48" s="17">
        <v>0.93</v>
      </c>
    </row>
    <row r="49" spans="2:10" ht="57.75" customHeight="1" thickBot="1" x14ac:dyDescent="0.2">
      <c r="B49" s="18"/>
      <c r="C49" s="1149" t="s">
        <v>5</v>
      </c>
      <c r="D49" s="1149"/>
      <c r="E49" s="1150"/>
      <c r="F49" s="19">
        <v>0.36</v>
      </c>
      <c r="G49" s="20">
        <v>0.32</v>
      </c>
      <c r="H49" s="20" t="s">
        <v>539</v>
      </c>
      <c r="I49" s="20">
        <v>0.39</v>
      </c>
      <c r="J49" s="21">
        <v>0.35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534</v>
      </c>
      <c r="G33" s="29" t="s">
        <v>535</v>
      </c>
      <c r="H33" s="29" t="s">
        <v>536</v>
      </c>
      <c r="I33" s="29" t="s">
        <v>537</v>
      </c>
      <c r="J33" s="30" t="s">
        <v>538</v>
      </c>
      <c r="K33" s="22"/>
      <c r="L33" s="22"/>
      <c r="M33" s="22"/>
      <c r="N33" s="22"/>
      <c r="O33" s="22"/>
      <c r="P33" s="22"/>
    </row>
    <row r="34" spans="1:16" ht="39" customHeight="1" x14ac:dyDescent="0.15">
      <c r="A34" s="22"/>
      <c r="B34" s="31"/>
      <c r="C34" s="1157" t="s">
        <v>540</v>
      </c>
      <c r="D34" s="1157"/>
      <c r="E34" s="1158"/>
      <c r="F34" s="32">
        <v>2.06</v>
      </c>
      <c r="G34" s="33">
        <v>2.13</v>
      </c>
      <c r="H34" s="33">
        <v>2.0299999999999998</v>
      </c>
      <c r="I34" s="33">
        <v>1.91</v>
      </c>
      <c r="J34" s="34">
        <v>2.02</v>
      </c>
      <c r="K34" s="22"/>
      <c r="L34" s="22"/>
      <c r="M34" s="22"/>
      <c r="N34" s="22"/>
      <c r="O34" s="22"/>
      <c r="P34" s="22"/>
    </row>
    <row r="35" spans="1:16" ht="39" customHeight="1" x14ac:dyDescent="0.15">
      <c r="A35" s="22"/>
      <c r="B35" s="35"/>
      <c r="C35" s="1151" t="s">
        <v>541</v>
      </c>
      <c r="D35" s="1152"/>
      <c r="E35" s="1153"/>
      <c r="F35" s="36" t="s">
        <v>542</v>
      </c>
      <c r="G35" s="37">
        <v>0.4</v>
      </c>
      <c r="H35" s="37">
        <v>0.96</v>
      </c>
      <c r="I35" s="37">
        <v>1.41</v>
      </c>
      <c r="J35" s="38">
        <v>1.71</v>
      </c>
      <c r="K35" s="22"/>
      <c r="L35" s="22"/>
      <c r="M35" s="22"/>
      <c r="N35" s="22"/>
      <c r="O35" s="22"/>
      <c r="P35" s="22"/>
    </row>
    <row r="36" spans="1:16" ht="39" customHeight="1" x14ac:dyDescent="0.15">
      <c r="A36" s="22"/>
      <c r="B36" s="35"/>
      <c r="C36" s="1151" t="s">
        <v>543</v>
      </c>
      <c r="D36" s="1152"/>
      <c r="E36" s="1153"/>
      <c r="F36" s="36">
        <v>1.23</v>
      </c>
      <c r="G36" s="37">
        <v>1.1299999999999999</v>
      </c>
      <c r="H36" s="37">
        <v>1.1200000000000001</v>
      </c>
      <c r="I36" s="37">
        <v>1.18</v>
      </c>
      <c r="J36" s="38">
        <v>1.1499999999999999</v>
      </c>
      <c r="K36" s="22"/>
      <c r="L36" s="22"/>
      <c r="M36" s="22"/>
      <c r="N36" s="22"/>
      <c r="O36" s="22"/>
      <c r="P36" s="22"/>
    </row>
    <row r="37" spans="1:16" ht="39" customHeight="1" x14ac:dyDescent="0.15">
      <c r="A37" s="22"/>
      <c r="B37" s="35"/>
      <c r="C37" s="1151" t="s">
        <v>544</v>
      </c>
      <c r="D37" s="1152"/>
      <c r="E37" s="1153"/>
      <c r="F37" s="36">
        <v>0.24</v>
      </c>
      <c r="G37" s="37">
        <v>0.38</v>
      </c>
      <c r="H37" s="37">
        <v>0.69</v>
      </c>
      <c r="I37" s="37">
        <v>0.82</v>
      </c>
      <c r="J37" s="38">
        <v>1.1200000000000001</v>
      </c>
      <c r="K37" s="22"/>
      <c r="L37" s="22"/>
      <c r="M37" s="22"/>
      <c r="N37" s="22"/>
      <c r="O37" s="22"/>
      <c r="P37" s="22"/>
    </row>
    <row r="38" spans="1:16" ht="39" customHeight="1" x14ac:dyDescent="0.15">
      <c r="A38" s="22"/>
      <c r="B38" s="35"/>
      <c r="C38" s="1151" t="s">
        <v>545</v>
      </c>
      <c r="D38" s="1152"/>
      <c r="E38" s="1153"/>
      <c r="F38" s="36">
        <v>0.34</v>
      </c>
      <c r="G38" s="37">
        <v>0.28999999999999998</v>
      </c>
      <c r="H38" s="37">
        <v>0.5</v>
      </c>
      <c r="I38" s="37">
        <v>0.88</v>
      </c>
      <c r="J38" s="38">
        <v>1.1100000000000001</v>
      </c>
      <c r="K38" s="22"/>
      <c r="L38" s="22"/>
      <c r="M38" s="22"/>
      <c r="N38" s="22"/>
      <c r="O38" s="22"/>
      <c r="P38" s="22"/>
    </row>
    <row r="39" spans="1:16" ht="39" customHeight="1" x14ac:dyDescent="0.15">
      <c r="A39" s="22"/>
      <c r="B39" s="35"/>
      <c r="C39" s="1151" t="s">
        <v>546</v>
      </c>
      <c r="D39" s="1152"/>
      <c r="E39" s="1153"/>
      <c r="F39" s="36">
        <v>0.57999999999999996</v>
      </c>
      <c r="G39" s="37">
        <v>0.59</v>
      </c>
      <c r="H39" s="37">
        <v>0.6</v>
      </c>
      <c r="I39" s="37">
        <v>0.68</v>
      </c>
      <c r="J39" s="38">
        <v>0.69</v>
      </c>
      <c r="K39" s="22"/>
      <c r="L39" s="22"/>
      <c r="M39" s="22"/>
      <c r="N39" s="22"/>
      <c r="O39" s="22"/>
      <c r="P39" s="22"/>
    </row>
    <row r="40" spans="1:16" ht="39" customHeight="1" x14ac:dyDescent="0.15">
      <c r="A40" s="22"/>
      <c r="B40" s="35"/>
      <c r="C40" s="1151" t="s">
        <v>547</v>
      </c>
      <c r="D40" s="1152"/>
      <c r="E40" s="1153"/>
      <c r="F40" s="36">
        <v>0.65</v>
      </c>
      <c r="G40" s="37">
        <v>0.65</v>
      </c>
      <c r="H40" s="37">
        <v>0.66</v>
      </c>
      <c r="I40" s="37">
        <v>0.68</v>
      </c>
      <c r="J40" s="38">
        <v>0.65</v>
      </c>
      <c r="K40" s="22"/>
      <c r="L40" s="22"/>
      <c r="M40" s="22"/>
      <c r="N40" s="22"/>
      <c r="O40" s="22"/>
      <c r="P40" s="22"/>
    </row>
    <row r="41" spans="1:16" ht="39" customHeight="1" x14ac:dyDescent="0.15">
      <c r="A41" s="22"/>
      <c r="B41" s="35"/>
      <c r="C41" s="1151" t="s">
        <v>548</v>
      </c>
      <c r="D41" s="1152"/>
      <c r="E41" s="1153"/>
      <c r="F41" s="36">
        <v>0.63</v>
      </c>
      <c r="G41" s="37">
        <v>0.71</v>
      </c>
      <c r="H41" s="37">
        <v>0.52</v>
      </c>
      <c r="I41" s="37">
        <v>0.56000000000000005</v>
      </c>
      <c r="J41" s="38">
        <v>0.65</v>
      </c>
      <c r="K41" s="22"/>
      <c r="L41" s="22"/>
      <c r="M41" s="22"/>
      <c r="N41" s="22"/>
      <c r="O41" s="22"/>
      <c r="P41" s="22"/>
    </row>
    <row r="42" spans="1:16" ht="39" customHeight="1" x14ac:dyDescent="0.15">
      <c r="A42" s="22"/>
      <c r="B42" s="39"/>
      <c r="C42" s="1151" t="s">
        <v>549</v>
      </c>
      <c r="D42" s="1152"/>
      <c r="E42" s="1153"/>
      <c r="F42" s="36" t="s">
        <v>496</v>
      </c>
      <c r="G42" s="37" t="s">
        <v>496</v>
      </c>
      <c r="H42" s="37" t="s">
        <v>496</v>
      </c>
      <c r="I42" s="37" t="s">
        <v>496</v>
      </c>
      <c r="J42" s="38" t="s">
        <v>496</v>
      </c>
      <c r="K42" s="22"/>
      <c r="L42" s="22"/>
      <c r="M42" s="22"/>
      <c r="N42" s="22"/>
      <c r="O42" s="22"/>
      <c r="P42" s="22"/>
    </row>
    <row r="43" spans="1:16" ht="39" customHeight="1" thickBot="1" x14ac:dyDescent="0.2">
      <c r="A43" s="22"/>
      <c r="B43" s="40"/>
      <c r="C43" s="1154" t="s">
        <v>550</v>
      </c>
      <c r="D43" s="1155"/>
      <c r="E43" s="1156"/>
      <c r="F43" s="41">
        <v>1.65</v>
      </c>
      <c r="G43" s="42">
        <v>1.55</v>
      </c>
      <c r="H43" s="42">
        <v>1.55</v>
      </c>
      <c r="I43" s="42">
        <v>1.72</v>
      </c>
      <c r="J43" s="43">
        <v>1.59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x14ac:dyDescent="0.15">
      <c r="A45" s="48"/>
      <c r="B45" s="1167" t="s">
        <v>11</v>
      </c>
      <c r="C45" s="1168"/>
      <c r="D45" s="58"/>
      <c r="E45" s="1173" t="s">
        <v>12</v>
      </c>
      <c r="F45" s="1173"/>
      <c r="G45" s="1173"/>
      <c r="H45" s="1173"/>
      <c r="I45" s="1173"/>
      <c r="J45" s="1174"/>
      <c r="K45" s="59">
        <v>46118</v>
      </c>
      <c r="L45" s="60">
        <v>41296</v>
      </c>
      <c r="M45" s="60">
        <v>41495</v>
      </c>
      <c r="N45" s="60">
        <v>40192</v>
      </c>
      <c r="O45" s="61">
        <v>40094</v>
      </c>
      <c r="P45" s="48"/>
      <c r="Q45" s="48"/>
      <c r="R45" s="48"/>
      <c r="S45" s="48"/>
      <c r="T45" s="48"/>
      <c r="U45" s="48"/>
    </row>
    <row r="46" spans="1:21" ht="30.75" customHeight="1" x14ac:dyDescent="0.15">
      <c r="A46" s="48"/>
      <c r="B46" s="1169"/>
      <c r="C46" s="1170"/>
      <c r="D46" s="62"/>
      <c r="E46" s="1161" t="s">
        <v>13</v>
      </c>
      <c r="F46" s="1161"/>
      <c r="G46" s="1161"/>
      <c r="H46" s="1161"/>
      <c r="I46" s="1161"/>
      <c r="J46" s="1162"/>
      <c r="K46" s="63">
        <v>5710</v>
      </c>
      <c r="L46" s="64">
        <v>4813</v>
      </c>
      <c r="M46" s="64">
        <v>5750</v>
      </c>
      <c r="N46" s="64">
        <v>5402</v>
      </c>
      <c r="O46" s="65">
        <v>8866</v>
      </c>
      <c r="P46" s="48"/>
      <c r="Q46" s="48"/>
      <c r="R46" s="48"/>
      <c r="S46" s="48"/>
      <c r="T46" s="48"/>
      <c r="U46" s="48"/>
    </row>
    <row r="47" spans="1:21" ht="30.75" customHeight="1" x14ac:dyDescent="0.15">
      <c r="A47" s="48"/>
      <c r="B47" s="1169"/>
      <c r="C47" s="1170"/>
      <c r="D47" s="62"/>
      <c r="E47" s="1161" t="s">
        <v>14</v>
      </c>
      <c r="F47" s="1161"/>
      <c r="G47" s="1161"/>
      <c r="H47" s="1161"/>
      <c r="I47" s="1161"/>
      <c r="J47" s="1162"/>
      <c r="K47" s="63">
        <v>25282</v>
      </c>
      <c r="L47" s="64">
        <v>27141</v>
      </c>
      <c r="M47" s="64">
        <v>28971</v>
      </c>
      <c r="N47" s="64">
        <v>30279</v>
      </c>
      <c r="O47" s="65">
        <v>32151</v>
      </c>
      <c r="P47" s="48"/>
      <c r="Q47" s="48"/>
      <c r="R47" s="48"/>
      <c r="S47" s="48"/>
      <c r="T47" s="48"/>
      <c r="U47" s="48"/>
    </row>
    <row r="48" spans="1:21" ht="30.75" customHeight="1" x14ac:dyDescent="0.15">
      <c r="A48" s="48"/>
      <c r="B48" s="1169"/>
      <c r="C48" s="1170"/>
      <c r="D48" s="62"/>
      <c r="E48" s="1161" t="s">
        <v>15</v>
      </c>
      <c r="F48" s="1161"/>
      <c r="G48" s="1161"/>
      <c r="H48" s="1161"/>
      <c r="I48" s="1161"/>
      <c r="J48" s="1162"/>
      <c r="K48" s="63">
        <v>8089</v>
      </c>
      <c r="L48" s="64">
        <v>8224</v>
      </c>
      <c r="M48" s="64">
        <v>7891</v>
      </c>
      <c r="N48" s="64">
        <v>8372</v>
      </c>
      <c r="O48" s="65">
        <v>7580</v>
      </c>
      <c r="P48" s="48"/>
      <c r="Q48" s="48"/>
      <c r="R48" s="48"/>
      <c r="S48" s="48"/>
      <c r="T48" s="48"/>
      <c r="U48" s="48"/>
    </row>
    <row r="49" spans="1:21" ht="30.75" customHeight="1" x14ac:dyDescent="0.15">
      <c r="A49" s="48"/>
      <c r="B49" s="1169"/>
      <c r="C49" s="1170"/>
      <c r="D49" s="62"/>
      <c r="E49" s="1161" t="s">
        <v>16</v>
      </c>
      <c r="F49" s="1161"/>
      <c r="G49" s="1161"/>
      <c r="H49" s="1161"/>
      <c r="I49" s="1161"/>
      <c r="J49" s="1162"/>
      <c r="K49" s="63" t="s">
        <v>496</v>
      </c>
      <c r="L49" s="64" t="s">
        <v>496</v>
      </c>
      <c r="M49" s="64" t="s">
        <v>496</v>
      </c>
      <c r="N49" s="64" t="s">
        <v>496</v>
      </c>
      <c r="O49" s="65" t="s">
        <v>496</v>
      </c>
      <c r="P49" s="48"/>
      <c r="Q49" s="48"/>
      <c r="R49" s="48"/>
      <c r="S49" s="48"/>
      <c r="T49" s="48"/>
      <c r="U49" s="48"/>
    </row>
    <row r="50" spans="1:21" ht="30.75" customHeight="1" x14ac:dyDescent="0.15">
      <c r="A50" s="48"/>
      <c r="B50" s="1169"/>
      <c r="C50" s="1170"/>
      <c r="D50" s="62"/>
      <c r="E50" s="1161" t="s">
        <v>17</v>
      </c>
      <c r="F50" s="1161"/>
      <c r="G50" s="1161"/>
      <c r="H50" s="1161"/>
      <c r="I50" s="1161"/>
      <c r="J50" s="1162"/>
      <c r="K50" s="63">
        <v>1289</v>
      </c>
      <c r="L50" s="64">
        <v>1262</v>
      </c>
      <c r="M50" s="64">
        <v>625</v>
      </c>
      <c r="N50" s="64">
        <v>447</v>
      </c>
      <c r="O50" s="65">
        <v>447</v>
      </c>
      <c r="P50" s="48"/>
      <c r="Q50" s="48"/>
      <c r="R50" s="48"/>
      <c r="S50" s="48"/>
      <c r="T50" s="48"/>
      <c r="U50" s="48"/>
    </row>
    <row r="51" spans="1:21" ht="30.75" customHeight="1" x14ac:dyDescent="0.15">
      <c r="A51" s="48"/>
      <c r="B51" s="1171"/>
      <c r="C51" s="1172"/>
      <c r="D51" s="66"/>
      <c r="E51" s="1161" t="s">
        <v>18</v>
      </c>
      <c r="F51" s="1161"/>
      <c r="G51" s="1161"/>
      <c r="H51" s="1161"/>
      <c r="I51" s="1161"/>
      <c r="J51" s="1162"/>
      <c r="K51" s="63">
        <v>185</v>
      </c>
      <c r="L51" s="64">
        <v>83</v>
      </c>
      <c r="M51" s="64">
        <v>90</v>
      </c>
      <c r="N51" s="64">
        <v>48</v>
      </c>
      <c r="O51" s="65">
        <v>47</v>
      </c>
      <c r="P51" s="48"/>
      <c r="Q51" s="48"/>
      <c r="R51" s="48"/>
      <c r="S51" s="48"/>
      <c r="T51" s="48"/>
      <c r="U51" s="48"/>
    </row>
    <row r="52" spans="1:21" ht="30.75" customHeight="1" x14ac:dyDescent="0.15">
      <c r="A52" s="48"/>
      <c r="B52" s="1159" t="s">
        <v>19</v>
      </c>
      <c r="C52" s="1160"/>
      <c r="D52" s="66"/>
      <c r="E52" s="1161" t="s">
        <v>20</v>
      </c>
      <c r="F52" s="1161"/>
      <c r="G52" s="1161"/>
      <c r="H52" s="1161"/>
      <c r="I52" s="1161"/>
      <c r="J52" s="1162"/>
      <c r="K52" s="63">
        <v>63050</v>
      </c>
      <c r="L52" s="64">
        <v>62952</v>
      </c>
      <c r="M52" s="64">
        <v>62248</v>
      </c>
      <c r="N52" s="64">
        <v>62159</v>
      </c>
      <c r="O52" s="65">
        <v>61822</v>
      </c>
      <c r="P52" s="48"/>
      <c r="Q52" s="48"/>
      <c r="R52" s="48"/>
      <c r="S52" s="48"/>
      <c r="T52" s="48"/>
      <c r="U52" s="48"/>
    </row>
    <row r="53" spans="1:21" ht="30.75" customHeight="1" thickBot="1" x14ac:dyDescent="0.2">
      <c r="A53" s="48"/>
      <c r="B53" s="1163" t="s">
        <v>21</v>
      </c>
      <c r="C53" s="1164"/>
      <c r="D53" s="67"/>
      <c r="E53" s="1165" t="s">
        <v>22</v>
      </c>
      <c r="F53" s="1165"/>
      <c r="G53" s="1165"/>
      <c r="H53" s="1165"/>
      <c r="I53" s="1165"/>
      <c r="J53" s="1166"/>
      <c r="K53" s="68">
        <v>23623</v>
      </c>
      <c r="L53" s="69">
        <v>19867</v>
      </c>
      <c r="M53" s="69">
        <v>22574</v>
      </c>
      <c r="N53" s="69">
        <v>22581</v>
      </c>
      <c r="O53" s="70">
        <v>27363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534</v>
      </c>
      <c r="J40" s="79" t="s">
        <v>535</v>
      </c>
      <c r="K40" s="79" t="s">
        <v>536</v>
      </c>
      <c r="L40" s="79" t="s">
        <v>537</v>
      </c>
      <c r="M40" s="80" t="s">
        <v>538</v>
      </c>
    </row>
    <row r="41" spans="2:13" ht="27.75" customHeight="1" x14ac:dyDescent="0.15">
      <c r="B41" s="1187" t="s">
        <v>24</v>
      </c>
      <c r="C41" s="1188"/>
      <c r="D41" s="81"/>
      <c r="E41" s="1189" t="s">
        <v>25</v>
      </c>
      <c r="F41" s="1189"/>
      <c r="G41" s="1189"/>
      <c r="H41" s="1190"/>
      <c r="I41" s="82">
        <v>940381</v>
      </c>
      <c r="J41" s="83">
        <v>956720</v>
      </c>
      <c r="K41" s="83">
        <v>980914</v>
      </c>
      <c r="L41" s="83">
        <v>999511</v>
      </c>
      <c r="M41" s="84">
        <v>1012875</v>
      </c>
    </row>
    <row r="42" spans="2:13" ht="27.75" customHeight="1" x14ac:dyDescent="0.15">
      <c r="B42" s="1177"/>
      <c r="C42" s="1178"/>
      <c r="D42" s="85"/>
      <c r="E42" s="1181" t="s">
        <v>26</v>
      </c>
      <c r="F42" s="1181"/>
      <c r="G42" s="1181"/>
      <c r="H42" s="1182"/>
      <c r="I42" s="86">
        <v>7278</v>
      </c>
      <c r="J42" s="87">
        <v>4929</v>
      </c>
      <c r="K42" s="87">
        <v>5965</v>
      </c>
      <c r="L42" s="87">
        <v>3125</v>
      </c>
      <c r="M42" s="88">
        <v>11836</v>
      </c>
    </row>
    <row r="43" spans="2:13" ht="27.75" customHeight="1" x14ac:dyDescent="0.15">
      <c r="B43" s="1177"/>
      <c r="C43" s="1178"/>
      <c r="D43" s="85"/>
      <c r="E43" s="1181" t="s">
        <v>27</v>
      </c>
      <c r="F43" s="1181"/>
      <c r="G43" s="1181"/>
      <c r="H43" s="1182"/>
      <c r="I43" s="86">
        <v>105377</v>
      </c>
      <c r="J43" s="87">
        <v>106781</v>
      </c>
      <c r="K43" s="87">
        <v>104676</v>
      </c>
      <c r="L43" s="87">
        <v>105941</v>
      </c>
      <c r="M43" s="88">
        <v>101938</v>
      </c>
    </row>
    <row r="44" spans="2:13" ht="27.75" customHeight="1" x14ac:dyDescent="0.15">
      <c r="B44" s="1177"/>
      <c r="C44" s="1178"/>
      <c r="D44" s="85"/>
      <c r="E44" s="1181" t="s">
        <v>28</v>
      </c>
      <c r="F44" s="1181"/>
      <c r="G44" s="1181"/>
      <c r="H44" s="1182"/>
      <c r="I44" s="86" t="s">
        <v>496</v>
      </c>
      <c r="J44" s="87" t="s">
        <v>496</v>
      </c>
      <c r="K44" s="87" t="s">
        <v>496</v>
      </c>
      <c r="L44" s="87" t="s">
        <v>496</v>
      </c>
      <c r="M44" s="88" t="s">
        <v>496</v>
      </c>
    </row>
    <row r="45" spans="2:13" ht="27.75" customHeight="1" x14ac:dyDescent="0.15">
      <c r="B45" s="1177"/>
      <c r="C45" s="1178"/>
      <c r="D45" s="85"/>
      <c r="E45" s="1181" t="s">
        <v>29</v>
      </c>
      <c r="F45" s="1181"/>
      <c r="G45" s="1181"/>
      <c r="H45" s="1182"/>
      <c r="I45" s="86">
        <v>63729</v>
      </c>
      <c r="J45" s="87">
        <v>62708</v>
      </c>
      <c r="K45" s="87">
        <v>61702</v>
      </c>
      <c r="L45" s="87">
        <v>60052</v>
      </c>
      <c r="M45" s="88">
        <v>55962</v>
      </c>
    </row>
    <row r="46" spans="2:13" ht="27.75" customHeight="1" x14ac:dyDescent="0.15">
      <c r="B46" s="1177"/>
      <c r="C46" s="1178"/>
      <c r="D46" s="85"/>
      <c r="E46" s="1181" t="s">
        <v>30</v>
      </c>
      <c r="F46" s="1181"/>
      <c r="G46" s="1181"/>
      <c r="H46" s="1182"/>
      <c r="I46" s="86">
        <v>7057</v>
      </c>
      <c r="J46" s="87">
        <v>6557</v>
      </c>
      <c r="K46" s="87">
        <v>5924</v>
      </c>
      <c r="L46" s="87">
        <v>1954</v>
      </c>
      <c r="M46" s="88">
        <v>1899</v>
      </c>
    </row>
    <row r="47" spans="2:13" ht="27.75" customHeight="1" x14ac:dyDescent="0.15">
      <c r="B47" s="1177"/>
      <c r="C47" s="1178"/>
      <c r="D47" s="85"/>
      <c r="E47" s="1181" t="s">
        <v>31</v>
      </c>
      <c r="F47" s="1181"/>
      <c r="G47" s="1181"/>
      <c r="H47" s="1182"/>
      <c r="I47" s="86" t="s">
        <v>496</v>
      </c>
      <c r="J47" s="87" t="s">
        <v>496</v>
      </c>
      <c r="K47" s="87" t="s">
        <v>496</v>
      </c>
      <c r="L47" s="87" t="s">
        <v>496</v>
      </c>
      <c r="M47" s="88" t="s">
        <v>496</v>
      </c>
    </row>
    <row r="48" spans="2:13" ht="27.75" customHeight="1" x14ac:dyDescent="0.15">
      <c r="B48" s="1179"/>
      <c r="C48" s="1180"/>
      <c r="D48" s="85"/>
      <c r="E48" s="1181" t="s">
        <v>32</v>
      </c>
      <c r="F48" s="1181"/>
      <c r="G48" s="1181"/>
      <c r="H48" s="1182"/>
      <c r="I48" s="86" t="s">
        <v>496</v>
      </c>
      <c r="J48" s="87" t="s">
        <v>496</v>
      </c>
      <c r="K48" s="87" t="s">
        <v>496</v>
      </c>
      <c r="L48" s="87" t="s">
        <v>496</v>
      </c>
      <c r="M48" s="88" t="s">
        <v>496</v>
      </c>
    </row>
    <row r="49" spans="2:13" ht="27.75" customHeight="1" x14ac:dyDescent="0.15">
      <c r="B49" s="1175" t="s">
        <v>33</v>
      </c>
      <c r="C49" s="1176"/>
      <c r="D49" s="89"/>
      <c r="E49" s="1181" t="s">
        <v>34</v>
      </c>
      <c r="F49" s="1181"/>
      <c r="G49" s="1181"/>
      <c r="H49" s="1182"/>
      <c r="I49" s="86">
        <v>116170</v>
      </c>
      <c r="J49" s="87">
        <v>121888</v>
      </c>
      <c r="K49" s="87">
        <v>124823</v>
      </c>
      <c r="L49" s="87">
        <v>130511</v>
      </c>
      <c r="M49" s="88">
        <v>130417</v>
      </c>
    </row>
    <row r="50" spans="2:13" ht="27.75" customHeight="1" x14ac:dyDescent="0.15">
      <c r="B50" s="1177"/>
      <c r="C50" s="1178"/>
      <c r="D50" s="85"/>
      <c r="E50" s="1181" t="s">
        <v>35</v>
      </c>
      <c r="F50" s="1181"/>
      <c r="G50" s="1181"/>
      <c r="H50" s="1182"/>
      <c r="I50" s="86">
        <v>186445</v>
      </c>
      <c r="J50" s="87">
        <v>186209</v>
      </c>
      <c r="K50" s="87">
        <v>192557</v>
      </c>
      <c r="L50" s="87">
        <v>189888</v>
      </c>
      <c r="M50" s="88">
        <v>190580</v>
      </c>
    </row>
    <row r="51" spans="2:13" ht="27.75" customHeight="1" x14ac:dyDescent="0.15">
      <c r="B51" s="1179"/>
      <c r="C51" s="1180"/>
      <c r="D51" s="85"/>
      <c r="E51" s="1181" t="s">
        <v>36</v>
      </c>
      <c r="F51" s="1181"/>
      <c r="G51" s="1181"/>
      <c r="H51" s="1182"/>
      <c r="I51" s="86">
        <v>487623</v>
      </c>
      <c r="J51" s="87">
        <v>488424</v>
      </c>
      <c r="K51" s="87">
        <v>493948</v>
      </c>
      <c r="L51" s="87">
        <v>503307</v>
      </c>
      <c r="M51" s="88">
        <v>507847</v>
      </c>
    </row>
    <row r="52" spans="2:13" ht="27.75" customHeight="1" thickBot="1" x14ac:dyDescent="0.2">
      <c r="B52" s="1183" t="s">
        <v>37</v>
      </c>
      <c r="C52" s="1184"/>
      <c r="D52" s="90"/>
      <c r="E52" s="1185" t="s">
        <v>38</v>
      </c>
      <c r="F52" s="1185"/>
      <c r="G52" s="1185"/>
      <c r="H52" s="1186"/>
      <c r="I52" s="91">
        <v>333584</v>
      </c>
      <c r="J52" s="92">
        <v>341174</v>
      </c>
      <c r="K52" s="92">
        <v>347852</v>
      </c>
      <c r="L52" s="92">
        <v>346877</v>
      </c>
      <c r="M52" s="93">
        <v>355666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533</v>
      </c>
      <c r="G2" s="111"/>
      <c r="H2" s="112"/>
    </row>
    <row r="3" spans="1:8" x14ac:dyDescent="0.15">
      <c r="A3" s="108" t="s">
        <v>526</v>
      </c>
      <c r="B3" s="113"/>
      <c r="C3" s="114"/>
      <c r="D3" s="115">
        <v>76819</v>
      </c>
      <c r="E3" s="116"/>
      <c r="F3" s="117">
        <v>52334</v>
      </c>
      <c r="G3" s="118"/>
      <c r="H3" s="119"/>
    </row>
    <row r="4" spans="1:8" x14ac:dyDescent="0.15">
      <c r="A4" s="120"/>
      <c r="B4" s="121"/>
      <c r="C4" s="122"/>
      <c r="D4" s="123">
        <v>37761</v>
      </c>
      <c r="E4" s="124"/>
      <c r="F4" s="125">
        <v>29965</v>
      </c>
      <c r="G4" s="126"/>
      <c r="H4" s="127"/>
    </row>
    <row r="5" spans="1:8" x14ac:dyDescent="0.15">
      <c r="A5" s="108" t="s">
        <v>528</v>
      </c>
      <c r="B5" s="113"/>
      <c r="C5" s="114"/>
      <c r="D5" s="115">
        <v>75708</v>
      </c>
      <c r="E5" s="116"/>
      <c r="F5" s="117">
        <v>48794</v>
      </c>
      <c r="G5" s="118"/>
      <c r="H5" s="119"/>
    </row>
    <row r="6" spans="1:8" x14ac:dyDescent="0.15">
      <c r="A6" s="120"/>
      <c r="B6" s="121"/>
      <c r="C6" s="122"/>
      <c r="D6" s="123">
        <v>29141</v>
      </c>
      <c r="E6" s="124"/>
      <c r="F6" s="125">
        <v>25698</v>
      </c>
      <c r="G6" s="126"/>
      <c r="H6" s="127"/>
    </row>
    <row r="7" spans="1:8" x14ac:dyDescent="0.15">
      <c r="A7" s="108" t="s">
        <v>529</v>
      </c>
      <c r="B7" s="113"/>
      <c r="C7" s="114"/>
      <c r="D7" s="115">
        <v>75616</v>
      </c>
      <c r="E7" s="116"/>
      <c r="F7" s="117">
        <v>47129</v>
      </c>
      <c r="G7" s="118"/>
      <c r="H7" s="119"/>
    </row>
    <row r="8" spans="1:8" x14ac:dyDescent="0.15">
      <c r="A8" s="120"/>
      <c r="B8" s="121"/>
      <c r="C8" s="122"/>
      <c r="D8" s="123">
        <v>30051</v>
      </c>
      <c r="E8" s="124"/>
      <c r="F8" s="125">
        <v>23069</v>
      </c>
      <c r="G8" s="126"/>
      <c r="H8" s="127"/>
    </row>
    <row r="9" spans="1:8" x14ac:dyDescent="0.15">
      <c r="A9" s="108" t="s">
        <v>530</v>
      </c>
      <c r="B9" s="113"/>
      <c r="C9" s="114"/>
      <c r="D9" s="115">
        <v>68591</v>
      </c>
      <c r="E9" s="116"/>
      <c r="F9" s="117">
        <v>50848</v>
      </c>
      <c r="G9" s="118"/>
      <c r="H9" s="119"/>
    </row>
    <row r="10" spans="1:8" x14ac:dyDescent="0.15">
      <c r="A10" s="120"/>
      <c r="B10" s="121"/>
      <c r="C10" s="122"/>
      <c r="D10" s="123">
        <v>22040</v>
      </c>
      <c r="E10" s="124"/>
      <c r="F10" s="125">
        <v>22583</v>
      </c>
      <c r="G10" s="126"/>
      <c r="H10" s="127"/>
    </row>
    <row r="11" spans="1:8" x14ac:dyDescent="0.15">
      <c r="A11" s="108" t="s">
        <v>531</v>
      </c>
      <c r="B11" s="113"/>
      <c r="C11" s="114"/>
      <c r="D11" s="115">
        <v>74417</v>
      </c>
      <c r="E11" s="116"/>
      <c r="F11" s="117">
        <v>53572</v>
      </c>
      <c r="G11" s="118"/>
      <c r="H11" s="119"/>
    </row>
    <row r="12" spans="1:8" x14ac:dyDescent="0.15">
      <c r="A12" s="120"/>
      <c r="B12" s="121"/>
      <c r="C12" s="128"/>
      <c r="D12" s="123">
        <v>27081</v>
      </c>
      <c r="E12" s="124"/>
      <c r="F12" s="125">
        <v>25259</v>
      </c>
      <c r="G12" s="126"/>
      <c r="H12" s="127"/>
    </row>
    <row r="13" spans="1:8" x14ac:dyDescent="0.15">
      <c r="A13" s="108"/>
      <c r="B13" s="113"/>
      <c r="C13" s="129"/>
      <c r="D13" s="130">
        <v>74230</v>
      </c>
      <c r="E13" s="131"/>
      <c r="F13" s="132">
        <v>50535</v>
      </c>
      <c r="G13" s="133"/>
      <c r="H13" s="119"/>
    </row>
    <row r="14" spans="1:8" x14ac:dyDescent="0.15">
      <c r="A14" s="120"/>
      <c r="B14" s="121"/>
      <c r="C14" s="122"/>
      <c r="D14" s="123">
        <v>29215</v>
      </c>
      <c r="E14" s="124"/>
      <c r="F14" s="125">
        <v>25315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0.86</v>
      </c>
      <c r="C19" s="134">
        <f>ROUND(VALUE(SUBSTITUTE(実質収支比率等に係る経年分析!G$48,"▲","-")),2)</f>
        <v>0.84</v>
      </c>
      <c r="D19" s="134">
        <f>ROUND(VALUE(SUBSTITUTE(実質収支比率等に係る経年分析!H$48,"▲","-")),2)</f>
        <v>0.75</v>
      </c>
      <c r="E19" s="134">
        <f>ROUND(VALUE(SUBSTITUTE(実質収支比率等に係る経年分析!I$48,"▲","-")),2)</f>
        <v>0.87</v>
      </c>
      <c r="F19" s="134">
        <f>ROUND(VALUE(SUBSTITUTE(実質収支比率等に係る経年分析!J$48,"▲","-")),2)</f>
        <v>0.93</v>
      </c>
    </row>
    <row r="20" spans="1:11" x14ac:dyDescent="0.15">
      <c r="A20" s="134" t="s">
        <v>43</v>
      </c>
      <c r="B20" s="134">
        <f>ROUND(VALUE(SUBSTITUTE(実質収支比率等に係る経年分析!F$47,"▲","-")),2)</f>
        <v>4.6399999999999997</v>
      </c>
      <c r="C20" s="134">
        <f>ROUND(VALUE(SUBSTITUTE(実質収支比率等に係る経年分析!G$47,"▲","-")),2)</f>
        <v>4.9000000000000004</v>
      </c>
      <c r="D20" s="134">
        <f>ROUND(VALUE(SUBSTITUTE(実質収支比率等に係る経年分析!H$47,"▲","-")),2)</f>
        <v>3.5</v>
      </c>
      <c r="E20" s="134">
        <f>ROUND(VALUE(SUBSTITUTE(実質収支比率等に係る経年分析!I$47,"▲","-")),2)</f>
        <v>3.76</v>
      </c>
      <c r="F20" s="134">
        <f>ROUND(VALUE(SUBSTITUTE(実質収支比率等に係る経年分析!J$47,"▲","-")),2)</f>
        <v>4.0599999999999996</v>
      </c>
    </row>
    <row r="21" spans="1:11" x14ac:dyDescent="0.15">
      <c r="A21" s="134" t="s">
        <v>44</v>
      </c>
      <c r="B21" s="134">
        <f>IF(ISNUMBER(VALUE(SUBSTITUTE(実質収支比率等に係る経年分析!F$49,"▲","-"))),ROUND(VALUE(SUBSTITUTE(実質収支比率等に係る経年分析!F$49,"▲","-")),2),NA())</f>
        <v>0.36</v>
      </c>
      <c r="C21" s="134">
        <f>IF(ISNUMBER(VALUE(SUBSTITUTE(実質収支比率等に係る経年分析!G$49,"▲","-"))),ROUND(VALUE(SUBSTITUTE(実質収支比率等に係る経年分析!G$49,"▲","-")),2),NA())</f>
        <v>0.32</v>
      </c>
      <c r="D21" s="134">
        <f>IF(ISNUMBER(VALUE(SUBSTITUTE(実質収支比率等に係る経年分析!H$49,"▲","-"))),ROUND(VALUE(SUBSTITUTE(実質収支比率等に係る経年分析!H$49,"▲","-")),2),NA())</f>
        <v>-1.51</v>
      </c>
      <c r="E21" s="134">
        <f>IF(ISNUMBER(VALUE(SUBSTITUTE(実質収支比率等に係る経年分析!I$49,"▲","-"))),ROUND(VALUE(SUBSTITUTE(実質収支比率等に係る経年分析!I$49,"▲","-")),2),NA())</f>
        <v>0.39</v>
      </c>
      <c r="F21" s="134">
        <f>IF(ISNUMBER(VALUE(SUBSTITUTE(実質収支比率等に係る経年分析!J$49,"▲","-"))),ROUND(VALUE(SUBSTITUTE(実質収支比率等に係る経年分析!J$49,"▲","-")),2),NA())</f>
        <v>0.35</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1.65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1.55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1.55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1.72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1.59</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一般会計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0.63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0.71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0.52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0.56000000000000005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0.65</v>
      </c>
    </row>
    <row r="30" spans="1:11" x14ac:dyDescent="0.15">
      <c r="A30" s="135" t="str">
        <f>IF(連結実質赤字比率に係る赤字・黒字の構成分析!C$40="",NA(),連結実質赤字比率に係る赤字・黒字の構成分析!C$40)</f>
        <v>交通事業会計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0.65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0.65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0.66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0.68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0.65</v>
      </c>
    </row>
    <row r="31" spans="1:11" x14ac:dyDescent="0.15">
      <c r="A31" s="135" t="str">
        <f>IF(連結実質赤字比率に係る赤字・黒字の構成分析!C$39="",NA(),連結実質赤字比率に係る赤字・黒字の構成分析!C$39)</f>
        <v>工業用水道事業会計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0.57999999999999996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0.69</v>
      </c>
    </row>
    <row r="32" spans="1:11" x14ac:dyDescent="0.15">
      <c r="A32" s="135" t="str">
        <f>IF(連結実質赤字比率に係る赤字・黒字の構成分析!C$38="",NA(),連結実質赤字比率に係る赤字・黒字の構成分析!C$38)</f>
        <v>廃棄物発電特別会計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0.28999999999999998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1.1100000000000001</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1.1200000000000001</v>
      </c>
    </row>
    <row r="34" spans="1:16" x14ac:dyDescent="0.15">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1.1299999999999999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1.1200000000000001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1.1499999999999999</v>
      </c>
    </row>
    <row r="35" spans="1:16" x14ac:dyDescent="0.15">
      <c r="A35" s="135" t="str">
        <f>IF(連結実質赤字比率に係る赤字・黒字の構成分析!C$35="",NA(),連結実質赤字比率に係る赤字・黒字の構成分析!C$35)</f>
        <v>病院事業会計</v>
      </c>
      <c r="B35" s="135">
        <f>IF(ROUND(VALUE(SUBSTITUTE(連結実質赤字比率に係る赤字・黒字の構成分析!F$35,"▲", "-")), 2) &lt; 0, ABS(ROUND(VALUE(SUBSTITUTE(連結実質赤字比率に係る赤字・黒字の構成分析!F$35,"▲", "-")), 2)), NA())</f>
        <v>0.3</v>
      </c>
      <c r="C35" s="135" t="e">
        <f>IF(ROUND(VALUE(SUBSTITUTE(連結実質赤字比率に係る赤字・黒字の構成分析!F$35,"▲", "-")), 2) &gt;= 0, ABS(ROUND(VALUE(SUBSTITUTE(連結実質赤字比率に係る赤字・黒字の構成分析!F$35,"▲", "-")), 2)), NA())</f>
        <v>#N/A</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1.71</v>
      </c>
    </row>
    <row r="36" spans="1:16" x14ac:dyDescent="0.15">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2.13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2.0299999999999998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1.91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2.02</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63050</v>
      </c>
      <c r="E42" s="136"/>
      <c r="F42" s="136"/>
      <c r="G42" s="136">
        <f>'実質公債費比率（分子）の構造'!L$52</f>
        <v>62952</v>
      </c>
      <c r="H42" s="136"/>
      <c r="I42" s="136"/>
      <c r="J42" s="136">
        <f>'実質公債費比率（分子）の構造'!M$52</f>
        <v>62248</v>
      </c>
      <c r="K42" s="136"/>
      <c r="L42" s="136"/>
      <c r="M42" s="136">
        <f>'実質公債費比率（分子）の構造'!N$52</f>
        <v>62159</v>
      </c>
      <c r="N42" s="136"/>
      <c r="O42" s="136"/>
      <c r="P42" s="136">
        <f>'実質公債費比率（分子）の構造'!O$52</f>
        <v>61822</v>
      </c>
    </row>
    <row r="43" spans="1:16" x14ac:dyDescent="0.15">
      <c r="A43" s="136" t="s">
        <v>52</v>
      </c>
      <c r="B43" s="136">
        <f>'実質公債費比率（分子）の構造'!K$51</f>
        <v>185</v>
      </c>
      <c r="C43" s="136"/>
      <c r="D43" s="136"/>
      <c r="E43" s="136">
        <f>'実質公債費比率（分子）の構造'!L$51</f>
        <v>83</v>
      </c>
      <c r="F43" s="136"/>
      <c r="G43" s="136"/>
      <c r="H43" s="136">
        <f>'実質公債費比率（分子）の構造'!M$51</f>
        <v>90</v>
      </c>
      <c r="I43" s="136"/>
      <c r="J43" s="136"/>
      <c r="K43" s="136">
        <f>'実質公債費比率（分子）の構造'!N$51</f>
        <v>48</v>
      </c>
      <c r="L43" s="136"/>
      <c r="M43" s="136"/>
      <c r="N43" s="136">
        <f>'実質公債費比率（分子）の構造'!O$51</f>
        <v>47</v>
      </c>
      <c r="O43" s="136"/>
      <c r="P43" s="136"/>
    </row>
    <row r="44" spans="1:16" x14ac:dyDescent="0.15">
      <c r="A44" s="136" t="s">
        <v>53</v>
      </c>
      <c r="B44" s="136">
        <f>'実質公債費比率（分子）の構造'!K$50</f>
        <v>1289</v>
      </c>
      <c r="C44" s="136"/>
      <c r="D44" s="136"/>
      <c r="E44" s="136">
        <f>'実質公債費比率（分子）の構造'!L$50</f>
        <v>1262</v>
      </c>
      <c r="F44" s="136"/>
      <c r="G44" s="136"/>
      <c r="H44" s="136">
        <f>'実質公債費比率（分子）の構造'!M$50</f>
        <v>625</v>
      </c>
      <c r="I44" s="136"/>
      <c r="J44" s="136"/>
      <c r="K44" s="136">
        <f>'実質公債費比率（分子）の構造'!N$50</f>
        <v>447</v>
      </c>
      <c r="L44" s="136"/>
      <c r="M44" s="136"/>
      <c r="N44" s="136">
        <f>'実質公債費比率（分子）の構造'!O$50</f>
        <v>447</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8089</v>
      </c>
      <c r="C46" s="136"/>
      <c r="D46" s="136"/>
      <c r="E46" s="136">
        <f>'実質公債費比率（分子）の構造'!L$48</f>
        <v>8224</v>
      </c>
      <c r="F46" s="136"/>
      <c r="G46" s="136"/>
      <c r="H46" s="136">
        <f>'実質公債費比率（分子）の構造'!M$48</f>
        <v>7891</v>
      </c>
      <c r="I46" s="136"/>
      <c r="J46" s="136"/>
      <c r="K46" s="136">
        <f>'実質公債費比率（分子）の構造'!N$48</f>
        <v>8372</v>
      </c>
      <c r="L46" s="136"/>
      <c r="M46" s="136"/>
      <c r="N46" s="136">
        <f>'実質公債費比率（分子）の構造'!O$48</f>
        <v>7580</v>
      </c>
      <c r="O46" s="136"/>
      <c r="P46" s="136"/>
    </row>
    <row r="47" spans="1:16" x14ac:dyDescent="0.15">
      <c r="A47" s="136" t="s">
        <v>14</v>
      </c>
      <c r="B47" s="136">
        <f>'実質公債費比率（分子）の構造'!K$47</f>
        <v>25282</v>
      </c>
      <c r="C47" s="136"/>
      <c r="D47" s="136"/>
      <c r="E47" s="136">
        <f>'実質公債費比率（分子）の構造'!L$47</f>
        <v>27141</v>
      </c>
      <c r="F47" s="136"/>
      <c r="G47" s="136"/>
      <c r="H47" s="136">
        <f>'実質公債費比率（分子）の構造'!M$47</f>
        <v>28971</v>
      </c>
      <c r="I47" s="136"/>
      <c r="J47" s="136"/>
      <c r="K47" s="136">
        <f>'実質公債費比率（分子）の構造'!N$47</f>
        <v>30279</v>
      </c>
      <c r="L47" s="136"/>
      <c r="M47" s="136"/>
      <c r="N47" s="136">
        <f>'実質公債費比率（分子）の構造'!O$47</f>
        <v>32151</v>
      </c>
      <c r="O47" s="136"/>
      <c r="P47" s="136"/>
    </row>
    <row r="48" spans="1:16" x14ac:dyDescent="0.15">
      <c r="A48" s="136" t="s">
        <v>56</v>
      </c>
      <c r="B48" s="136">
        <f>'実質公債費比率（分子）の構造'!K$46</f>
        <v>5710</v>
      </c>
      <c r="C48" s="136"/>
      <c r="D48" s="136"/>
      <c r="E48" s="136">
        <f>'実質公債費比率（分子）の構造'!L$46</f>
        <v>4813</v>
      </c>
      <c r="F48" s="136"/>
      <c r="G48" s="136"/>
      <c r="H48" s="136">
        <f>'実質公債費比率（分子）の構造'!M$46</f>
        <v>5750</v>
      </c>
      <c r="I48" s="136"/>
      <c r="J48" s="136"/>
      <c r="K48" s="136">
        <f>'実質公債費比率（分子）の構造'!N$46</f>
        <v>5402</v>
      </c>
      <c r="L48" s="136"/>
      <c r="M48" s="136"/>
      <c r="N48" s="136">
        <f>'実質公債費比率（分子）の構造'!O$46</f>
        <v>8866</v>
      </c>
      <c r="O48" s="136"/>
      <c r="P48" s="136"/>
    </row>
    <row r="49" spans="1:16" x14ac:dyDescent="0.15">
      <c r="A49" s="136" t="s">
        <v>57</v>
      </c>
      <c r="B49" s="136">
        <f>'実質公債費比率（分子）の構造'!K$45</f>
        <v>46118</v>
      </c>
      <c r="C49" s="136"/>
      <c r="D49" s="136"/>
      <c r="E49" s="136">
        <f>'実質公債費比率（分子）の構造'!L$45</f>
        <v>41296</v>
      </c>
      <c r="F49" s="136"/>
      <c r="G49" s="136"/>
      <c r="H49" s="136">
        <f>'実質公債費比率（分子）の構造'!M$45</f>
        <v>41495</v>
      </c>
      <c r="I49" s="136"/>
      <c r="J49" s="136"/>
      <c r="K49" s="136">
        <f>'実質公債費比率（分子）の構造'!N$45</f>
        <v>40192</v>
      </c>
      <c r="L49" s="136"/>
      <c r="M49" s="136"/>
      <c r="N49" s="136">
        <f>'実質公債費比率（分子）の構造'!O$45</f>
        <v>40094</v>
      </c>
      <c r="O49" s="136"/>
      <c r="P49" s="136"/>
    </row>
    <row r="50" spans="1:16" x14ac:dyDescent="0.15">
      <c r="A50" s="136" t="s">
        <v>58</v>
      </c>
      <c r="B50" s="136" t="e">
        <f>NA()</f>
        <v>#N/A</v>
      </c>
      <c r="C50" s="136">
        <f>IF(ISNUMBER('実質公債費比率（分子）の構造'!K$53),'実質公債費比率（分子）の構造'!K$53,NA())</f>
        <v>23623</v>
      </c>
      <c r="D50" s="136" t="e">
        <f>NA()</f>
        <v>#N/A</v>
      </c>
      <c r="E50" s="136" t="e">
        <f>NA()</f>
        <v>#N/A</v>
      </c>
      <c r="F50" s="136">
        <f>IF(ISNUMBER('実質公債費比率（分子）の構造'!L$53),'実質公債費比率（分子）の構造'!L$53,NA())</f>
        <v>19867</v>
      </c>
      <c r="G50" s="136" t="e">
        <f>NA()</f>
        <v>#N/A</v>
      </c>
      <c r="H50" s="136" t="e">
        <f>NA()</f>
        <v>#N/A</v>
      </c>
      <c r="I50" s="136">
        <f>IF(ISNUMBER('実質公債費比率（分子）の構造'!M$53),'実質公債費比率（分子）の構造'!M$53,NA())</f>
        <v>22574</v>
      </c>
      <c r="J50" s="136" t="e">
        <f>NA()</f>
        <v>#N/A</v>
      </c>
      <c r="K50" s="136" t="e">
        <f>NA()</f>
        <v>#N/A</v>
      </c>
      <c r="L50" s="136">
        <f>IF(ISNUMBER('実質公債費比率（分子）の構造'!N$53),'実質公債費比率（分子）の構造'!N$53,NA())</f>
        <v>22581</v>
      </c>
      <c r="M50" s="136" t="e">
        <f>NA()</f>
        <v>#N/A</v>
      </c>
      <c r="N50" s="136" t="e">
        <f>NA()</f>
        <v>#N/A</v>
      </c>
      <c r="O50" s="136">
        <f>IF(ISNUMBER('実質公債費比率（分子）の構造'!O$53),'実質公債費比率（分子）の構造'!O$53,NA())</f>
        <v>27363</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487623</v>
      </c>
      <c r="E56" s="135"/>
      <c r="F56" s="135"/>
      <c r="G56" s="135">
        <f>'将来負担比率（分子）の構造'!J$51</f>
        <v>488424</v>
      </c>
      <c r="H56" s="135"/>
      <c r="I56" s="135"/>
      <c r="J56" s="135">
        <f>'将来負担比率（分子）の構造'!K$51</f>
        <v>493948</v>
      </c>
      <c r="K56" s="135"/>
      <c r="L56" s="135"/>
      <c r="M56" s="135">
        <f>'将来負担比率（分子）の構造'!L$51</f>
        <v>503307</v>
      </c>
      <c r="N56" s="135"/>
      <c r="O56" s="135"/>
      <c r="P56" s="135">
        <f>'将来負担比率（分子）の構造'!M$51</f>
        <v>507847</v>
      </c>
    </row>
    <row r="57" spans="1:16" x14ac:dyDescent="0.15">
      <c r="A57" s="135" t="s">
        <v>35</v>
      </c>
      <c r="B57" s="135"/>
      <c r="C57" s="135"/>
      <c r="D57" s="135">
        <f>'将来負担比率（分子）の構造'!I$50</f>
        <v>186445</v>
      </c>
      <c r="E57" s="135"/>
      <c r="F57" s="135"/>
      <c r="G57" s="135">
        <f>'将来負担比率（分子）の構造'!J$50</f>
        <v>186209</v>
      </c>
      <c r="H57" s="135"/>
      <c r="I57" s="135"/>
      <c r="J57" s="135">
        <f>'将来負担比率（分子）の構造'!K$50</f>
        <v>192557</v>
      </c>
      <c r="K57" s="135"/>
      <c r="L57" s="135"/>
      <c r="M57" s="135">
        <f>'将来負担比率（分子）の構造'!L$50</f>
        <v>189888</v>
      </c>
      <c r="N57" s="135"/>
      <c r="O57" s="135"/>
      <c r="P57" s="135">
        <f>'将来負担比率（分子）の構造'!M$50</f>
        <v>190580</v>
      </c>
    </row>
    <row r="58" spans="1:16" x14ac:dyDescent="0.15">
      <c r="A58" s="135" t="s">
        <v>34</v>
      </c>
      <c r="B58" s="135"/>
      <c r="C58" s="135"/>
      <c r="D58" s="135">
        <f>'将来負担比率（分子）の構造'!I$49</f>
        <v>116170</v>
      </c>
      <c r="E58" s="135"/>
      <c r="F58" s="135"/>
      <c r="G58" s="135">
        <f>'将来負担比率（分子）の構造'!J$49</f>
        <v>121888</v>
      </c>
      <c r="H58" s="135"/>
      <c r="I58" s="135"/>
      <c r="J58" s="135">
        <f>'将来負担比率（分子）の構造'!K$49</f>
        <v>124823</v>
      </c>
      <c r="K58" s="135"/>
      <c r="L58" s="135"/>
      <c r="M58" s="135">
        <f>'将来負担比率（分子）の構造'!L$49</f>
        <v>130511</v>
      </c>
      <c r="N58" s="135"/>
      <c r="O58" s="135"/>
      <c r="P58" s="135">
        <f>'将来負担比率（分子）の構造'!M$49</f>
        <v>130417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7057</v>
      </c>
      <c r="C61" s="135"/>
      <c r="D61" s="135"/>
      <c r="E61" s="135">
        <f>'将来負担比率（分子）の構造'!J$46</f>
        <v>6557</v>
      </c>
      <c r="F61" s="135"/>
      <c r="G61" s="135"/>
      <c r="H61" s="135">
        <f>'将来負担比率（分子）の構造'!K$46</f>
        <v>5924</v>
      </c>
      <c r="I61" s="135"/>
      <c r="J61" s="135"/>
      <c r="K61" s="135">
        <f>'将来負担比率（分子）の構造'!L$46</f>
        <v>1954</v>
      </c>
      <c r="L61" s="135"/>
      <c r="M61" s="135"/>
      <c r="N61" s="135">
        <f>'将来負担比率（分子）の構造'!M$46</f>
        <v>1899</v>
      </c>
      <c r="O61" s="135"/>
      <c r="P61" s="135"/>
    </row>
    <row r="62" spans="1:16" x14ac:dyDescent="0.15">
      <c r="A62" s="135" t="s">
        <v>29</v>
      </c>
      <c r="B62" s="135">
        <f>'将来負担比率（分子）の構造'!I$45</f>
        <v>63729</v>
      </c>
      <c r="C62" s="135"/>
      <c r="D62" s="135"/>
      <c r="E62" s="135">
        <f>'将来負担比率（分子）の構造'!J$45</f>
        <v>62708</v>
      </c>
      <c r="F62" s="135"/>
      <c r="G62" s="135"/>
      <c r="H62" s="135">
        <f>'将来負担比率（分子）の構造'!K$45</f>
        <v>61702</v>
      </c>
      <c r="I62" s="135"/>
      <c r="J62" s="135"/>
      <c r="K62" s="135">
        <f>'将来負担比率（分子）の構造'!L$45</f>
        <v>60052</v>
      </c>
      <c r="L62" s="135"/>
      <c r="M62" s="135"/>
      <c r="N62" s="135">
        <f>'将来負担比率（分子）の構造'!M$45</f>
        <v>55962</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105377</v>
      </c>
      <c r="C64" s="135"/>
      <c r="D64" s="135"/>
      <c r="E64" s="135">
        <f>'将来負担比率（分子）の構造'!J$43</f>
        <v>106781</v>
      </c>
      <c r="F64" s="135"/>
      <c r="G64" s="135"/>
      <c r="H64" s="135">
        <f>'将来負担比率（分子）の構造'!K$43</f>
        <v>104676</v>
      </c>
      <c r="I64" s="135"/>
      <c r="J64" s="135"/>
      <c r="K64" s="135">
        <f>'将来負担比率（分子）の構造'!L$43</f>
        <v>105941</v>
      </c>
      <c r="L64" s="135"/>
      <c r="M64" s="135"/>
      <c r="N64" s="135">
        <f>'将来負担比率（分子）の構造'!M$43</f>
        <v>101938</v>
      </c>
      <c r="O64" s="135"/>
      <c r="P64" s="135"/>
    </row>
    <row r="65" spans="1:16" x14ac:dyDescent="0.15">
      <c r="A65" s="135" t="s">
        <v>26</v>
      </c>
      <c r="B65" s="135">
        <f>'将来負担比率（分子）の構造'!I$42</f>
        <v>7278</v>
      </c>
      <c r="C65" s="135"/>
      <c r="D65" s="135"/>
      <c r="E65" s="135">
        <f>'将来負担比率（分子）の構造'!J$42</f>
        <v>4929</v>
      </c>
      <c r="F65" s="135"/>
      <c r="G65" s="135"/>
      <c r="H65" s="135">
        <f>'将来負担比率（分子）の構造'!K$42</f>
        <v>5965</v>
      </c>
      <c r="I65" s="135"/>
      <c r="J65" s="135"/>
      <c r="K65" s="135">
        <f>'将来負担比率（分子）の構造'!L$42</f>
        <v>3125</v>
      </c>
      <c r="L65" s="135"/>
      <c r="M65" s="135"/>
      <c r="N65" s="135">
        <f>'将来負担比率（分子）の構造'!M$42</f>
        <v>11836</v>
      </c>
      <c r="O65" s="135"/>
      <c r="P65" s="135"/>
    </row>
    <row r="66" spans="1:16" x14ac:dyDescent="0.15">
      <c r="A66" s="135" t="s">
        <v>25</v>
      </c>
      <c r="B66" s="135">
        <f>'将来負担比率（分子）の構造'!I$41</f>
        <v>940381</v>
      </c>
      <c r="C66" s="135"/>
      <c r="D66" s="135"/>
      <c r="E66" s="135">
        <f>'将来負担比率（分子）の構造'!J$41</f>
        <v>956720</v>
      </c>
      <c r="F66" s="135"/>
      <c r="G66" s="135"/>
      <c r="H66" s="135">
        <f>'将来負担比率（分子）の構造'!K$41</f>
        <v>980914</v>
      </c>
      <c r="I66" s="135"/>
      <c r="J66" s="135"/>
      <c r="K66" s="135">
        <f>'将来負担比率（分子）の構造'!L$41</f>
        <v>999511</v>
      </c>
      <c r="L66" s="135"/>
      <c r="M66" s="135"/>
      <c r="N66" s="135">
        <f>'将来負担比率（分子）の構造'!M$41</f>
        <v>1012875</v>
      </c>
      <c r="O66" s="135"/>
      <c r="P66" s="135"/>
    </row>
    <row r="67" spans="1:16" x14ac:dyDescent="0.15">
      <c r="A67" s="135" t="s">
        <v>62</v>
      </c>
      <c r="B67" s="135" t="e">
        <f>NA()</f>
        <v>#N/A</v>
      </c>
      <c r="C67" s="135">
        <f>IF(ISNUMBER('将来負担比率（分子）の構造'!I$52), IF('将来負担比率（分子）の構造'!I$52 &lt; 0, 0, '将来負担比率（分子）の構造'!I$52), NA())</f>
        <v>333584</v>
      </c>
      <c r="D67" s="135" t="e">
        <f>NA()</f>
        <v>#N/A</v>
      </c>
      <c r="E67" s="135" t="e">
        <f>NA()</f>
        <v>#N/A</v>
      </c>
      <c r="F67" s="135">
        <f>IF(ISNUMBER('将来負担比率（分子）の構造'!J$52), IF('将来負担比率（分子）の構造'!J$52 &lt; 0, 0, '将来負担比率（分子）の構造'!J$52), NA())</f>
        <v>341174</v>
      </c>
      <c r="G67" s="135" t="e">
        <f>NA()</f>
        <v>#N/A</v>
      </c>
      <c r="H67" s="135" t="e">
        <f>NA()</f>
        <v>#N/A</v>
      </c>
      <c r="I67" s="135">
        <f>IF(ISNUMBER('将来負担比率（分子）の構造'!K$52), IF('将来負担比率（分子）の構造'!K$52 &lt; 0, 0, '将来負担比率（分子）の構造'!K$52), NA())</f>
        <v>347852</v>
      </c>
      <c r="J67" s="135" t="e">
        <f>NA()</f>
        <v>#N/A</v>
      </c>
      <c r="K67" s="135" t="e">
        <f>NA()</f>
        <v>#N/A</v>
      </c>
      <c r="L67" s="135">
        <f>IF(ISNUMBER('将来負担比率（分子）の構造'!L$52), IF('将来負担比率（分子）の構造'!L$52 &lt; 0, 0, '将来負担比率（分子）の構造'!L$52), NA())</f>
        <v>346877</v>
      </c>
      <c r="M67" s="135" t="e">
        <f>NA()</f>
        <v>#N/A</v>
      </c>
      <c r="N67" s="135" t="e">
        <f>NA()</f>
        <v>#N/A</v>
      </c>
      <c r="O67" s="135">
        <f>IF(ISNUMBER('将来負担比率（分子）の構造'!M$52), IF('将来負担比率（分子）の構造'!M$52 &lt; 0, 0, '将来負担比率（分子）の構造'!M$52), NA())</f>
        <v>355666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