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0185" windowHeight="9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T23" i="12" l="1"/>
  <c r="AS23" i="12"/>
  <c r="AR23" i="12"/>
  <c r="AQ23" i="12"/>
  <c r="AB7" i="12"/>
  <c r="AC7" i="12" l="1"/>
  <c r="AD7" i="12" l="1"/>
  <c r="AE7" i="12" s="1"/>
  <c r="BG38" i="10" l="1"/>
  <c r="BG37" i="10"/>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AM38" i="10"/>
  <c r="C38" i="10"/>
  <c r="AM37" i="10"/>
  <c r="C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AM34" i="10"/>
  <c r="AM35" i="10" s="1"/>
  <c r="AM36" i="10" s="1"/>
  <c r="BE34" i="10" l="1"/>
  <c r="BE35" i="10" s="1"/>
  <c r="BE36" i="10" s="1"/>
  <c r="BE37" i="10" s="1"/>
  <c r="BE38" i="10" s="1"/>
  <c r="BW34" i="10" l="1"/>
  <c r="BW35" i="10" l="1"/>
  <c r="BW36" i="10" s="1"/>
  <c r="BW37" i="10" s="1"/>
  <c r="BW38" i="10" s="1"/>
  <c r="BW39" i="10" s="1"/>
  <c r="CO34" i="10" l="1"/>
  <c r="CO35" i="10" s="1"/>
  <c r="CO36" i="10" s="1"/>
  <c r="CO37" i="10" s="1"/>
  <c r="CO38" i="10" s="1"/>
  <c r="CO39" i="10" s="1"/>
  <c r="CO40" i="10" s="1"/>
  <c r="CO41" i="10" s="1"/>
</calcChain>
</file>

<file path=xl/sharedStrings.xml><?xml version="1.0" encoding="utf-8"?>
<sst xmlns="http://schemas.openxmlformats.org/spreadsheetml/2006/main" count="1260" uniqueCount="615">
  <si>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</si>
  <si>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</si>
  <si>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</si>
  <si>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</si>
  <si>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</si>
  <si>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</si>
  <si>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</si>
  <si>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</si>
  <si>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</si>
  <si>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</si>
  <si>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</si>
  <si>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</si>
  <si>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</si>
  <si>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</si>
  <si>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</si>
  <si>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</si>
  <si>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</si>
  <si>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</si>
  <si>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</si>
  <si>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</si>
  <si>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</si>
  <si>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</si>
  <si>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</si>
  <si>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</si>
  <si>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</si>
  <si>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</si>
  <si>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</si>
  <si>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</si>
  <si>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</si>
  <si>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</si>
  <si>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</si>
  <si>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</si>
  <si>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</si>
  <si>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</si>
  <si>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</si>
  <si>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</si>
  <si>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</si>
  <si>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</si>
  <si>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</si>
  <si>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</si>
  <si>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</si>
  <si>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</si>
  <si>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</si>
  <si>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</si>
  <si>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</si>
  <si>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</si>
  <si>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</si>
  <si>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</si>
  <si>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</si>
  <si>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</si>
  <si>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</si>
  <si>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</si>
  <si>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</si>
  <si>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</si>
  <si>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</si>
  <si>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</si>
  <si>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</si>
  <si>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</si>
  <si>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</si>
  <si>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</si>
  <si>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</si>
  <si>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</si>
  <si>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</si>
  <si>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</si>
  <si>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</si>
  <si>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</si>
  <si>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</si>
  <si>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</si>
  <si>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</si>
  <si>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</si>
  <si>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</si>
  <si>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</si>
  <si>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</si>
  <si>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</si>
  <si>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</si>
  <si>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</si>
  <si>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</si>
  <si>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</si>
  <si>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</si>
  <si>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</si>
  <si>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</si>
  <si>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</si>
  <si>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</si>
  <si>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</si>
  <si>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</si>
  <si>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</si>
  <si>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</si>
  <si>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</si>
  <si>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</si>
  <si>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</si>
  <si>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</si>
  <si>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</si>
  <si>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</si>
  <si>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</si>
  <si>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</si>
  <si>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</si>
  <si>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</si>
  <si>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</si>
  <si>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</si>
  <si>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</si>
  <si>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</si>
  <si>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</si>
  <si>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</si>
  <si>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</si>
  <si>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</si>
  <si>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</si>
  <si>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</si>
  <si>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</si>
  <si>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</si>
  <si>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</si>
  <si>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</si>
  <si>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</si>
  <si>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</si>
  <si>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</si>
  <si>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</si>
  <si>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</si>
  <si>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</si>
  <si>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</si>
  <si>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</si>
  <si>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</si>
  <si>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</si>
  <si>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</si>
  <si>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</si>
  <si>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</si>
  <si>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</si>
  <si>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</si>
  <si>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</si>
  <si>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</si>
  <si>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</si>
  <si>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</si>
  <si>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</si>
  <si>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</si>
  <si>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</si>
  <si>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</si>
  <si>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</si>
  <si>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</si>
  <si>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</si>
  <si>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</si>
  <si>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</si>
  <si>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</si>
  <si>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</si>
  <si>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</si>
  <si>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</si>
  <si>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</si>
  <si>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</si>
  <si>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</si>
  <si>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</si>
  <si>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</si>
  <si>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</si>
  <si>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</si>
  <si>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</si>
  <si>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</si>
  <si>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</si>
  <si>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</si>
  <si>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</si>
  <si>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</si>
  <si>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</si>
  <si>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</si>
  <si>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</si>
  <si>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</si>
  <si>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</si>
  <si>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</si>
  <si>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</si>
  <si>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</si>
  <si>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</si>
  <si>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</si>
  <si>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</si>
  <si>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</si>
  <si>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</si>
  <si>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</si>
  <si>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</si>
  <si>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</si>
  <si>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</si>
  <si>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</si>
  <si>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</si>
  <si>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</si>
  <si>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</si>
  <si>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</si>
  <si>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</si>
  <si>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</si>
  <si>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</si>
  <si>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</si>
  <si>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</si>
  <si>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</si>
  <si>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</si>
  <si>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</si>
  <si>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</si>
  <si>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</si>
  <si>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</si>
  <si>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</si>
  <si>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</si>
  <si>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</si>
  <si>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</si>
  <si>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</si>
  <si>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</si>
  <si>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</si>
  <si>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</si>
  <si>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</si>
  <si>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</si>
  <si>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</si>
  <si>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</si>
  <si>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</si>
  <si>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</si>
  <si>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</si>
  <si>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</si>
  <si>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</si>
  <si>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</si>
  <si>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</si>
  <si>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京都府福知山市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</si>
  <si>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</si>
  <si>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</si>
  <si>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</si>
  <si>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</si>
  <si>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</si>
  <si>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</si>
  <si>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</si>
  <si>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</si>
  <si>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</si>
  <si>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</si>
  <si>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</si>
  <si>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</si>
  <si>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</si>
  <si>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</si>
  <si>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</si>
  <si>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</si>
  <si>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</si>
  <si>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</si>
  <si>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</si>
  <si>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</si>
  <si>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</si>
  <si>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</si>
  <si>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</si>
  <si>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</si>
  <si>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</si>
  <si>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</si>
  <si>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</si>
  <si>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</si>
  <si>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</si>
  <si>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</si>
  <si>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</si>
  <si>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</si>
  <si>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</si>
  <si>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</si>
  <si>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</si>
  <si>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</si>
  <si>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</si>
  <si>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</si>
  <si>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</si>
  <si>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</si>
  <si>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</si>
  <si>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</si>
  <si>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</si>
  <si>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</si>
  <si>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</si>
  <si>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</si>
  <si>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</si>
  <si>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</si>
  <si>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</si>
  <si>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</si>
  <si>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</si>
  <si>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</si>
  <si>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</si>
  <si>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</si>
  <si>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</si>
  <si>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</si>
  <si>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</si>
  <si>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</si>
  <si>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</si>
  <si>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</si>
  <si>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</si>
  <si>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</si>
  <si>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</si>
  <si>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</si>
  <si>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</si>
  <si>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</si>
  <si>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</si>
  <si>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</si>
  <si>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</si>
  <si>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</si>
  <si>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</si>
  <si>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</si>
  <si>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</si>
  <si>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</si>
  <si>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</si>
  <si>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</si>
  <si>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</si>
  <si>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</si>
  <si>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</si>
  <si>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</si>
  <si>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</si>
  <si>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</si>
  <si>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</si>
  <si>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</si>
  <si>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</si>
  <si>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</si>
  <si>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</si>
  <si>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</si>
  <si>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</si>
  <si>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</si>
  <si>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</si>
  <si>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</si>
  <si>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</si>
  <si>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</si>
  <si>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</si>
  <si>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</si>
  <si>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</si>
  <si>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</si>
  <si>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</si>
  <si>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</si>
  <si>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</si>
  <si>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</si>
  <si>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</si>
  <si>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</si>
  <si>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</si>
  <si>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</si>
  <si>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</si>
  <si>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</si>
  <si>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</si>
  <si>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</si>
  <si>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</si>
  <si>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</si>
  <si>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</si>
  <si>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</si>
  <si>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</si>
  <si>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</si>
  <si>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</si>
  <si>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</si>
  <si>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</si>
  <si>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</si>
  <si>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</si>
  <si>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</si>
  <si>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</si>
  <si>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</si>
  <si>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</si>
  <si>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</si>
  <si>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</si>
  <si>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</si>
  <si>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</si>
  <si>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</si>
  <si>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</si>
  <si>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</si>
  <si>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</si>
  <si>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</si>
  <si>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</si>
  <si>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</si>
  <si>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</si>
  <si>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</si>
  <si>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</si>
  <si>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</si>
  <si>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</si>
  <si>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</si>
  <si>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</si>
  <si>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</si>
  <si>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</si>
  <si>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</si>
  <si>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</si>
  <si>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</si>
  <si>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京都府福知山市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</si>
  <si>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</si>
  <si>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</si>
  <si>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</si>
  <si>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</si>
  <si>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</si>
  <si>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</si>
  <si>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</si>
  <si>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</si>
  <si>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</si>
  <si>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</si>
  <si>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</si>
  <si>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</si>
  <si>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</si>
  <si>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</si>
  <si>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</si>
  <si>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</si>
  <si>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</si>
  <si>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</si>
  <si>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</si>
  <si>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</si>
  <si>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</si>
  <si>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地域情報通信ネットワーク事業特別会計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</si>
  <si>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</si>
  <si>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</si>
  <si>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</si>
  <si>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</si>
  <si>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</si>
  <si>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</si>
  <si>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</si>
  <si>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</si>
  <si>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</si>
  <si>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</si>
  <si>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</si>
  <si>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</si>
  <si>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</si>
  <si>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</si>
  <si>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</si>
  <si>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</si>
  <si>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</si>
  <si>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</si>
  <si>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</si>
  <si>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</si>
  <si>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</si>
  <si>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</si>
  <si>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</si>
  <si>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</si>
  <si>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と畜場費特別会計</t>
    <phoneticPr fontId="5"/>
  </si>
  <si>
    <t>-</t>
    <phoneticPr fontId="5"/>
  </si>
  <si>
    <t>法非適用企業</t>
    <phoneticPr fontId="5"/>
  </si>
  <si>
    <t>公設地方卸売市場事業特別会計</t>
    <phoneticPr fontId="5"/>
  </si>
  <si>
    <t>法非適用企業</t>
    <phoneticPr fontId="5"/>
  </si>
  <si>
    <t>農業集落排水施設事業特別会計</t>
    <phoneticPr fontId="5"/>
  </si>
  <si>
    <t>石原土地区画整理事業特別会計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</si>
  <si>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</si>
  <si>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</si>
  <si>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</si>
  <si>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</si>
  <si>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</si>
  <si>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</si>
  <si>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</si>
  <si>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</si>
  <si>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</si>
  <si>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</si>
  <si>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</si>
  <si>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</si>
  <si>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</si>
  <si>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</si>
  <si>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</si>
  <si>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</si>
  <si>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</si>
  <si>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</si>
  <si>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</si>
  <si>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</si>
  <si>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</si>
  <si>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</si>
  <si>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</si>
  <si>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</si>
  <si>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</si>
  <si>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</si>
  <si>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</si>
  <si>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</si>
  <si>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</si>
  <si>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</si>
  <si>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</si>
  <si>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</si>
  <si>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</si>
  <si>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</si>
  <si>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</si>
  <si>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</si>
  <si>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</si>
  <si>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</si>
  <si>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</si>
  <si>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</si>
  <si>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</si>
  <si>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</si>
  <si>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</si>
  <si>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</si>
  <si>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</si>
  <si>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</si>
  <si>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</si>
  <si>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</si>
  <si>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</si>
  <si>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</si>
  <si>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</si>
  <si>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</si>
  <si>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</si>
  <si>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</si>
  <si>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</si>
  <si>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</si>
  <si>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</si>
  <si>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</si>
  <si>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</si>
  <si>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</si>
  <si>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</si>
  <si>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</si>
  <si>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</si>
  <si>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農業集落排水施設事業特別会計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</si>
  <si>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</si>
  <si>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</si>
  <si>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</si>
  <si>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</si>
  <si>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</si>
  <si>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</si>
  <si>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</si>
  <si>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</si>
  <si>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</si>
  <si>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</si>
  <si>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</si>
  <si>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</si>
  <si>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</si>
  <si>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</si>
  <si>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</si>
  <si>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</si>
  <si>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</si>
  <si>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</si>
  <si>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</si>
  <si>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</si>
  <si>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</si>
  <si>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</si>
  <si>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</si>
  <si>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</si>
  <si>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</si>
  <si>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</si>
  <si>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</si>
  <si>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</si>
  <si>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</si>
  <si>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</si>
  <si>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</si>
  <si>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</si>
  <si>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</si>
  <si>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</si>
  <si>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</si>
  <si>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</si>
  <si>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</si>
  <si>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</si>
  <si>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</si>
  <si>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</si>
  <si>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</si>
  <si>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</si>
  <si>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</si>
  <si>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</si>
  <si>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</si>
  <si>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</si>
  <si>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</si>
  <si>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</si>
  <si>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</si>
  <si>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</si>
  <si>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</si>
  <si>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</si>
  <si>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</si>
  <si>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</si>
  <si>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</si>
  <si>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</si>
  <si>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</si>
  <si>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</si>
  <si>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</si>
  <si>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</si>
  <si>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</si>
  <si>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</si>
  <si>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</si>
  <si>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</si>
  <si>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</si>
  <si>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</si>
  <si>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</si>
  <si>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</si>
  <si>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</si>
  <si>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</si>
  <si>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</si>
  <si>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</si>
  <si>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</si>
  <si>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</si>
  <si>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</si>
  <si>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</si>
  <si>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</si>
  <si>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</si>
  <si>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</si>
  <si>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</si>
  <si>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</si>
  <si>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</si>
  <si>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</si>
  <si>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</si>
  <si>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</si>
  <si>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</si>
  <si>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</si>
  <si>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4.01</t>
  </si>
  <si>
    <t>▲ 0.66</t>
  </si>
  <si>
    <t>病院事業会計</t>
  </si>
  <si>
    <t>水道事業会計</t>
  </si>
  <si>
    <t>一般会計</t>
  </si>
  <si>
    <t>介護保険事業特別会計（保険事業勘定）</t>
  </si>
  <si>
    <t>国民健康保険事業特別会計</t>
  </si>
  <si>
    <t>下水道事業会計</t>
  </si>
  <si>
    <t>宅地造成事業特別会計</t>
  </si>
  <si>
    <t>農業集落排水施設事業特別会計</t>
  </si>
  <si>
    <t>その他会計（赤字）</t>
  </si>
  <si>
    <t>その他会計（黒字）</t>
  </si>
  <si>
    <t>-</t>
    <phoneticPr fontId="2"/>
  </si>
  <si>
    <t>-</t>
    <phoneticPr fontId="2"/>
  </si>
  <si>
    <t>-</t>
    <phoneticPr fontId="2"/>
  </si>
  <si>
    <t>-</t>
    <phoneticPr fontId="2"/>
  </si>
  <si>
    <t>-</t>
    <phoneticPr fontId="2"/>
  </si>
  <si>
    <t>-</t>
    <phoneticPr fontId="2"/>
  </si>
  <si>
    <t>京都府自治会館管理組合（一般会計）</t>
    <rPh sb="0" eb="3">
      <t>キョウトフ</t>
    </rPh>
    <rPh sb="3" eb="5">
      <t>ジチ</t>
    </rPh>
    <rPh sb="5" eb="7">
      <t>カイカン</t>
    </rPh>
    <rPh sb="7" eb="9">
      <t>カンリ</t>
    </rPh>
    <rPh sb="9" eb="11">
      <t>クミアイ</t>
    </rPh>
    <rPh sb="12" eb="14">
      <t>イッパン</t>
    </rPh>
    <rPh sb="14" eb="16">
      <t>カイケイ</t>
    </rPh>
    <phoneticPr fontId="2"/>
  </si>
  <si>
    <t>京都府住宅新築資金等貸付事業管理組合（一般会計）</t>
    <rPh sb="0" eb="3">
      <t>キョウトフ</t>
    </rPh>
    <rPh sb="3" eb="5">
      <t>ジュウタク</t>
    </rPh>
    <rPh sb="5" eb="7">
      <t>シンチク</t>
    </rPh>
    <rPh sb="7" eb="9">
      <t>シキン</t>
    </rPh>
    <rPh sb="9" eb="10">
      <t>ナド</t>
    </rPh>
    <rPh sb="10" eb="12">
      <t>カシツ</t>
    </rPh>
    <rPh sb="12" eb="14">
      <t>ジギョウ</t>
    </rPh>
    <rPh sb="14" eb="16">
      <t>カンリ</t>
    </rPh>
    <rPh sb="16" eb="18">
      <t>クミアイ</t>
    </rPh>
    <rPh sb="19" eb="21">
      <t>イッパン</t>
    </rPh>
    <rPh sb="21" eb="23">
      <t>カイケイ</t>
    </rPh>
    <phoneticPr fontId="2"/>
  </si>
  <si>
    <t>京都府住宅新築資金等貸付事業管理組合（特別会計）</t>
    <rPh sb="19" eb="21">
      <t>トクベツ</t>
    </rPh>
    <phoneticPr fontId="2"/>
  </si>
  <si>
    <t>京都府後期高齢者医療広域連合（一般会計）</t>
    <rPh sb="0" eb="2">
      <t>キョウト</t>
    </rPh>
    <rPh sb="2" eb="3">
      <t>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</si>
  <si>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15" eb="17">
      <t>コウキ</t>
    </rPh>
    <rPh sb="17" eb="20">
      <t>コウレイシャ</t>
    </rPh>
    <rPh sb="20" eb="22">
      <t>イリョウ</t>
    </rPh>
    <rPh sb="22" eb="24">
      <t>トクベツ</t>
    </rPh>
    <rPh sb="24" eb="26">
      <t>カイケイ</t>
    </rPh>
    <phoneticPr fontId="2"/>
  </si>
  <si>
    <t>京都地方税機構（一般会計）</t>
    <rPh sb="0" eb="2">
      <t>キョウト</t>
    </rPh>
    <rPh sb="2" eb="5">
      <t>チホウゼイ</t>
    </rPh>
    <rPh sb="5" eb="7">
      <t>キコウ</t>
    </rPh>
    <rPh sb="8" eb="10">
      <t>イッパン</t>
    </rPh>
    <rPh sb="10" eb="12">
      <t>カイケイ</t>
    </rPh>
    <phoneticPr fontId="2"/>
  </si>
  <si>
    <t>-</t>
    <phoneticPr fontId="2"/>
  </si>
  <si>
    <t>福知山市体育協会</t>
  </si>
  <si>
    <t>福知山市都市緑化協会</t>
  </si>
  <si>
    <t>福知山市文化協会</t>
  </si>
  <si>
    <t>福知山まちづくり</t>
  </si>
  <si>
    <t>福知山上下水道サービスセンター</t>
  </si>
  <si>
    <t>大江観光</t>
  </si>
  <si>
    <t>やくの農業振興団</t>
  </si>
  <si>
    <t>公立大学法人福知山公立大学</t>
  </si>
  <si>
    <t>地域振興基金</t>
    <rPh sb="0" eb="2">
      <t>チイキ</t>
    </rPh>
    <rPh sb="2" eb="4">
      <t>シンコウ</t>
    </rPh>
    <rPh sb="4" eb="6">
      <t>キキン</t>
    </rPh>
    <phoneticPr fontId="11"/>
  </si>
  <si>
    <t>合併算定替逓減対策基金</t>
    <rPh sb="0" eb="2">
      <t>ガッペイ</t>
    </rPh>
    <rPh sb="2" eb="4">
      <t>サンテイ</t>
    </rPh>
    <rPh sb="4" eb="5">
      <t>ガ</t>
    </rPh>
    <rPh sb="5" eb="7">
      <t>テイゲン</t>
    </rPh>
    <rPh sb="7" eb="9">
      <t>タイサク</t>
    </rPh>
    <rPh sb="9" eb="11">
      <t>キキン</t>
    </rPh>
    <phoneticPr fontId="11"/>
  </si>
  <si>
    <t>文化芸術会館建設基金</t>
    <rPh sb="0" eb="2">
      <t>ブンカ</t>
    </rPh>
    <rPh sb="2" eb="4">
      <t>ゲイジュツ</t>
    </rPh>
    <rPh sb="4" eb="6">
      <t>カイカン</t>
    </rPh>
    <rPh sb="6" eb="8">
      <t>ケンセツ</t>
    </rPh>
    <rPh sb="8" eb="10">
      <t>キキン</t>
    </rPh>
    <phoneticPr fontId="11"/>
  </si>
  <si>
    <t>地域福祉基金</t>
    <rPh sb="0" eb="2">
      <t>チイキ</t>
    </rPh>
    <rPh sb="2" eb="4">
      <t>フクシ</t>
    </rPh>
    <rPh sb="4" eb="6">
      <t>キキン</t>
    </rPh>
    <phoneticPr fontId="11"/>
  </si>
  <si>
    <t>過疎地域自立促進基金</t>
    <rPh sb="0" eb="2">
      <t>カソ</t>
    </rPh>
    <rPh sb="2" eb="4">
      <t>チイキ</t>
    </rPh>
    <rPh sb="4" eb="6">
      <t>ジリツ</t>
    </rPh>
    <rPh sb="6" eb="8">
      <t>ソクシン</t>
    </rPh>
    <rPh sb="8" eb="10">
      <t>キキン</t>
    </rPh>
    <phoneticPr fontId="11"/>
  </si>
  <si>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</si>
  <si>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</si>
  <si>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</si>
  <si>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</si>
  <si>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</si>
  <si>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</si>
  <si>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</si>
  <si>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</si>
  <si>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</si>
  <si>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将来負担比率、有形固定資産減価償却率いずれも類似団体と比較して高い水準にある。
市債の新規発行の抑制や一部繰上償還などにより市債残高が減少したこと、また交付税算入率の高い市債発行に努めたことや充当可能基金が増加したことが、将来負担比率の低下につながったものと考えられる。一方で有形固定資産減価償却率については増加しているが、これは施設の更新が抑制傾向にあるためである。今後は公共施設マネジメント計画に基づき、老朽化の進む施設を優先的に長寿命化に係る改修や集約化、除却を計画的に行っていく予定である。
</t>
    <rPh sb="135" eb="137">
      <t>イッポウ</t>
    </rPh>
    <rPh sb="138" eb="140">
      <t>ユウケイ</t>
    </rPh>
    <rPh sb="140" eb="142">
      <t>コテイ</t>
    </rPh>
    <rPh sb="142" eb="144">
      <t>シサン</t>
    </rPh>
    <rPh sb="144" eb="146">
      <t>ゲンカ</t>
    </rPh>
    <rPh sb="146" eb="148">
      <t>ショウキャク</t>
    </rPh>
    <rPh sb="148" eb="149">
      <t>リツ</t>
    </rPh>
    <rPh sb="154" eb="156">
      <t>ゾウカ</t>
    </rPh>
    <rPh sb="165" eb="167">
      <t>シセツ</t>
    </rPh>
    <rPh sb="168" eb="170">
      <t>コウシン</t>
    </rPh>
    <rPh sb="171" eb="173">
      <t>ヨクセイ</t>
    </rPh>
    <rPh sb="173" eb="175">
      <t>ケイコウ</t>
    </rPh>
    <rPh sb="184" eb="186">
      <t>コンゴ</t>
    </rPh>
    <rPh sb="187" eb="189">
      <t>コウキョウ</t>
    </rPh>
    <rPh sb="189" eb="191">
      <t>シセツ</t>
    </rPh>
    <rPh sb="197" eb="199">
      <t>ケイカク</t>
    </rPh>
    <rPh sb="200" eb="201">
      <t>モト</t>
    </rPh>
    <rPh sb="204" eb="207">
      <t>ロウキュウカ</t>
    </rPh>
    <rPh sb="208" eb="209">
      <t>スス</t>
    </rPh>
    <rPh sb="210" eb="212">
      <t>シセツ</t>
    </rPh>
    <rPh sb="213" eb="216">
      <t>ユウセンテキ</t>
    </rPh>
    <rPh sb="243" eb="245">
      <t>ヨテイ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</si>
  <si>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</si>
  <si>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</si>
  <si>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</si>
  <si>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</si>
  <si>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実質公債費比率は類似団体と比較して高い水準となっている。これは地域情報化事業に係る償還額が一時的に増加したことによるもので、償還が終了する平成30年度の翌年度以降は低下するものと見込んでいる。
　将来負担比率についても類似団体と比較して高い水準となっているが、近年は低下傾向にある。これは、市債の新規発行の抑制や一部繰上償還などにより市債残高が減少したこと、また交付税算入率の高い市債発行に努めたことや充当可能基金が増加したことが、将来負担比率の低下につながったものと考えている。</t>
    <rPh sb="2" eb="4">
      <t>ジッシツ</t>
    </rPh>
    <rPh sb="4" eb="7">
      <t>コウサイヒ</t>
    </rPh>
    <rPh sb="7" eb="9">
      <t>ヒリツ</t>
    </rPh>
    <rPh sb="10" eb="12">
      <t>ルイジ</t>
    </rPh>
    <rPh sb="12" eb="14">
      <t>ダンタイ</t>
    </rPh>
    <rPh sb="15" eb="17">
      <t>ヒカク</t>
    </rPh>
    <rPh sb="19" eb="20">
      <t>タカ</t>
    </rPh>
    <rPh sb="21" eb="23">
      <t>スイジュン</t>
    </rPh>
    <rPh sb="47" eb="50">
      <t>イチジテキ</t>
    </rPh>
    <rPh sb="78" eb="81">
      <t>ヨクネンド</t>
    </rPh>
    <rPh sb="81" eb="83">
      <t>イコウ</t>
    </rPh>
    <rPh sb="84" eb="86">
      <t>テイカ</t>
    </rPh>
    <rPh sb="100" eb="102">
      <t>ショウライ</t>
    </rPh>
    <rPh sb="102" eb="104">
      <t>フタン</t>
    </rPh>
    <rPh sb="104" eb="106">
      <t>ヒリツ</t>
    </rPh>
    <rPh sb="111" eb="113">
      <t>ルイジ</t>
    </rPh>
    <rPh sb="113" eb="115">
      <t>ダンタイ</t>
    </rPh>
    <rPh sb="116" eb="118">
      <t>ヒカク</t>
    </rPh>
    <rPh sb="120" eb="121">
      <t>タカ</t>
    </rPh>
    <rPh sb="122" eb="124">
      <t>スイジュン</t>
    </rPh>
    <rPh sb="132" eb="134">
      <t>キンネン</t>
    </rPh>
    <rPh sb="135" eb="137">
      <t>テイカ</t>
    </rPh>
    <rPh sb="137" eb="139">
      <t>ケイコウ</t>
    </rPh>
    <rPh sb="162" eb="164">
      <t>ショウカン</t>
    </rPh>
    <rPh sb="169" eb="171">
      <t>シサイ</t>
    </rPh>
    <rPh sb="171" eb="173">
      <t>ザンダカ</t>
    </rPh>
    <rPh sb="174" eb="176">
      <t>ゲンショウ</t>
    </rPh>
    <rPh sb="183" eb="186">
      <t>コウフゼイ</t>
    </rPh>
    <rPh sb="186" eb="188">
      <t>サンニュウ</t>
    </rPh>
    <rPh sb="188" eb="189">
      <t>リツ</t>
    </rPh>
    <rPh sb="190" eb="191">
      <t>タカ</t>
    </rPh>
    <rPh sb="192" eb="194">
      <t>シサイ</t>
    </rPh>
    <rPh sb="194" eb="196">
      <t>ハッコウ</t>
    </rPh>
    <rPh sb="197" eb="198">
      <t>ツト</t>
    </rPh>
    <rPh sb="203" eb="205">
      <t>ジュウトウ</t>
    </rPh>
    <rPh sb="205" eb="207">
      <t>カノウ</t>
    </rPh>
    <rPh sb="207" eb="209">
      <t>キキン</t>
    </rPh>
    <rPh sb="210" eb="212">
      <t>ゾウカ</t>
    </rPh>
    <rPh sb="218" eb="220">
      <t>ショウライ</t>
    </rPh>
    <rPh sb="220" eb="222">
      <t>フタン</t>
    </rPh>
    <rPh sb="222" eb="224">
      <t>ヒリツ</t>
    </rPh>
    <rPh sb="225" eb="227">
      <t>テイカ</t>
    </rPh>
    <rPh sb="236" eb="23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</si>
</sst>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BE9E-44E1-82B3-C44DBA344F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83639</c:v>
                </c:pt>
                <c:pt idx="1">
                  <c:v>78883</c:v>
                </c:pt>
                <c:pt idx="2">
                  <c:v>71537</c:v>
                </c:pt>
                <c:pt idx="3">
                  <c:v>60756</c:v>
                </c:pt>
                <c:pt idx="4">
                  <c:v>50678</c:v>
                </c:pt>
              </c:numCache>
            </c:numRef>
          </c:val>
          <c:smooth val="0"/>
          <c:extLst xmlns:c16r2="http://schemas.microsoft.com/office/drawing/2015/06/chart">
            <c:ext xmlns:c16="http://schemas.microsoft.com/office/drawing/2014/chart" uri="{C3380CC4-5D6E-409C-BE32-E72D297353CC}">
              <c16:uniqueId val="{00000001-BE9E-44E1-82B3-C44DBA344F3A}"/>
            </c:ext>
          </c:extLst>
        </c:ser>
        <c:dLbls>
          <c:showLegendKey val="0"/>
          <c:showVal val="0"/>
          <c:showCatName val="0"/>
          <c:showSerName val="0"/>
          <c:showPercent val="0"/>
          <c:showBubbleSize val="0"/>
        </c:dLbls>
        <c:marker val="1"/>
        <c:smooth val="0"/>
        <c:axId val="228918016"/>
        <c:axId val="228919552"/>
      </c:lineChart>
      <c:catAx>
        <c:axId val="228918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919552"/>
        <c:crosses val="autoZero"/>
        <c:auto val="1"/>
        <c:lblAlgn val="ctr"/>
        <c:lblOffset val="100"/>
        <c:tickLblSkip val="1"/>
        <c:tickMarkSkip val="1"/>
        <c:noMultiLvlLbl val="0"/>
      </c:catAx>
      <c:valAx>
        <c:axId val="2289195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918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c:v>
                </c:pt>
                <c:pt idx="1">
                  <c:v>3.62</c:v>
                </c:pt>
                <c:pt idx="2">
                  <c:v>3.07</c:v>
                </c:pt>
                <c:pt idx="3">
                  <c:v>4.34</c:v>
                </c:pt>
                <c:pt idx="4">
                  <c:v>3.87</c:v>
                </c:pt>
              </c:numCache>
            </c:numRef>
          </c:val>
          <c:extLst xmlns:c16r2="http://schemas.microsoft.com/office/drawing/2015/06/chart">
            <c:ext xmlns:c16="http://schemas.microsoft.com/office/drawing/2014/chart" uri="{C3380CC4-5D6E-409C-BE32-E72D297353CC}">
              <c16:uniqueId val="{00000000-2761-4ABB-9E19-E3AD488B9A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9.9700000000000006</c:v>
                </c:pt>
                <c:pt idx="1">
                  <c:v>7.85</c:v>
                </c:pt>
                <c:pt idx="2">
                  <c:v>9.56</c:v>
                </c:pt>
                <c:pt idx="3">
                  <c:v>9.7899999999999991</c:v>
                </c:pt>
                <c:pt idx="4">
                  <c:v>11.43</c:v>
                </c:pt>
              </c:numCache>
            </c:numRef>
          </c:val>
          <c:extLst xmlns:c16r2="http://schemas.microsoft.com/office/drawing/2015/06/chart">
            <c:ext xmlns:c16="http://schemas.microsoft.com/office/drawing/2014/chart" uri="{C3380CC4-5D6E-409C-BE32-E72D297353CC}">
              <c16:uniqueId val="{00000001-2761-4ABB-9E19-E3AD488B9AE7}"/>
            </c:ext>
          </c:extLst>
        </c:ser>
        <c:dLbls>
          <c:showLegendKey val="0"/>
          <c:showVal val="0"/>
          <c:showCatName val="0"/>
          <c:showSerName val="0"/>
          <c:showPercent val="0"/>
          <c:showBubbleSize val="0"/>
        </c:dLbls>
        <c:gapWidth val="250"/>
        <c:overlap val="100"/>
        <c:axId val="237063552"/>
        <c:axId val="237078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c:v>
                </c:pt>
                <c:pt idx="1">
                  <c:v>-4.01</c:v>
                </c:pt>
                <c:pt idx="2">
                  <c:v>0.46</c:v>
                </c:pt>
                <c:pt idx="3">
                  <c:v>1.01</c:v>
                </c:pt>
                <c:pt idx="4">
                  <c:v>-0.66</c:v>
                </c:pt>
              </c:numCache>
            </c:numRef>
          </c:val>
          <c:smooth val="0"/>
          <c:extLst xmlns:c16r2="http://schemas.microsoft.com/office/drawing/2015/06/chart">
            <c:ext xmlns:c16="http://schemas.microsoft.com/office/drawing/2014/chart" uri="{C3380CC4-5D6E-409C-BE32-E72D297353CC}">
              <c16:uniqueId val="{00000002-2761-4ABB-9E19-E3AD488B9AE7}"/>
            </c:ext>
          </c:extLst>
        </c:ser>
        <c:dLbls>
          <c:showLegendKey val="0"/>
          <c:showVal val="0"/>
          <c:showCatName val="0"/>
          <c:showSerName val="0"/>
          <c:showPercent val="0"/>
          <c:showBubbleSize val="0"/>
        </c:dLbls>
        <c:marker val="1"/>
        <c:smooth val="0"/>
        <c:axId val="237063552"/>
        <c:axId val="237078016"/>
      </c:lineChart>
      <c:catAx>
        <c:axId val="23706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078016"/>
        <c:crosses val="autoZero"/>
        <c:auto val="1"/>
        <c:lblAlgn val="ctr"/>
        <c:lblOffset val="100"/>
        <c:tickLblSkip val="1"/>
        <c:tickMarkSkip val="1"/>
        <c:noMultiLvlLbl val="0"/>
      </c:catAx>
      <c:valAx>
        <c:axId val="23707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06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c:v>
                </c:pt>
                <c:pt idx="2">
                  <c:v>#N/A</c:v>
                </c:pt>
                <c:pt idx="3">
                  <c:v>0.93</c:v>
                </c:pt>
                <c:pt idx="4">
                  <c:v>#N/A</c:v>
                </c:pt>
                <c:pt idx="5">
                  <c:v>0.91</c:v>
                </c:pt>
                <c:pt idx="6">
                  <c:v>#N/A</c:v>
                </c:pt>
                <c:pt idx="7">
                  <c:v>0.71</c:v>
                </c:pt>
                <c:pt idx="8">
                  <c:v>#N/A</c:v>
                </c:pt>
                <c:pt idx="9">
                  <c:v>0.27</c:v>
                </c:pt>
              </c:numCache>
            </c:numRef>
          </c:val>
          <c:extLst xmlns:c16r2="http://schemas.microsoft.com/office/drawing/2015/06/chart">
            <c:ext xmlns:c16="http://schemas.microsoft.com/office/drawing/2014/chart" uri="{C3380CC4-5D6E-409C-BE32-E72D297353CC}">
              <c16:uniqueId val="{00000000-F41A-428E-B944-BAAC315F53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41A-428E-B944-BAAC315F5328}"/>
            </c:ext>
          </c:extLst>
        </c:ser>
        <c:ser>
          <c:idx val="2"/>
          <c:order val="2"/>
          <c:tx>
            <c:strRef>
              <c:f>データシート!$A$29</c:f>
              <c:strCache>
                <c:ptCount val="1"/>
                <c:pt idx="0">
                  <c:v>農業集落排水施設事業特別会計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0.19</c:v>
                </c:pt>
                <c:pt idx="2">
                  <c:v>#N/A</c:v>
                </c:pt>
                <c:pt idx="3">
                  <c:v>0.22</c:v>
                </c:pt>
                <c:pt idx="4">
                  <c:v>#N/A</c:v>
                </c:pt>
                <c:pt idx="5">
                  <c:v>0.23</c:v>
                </c:pt>
                <c:pt idx="6">
                  <c:v>#N/A</c:v>
                </c:pt>
                <c:pt idx="7">
                  <c:v>0.25</c:v>
                </c:pt>
                <c:pt idx="8">
                  <c:v>#N/A</c:v>
                </c:pt>
                <c:pt idx="9">
                  <c:v>0.21</c:v>
                </c:pt>
              </c:numCache>
            </c:numRef>
          </c:val>
          <c:extLst xmlns:c16r2="http://schemas.microsoft.com/office/drawing/2015/06/chart">
            <c:ext xmlns:c16="http://schemas.microsoft.com/office/drawing/2014/chart" uri="{C3380CC4-5D6E-409C-BE32-E72D297353CC}">
              <c16:uniqueId val="{00000002-F41A-428E-B944-BAAC315F5328}"/>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0.37</c:v>
                </c:pt>
                <c:pt idx="2">
                  <c:v>#N/A</c:v>
                </c:pt>
                <c:pt idx="3">
                  <c:v>0.33</c:v>
                </c:pt>
                <c:pt idx="4">
                  <c:v>#N/A</c:v>
                </c:pt>
                <c:pt idx="5">
                  <c:v>0.32</c:v>
                </c:pt>
                <c:pt idx="6">
                  <c:v>#N/A</c:v>
                </c:pt>
                <c:pt idx="7">
                  <c:v>0.31</c:v>
                </c:pt>
                <c:pt idx="8">
                  <c:v>#N/A</c:v>
                </c:pt>
                <c:pt idx="9">
                  <c:v>0.32</c:v>
                </c:pt>
              </c:numCache>
            </c:numRef>
          </c:val>
          <c:extLst xmlns:c16r2="http://schemas.microsoft.com/office/drawing/2015/06/chart">
            <c:ext xmlns:c16="http://schemas.microsoft.com/office/drawing/2014/chart" uri="{C3380CC4-5D6E-409C-BE32-E72D297353CC}">
              <c16:uniqueId val="{00000003-F41A-428E-B944-BAAC315F532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2.33</c:v>
                </c:pt>
                <c:pt idx="2">
                  <c:v>#N/A</c:v>
                </c:pt>
                <c:pt idx="3">
                  <c:v>1.41</c:v>
                </c:pt>
                <c:pt idx="4">
                  <c:v>#N/A</c:v>
                </c:pt>
                <c:pt idx="5">
                  <c:v>1.43</c:v>
                </c:pt>
                <c:pt idx="6">
                  <c:v>#N/A</c:v>
                </c:pt>
                <c:pt idx="7">
                  <c:v>0.96</c:v>
                </c:pt>
                <c:pt idx="8">
                  <c:v>#N/A</c:v>
                </c:pt>
                <c:pt idx="9">
                  <c:v>0.61</c:v>
                </c:pt>
              </c:numCache>
            </c:numRef>
          </c:val>
          <c:extLst xmlns:c16r2="http://schemas.microsoft.com/office/drawing/2015/06/chart">
            <c:ext xmlns:c16="http://schemas.microsoft.com/office/drawing/2014/chart" uri="{C3380CC4-5D6E-409C-BE32-E72D297353CC}">
              <c16:uniqueId val="{00000004-F41A-428E-B944-BAAC315F532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0.93</c:v>
                </c:pt>
                <c:pt idx="4">
                  <c:v>#N/A</c:v>
                </c:pt>
                <c:pt idx="5">
                  <c:v>0.16</c:v>
                </c:pt>
                <c:pt idx="6">
                  <c:v>#N/A</c:v>
                </c:pt>
                <c:pt idx="7">
                  <c:v>1.07</c:v>
                </c:pt>
                <c:pt idx="8">
                  <c:v>#N/A</c:v>
                </c:pt>
                <c:pt idx="9">
                  <c:v>1.1100000000000001</c:v>
                </c:pt>
              </c:numCache>
            </c:numRef>
          </c:val>
          <c:extLst xmlns:c16r2="http://schemas.microsoft.com/office/drawing/2015/06/chart">
            <c:ext xmlns:c16="http://schemas.microsoft.com/office/drawing/2014/chart" uri="{C3380CC4-5D6E-409C-BE32-E72D297353CC}">
              <c16:uniqueId val="{00000005-F41A-428E-B944-BAAC315F5328}"/>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0.78</c:v>
                </c:pt>
                <c:pt idx="4">
                  <c:v>#N/A</c:v>
                </c:pt>
                <c:pt idx="5">
                  <c:v>0.88</c:v>
                </c:pt>
                <c:pt idx="6">
                  <c:v>#N/A</c:v>
                </c:pt>
                <c:pt idx="7">
                  <c:v>1.31</c:v>
                </c:pt>
                <c:pt idx="8">
                  <c:v>#N/A</c:v>
                </c:pt>
                <c:pt idx="9">
                  <c:v>1.48</c:v>
                </c:pt>
              </c:numCache>
            </c:numRef>
          </c:val>
          <c:extLst xmlns:c16r2="http://schemas.microsoft.com/office/drawing/2015/06/chart">
            <c:ext xmlns:c16="http://schemas.microsoft.com/office/drawing/2014/chart" uri="{C3380CC4-5D6E-409C-BE32-E72D297353CC}">
              <c16:uniqueId val="{00000006-F41A-428E-B944-BAAC315F53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3.99</c:v>
                </c:pt>
                <c:pt idx="2">
                  <c:v>#N/A</c:v>
                </c:pt>
                <c:pt idx="3">
                  <c:v>3.61</c:v>
                </c:pt>
                <c:pt idx="4">
                  <c:v>#N/A</c:v>
                </c:pt>
                <c:pt idx="5">
                  <c:v>3.07</c:v>
                </c:pt>
                <c:pt idx="6">
                  <c:v>#N/A</c:v>
                </c:pt>
                <c:pt idx="7">
                  <c:v>4.34</c:v>
                </c:pt>
                <c:pt idx="8">
                  <c:v>#N/A</c:v>
                </c:pt>
                <c:pt idx="9">
                  <c:v>3.87</c:v>
                </c:pt>
              </c:numCache>
            </c:numRef>
          </c:val>
          <c:extLst xmlns:c16r2="http://schemas.microsoft.com/office/drawing/2015/06/chart">
            <c:ext xmlns:c16="http://schemas.microsoft.com/office/drawing/2014/chart" uri="{C3380CC4-5D6E-409C-BE32-E72D297353CC}">
              <c16:uniqueId val="{00000007-F41A-428E-B944-BAAC315F532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4.8600000000000003</c:v>
                </c:pt>
                <c:pt idx="2">
                  <c:v>#N/A</c:v>
                </c:pt>
                <c:pt idx="3">
                  <c:v>4.9800000000000004</c:v>
                </c:pt>
                <c:pt idx="4">
                  <c:v>#N/A</c:v>
                </c:pt>
                <c:pt idx="5">
                  <c:v>4.34</c:v>
                </c:pt>
                <c:pt idx="6">
                  <c:v>#N/A</c:v>
                </c:pt>
                <c:pt idx="7">
                  <c:v>4.5599999999999996</c:v>
                </c:pt>
                <c:pt idx="8">
                  <c:v>#N/A</c:v>
                </c:pt>
                <c:pt idx="9">
                  <c:v>4.32</c:v>
                </c:pt>
              </c:numCache>
            </c:numRef>
          </c:val>
          <c:extLst xmlns:c16r2="http://schemas.microsoft.com/office/drawing/2015/06/chart">
            <c:ext xmlns:c16="http://schemas.microsoft.com/office/drawing/2014/chart" uri="{C3380CC4-5D6E-409C-BE32-E72D297353CC}">
              <c16:uniqueId val="{00000008-F41A-428E-B944-BAAC315F532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17.68</c:v>
                </c:pt>
                <c:pt idx="2">
                  <c:v>#N/A</c:v>
                </c:pt>
                <c:pt idx="3">
                  <c:v>15.41</c:v>
                </c:pt>
                <c:pt idx="4">
                  <c:v>#N/A</c:v>
                </c:pt>
                <c:pt idx="5">
                  <c:v>17.71</c:v>
                </c:pt>
                <c:pt idx="6">
                  <c:v>#N/A</c:v>
                </c:pt>
                <c:pt idx="7">
                  <c:v>20.27</c:v>
                </c:pt>
                <c:pt idx="8">
                  <c:v>#N/A</c:v>
                </c:pt>
                <c:pt idx="9">
                  <c:v>17.86</c:v>
                </c:pt>
              </c:numCache>
            </c:numRef>
          </c:val>
          <c:extLst xmlns:c16r2="http://schemas.microsoft.com/office/drawing/2015/06/chart">
            <c:ext xmlns:c16="http://schemas.microsoft.com/office/drawing/2014/chart" uri="{C3380CC4-5D6E-409C-BE32-E72D297353CC}">
              <c16:uniqueId val="{00000009-F41A-428E-B944-BAAC315F5328}"/>
            </c:ext>
          </c:extLst>
        </c:ser>
        <c:dLbls>
          <c:showLegendKey val="0"/>
          <c:showVal val="0"/>
          <c:showCatName val="0"/>
          <c:showSerName val="0"/>
          <c:showPercent val="0"/>
          <c:showBubbleSize val="0"/>
        </c:dLbls>
        <c:gapWidth val="150"/>
        <c:overlap val="100"/>
        <c:axId val="237979136"/>
        <c:axId val="237980672"/>
      </c:barChart>
      <c:catAx>
        <c:axId val="23797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980672"/>
        <c:crosses val="autoZero"/>
        <c:auto val="1"/>
        <c:lblAlgn val="ctr"/>
        <c:lblOffset val="100"/>
        <c:tickLblSkip val="1"/>
        <c:tickMarkSkip val="1"/>
        <c:noMultiLvlLbl val="0"/>
      </c:catAx>
      <c:valAx>
        <c:axId val="23798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979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5377</c:v>
                </c:pt>
                <c:pt idx="5">
                  <c:v>5191</c:v>
                </c:pt>
                <c:pt idx="8">
                  <c:v>5168</c:v>
                </c:pt>
                <c:pt idx="11">
                  <c:v>5456</c:v>
                </c:pt>
                <c:pt idx="14">
                  <c:v>5355</c:v>
                </c:pt>
              </c:numCache>
            </c:numRef>
          </c:val>
          <c:extLst xmlns:c16r2="http://schemas.microsoft.com/office/drawing/2015/06/chart">
            <c:ext xmlns:c16="http://schemas.microsoft.com/office/drawing/2014/chart" uri="{C3380CC4-5D6E-409C-BE32-E72D297353CC}">
              <c16:uniqueId val="{00000000-024D-44FF-BBCE-35E2D3078B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4D-44FF-BBCE-35E2D3078B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14</c:v>
                </c:pt>
                <c:pt idx="6">
                  <c:v>14</c:v>
                </c:pt>
                <c:pt idx="9">
                  <c:v>14</c:v>
                </c:pt>
                <c:pt idx="12">
                  <c:v>19</c:v>
                </c:pt>
              </c:numCache>
            </c:numRef>
          </c:val>
          <c:extLst xmlns:c16r2="http://schemas.microsoft.com/office/drawing/2015/06/chart">
            <c:ext xmlns:c16="http://schemas.microsoft.com/office/drawing/2014/chart" uri="{C3380CC4-5D6E-409C-BE32-E72D297353CC}">
              <c16:uniqueId val="{00000002-024D-44FF-BBCE-35E2D3078B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4D-44FF-BBCE-35E2D3078B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1706</c:v>
                </c:pt>
                <c:pt idx="3">
                  <c:v>1731</c:v>
                </c:pt>
                <c:pt idx="6">
                  <c:v>1748</c:v>
                </c:pt>
                <c:pt idx="9">
                  <c:v>1701</c:v>
                </c:pt>
                <c:pt idx="12">
                  <c:v>1649</c:v>
                </c:pt>
              </c:numCache>
            </c:numRef>
          </c:val>
          <c:extLst xmlns:c16r2="http://schemas.microsoft.com/office/drawing/2015/06/chart">
            <c:ext xmlns:c16="http://schemas.microsoft.com/office/drawing/2014/chart" uri="{C3380CC4-5D6E-409C-BE32-E72D297353CC}">
              <c16:uniqueId val="{00000004-024D-44FF-BBCE-35E2D3078B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4D-44FF-BBCE-35E2D3078B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4D-44FF-BBCE-35E2D3078B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5548</c:v>
                </c:pt>
                <c:pt idx="3">
                  <c:v>5486</c:v>
                </c:pt>
                <c:pt idx="6">
                  <c:v>5519</c:v>
                </c:pt>
                <c:pt idx="9">
                  <c:v>5900</c:v>
                </c:pt>
                <c:pt idx="12">
                  <c:v>5775</c:v>
                </c:pt>
              </c:numCache>
            </c:numRef>
          </c:val>
          <c:extLst xmlns:c16r2="http://schemas.microsoft.com/office/drawing/2015/06/chart">
            <c:ext xmlns:c16="http://schemas.microsoft.com/office/drawing/2014/chart" uri="{C3380CC4-5D6E-409C-BE32-E72D297353CC}">
              <c16:uniqueId val="{00000007-024D-44FF-BBCE-35E2D3078BFB}"/>
            </c:ext>
          </c:extLst>
        </c:ser>
        <c:dLbls>
          <c:showLegendKey val="0"/>
          <c:showVal val="0"/>
          <c:showCatName val="0"/>
          <c:showSerName val="0"/>
          <c:showPercent val="0"/>
          <c:showBubbleSize val="0"/>
        </c:dLbls>
        <c:gapWidth val="100"/>
        <c:overlap val="100"/>
        <c:axId val="237671552"/>
        <c:axId val="237673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1890</c:v>
                </c:pt>
                <c:pt idx="2">
                  <c:v>#N/A</c:v>
                </c:pt>
                <c:pt idx="3">
                  <c:v>#N/A</c:v>
                </c:pt>
                <c:pt idx="4">
                  <c:v>2040</c:v>
                </c:pt>
                <c:pt idx="5">
                  <c:v>#N/A</c:v>
                </c:pt>
                <c:pt idx="6">
                  <c:v>#N/A</c:v>
                </c:pt>
                <c:pt idx="7">
                  <c:v>2113</c:v>
                </c:pt>
                <c:pt idx="8">
                  <c:v>#N/A</c:v>
                </c:pt>
                <c:pt idx="9">
                  <c:v>#N/A</c:v>
                </c:pt>
                <c:pt idx="10">
                  <c:v>2159</c:v>
                </c:pt>
                <c:pt idx="11">
                  <c:v>#N/A</c:v>
                </c:pt>
                <c:pt idx="12">
                  <c:v>#N/A</c:v>
                </c:pt>
                <c:pt idx="13">
                  <c:v>2088</c:v>
                </c:pt>
                <c:pt idx="14">
                  <c:v>#N/A</c:v>
                </c:pt>
              </c:numCache>
            </c:numRef>
          </c:val>
          <c:smooth val="0"/>
          <c:extLst xmlns:c16r2="http://schemas.microsoft.com/office/drawing/2015/06/chart">
            <c:ext xmlns:c16="http://schemas.microsoft.com/office/drawing/2014/chart" uri="{C3380CC4-5D6E-409C-BE32-E72D297353CC}">
              <c16:uniqueId val="{00000008-024D-44FF-BBCE-35E2D3078BFB}"/>
            </c:ext>
          </c:extLst>
        </c:ser>
        <c:dLbls>
          <c:showLegendKey val="0"/>
          <c:showVal val="0"/>
          <c:showCatName val="0"/>
          <c:showSerName val="0"/>
          <c:showPercent val="0"/>
          <c:showBubbleSize val="0"/>
        </c:dLbls>
        <c:marker val="1"/>
        <c:smooth val="0"/>
        <c:axId val="237671552"/>
        <c:axId val="237673472"/>
      </c:lineChart>
      <c:catAx>
        <c:axId val="23767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7673472"/>
        <c:crosses val="autoZero"/>
        <c:auto val="1"/>
        <c:lblAlgn val="ctr"/>
        <c:lblOffset val="100"/>
        <c:tickLblSkip val="1"/>
        <c:tickMarkSkip val="1"/>
        <c:noMultiLvlLbl val="0"/>
      </c:catAx>
      <c:valAx>
        <c:axId val="23767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67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52893</c:v>
                </c:pt>
                <c:pt idx="5">
                  <c:v>53281</c:v>
                </c:pt>
                <c:pt idx="8">
                  <c:v>53372</c:v>
                </c:pt>
                <c:pt idx="11">
                  <c:v>52669</c:v>
                </c:pt>
                <c:pt idx="14">
                  <c:v>51806</c:v>
                </c:pt>
              </c:numCache>
            </c:numRef>
          </c:val>
          <c:extLst xmlns:c16r2="http://schemas.microsoft.com/office/drawing/2015/06/chart">
            <c:ext xmlns:c16="http://schemas.microsoft.com/office/drawing/2014/chart" uri="{C3380CC4-5D6E-409C-BE32-E72D297353CC}">
              <c16:uniqueId val="{00000000-C58A-432A-824A-0293526EFD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3539</c:v>
                </c:pt>
                <c:pt idx="5">
                  <c:v>3414</c:v>
                </c:pt>
                <c:pt idx="8">
                  <c:v>3217</c:v>
                </c:pt>
                <c:pt idx="11">
                  <c:v>3244</c:v>
                </c:pt>
                <c:pt idx="14">
                  <c:v>3688</c:v>
                </c:pt>
              </c:numCache>
            </c:numRef>
          </c:val>
          <c:extLst xmlns:c16r2="http://schemas.microsoft.com/office/drawing/2015/06/chart">
            <c:ext xmlns:c16="http://schemas.microsoft.com/office/drawing/2014/chart" uri="{C3380CC4-5D6E-409C-BE32-E72D297353CC}">
              <c16:uniqueId val="{00000001-C58A-432A-824A-0293526EFD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8156</c:v>
                </c:pt>
                <c:pt idx="5">
                  <c:v>7597</c:v>
                </c:pt>
                <c:pt idx="8">
                  <c:v>8603</c:v>
                </c:pt>
                <c:pt idx="11">
                  <c:v>8574</c:v>
                </c:pt>
                <c:pt idx="14">
                  <c:v>9051</c:v>
                </c:pt>
              </c:numCache>
            </c:numRef>
          </c:val>
          <c:extLst xmlns:c16r2="http://schemas.microsoft.com/office/drawing/2015/06/chart">
            <c:ext xmlns:c16="http://schemas.microsoft.com/office/drawing/2014/chart" uri="{C3380CC4-5D6E-409C-BE32-E72D297353CC}">
              <c16:uniqueId val="{00000002-C58A-432A-824A-0293526EFD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8A-432A-824A-0293526EFD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8A-432A-824A-0293526EFD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8A-432A-824A-0293526EFD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6712</c:v>
                </c:pt>
                <c:pt idx="3">
                  <c:v>6207</c:v>
                </c:pt>
                <c:pt idx="6">
                  <c:v>6468</c:v>
                </c:pt>
                <c:pt idx="9">
                  <c:v>6461</c:v>
                </c:pt>
                <c:pt idx="12">
                  <c:v>6401</c:v>
                </c:pt>
              </c:numCache>
            </c:numRef>
          </c:val>
          <c:extLst xmlns:c16r2="http://schemas.microsoft.com/office/drawing/2015/06/chart">
            <c:ext xmlns:c16="http://schemas.microsoft.com/office/drawing/2014/chart" uri="{C3380CC4-5D6E-409C-BE32-E72D297353CC}">
              <c16:uniqueId val="{00000006-C58A-432A-824A-0293526EFD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66</c:v>
                </c:pt>
                <c:pt idx="3">
                  <c:v>53</c:v>
                </c:pt>
                <c:pt idx="6">
                  <c:v>38</c:v>
                </c:pt>
                <c:pt idx="9">
                  <c:v>26</c:v>
                </c:pt>
                <c:pt idx="12">
                  <c:v>16</c:v>
                </c:pt>
              </c:numCache>
            </c:numRef>
          </c:val>
          <c:extLst xmlns:c16r2="http://schemas.microsoft.com/office/drawing/2015/06/chart">
            <c:ext xmlns:c16="http://schemas.microsoft.com/office/drawing/2014/chart" uri="{C3380CC4-5D6E-409C-BE32-E72D297353CC}">
              <c16:uniqueId val="{00000007-C58A-432A-824A-0293526EFD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23188</c:v>
                </c:pt>
                <c:pt idx="3">
                  <c:v>23426</c:v>
                </c:pt>
                <c:pt idx="6">
                  <c:v>22681</c:v>
                </c:pt>
                <c:pt idx="9">
                  <c:v>22072</c:v>
                </c:pt>
                <c:pt idx="12">
                  <c:v>20946</c:v>
                </c:pt>
              </c:numCache>
            </c:numRef>
          </c:val>
          <c:extLst xmlns:c16r2="http://schemas.microsoft.com/office/drawing/2015/06/chart">
            <c:ext xmlns:c16="http://schemas.microsoft.com/office/drawing/2014/chart" uri="{C3380CC4-5D6E-409C-BE32-E72D297353CC}">
              <c16:uniqueId val="{00000008-C58A-432A-824A-0293526EFD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58A-432A-824A-0293526EFD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53896</c:v>
                </c:pt>
                <c:pt idx="3">
                  <c:v>54446</c:v>
                </c:pt>
                <c:pt idx="6">
                  <c:v>53899</c:v>
                </c:pt>
                <c:pt idx="9">
                  <c:v>52720</c:v>
                </c:pt>
                <c:pt idx="12">
                  <c:v>51104</c:v>
                </c:pt>
              </c:numCache>
            </c:numRef>
          </c:val>
          <c:extLst xmlns:c16r2="http://schemas.microsoft.com/office/drawing/2015/06/chart">
            <c:ext xmlns:c16="http://schemas.microsoft.com/office/drawing/2014/chart" uri="{C3380CC4-5D6E-409C-BE32-E72D297353CC}">
              <c16:uniqueId val="{0000000A-C58A-432A-824A-0293526EFD3E}"/>
            </c:ext>
          </c:extLst>
        </c:ser>
        <c:dLbls>
          <c:showLegendKey val="0"/>
          <c:showVal val="0"/>
          <c:showCatName val="0"/>
          <c:showSerName val="0"/>
          <c:showPercent val="0"/>
          <c:showBubbleSize val="0"/>
        </c:dLbls>
        <c:gapWidth val="100"/>
        <c:overlap val="100"/>
        <c:axId val="238309376"/>
        <c:axId val="23831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19274</c:v>
                </c:pt>
                <c:pt idx="2">
                  <c:v>#N/A</c:v>
                </c:pt>
                <c:pt idx="3">
                  <c:v>#N/A</c:v>
                </c:pt>
                <c:pt idx="4">
                  <c:v>19839</c:v>
                </c:pt>
                <c:pt idx="5">
                  <c:v>#N/A</c:v>
                </c:pt>
                <c:pt idx="6">
                  <c:v>#N/A</c:v>
                </c:pt>
                <c:pt idx="7">
                  <c:v>17895</c:v>
                </c:pt>
                <c:pt idx="8">
                  <c:v>#N/A</c:v>
                </c:pt>
                <c:pt idx="9">
                  <c:v>#N/A</c:v>
                </c:pt>
                <c:pt idx="10">
                  <c:v>16793</c:v>
                </c:pt>
                <c:pt idx="11">
                  <c:v>#N/A</c:v>
                </c:pt>
                <c:pt idx="12">
                  <c:v>#N/A</c:v>
                </c:pt>
                <c:pt idx="13">
                  <c:v>13921</c:v>
                </c:pt>
                <c:pt idx="14">
                  <c:v>#N/A</c:v>
                </c:pt>
              </c:numCache>
            </c:numRef>
          </c:val>
          <c:smooth val="0"/>
          <c:extLst xmlns:c16r2="http://schemas.microsoft.com/office/drawing/2015/06/chart">
            <c:ext xmlns:c16="http://schemas.microsoft.com/office/drawing/2014/chart" uri="{C3380CC4-5D6E-409C-BE32-E72D297353CC}">
              <c16:uniqueId val="{0000000B-C58A-432A-824A-0293526EFD3E}"/>
            </c:ext>
          </c:extLst>
        </c:ser>
        <c:dLbls>
          <c:showLegendKey val="0"/>
          <c:showVal val="0"/>
          <c:showCatName val="0"/>
          <c:showSerName val="0"/>
          <c:showPercent val="0"/>
          <c:showBubbleSize val="0"/>
        </c:dLbls>
        <c:marker val="1"/>
        <c:smooth val="0"/>
        <c:axId val="238309376"/>
        <c:axId val="238311296"/>
      </c:lineChart>
      <c:catAx>
        <c:axId val="23830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8311296"/>
        <c:crosses val="autoZero"/>
        <c:auto val="1"/>
        <c:lblAlgn val="ctr"/>
        <c:lblOffset val="100"/>
        <c:tickLblSkip val="1"/>
        <c:tickMarkSkip val="1"/>
        <c:noMultiLvlLbl val="0"/>
      </c:catAx>
      <c:valAx>
        <c:axId val="23831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30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79E-2"/>
          <c:w val="0.89122665696781667"/>
          <c:h val="0.858624906082541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2294</c:v>
                </c:pt>
                <c:pt idx="1">
                  <c:v>2364</c:v>
                </c:pt>
                <c:pt idx="2">
                  <c:v>2712</c:v>
                </c:pt>
              </c:numCache>
            </c:numRef>
          </c:val>
          <c:extLst xmlns:c16r2="http://schemas.microsoft.com/office/drawing/2015/06/chart">
            <c:ext xmlns:c16="http://schemas.microsoft.com/office/drawing/2014/chart" uri="{C3380CC4-5D6E-409C-BE32-E72D297353CC}">
              <c16:uniqueId val="{00000000-4244-4520-9EF3-3F1CB9B96B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1653</c:v>
                </c:pt>
                <c:pt idx="1">
                  <c:v>1421</c:v>
                </c:pt>
                <c:pt idx="2">
                  <c:v>1297</c:v>
                </c:pt>
              </c:numCache>
            </c:numRef>
          </c:val>
          <c:extLst xmlns:c16r2="http://schemas.microsoft.com/office/drawing/2015/06/chart">
            <c:ext xmlns:c16="http://schemas.microsoft.com/office/drawing/2014/chart" uri="{C3380CC4-5D6E-409C-BE32-E72D297353CC}">
              <c16:uniqueId val="{00000001-4244-4520-9EF3-3F1CB9B96B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7089</c:v>
                </c:pt>
                <c:pt idx="1">
                  <c:v>7129</c:v>
                </c:pt>
                <c:pt idx="2">
                  <c:v>6936</c:v>
                </c:pt>
              </c:numCache>
            </c:numRef>
          </c:val>
          <c:extLst xmlns:c16r2="http://schemas.microsoft.com/office/drawing/2015/06/chart">
            <c:ext xmlns:c16="http://schemas.microsoft.com/office/drawing/2014/chart" uri="{C3380CC4-5D6E-409C-BE32-E72D297353CC}">
              <c16:uniqueId val="{00000002-4244-4520-9EF3-3F1CB9B96B85}"/>
            </c:ext>
          </c:extLst>
        </c:ser>
        <c:dLbls>
          <c:showLegendKey val="0"/>
          <c:showVal val="0"/>
          <c:showCatName val="0"/>
          <c:showSerName val="0"/>
          <c:showPercent val="0"/>
          <c:showBubbleSize val="0"/>
        </c:dLbls>
        <c:gapWidth val="120"/>
        <c:overlap val="100"/>
        <c:axId val="235994112"/>
        <c:axId val="236069632"/>
      </c:barChart>
      <c:catAx>
        <c:axId val="23599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6069632"/>
        <c:crosses val="autoZero"/>
        <c:auto val="1"/>
        <c:lblAlgn val="ctr"/>
        <c:lblOffset val="100"/>
        <c:tickLblSkip val="1"/>
        <c:tickMarkSkip val="1"/>
        <c:noMultiLvlLbl val="0"/>
      </c:catAx>
      <c:valAx>
        <c:axId val="236069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599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{ECC767DD-957D-47EB-8D29-10FA868284FE}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3E3-4BB5-B664-A7C56E94BA9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{AE18365A-2485-4499-9736-0126CF80FE2A}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E3-4BB5-B664-A7C56E94BA9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{82E39F3D-1EA4-4F97-9BD1-10980C938FB0}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E3-4BB5-B664-A7C56E94BA9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{A9181CF9-474C-419F-823C-6F32EEEFCF22}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E3-4BB5-B664-A7C56E94BA9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{39277D5F-524F-45FD-8023-D1E6D71D37DC}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E3-4BB5-B664-A7C56E94BA9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{8D1A850E-52D1-4412-B50D-085FBE20830E}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3E3-4BB5-B664-A7C56E94BA9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{3D134844-C35B-4D08-A165-219AC70AE003}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3E3-4BB5-B664-A7C56E94BA9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{2F8CBBA7-B203-4DC1-8DD4-BCAA20249DBF}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3E3-4BB5-B664-A7C56E94BA9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{04923363-CB81-4134-9B9E-5D14F8520234}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3E3-4BB5-B664-A7C56E94BA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62.3</c:v>
                </c:pt>
                <c:pt idx="32">
                  <c:v>63.1</c:v>
                </c:pt>
              </c:numCache>
            </c:numRef>
          </c:xVal>
          <c:yVal>
            <c:numRef>
              <c:f>公会計指標分析・財政指標組合せ分析表!$BP$51:$DC$51</c:f>
              <c:numCache>
                <c:formatCode>#,##0.0;"▲ "#,##0.0</c:formatCode>
                <c:ptCount val="40"/>
                <c:pt idx="24">
                  <c:v>88.6</c:v>
                </c:pt>
                <c:pt idx="32">
                  <c:v>74.7</c:v>
                </c:pt>
              </c:numCache>
            </c:numRef>
          </c:yVal>
          <c:smooth val="0"/>
          <c:extLst xmlns:c16r2="http://schemas.microsoft.com/office/drawing/2015/06/chart">
            <c:ext xmlns:c16="http://schemas.microsoft.com/office/drawing/2014/chart" uri="{C3380CC4-5D6E-409C-BE32-E72D297353CC}">
              <c16:uniqueId val="{00000009-73E3-4BB5-B664-A7C56E94BA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{19A72B76-7DF4-447D-ADBA-BAF96C0BED6F}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3E3-4BB5-B664-A7C56E94BA9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{8FA4F6E4-A4D0-497E-B1CD-208C6E356520}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E3-4BB5-B664-A7C56E94BA9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{EC8EF8B4-BB46-4EAE-9EA8-8084454C1541}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E3-4BB5-B664-A7C56E94BA9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{D7D4922E-017B-4A91-BE21-BB0BE499C3CC}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E3-4BB5-B664-A7C56E94BA9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{22DBB51D-2D3C-4C45-A46D-F1F8EDB7373F}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E3-4BB5-B664-A7C56E94BA9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{9579D4CE-3DA7-4016-826E-8D3489F9029D}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3E3-4BB5-B664-A7C56E94BA9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{5313472E-C802-469E-A87E-C2AAB25421B5}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3E3-4BB5-B664-A7C56E94BA9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{B12B88F5-7DB1-4EE6-A116-A832DB880121}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3E3-4BB5-B664-A7C56E94BA9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{0E2B9FC6-4BBE-42BC-9485-43F480C75264}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3E3-4BB5-B664-A7C56E94BA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xmlns:c16r2="http://schemas.microsoft.com/office/drawing/2015/06/chart">
            <c:ext xmlns:c16="http://schemas.microsoft.com/office/drawing/2014/chart" uri="{C3380CC4-5D6E-409C-BE32-E72D297353CC}">
              <c16:uniqueId val="{00000013-73E3-4BB5-B664-A7C56E94BA9A}"/>
            </c:ext>
          </c:extLst>
        </c:ser>
        <c:dLbls>
          <c:showLegendKey val="0"/>
          <c:showVal val="1"/>
          <c:showCatName val="0"/>
          <c:showSerName val="0"/>
          <c:showPercent val="0"/>
          <c:showBubbleSize val="0"/>
        </c:dLbls>
        <c:axId val="237725952"/>
        <c:axId val="237752704"/>
      </c:scatterChart>
      <c:valAx>
        <c:axId val="237725952"/>
        <c:scaling>
          <c:orientation val="minMax"/>
          <c:max val="63.7"/>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752704"/>
        <c:crosses val="autoZero"/>
        <c:crossBetween val="midCat"/>
      </c:valAx>
      <c:valAx>
        <c:axId val="237752704"/>
        <c:scaling>
          <c:orientation val="minMax"/>
          <c:max val="99"/>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7725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688849718339627E-2"/>
                  <c:y val="-6.1781675134101009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{F919132D-778A-4254-90A7-BD5762686A39}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E2B-46FA-A232-3BD15F97172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{E70E74F8-E752-4D0F-BAFA-BFD723A0FDE4}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2B-46FA-A232-3BD15F97172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{08E3F681-30F6-4FDC-AD74-30A6CB1425AD}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2B-46FA-A232-3BD15F97172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{A0F3828B-AD44-4E08-A71B-AA4A72EC0138}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2B-46FA-A232-3BD15F97172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{5C315A31-742F-4FA2-9870-49EAC99E0FC5}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2B-46FA-A232-3BD15F97172B}"/>
                </c:ext>
              </c:extLst>
            </c:dLbl>
            <c:dLbl>
              <c:idx val="8"/>
              <c:layout>
                <c:manualLayout>
                  <c:x val="-3.3707133519881638E-2"/>
                  <c:y val="-6.30516190414869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{F0C32A4B-F726-4BA2-84F2-EF8354959CD8}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E2B-46FA-A232-3BD15F97172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{30F0E43C-A2A3-4B12-AEA2-334A2C7C64CB}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E2B-46FA-A232-3BD15F97172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{2F4F3812-69FB-4C13-A3F1-2D94083BA1D3}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E2B-46FA-A232-3BD15F97172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{C0A53922-9F1A-4912-9622-1B4462C70B87}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E2B-46FA-A232-3BD15F9717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10.199999999999999</c:v>
                </c:pt>
                <c:pt idx="16">
                  <c:v>10.6</c:v>
                </c:pt>
                <c:pt idx="24">
                  <c:v>11.1</c:v>
                </c:pt>
                <c:pt idx="32">
                  <c:v>11.2</c:v>
                </c:pt>
              </c:numCache>
            </c:numRef>
          </c:xVal>
          <c:yVal>
            <c:numRef>
              <c:f>公会計指標分析・財政指標組合せ分析表!$BP$73:$DC$73</c:f>
              <c:numCache>
                <c:formatCode>#,##0.0;"▲ "#,##0.0</c:formatCode>
                <c:ptCount val="40"/>
                <c:pt idx="0">
                  <c:v>100.9</c:v>
                </c:pt>
                <c:pt idx="8">
                  <c:v>105.5</c:v>
                </c:pt>
                <c:pt idx="16">
                  <c:v>93.9</c:v>
                </c:pt>
                <c:pt idx="24">
                  <c:v>88.6</c:v>
                </c:pt>
                <c:pt idx="32">
                  <c:v>74.7</c:v>
                </c:pt>
              </c:numCache>
            </c:numRef>
          </c:yVal>
          <c:smooth val="0"/>
          <c:extLst xmlns:c16r2="http://schemas.microsoft.com/office/drawing/2015/06/chart">
            <c:ext xmlns:c16="http://schemas.microsoft.com/office/drawing/2014/chart" uri="{C3380CC4-5D6E-409C-BE32-E72D297353CC}">
              <c16:uniqueId val="{00000009-8E2B-46FA-A232-3BD15F9717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{BA26363A-43C7-4CE0-B322-89BCB6DB1EE6}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E2B-46FA-A232-3BD15F9717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{6536B703-7102-4588-B83D-48E803AF9E7B}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2B-46FA-A232-3BD15F97172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{F6541C68-0709-4FDB-A49D-CEABAB6EFC13}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2B-46FA-A232-3BD15F97172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{74F87FE3-BC41-41B7-BD68-D9435908F546}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2B-46FA-A232-3BD15F97172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{3EE0B5AA-C9B7-455A-A4BD-1D7DAEC93B18}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2B-46FA-A232-3BD15F97172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{14B02459-DF97-4B7D-80EE-49BBE742E7D9}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E2B-46FA-A232-3BD15F97172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{10A50EF0-7960-4E63-9074-7E5C012CB744}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E2B-46FA-A232-3BD15F97172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{42133F49-5DB0-45AB-96F4-BD2D1570B9A5}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E2B-46FA-A232-3BD15F97172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{06B874FC-C94C-492D-847D-7854589D9014}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E2B-46FA-A232-3BD15F9717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8E2B-46FA-A232-3BD15F97172B}"/>
            </c:ext>
          </c:extLst>
        </c:ser>
        <c:dLbls>
          <c:showLegendKey val="0"/>
          <c:showVal val="1"/>
          <c:showCatName val="0"/>
          <c:showSerName val="0"/>
          <c:showPercent val="0"/>
          <c:showBubbleSize val="0"/>
        </c:dLbls>
        <c:axId val="238741376"/>
        <c:axId val="238759936"/>
      </c:scatterChart>
      <c:valAx>
        <c:axId val="238741376"/>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759936"/>
        <c:crosses val="autoZero"/>
        <c:crossBetween val="midCat"/>
      </c:valAx>
      <c:valAx>
        <c:axId val="238759936"/>
        <c:scaling>
          <c:orientation val="minMax"/>
          <c:max val="119"/>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7413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一般会計等の地方債元利償還金は、前年度比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となり、公営企業等の繰入見込額についても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算定分母に用いる標準財政規模は、臨時財政対策債発行可能額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百万円増加したが、合併算定替の縮減など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影響によ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減少などで、総額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こうした状況を反映し、実質公債費比率は、前年度比で単年度では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好転したが、指標に用いる三ヵ年平均では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の悪化となった。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実質公債費比率は、類似団体平均を上回っており、類似団体順位も最下位層に位置している。 　</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行政改革と財政構造健全化の方針では、目標数値を平成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％としており、新規発行の抑制や繰上償還の実施などにより改善を図りたい。</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20"/>
            </a:lnSpc>
          </a:pPr>
          <a:r>
            <a:rPr kumimoji="1" lang="ja-JP" altLang="en-US" sz="1100">
              <a:latin typeface="ＭＳ ゴシック" pitchFamily="49" charset="-128"/>
              <a:ea typeface="ＭＳ ゴシック" pitchFamily="49" charset="-128"/>
            </a:rPr>
            <a:t>　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年度の一般会計等の市債残高は、定期償還の進捗と新規発行の減少等により、前年度比</a:t>
          </a:r>
          <a:r>
            <a:rPr kumimoji="1" lang="en-US" altLang="ja-JP" sz="1100">
              <a:latin typeface="ＭＳ ゴシック" panose="020B0609070205080204" pitchFamily="49" charset="-128"/>
              <a:ea typeface="ＭＳ ゴシック" panose="020B0609070205080204" pitchFamily="49" charset="-128"/>
            </a:rPr>
            <a:t>1,617</a:t>
          </a:r>
          <a:r>
            <a:rPr kumimoji="1" lang="ja-JP" altLang="en-US" sz="1100">
              <a:latin typeface="ＭＳ ゴシック" panose="020B0609070205080204" pitchFamily="49" charset="-128"/>
              <a:ea typeface="ＭＳ ゴシック" panose="020B0609070205080204" pitchFamily="49" charset="-128"/>
            </a:rPr>
            <a:t>百万の減少となった。また、公営企業債等の繰入見込額についても、企業債等の残高減少と新規発行の減少により、前年度比</a:t>
          </a:r>
          <a:r>
            <a:rPr kumimoji="1" lang="en-US" altLang="ja-JP" sz="1100">
              <a:latin typeface="ＭＳ ゴシック" panose="020B0609070205080204" pitchFamily="49" charset="-128"/>
              <a:ea typeface="ＭＳ ゴシック" panose="020B0609070205080204" pitchFamily="49" charset="-128"/>
            </a:rPr>
            <a:t>1,431</a:t>
          </a:r>
          <a:r>
            <a:rPr kumimoji="1" lang="ja-JP" altLang="en-US" sz="1100">
              <a:latin typeface="ＭＳ ゴシック" panose="020B0609070205080204" pitchFamily="49" charset="-128"/>
              <a:ea typeface="ＭＳ ゴシック" panose="020B0609070205080204" pitchFamily="49" charset="-128"/>
            </a:rPr>
            <a:t>百万円の減少となった。そのため、将来負担額は全体で</a:t>
          </a:r>
          <a:r>
            <a:rPr kumimoji="1" lang="en-US" altLang="ja-JP" sz="1100">
              <a:latin typeface="ＭＳ ゴシック" panose="020B0609070205080204" pitchFamily="49" charset="-128"/>
              <a:ea typeface="ＭＳ ゴシック" panose="020B0609070205080204" pitchFamily="49" charset="-128"/>
            </a:rPr>
            <a:t>3,119</a:t>
          </a:r>
          <a:r>
            <a:rPr kumimoji="1" lang="ja-JP" altLang="en-US" sz="1100">
              <a:latin typeface="ＭＳ ゴシック" panose="020B0609070205080204" pitchFamily="49" charset="-128"/>
              <a:ea typeface="ＭＳ ゴシック" panose="020B0609070205080204" pitchFamily="49" charset="-128"/>
            </a:rPr>
            <a:t>百万の大幅な減少となった。</a:t>
          </a:r>
        </a:p>
        <a:p>
          <a:pPr>
            <a:lnSpc>
              <a:spcPts val="1320"/>
            </a:lnSpc>
          </a:pPr>
          <a:r>
            <a:rPr kumimoji="1" lang="ja-JP" altLang="en-US" sz="1100">
              <a:latin typeface="ＭＳ ゴシック" panose="020B0609070205080204" pitchFamily="49" charset="-128"/>
              <a:ea typeface="ＭＳ ゴシック" panose="020B0609070205080204" pitchFamily="49" charset="-128"/>
            </a:rPr>
            <a:t>  </a:t>
          </a:r>
          <a:endParaRPr kumimoji="1" lang="en-US" altLang="ja-JP" sz="1100">
            <a:latin typeface="ＭＳ ゴシック" panose="020B0609070205080204" pitchFamily="49" charset="-128"/>
            <a:ea typeface="ＭＳ ゴシック" panose="020B0609070205080204" pitchFamily="49" charset="-128"/>
          </a:endParaRPr>
        </a:p>
        <a:p>
          <a:pPr>
            <a:lnSpc>
              <a:spcPts val="1320"/>
            </a:lnSpc>
          </a:pPr>
          <a:r>
            <a:rPr kumimoji="1" lang="en-US" altLang="ja-JP" sz="11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一方、将来負担額から差し引く充当可能基金の残高は、財政調整基金の</a:t>
          </a:r>
          <a:r>
            <a:rPr kumimoji="1" lang="en-US" altLang="ja-JP" sz="1100">
              <a:latin typeface="ＭＳ ゴシック" panose="020B0609070205080204" pitchFamily="49" charset="-128"/>
              <a:ea typeface="ＭＳ ゴシック" panose="020B0609070205080204" pitchFamily="49" charset="-128"/>
            </a:rPr>
            <a:t>348</a:t>
          </a:r>
          <a:r>
            <a:rPr kumimoji="1" lang="ja-JP" altLang="en-US" sz="1100">
              <a:latin typeface="ＭＳ ゴシック" panose="020B0609070205080204" pitchFamily="49" charset="-128"/>
              <a:ea typeface="ＭＳ ゴシック" panose="020B0609070205080204" pitchFamily="49" charset="-128"/>
            </a:rPr>
            <a:t>百万の増加、国保・介護関連基金の</a:t>
          </a:r>
          <a:r>
            <a:rPr kumimoji="1" lang="en-US" altLang="ja-JP" sz="1100">
              <a:latin typeface="ＭＳ ゴシック" panose="020B0609070205080204" pitchFamily="49" charset="-128"/>
              <a:ea typeface="ＭＳ ゴシック" panose="020B0609070205080204" pitchFamily="49" charset="-128"/>
            </a:rPr>
            <a:t>237</a:t>
          </a:r>
          <a:r>
            <a:rPr kumimoji="1" lang="ja-JP" altLang="en-US" sz="1100">
              <a:latin typeface="ＭＳ ゴシック" panose="020B0609070205080204" pitchFamily="49" charset="-128"/>
              <a:ea typeface="ＭＳ ゴシック" panose="020B0609070205080204" pitchFamily="49" charset="-128"/>
            </a:rPr>
            <a:t>百万円の増加等が影響し、全体で</a:t>
          </a:r>
          <a:r>
            <a:rPr kumimoji="1" lang="en-US" altLang="ja-JP" sz="1100">
              <a:latin typeface="ＭＳ ゴシック" panose="020B0609070205080204" pitchFamily="49" charset="-128"/>
              <a:ea typeface="ＭＳ ゴシック" panose="020B0609070205080204" pitchFamily="49" charset="-128"/>
            </a:rPr>
            <a:t>477</a:t>
          </a:r>
          <a:r>
            <a:rPr kumimoji="1" lang="ja-JP" altLang="en-US" sz="1100">
              <a:latin typeface="ＭＳ ゴシック" panose="020B0609070205080204" pitchFamily="49" charset="-128"/>
              <a:ea typeface="ＭＳ ゴシック" panose="020B0609070205080204" pitchFamily="49" charset="-128"/>
            </a:rPr>
            <a:t>百万円増加した。また、都市計画税収等の充当可能特定歳入についても</a:t>
          </a:r>
          <a:r>
            <a:rPr kumimoji="1" lang="en-US" altLang="ja-JP" sz="1100">
              <a:latin typeface="ＭＳ ゴシック" panose="020B0609070205080204" pitchFamily="49" charset="-128"/>
              <a:ea typeface="ＭＳ ゴシック" panose="020B0609070205080204" pitchFamily="49" charset="-128"/>
            </a:rPr>
            <a:t>444</a:t>
          </a:r>
          <a:r>
            <a:rPr kumimoji="1" lang="ja-JP" altLang="en-US" sz="1100">
              <a:latin typeface="ＭＳ ゴシック" panose="020B0609070205080204" pitchFamily="49" charset="-128"/>
              <a:ea typeface="ＭＳ ゴシック" panose="020B0609070205080204" pitchFamily="49" charset="-128"/>
            </a:rPr>
            <a:t>百万円の増加となった。</a:t>
          </a:r>
          <a:endParaRPr kumimoji="1" lang="en-US" altLang="ja-JP" sz="1100">
            <a:latin typeface="ＭＳ ゴシック" panose="020B0609070205080204" pitchFamily="49" charset="-128"/>
            <a:ea typeface="ＭＳ ゴシック" panose="020B0609070205080204" pitchFamily="49" charset="-128"/>
          </a:endParaRPr>
        </a:p>
        <a:p>
          <a:pPr>
            <a:lnSpc>
              <a:spcPts val="1320"/>
            </a:lnSpc>
          </a:pPr>
          <a:r>
            <a:rPr kumimoji="1" lang="ja-JP" altLang="en-US" sz="1100">
              <a:latin typeface="ＭＳ ゴシック" panose="020B0609070205080204" pitchFamily="49" charset="-128"/>
              <a:ea typeface="ＭＳ ゴシック" panose="020B0609070205080204" pitchFamily="49" charset="-128"/>
            </a:rPr>
            <a:t>　</a:t>
          </a:r>
          <a:endParaRPr kumimoji="1" lang="en-US" altLang="ja-JP" sz="1100">
            <a:latin typeface="ＭＳ ゴシック" panose="020B0609070205080204" pitchFamily="49" charset="-128"/>
            <a:ea typeface="ＭＳ ゴシック" panose="020B0609070205080204" pitchFamily="49" charset="-128"/>
          </a:endParaRPr>
        </a:p>
        <a:p>
          <a:pPr>
            <a:lnSpc>
              <a:spcPts val="1320"/>
            </a:lnSpc>
          </a:pPr>
          <a:r>
            <a:rPr kumimoji="1" lang="en-US" altLang="ja-JP" sz="11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基準財政需要額の算入見込額については、償還終了債等の影響により、すべての費目で算入額が減少し、全体で</a:t>
          </a:r>
          <a:r>
            <a:rPr kumimoji="1" lang="en-US" altLang="ja-JP" sz="1100">
              <a:latin typeface="ＭＳ ゴシック" panose="020B0609070205080204" pitchFamily="49" charset="-128"/>
              <a:ea typeface="ＭＳ ゴシック" panose="020B0609070205080204" pitchFamily="49" charset="-128"/>
            </a:rPr>
            <a:t>865</a:t>
          </a:r>
          <a:r>
            <a:rPr kumimoji="1" lang="ja-JP" altLang="en-US" sz="1100">
              <a:latin typeface="ＭＳ ゴシック" panose="020B0609070205080204" pitchFamily="49" charset="-128"/>
              <a:ea typeface="ＭＳ ゴシック" panose="020B0609070205080204" pitchFamily="49" charset="-128"/>
            </a:rPr>
            <a:t>百万円の減少となった。また、充当可能財源等の総額は全体として</a:t>
          </a:r>
          <a:r>
            <a:rPr kumimoji="1" lang="en-US" altLang="ja-JP" sz="1100">
              <a:latin typeface="ＭＳ ゴシック" panose="020B0609070205080204" pitchFamily="49" charset="-128"/>
              <a:ea typeface="ＭＳ ゴシック" panose="020B0609070205080204" pitchFamily="49" charset="-128"/>
            </a:rPr>
            <a:t>56</a:t>
          </a:r>
          <a:r>
            <a:rPr kumimoji="1" lang="ja-JP" altLang="en-US" sz="1100">
              <a:latin typeface="ＭＳ ゴシック" panose="020B0609070205080204" pitchFamily="49" charset="-128"/>
              <a:ea typeface="ＭＳ ゴシック" panose="020B0609070205080204" pitchFamily="49" charset="-128"/>
            </a:rPr>
            <a:t>百万の増加となった。</a:t>
          </a:r>
          <a:endParaRPr kumimoji="1" lang="en-US" altLang="ja-JP" sz="1100">
            <a:latin typeface="ＭＳ ゴシック" panose="020B0609070205080204" pitchFamily="49" charset="-128"/>
            <a:ea typeface="ＭＳ ゴシック" panose="020B0609070205080204" pitchFamily="49" charset="-128"/>
          </a:endParaRPr>
        </a:p>
        <a:p>
          <a:pPr>
            <a:lnSpc>
              <a:spcPts val="1320"/>
            </a:lnSpc>
          </a:pPr>
          <a:endParaRPr kumimoji="1" lang="en-US" altLang="ja-JP" sz="1100">
            <a:latin typeface="ＭＳ ゴシック" panose="020B0609070205080204" pitchFamily="49" charset="-128"/>
            <a:ea typeface="ＭＳ ゴシック" panose="020B0609070205080204" pitchFamily="49" charset="-128"/>
          </a:endParaRPr>
        </a:p>
        <a:p>
          <a:pPr>
            <a:lnSpc>
              <a:spcPts val="1320"/>
            </a:lnSpc>
          </a:pPr>
          <a:r>
            <a:rPr kumimoji="1" lang="ja-JP" altLang="en-US" sz="1100">
              <a:latin typeface="ＭＳ ゴシック" panose="020B0609070205080204" pitchFamily="49" charset="-128"/>
              <a:ea typeface="ＭＳ ゴシック" panose="020B0609070205080204" pitchFamily="49" charset="-128"/>
            </a:rPr>
            <a:t>　算定分母となる標準財政規模等の額が</a:t>
          </a:r>
          <a:r>
            <a:rPr kumimoji="1" lang="en-US" altLang="ja-JP" sz="1100">
              <a:latin typeface="ＭＳ ゴシック" panose="020B0609070205080204" pitchFamily="49" charset="-128"/>
              <a:ea typeface="ＭＳ ゴシック" panose="020B0609070205080204" pitchFamily="49" charset="-128"/>
            </a:rPr>
            <a:t>333</a:t>
          </a:r>
          <a:r>
            <a:rPr kumimoji="1" lang="ja-JP" altLang="en-US" sz="1100">
              <a:latin typeface="ＭＳ ゴシック" panose="020B0609070205080204" pitchFamily="49" charset="-128"/>
              <a:ea typeface="ＭＳ ゴシック" panose="020B0609070205080204" pitchFamily="49" charset="-128"/>
            </a:rPr>
            <a:t>百万円の減少に対し、算定分子の将来負担額等が</a:t>
          </a:r>
          <a:r>
            <a:rPr kumimoji="1" lang="en-US" altLang="ja-JP" sz="1100">
              <a:latin typeface="ＭＳ ゴシック" panose="020B0609070205080204" pitchFamily="49" charset="-128"/>
              <a:ea typeface="ＭＳ ゴシック" panose="020B0609070205080204" pitchFamily="49" charset="-128"/>
            </a:rPr>
            <a:t>3,175</a:t>
          </a:r>
          <a:r>
            <a:rPr kumimoji="1" lang="ja-JP" altLang="en-US" sz="1100">
              <a:latin typeface="ＭＳ ゴシック" panose="020B0609070205080204" pitchFamily="49" charset="-128"/>
              <a:ea typeface="ＭＳ ゴシック" panose="020B0609070205080204" pitchFamily="49" charset="-128"/>
            </a:rPr>
            <a:t>百万円減少し、算定分母の減少幅を大きく上回ったため、将来負担比率は前年度比</a:t>
          </a:r>
          <a:r>
            <a:rPr kumimoji="1" lang="en-US" altLang="ja-JP" sz="1100">
              <a:latin typeface="ＭＳ ゴシック" panose="020B0609070205080204" pitchFamily="49" charset="-128"/>
              <a:ea typeface="ＭＳ ゴシック" panose="020B0609070205080204" pitchFamily="49" charset="-128"/>
            </a:rPr>
            <a:t>15.5</a:t>
          </a:r>
          <a:r>
            <a:rPr kumimoji="1" lang="ja-JP" altLang="en-US" sz="1100">
              <a:latin typeface="ＭＳ ゴシック" panose="020B0609070205080204" pitchFamily="49" charset="-128"/>
              <a:ea typeface="ＭＳ ゴシック" panose="020B0609070205080204" pitchFamily="49" charset="-128"/>
            </a:rPr>
            <a:t>ポイント好転した。</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年度歳計剰余金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を積立てたほか、ふるさと納税基金に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百万円の積立や公共施設マネジメントの推進による市有地の貸付・売却収入などで公共施設等総合管理基金に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百万円、第三セクター等改革推進債償還基金に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百万円の積立などを行い、積立総額は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百万円となり、基金全体としては前年度比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今後の方針</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中期財政見通しでは、基金全体の残高は平成３０年度以降減少するものと見込んでおり、基金の使途の明確化や活用事業の厳選を進め、将来の財政需要に備えるため適正な基金残高の確保に努めたい。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安心・安全で快適に暮らせる生活基盤、防災基盤の整備や子どもから高齢者まで健やかに暮らせるまちづくり、地域の特色を活かしたにぎわいのあるまちづくりなどの各種事業の推進に活用する。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特定目的基金については、地域振興基金や過疎地域自立促進基金、ふるさと創生事業基金などを積極的に活用したことから、平成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中期財政見通しでは、基金全体の残高は平成３０年度以降減少するもの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見込んでおり、基金の使途の明確化や活用事業の厳選を進め、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市域の均衡ある発展や少子高齢化、人口減少による様々な行政課題、地域課題に対応するため、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適正な基金残高の確保に努めたい。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財政調整基金については、豪雨災害復旧関連経費の財源とするため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年度歳計剰余金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百万円の積立てにより、平成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2,712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の残高は、行政改革及び財政構造健全化指針の方針において、平成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億円（財政調整基金、減債基金の合計残高）に回復させることを目標としており、災害など不測の財政需要に対応できるよう、適正な基金残高の確保に努めたい。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減債基金については、病院事業会計からの貸付金元利収入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百万円を積立てが、前年度に引き続きｅ－ふくちやま事業の市債償還の財源として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1,297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残高は、行政改革及び財政構造健全化指針の方針において、平成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適正な基金残高の確保に努め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るとともに、基金を活用し繰上償還を行うなど公債費の縮減に努めていきたい。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類似団体に比して減価償却率は高くなっており、類似団体よりも老朽化した資産を多く抱えている。一方で、平成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年度に策定した公共施設マネジメント計画において公共施設等の延べ床面積を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％削減を目標に掲げ、老朽化した施設の集約化・複合化や除却を進めているため、今後の伸びは抑えられていくと考える。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7841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098550" y="59086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5185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098550" y="5476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5185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098550" y="50450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5185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098550" y="46132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5185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10086"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074795" y="4565777"/>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1275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3987800" y="5768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127500" y="434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3987800" y="45657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1275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0259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3429000" y="5059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2781300" y="5093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126746</xdr:rowOff>
    </xdr:from>
    <xdr:to>
      <xdr:col>23</xdr:col>
      <xdr:colOff>136525</xdr:colOff>
      <xdr:row>29</xdr:row>
      <xdr:rowOff>56896</xdr:rowOff>
    </xdr:to>
    <xdr:sp macro="" textlink="">
      <xdr:nvSpPr>
        <xdr:cNvPr id="76" name="楕円 75"/>
        <xdr:cNvSpPr/>
      </xdr:nvSpPr>
      <xdr:spPr>
        <a:xfrm>
          <a:off x="40259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149623</xdr:rowOff>
    </xdr:from>
    <xdr:ext cx="405111" cy="259045"/>
    <xdr:sp macro="" textlink="">
      <xdr:nvSpPr>
        <xdr:cNvPr id="77" name="有形固定資産減価償却率該当値テキスト"/>
        <xdr:cNvSpPr txBox="1"/>
      </xdr:nvSpPr>
      <xdr:spPr>
        <a:xfrm>
          <a:off x="4127500" y="477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144018</xdr:rowOff>
    </xdr:from>
    <xdr:to>
      <xdr:col>19</xdr:col>
      <xdr:colOff>187325</xdr:colOff>
      <xdr:row>29</xdr:row>
      <xdr:rowOff>74168</xdr:rowOff>
    </xdr:to>
    <xdr:sp macro="" textlink="">
      <xdr:nvSpPr>
        <xdr:cNvPr id="78" name="楕円 77"/>
        <xdr:cNvSpPr/>
      </xdr:nvSpPr>
      <xdr:spPr>
        <a:xfrm>
          <a:off x="3429000" y="49446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6096</xdr:rowOff>
    </xdr:from>
    <xdr:to>
      <xdr:col>23</xdr:col>
      <xdr:colOff>85725</xdr:colOff>
      <xdr:row>29</xdr:row>
      <xdr:rowOff>23368</xdr:rowOff>
    </xdr:to>
    <xdr:cxnSp macro="">
      <xdr:nvCxnSpPr>
        <xdr:cNvPr id="79" name="直線コネクタ 78"/>
        <xdr:cNvCxnSpPr/>
      </xdr:nvCxnSpPr>
      <xdr:spPr>
        <a:xfrm flipV="1">
          <a:off x="3479800" y="4978146"/>
          <a:ext cx="5969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0" name="n_1aveValue有形固定資産減価償却率"/>
        <xdr:cNvSpPr txBox="1"/>
      </xdr:nvSpPr>
      <xdr:spPr>
        <a:xfrm>
          <a:off x="3293119"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2658119" y="48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90695</xdr:rowOff>
    </xdr:from>
    <xdr:ext cx="405111" cy="259045"/>
    <xdr:sp macro="" textlink="">
      <xdr:nvSpPr>
        <xdr:cNvPr id="82" name="n_1mainValue有形固定資産減価償却率"/>
        <xdr:cNvSpPr txBox="1"/>
      </xdr:nvSpPr>
      <xdr:spPr>
        <a:xfrm>
          <a:off x="3293119" y="471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に比べ高い水準にある。これは、市債残高による将来負担額が類似団体に比べ多いことに加え、普通交付税の合併特例加算の段階的縮減等による一般財源の減少と経常経費一般財源の増加傾向が影響したものと考えてい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2593320" y="4529314"/>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2646025" y="430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2534900" y="45293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6" name="債務償還可能年数平均値テキスト"/>
        <xdr:cNvSpPr txBox="1"/>
      </xdr:nvSpPr>
      <xdr:spPr>
        <a:xfrm>
          <a:off x="12646025" y="5140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2573000" y="51621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85725</xdr:rowOff>
    </xdr:from>
    <xdr:to>
      <xdr:col>76</xdr:col>
      <xdr:colOff>73025</xdr:colOff>
      <xdr:row>29</xdr:row>
      <xdr:rowOff>15875</xdr:rowOff>
    </xdr:to>
    <xdr:sp macro="" textlink="">
      <xdr:nvSpPr>
        <xdr:cNvPr id="123" name="楕円 122"/>
        <xdr:cNvSpPr/>
      </xdr:nvSpPr>
      <xdr:spPr>
        <a:xfrm>
          <a:off x="12573000" y="48863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108602</xdr:rowOff>
    </xdr:from>
    <xdr:ext cx="340478" cy="259045"/>
    <xdr:sp macro="" textlink="">
      <xdr:nvSpPr>
        <xdr:cNvPr id="124" name="債務償還可能年数該当値テキスト"/>
        <xdr:cNvSpPr txBox="1"/>
      </xdr:nvSpPr>
      <xdr:spPr>
        <a:xfrm>
          <a:off x="12646025" y="4737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39490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39878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3889375" y="729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39878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3889375" y="5743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39878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38989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203575" y="64547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42887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0" name="楕円 69"/>
        <xdr:cNvSpPr/>
      </xdr:nvSpPr>
      <xdr:spPr>
        <a:xfrm>
          <a:off x="38989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23512</xdr:rowOff>
    </xdr:from>
    <xdr:ext cx="405111" cy="259045"/>
    <xdr:sp macro="" textlink="">
      <xdr:nvSpPr>
        <xdr:cNvPr id="71" name="【道路】&#10;有形固定資産減価償却率該当値テキスト"/>
        <xdr:cNvSpPr txBox="1"/>
      </xdr:nvSpPr>
      <xdr:spPr>
        <a:xfrm>
          <a:off x="39878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2" name="楕円 71"/>
        <xdr:cNvSpPr/>
      </xdr:nvSpPr>
      <xdr:spPr>
        <a:xfrm>
          <a:off x="3203575" y="63480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51435</xdr:rowOff>
    </xdr:from>
    <xdr:to>
      <xdr:col>24</xdr:col>
      <xdr:colOff>63500</xdr:colOff>
      <xdr:row>37</xdr:row>
      <xdr:rowOff>55245</xdr:rowOff>
    </xdr:to>
    <xdr:cxnSp macro="">
      <xdr:nvCxnSpPr>
        <xdr:cNvPr id="73" name="直線コネクタ 72"/>
        <xdr:cNvCxnSpPr/>
      </xdr:nvCxnSpPr>
      <xdr:spPr>
        <a:xfrm flipV="1">
          <a:off x="3235325" y="6395085"/>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4" name="n_1aveValue【道路】&#10;有形固定資産減価償却率"/>
        <xdr:cNvSpPr txBox="1"/>
      </xdr:nvSpPr>
      <xdr:spPr>
        <a:xfrm>
          <a:off x="306769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30569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76" name="n_1mainValue【道路】&#10;有形固定資産減価償却率"/>
        <xdr:cNvSpPr txBox="1"/>
      </xdr:nvSpPr>
      <xdr:spPr>
        <a:xfrm>
          <a:off x="306769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8905240"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8943975"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8845550" y="7184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8943975"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8845550" y="5607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8943975"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8883650" y="6528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815975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7413625" y="65468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90284</xdr:rowOff>
    </xdr:from>
    <xdr:to>
      <xdr:col>55</xdr:col>
      <xdr:colOff>50800</xdr:colOff>
      <xdr:row>38</xdr:row>
      <xdr:rowOff>20434</xdr:rowOff>
    </xdr:to>
    <xdr:sp macro="" textlink="">
      <xdr:nvSpPr>
        <xdr:cNvPr id="114" name="楕円 113"/>
        <xdr:cNvSpPr/>
      </xdr:nvSpPr>
      <xdr:spPr>
        <a:xfrm>
          <a:off x="8883650" y="64339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113161</xdr:rowOff>
    </xdr:from>
    <xdr:ext cx="534377" cy="259045"/>
    <xdr:sp macro="" textlink="">
      <xdr:nvSpPr>
        <xdr:cNvPr id="115" name="【道路】&#10;一人当たり延長該当値テキスト"/>
        <xdr:cNvSpPr txBox="1"/>
      </xdr:nvSpPr>
      <xdr:spPr>
        <a:xfrm>
          <a:off x="8943975"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94399</xdr:rowOff>
    </xdr:from>
    <xdr:to>
      <xdr:col>50</xdr:col>
      <xdr:colOff>165100</xdr:colOff>
      <xdr:row>38</xdr:row>
      <xdr:rowOff>24549</xdr:rowOff>
    </xdr:to>
    <xdr:sp macro="" textlink="">
      <xdr:nvSpPr>
        <xdr:cNvPr id="116" name="楕円 115"/>
        <xdr:cNvSpPr/>
      </xdr:nvSpPr>
      <xdr:spPr>
        <a:xfrm>
          <a:off x="8159750" y="64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141084</xdr:rowOff>
    </xdr:from>
    <xdr:to>
      <xdr:col>55</xdr:col>
      <xdr:colOff>0</xdr:colOff>
      <xdr:row>37</xdr:row>
      <xdr:rowOff>145199</xdr:rowOff>
    </xdr:to>
    <xdr:cxnSp macro="">
      <xdr:nvCxnSpPr>
        <xdr:cNvPr id="117" name="直線コネクタ 116"/>
        <xdr:cNvCxnSpPr/>
      </xdr:nvCxnSpPr>
      <xdr:spPr>
        <a:xfrm flipV="1">
          <a:off x="8210550" y="6484734"/>
          <a:ext cx="695325"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8" name="n_1aveValue【道路】&#10;一人当たり延長"/>
        <xdr:cNvSpPr txBox="1"/>
      </xdr:nvSpPr>
      <xdr:spPr>
        <a:xfrm>
          <a:off x="7959236"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72258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15676</xdr:rowOff>
    </xdr:from>
    <xdr:ext cx="534377" cy="259045"/>
    <xdr:sp macro="" textlink="">
      <xdr:nvSpPr>
        <xdr:cNvPr id="120" name="n_1mainValue【道路】&#10;一人当たり延長"/>
        <xdr:cNvSpPr txBox="1"/>
      </xdr:nvSpPr>
      <xdr:spPr>
        <a:xfrm>
          <a:off x="7959236" y="65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39490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39878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3889375" y="1107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39878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3889375" y="959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39878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38989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203575" y="101055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428875"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136978</xdr:rowOff>
    </xdr:from>
    <xdr:to>
      <xdr:col>24</xdr:col>
      <xdr:colOff>114300</xdr:colOff>
      <xdr:row>58</xdr:row>
      <xdr:rowOff>67128</xdr:rowOff>
    </xdr:to>
    <xdr:sp macro="" textlink="">
      <xdr:nvSpPr>
        <xdr:cNvPr id="160" name="楕円 159"/>
        <xdr:cNvSpPr/>
      </xdr:nvSpPr>
      <xdr:spPr>
        <a:xfrm>
          <a:off x="38989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159855</xdr:rowOff>
    </xdr:from>
    <xdr:ext cx="405111" cy="259045"/>
    <xdr:sp macro="" textlink="">
      <xdr:nvSpPr>
        <xdr:cNvPr id="161" name="【橋りょう・トンネル】&#10;有形固定資産減価償却率該当値テキスト"/>
        <xdr:cNvSpPr txBox="1"/>
      </xdr:nvSpPr>
      <xdr:spPr>
        <a:xfrm>
          <a:off x="3987800" y="976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127181</xdr:rowOff>
    </xdr:from>
    <xdr:to>
      <xdr:col>20</xdr:col>
      <xdr:colOff>38100</xdr:colOff>
      <xdr:row>58</xdr:row>
      <xdr:rowOff>57331</xdr:rowOff>
    </xdr:to>
    <xdr:sp macro="" textlink="">
      <xdr:nvSpPr>
        <xdr:cNvPr id="162" name="楕円 161"/>
        <xdr:cNvSpPr/>
      </xdr:nvSpPr>
      <xdr:spPr>
        <a:xfrm>
          <a:off x="3203575" y="98998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6531</xdr:rowOff>
    </xdr:from>
    <xdr:to>
      <xdr:col>24</xdr:col>
      <xdr:colOff>63500</xdr:colOff>
      <xdr:row>58</xdr:row>
      <xdr:rowOff>16328</xdr:rowOff>
    </xdr:to>
    <xdr:cxnSp macro="">
      <xdr:nvCxnSpPr>
        <xdr:cNvPr id="163" name="直線コネクタ 162"/>
        <xdr:cNvCxnSpPr/>
      </xdr:nvCxnSpPr>
      <xdr:spPr>
        <a:xfrm>
          <a:off x="3235325" y="9950631"/>
          <a:ext cx="714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4" name="n_1aveValue【橋りょう・トンネル】&#10;有形固定資産減価償却率"/>
        <xdr:cNvSpPr txBox="1"/>
      </xdr:nvSpPr>
      <xdr:spPr>
        <a:xfrm>
          <a:off x="306769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30569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73858</xdr:rowOff>
    </xdr:from>
    <xdr:ext cx="405111" cy="259045"/>
    <xdr:sp macro="" textlink="">
      <xdr:nvSpPr>
        <xdr:cNvPr id="166" name="n_1mainValue【橋りょう・トンネル】&#10;有形固定資産減価償却率"/>
        <xdr:cNvSpPr txBox="1"/>
      </xdr:nvSpPr>
      <xdr:spPr>
        <a:xfrm>
          <a:off x="306769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8905240"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8943975"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8845550" y="110488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8943975"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8845550" y="97429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8943975"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8883650" y="107736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815975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7413625" y="107754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20245</xdr:rowOff>
    </xdr:from>
    <xdr:to>
      <xdr:col>55</xdr:col>
      <xdr:colOff>50800</xdr:colOff>
      <xdr:row>62</xdr:row>
      <xdr:rowOff>121845</xdr:rowOff>
    </xdr:to>
    <xdr:sp macro="" textlink="">
      <xdr:nvSpPr>
        <xdr:cNvPr id="204" name="楕円 203"/>
        <xdr:cNvSpPr/>
      </xdr:nvSpPr>
      <xdr:spPr>
        <a:xfrm>
          <a:off x="8883650" y="106501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43122</xdr:rowOff>
    </xdr:from>
    <xdr:ext cx="599010" cy="259045"/>
    <xdr:sp macro="" textlink="">
      <xdr:nvSpPr>
        <xdr:cNvPr id="205" name="【橋りょう・トンネル】&#10;一人当たり有形固定資産（償却資産）額該当値テキスト"/>
        <xdr:cNvSpPr txBox="1"/>
      </xdr:nvSpPr>
      <xdr:spPr>
        <a:xfrm>
          <a:off x="8943975" y="105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32842</xdr:rowOff>
    </xdr:from>
    <xdr:to>
      <xdr:col>50</xdr:col>
      <xdr:colOff>165100</xdr:colOff>
      <xdr:row>62</xdr:row>
      <xdr:rowOff>134442</xdr:rowOff>
    </xdr:to>
    <xdr:sp macro="" textlink="">
      <xdr:nvSpPr>
        <xdr:cNvPr id="206" name="楕円 205"/>
        <xdr:cNvSpPr/>
      </xdr:nvSpPr>
      <xdr:spPr>
        <a:xfrm>
          <a:off x="8159750" y="106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71045</xdr:rowOff>
    </xdr:from>
    <xdr:to>
      <xdr:col>55</xdr:col>
      <xdr:colOff>0</xdr:colOff>
      <xdr:row>62</xdr:row>
      <xdr:rowOff>83642</xdr:rowOff>
    </xdr:to>
    <xdr:cxnSp macro="">
      <xdr:nvCxnSpPr>
        <xdr:cNvPr id="207" name="直線コネクタ 206"/>
        <xdr:cNvCxnSpPr/>
      </xdr:nvCxnSpPr>
      <xdr:spPr>
        <a:xfrm flipV="1">
          <a:off x="8210550" y="10700945"/>
          <a:ext cx="695325" cy="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43970</xdr:rowOff>
    </xdr:from>
    <xdr:ext cx="599010" cy="259045"/>
    <xdr:sp macro="" textlink="">
      <xdr:nvSpPr>
        <xdr:cNvPr id="208" name="n_1aveValue【橋りょう・トンネル】&#10;一人当たり有形固定資産（償却資産）額"/>
        <xdr:cNvSpPr txBox="1"/>
      </xdr:nvSpPr>
      <xdr:spPr>
        <a:xfrm>
          <a:off x="793644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71934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150969</xdr:rowOff>
    </xdr:from>
    <xdr:ext cx="599010" cy="259045"/>
    <xdr:sp macro="" textlink="">
      <xdr:nvSpPr>
        <xdr:cNvPr id="210" name="n_1mainValue【橋りょう・トンネル】&#10;一人当たり有形固定資産（償却資産）額"/>
        <xdr:cNvSpPr txBox="1"/>
      </xdr:nvSpPr>
      <xdr:spPr>
        <a:xfrm>
          <a:off x="7936445" y="1043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39490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39878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3889375" y="146265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39878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3889375" y="13426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40" name="【公営住宅】&#10;有形固定資産減価償却率平均値テキスト"/>
        <xdr:cNvSpPr txBox="1"/>
      </xdr:nvSpPr>
      <xdr:spPr>
        <a:xfrm>
          <a:off x="39878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38989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203575" y="139452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428875"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49" name="楕円 248"/>
        <xdr:cNvSpPr/>
      </xdr:nvSpPr>
      <xdr:spPr>
        <a:xfrm>
          <a:off x="38989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72407</xdr:rowOff>
    </xdr:from>
    <xdr:ext cx="405111" cy="259045"/>
    <xdr:sp macro="" textlink="">
      <xdr:nvSpPr>
        <xdr:cNvPr id="250" name="【公営住宅】&#10;有形固定資産減価償却率該当値テキスト"/>
        <xdr:cNvSpPr txBox="1"/>
      </xdr:nvSpPr>
      <xdr:spPr>
        <a:xfrm>
          <a:off x="3987800"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251" name="楕円 250"/>
        <xdr:cNvSpPr/>
      </xdr:nvSpPr>
      <xdr:spPr>
        <a:xfrm>
          <a:off x="3203575" y="14004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144780</xdr:rowOff>
    </xdr:from>
    <xdr:to>
      <xdr:col>24</xdr:col>
      <xdr:colOff>63500</xdr:colOff>
      <xdr:row>81</xdr:row>
      <xdr:rowOff>167639</xdr:rowOff>
    </xdr:to>
    <xdr:cxnSp macro="">
      <xdr:nvCxnSpPr>
        <xdr:cNvPr id="252" name="直線コネクタ 251"/>
        <xdr:cNvCxnSpPr/>
      </xdr:nvCxnSpPr>
      <xdr:spPr>
        <a:xfrm flipV="1">
          <a:off x="3235325" y="14032230"/>
          <a:ext cx="7143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53" name="n_1aveValue【公営住宅】&#10;有形固定資産減価償却率"/>
        <xdr:cNvSpPr txBox="1"/>
      </xdr:nvSpPr>
      <xdr:spPr>
        <a:xfrm>
          <a:off x="306769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30569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38116</xdr:rowOff>
    </xdr:from>
    <xdr:ext cx="405111" cy="259045"/>
    <xdr:sp macro="" textlink="">
      <xdr:nvSpPr>
        <xdr:cNvPr id="255" name="n_1mainValue【公営住宅】&#10;有形固定資産減価償却率"/>
        <xdr:cNvSpPr txBox="1"/>
      </xdr:nvSpPr>
      <xdr:spPr>
        <a:xfrm>
          <a:off x="306769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8905240"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8943975"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8845550" y="14843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8943975"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8845550" y="13359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8943975"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8883650" y="1430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815975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7413625" y="14302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61213</xdr:rowOff>
    </xdr:from>
    <xdr:to>
      <xdr:col>55</xdr:col>
      <xdr:colOff>50800</xdr:colOff>
      <xdr:row>82</xdr:row>
      <xdr:rowOff>162813</xdr:rowOff>
    </xdr:to>
    <xdr:sp macro="" textlink="">
      <xdr:nvSpPr>
        <xdr:cNvPr id="293" name="楕円 292"/>
        <xdr:cNvSpPr/>
      </xdr:nvSpPr>
      <xdr:spPr>
        <a:xfrm>
          <a:off x="8883650" y="141201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84090</xdr:rowOff>
    </xdr:from>
    <xdr:ext cx="469744" cy="259045"/>
    <xdr:sp macro="" textlink="">
      <xdr:nvSpPr>
        <xdr:cNvPr id="294" name="【公営住宅】&#10;一人当たり面積該当値テキスト"/>
        <xdr:cNvSpPr txBox="1"/>
      </xdr:nvSpPr>
      <xdr:spPr>
        <a:xfrm>
          <a:off x="8943975" y="139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61213</xdr:rowOff>
    </xdr:from>
    <xdr:to>
      <xdr:col>50</xdr:col>
      <xdr:colOff>165100</xdr:colOff>
      <xdr:row>82</xdr:row>
      <xdr:rowOff>162813</xdr:rowOff>
    </xdr:to>
    <xdr:sp macro="" textlink="">
      <xdr:nvSpPr>
        <xdr:cNvPr id="295" name="楕円 294"/>
        <xdr:cNvSpPr/>
      </xdr:nvSpPr>
      <xdr:spPr>
        <a:xfrm>
          <a:off x="8159750" y="141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112013</xdr:rowOff>
    </xdr:from>
    <xdr:to>
      <xdr:col>55</xdr:col>
      <xdr:colOff>0</xdr:colOff>
      <xdr:row>82</xdr:row>
      <xdr:rowOff>112013</xdr:rowOff>
    </xdr:to>
    <xdr:cxnSp macro="">
      <xdr:nvCxnSpPr>
        <xdr:cNvPr id="296" name="直線コネクタ 295"/>
        <xdr:cNvCxnSpPr/>
      </xdr:nvCxnSpPr>
      <xdr:spPr>
        <a:xfrm>
          <a:off x="8210550" y="14170913"/>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297" name="n_1aveValue【公営住宅】&#10;一人当たり面積"/>
        <xdr:cNvSpPr txBox="1"/>
      </xdr:nvSpPr>
      <xdr:spPr>
        <a:xfrm>
          <a:off x="7991552"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72581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7890</xdr:rowOff>
    </xdr:from>
    <xdr:ext cx="469744" cy="259045"/>
    <xdr:sp macro="" textlink="">
      <xdr:nvSpPr>
        <xdr:cNvPr id="299" name="n_1mainValue【公営住宅】&#10;一人当たり面積"/>
        <xdr:cNvSpPr txBox="1"/>
      </xdr:nvSpPr>
      <xdr:spPr>
        <a:xfrm>
          <a:off x="7991552"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40" name="直線コネクタ 339"/>
        <xdr:cNvCxnSpPr/>
      </xdr:nvCxnSpPr>
      <xdr:spPr>
        <a:xfrm flipV="1">
          <a:off x="13889989"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41" name="【認定こども園・幼稚園・保育所】&#10;有形固定資産減価償却率最小値テキスト"/>
        <xdr:cNvSpPr txBox="1"/>
      </xdr:nvSpPr>
      <xdr:spPr>
        <a:xfrm>
          <a:off x="13928725"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42" name="直線コネクタ 341"/>
        <xdr:cNvCxnSpPr/>
      </xdr:nvCxnSpPr>
      <xdr:spPr>
        <a:xfrm>
          <a:off x="13801725" y="709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43" name="【認定こども園・幼稚園・保育所】&#10;有形固定資産減価償却率最大値テキスト"/>
        <xdr:cNvSpPr txBox="1"/>
      </xdr:nvSpPr>
      <xdr:spPr>
        <a:xfrm>
          <a:off x="13928725"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44" name="直線コネクタ 343"/>
        <xdr:cNvCxnSpPr/>
      </xdr:nvCxnSpPr>
      <xdr:spPr>
        <a:xfrm>
          <a:off x="13801725" y="590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45" name="【認定こども園・幼稚園・保育所】&#10;有形固定資産減価償却率平均値テキスト"/>
        <xdr:cNvSpPr txBox="1"/>
      </xdr:nvSpPr>
      <xdr:spPr>
        <a:xfrm>
          <a:off x="13928725"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6" name="フローチャート: 判断 345"/>
        <xdr:cNvSpPr/>
      </xdr:nvSpPr>
      <xdr:spPr>
        <a:xfrm>
          <a:off x="13839825" y="6595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7" name="フローチャート: 判断 346"/>
        <xdr:cNvSpPr/>
      </xdr:nvSpPr>
      <xdr:spPr>
        <a:xfrm>
          <a:off x="13115925"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48" name="フローチャート: 判断 347"/>
        <xdr:cNvSpPr/>
      </xdr:nvSpPr>
      <xdr:spPr>
        <a:xfrm>
          <a:off x="123698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156845</xdr:rowOff>
    </xdr:from>
    <xdr:to>
      <xdr:col>85</xdr:col>
      <xdr:colOff>177800</xdr:colOff>
      <xdr:row>36</xdr:row>
      <xdr:rowOff>86995</xdr:rowOff>
    </xdr:to>
    <xdr:sp macro="" textlink="">
      <xdr:nvSpPr>
        <xdr:cNvPr id="354" name="楕円 353"/>
        <xdr:cNvSpPr/>
      </xdr:nvSpPr>
      <xdr:spPr>
        <a:xfrm>
          <a:off x="13839825" y="6157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8272</xdr:rowOff>
    </xdr:from>
    <xdr:ext cx="405111" cy="259045"/>
    <xdr:sp macro="" textlink="">
      <xdr:nvSpPr>
        <xdr:cNvPr id="355" name="【認定こども園・幼稚園・保育所】&#10;有形固定資産減価償却率該当値テキスト"/>
        <xdr:cNvSpPr txBox="1"/>
      </xdr:nvSpPr>
      <xdr:spPr>
        <a:xfrm>
          <a:off x="13928725"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56" name="楕円 355"/>
        <xdr:cNvSpPr/>
      </xdr:nvSpPr>
      <xdr:spPr>
        <a:xfrm>
          <a:off x="13115925"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36195</xdr:rowOff>
    </xdr:from>
    <xdr:to>
      <xdr:col>85</xdr:col>
      <xdr:colOff>127000</xdr:colOff>
      <xdr:row>36</xdr:row>
      <xdr:rowOff>64770</xdr:rowOff>
    </xdr:to>
    <xdr:cxnSp macro="">
      <xdr:nvCxnSpPr>
        <xdr:cNvPr id="357" name="直線コネクタ 356"/>
        <xdr:cNvCxnSpPr/>
      </xdr:nvCxnSpPr>
      <xdr:spPr>
        <a:xfrm flipV="1">
          <a:off x="13166725" y="6208395"/>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58" name="n_1aveValue【認定こども園・幼稚園・保育所】&#10;有形固定資産減価償却率"/>
        <xdr:cNvSpPr txBox="1"/>
      </xdr:nvSpPr>
      <xdr:spPr>
        <a:xfrm>
          <a:off x="12980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59" name="n_2aveValue【認定こども園・幼稚園・保育所】&#10;有形固定資産減価償却率"/>
        <xdr:cNvSpPr txBox="1"/>
      </xdr:nvSpPr>
      <xdr:spPr>
        <a:xfrm>
          <a:off x="12246619"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360" name="n_1mainValue【認定こども園・幼稚園・保育所】&#10;有形固定資産減価償却率"/>
        <xdr:cNvSpPr txBox="1"/>
      </xdr:nvSpPr>
      <xdr:spPr>
        <a:xfrm>
          <a:off x="12980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2" name="テキスト ボックス 371"/>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4" name="テキスト ボックス 373"/>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6" name="テキスト ボックス 375"/>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8" name="テキスト ボックス 377"/>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0" name="テキスト ボックス 379"/>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84" name="直線コネクタ 383"/>
        <xdr:cNvCxnSpPr/>
      </xdr:nvCxnSpPr>
      <xdr:spPr>
        <a:xfrm flipV="1">
          <a:off x="188461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85" name="【認定こども園・幼稚園・保育所】&#10;一人当たり面積最小値テキスト"/>
        <xdr:cNvSpPr txBox="1"/>
      </xdr:nvSpPr>
      <xdr:spPr>
        <a:xfrm>
          <a:off x="188849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86" name="直線コネクタ 385"/>
        <xdr:cNvCxnSpPr/>
      </xdr:nvCxnSpPr>
      <xdr:spPr>
        <a:xfrm>
          <a:off x="18786475" y="71894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87" name="【認定こども園・幼稚園・保育所】&#10;一人当たり面積最大値テキスト"/>
        <xdr:cNvSpPr txBox="1"/>
      </xdr:nvSpPr>
      <xdr:spPr>
        <a:xfrm>
          <a:off x="188849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88" name="直線コネクタ 387"/>
        <xdr:cNvCxnSpPr/>
      </xdr:nvCxnSpPr>
      <xdr:spPr>
        <a:xfrm>
          <a:off x="187864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389" name="【認定こども園・幼稚園・保育所】&#10;一人当たり面積平均値テキスト"/>
        <xdr:cNvSpPr txBox="1"/>
      </xdr:nvSpPr>
      <xdr:spPr>
        <a:xfrm>
          <a:off x="188849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90" name="フローチャート: 判断 389"/>
        <xdr:cNvSpPr/>
      </xdr:nvSpPr>
      <xdr:spPr>
        <a:xfrm>
          <a:off x="187960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91" name="フローチャート: 判断 390"/>
        <xdr:cNvSpPr/>
      </xdr:nvSpPr>
      <xdr:spPr>
        <a:xfrm>
          <a:off x="18100675" y="6624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92" name="フローチャート: 判断 391"/>
        <xdr:cNvSpPr/>
      </xdr:nvSpPr>
      <xdr:spPr>
        <a:xfrm>
          <a:off x="17325975"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98" name="楕円 397"/>
        <xdr:cNvSpPr/>
      </xdr:nvSpPr>
      <xdr:spPr>
        <a:xfrm>
          <a:off x="187960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7637</xdr:rowOff>
    </xdr:from>
    <xdr:ext cx="469744" cy="259045"/>
    <xdr:sp macro="" textlink="">
      <xdr:nvSpPr>
        <xdr:cNvPr id="399" name="【認定こども園・幼稚園・保育所】&#10;一人当たり面積該当値テキスト"/>
        <xdr:cNvSpPr txBox="1"/>
      </xdr:nvSpPr>
      <xdr:spPr>
        <a:xfrm>
          <a:off x="188849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33020</xdr:rowOff>
    </xdr:from>
    <xdr:to>
      <xdr:col>112</xdr:col>
      <xdr:colOff>38100</xdr:colOff>
      <xdr:row>39</xdr:row>
      <xdr:rowOff>134620</xdr:rowOff>
    </xdr:to>
    <xdr:sp macro="" textlink="">
      <xdr:nvSpPr>
        <xdr:cNvPr id="400" name="楕円 399"/>
        <xdr:cNvSpPr/>
      </xdr:nvSpPr>
      <xdr:spPr>
        <a:xfrm>
          <a:off x="18100675" y="67195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83820</xdr:rowOff>
    </xdr:to>
    <xdr:cxnSp macro="">
      <xdr:nvCxnSpPr>
        <xdr:cNvPr id="401" name="直線コネクタ 400"/>
        <xdr:cNvCxnSpPr/>
      </xdr:nvCxnSpPr>
      <xdr:spPr>
        <a:xfrm flipV="1">
          <a:off x="18132425" y="676656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402" name="n_1aveValue【認定こども園・幼稚園・保育所】&#10;一人当たり面積"/>
        <xdr:cNvSpPr txBox="1"/>
      </xdr:nvSpPr>
      <xdr:spPr>
        <a:xfrm>
          <a:off x="1793247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03" name="n_2aveValue【認定こども園・幼稚園・保育所】&#10;一人当たり面積"/>
        <xdr:cNvSpPr txBox="1"/>
      </xdr:nvSpPr>
      <xdr:spPr>
        <a:xfrm>
          <a:off x="1717047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125747</xdr:rowOff>
    </xdr:from>
    <xdr:ext cx="469744" cy="259045"/>
    <xdr:sp macro="" textlink="">
      <xdr:nvSpPr>
        <xdr:cNvPr id="404" name="n_1mainValue【認定こども園・幼稚園・保育所】&#10;一人当たり面積"/>
        <xdr:cNvSpPr txBox="1"/>
      </xdr:nvSpPr>
      <xdr:spPr>
        <a:xfrm>
          <a:off x="1793247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5" name="テキスト ボックス 414"/>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31" name="直線コネクタ 430"/>
        <xdr:cNvCxnSpPr/>
      </xdr:nvCxnSpPr>
      <xdr:spPr>
        <a:xfrm flipV="1">
          <a:off x="13889989"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32" name="【学校施設】&#10;有形固定資産減価償却率最小値テキスト"/>
        <xdr:cNvSpPr txBox="1"/>
      </xdr:nvSpPr>
      <xdr:spPr>
        <a:xfrm>
          <a:off x="13928725"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33" name="直線コネクタ 432"/>
        <xdr:cNvCxnSpPr/>
      </xdr:nvCxnSpPr>
      <xdr:spPr>
        <a:xfrm>
          <a:off x="13801725" y="1094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34" name="【学校施設】&#10;有形固定資産減価償却率最大値テキスト"/>
        <xdr:cNvSpPr txBox="1"/>
      </xdr:nvSpPr>
      <xdr:spPr>
        <a:xfrm>
          <a:off x="13928725"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35" name="直線コネクタ 434"/>
        <xdr:cNvCxnSpPr/>
      </xdr:nvCxnSpPr>
      <xdr:spPr>
        <a:xfrm>
          <a:off x="13801725" y="94313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6" name="【学校施設】&#10;有形固定資産減価償却率平均値テキスト"/>
        <xdr:cNvSpPr txBox="1"/>
      </xdr:nvSpPr>
      <xdr:spPr>
        <a:xfrm>
          <a:off x="13928725"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7" name="フローチャート: 判断 436"/>
        <xdr:cNvSpPr/>
      </xdr:nvSpPr>
      <xdr:spPr>
        <a:xfrm>
          <a:off x="13839825" y="1016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8" name="フローチャート: 判断 437"/>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39" name="フローチャート: 判断 438"/>
        <xdr:cNvSpPr/>
      </xdr:nvSpPr>
      <xdr:spPr>
        <a:xfrm>
          <a:off x="123698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45" name="楕円 444"/>
        <xdr:cNvSpPr/>
      </xdr:nvSpPr>
      <xdr:spPr>
        <a:xfrm>
          <a:off x="13839825" y="10082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446" name="【学校施設】&#10;有形固定資産減価償却率該当値テキスト"/>
        <xdr:cNvSpPr txBox="1"/>
      </xdr:nvSpPr>
      <xdr:spPr>
        <a:xfrm>
          <a:off x="13928725"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447" name="楕円 446"/>
        <xdr:cNvSpPr/>
      </xdr:nvSpPr>
      <xdr:spPr>
        <a:xfrm>
          <a:off x="13115925"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47353</xdr:rowOff>
    </xdr:to>
    <xdr:cxnSp macro="">
      <xdr:nvCxnSpPr>
        <xdr:cNvPr id="448" name="直線コネクタ 447"/>
        <xdr:cNvCxnSpPr/>
      </xdr:nvCxnSpPr>
      <xdr:spPr>
        <a:xfrm flipV="1">
          <a:off x="13166725" y="10133512"/>
          <a:ext cx="7239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9" name="n_1aveValue【学校施設】&#10;有形固定資産減価償却率"/>
        <xdr:cNvSpPr txBox="1"/>
      </xdr:nvSpPr>
      <xdr:spPr>
        <a:xfrm>
          <a:off x="12980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50" name="n_2aveValue【学校施設】&#10;有形固定資産減価償却率"/>
        <xdr:cNvSpPr txBox="1"/>
      </xdr:nvSpPr>
      <xdr:spPr>
        <a:xfrm>
          <a:off x="12246619"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451" name="n_1mainValue【学校施設】&#10;有形固定資産減価償却率"/>
        <xdr:cNvSpPr txBox="1"/>
      </xdr:nvSpPr>
      <xdr:spPr>
        <a:xfrm>
          <a:off x="12980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3" name="直線コネクタ 462"/>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4" name="テキスト ボックス 463"/>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5" name="直線コネクタ 464"/>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6" name="テキスト ボックス 465"/>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7" name="直線コネクタ 466"/>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8" name="テキスト ボックス 467"/>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9" name="直線コネクタ 468"/>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0" name="テキスト ボックス 469"/>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1" name="直線コネクタ 470"/>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2" name="テキスト ボックス 471"/>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3" name="直線コネクタ 472"/>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4" name="テキスト ボックス 473"/>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78" name="直線コネクタ 477"/>
        <xdr:cNvCxnSpPr/>
      </xdr:nvCxnSpPr>
      <xdr:spPr>
        <a:xfrm flipV="1">
          <a:off x="188461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79" name="【学校施設】&#10;一人当たり面積最小値テキスト"/>
        <xdr:cNvSpPr txBox="1"/>
      </xdr:nvSpPr>
      <xdr:spPr>
        <a:xfrm>
          <a:off x="188849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80" name="直線コネクタ 479"/>
        <xdr:cNvCxnSpPr/>
      </xdr:nvCxnSpPr>
      <xdr:spPr>
        <a:xfrm>
          <a:off x="18786475" y="10917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481" name="【学校施設】&#10;一人当たり面積最大値テキスト"/>
        <xdr:cNvSpPr txBox="1"/>
      </xdr:nvSpPr>
      <xdr:spPr>
        <a:xfrm>
          <a:off x="188849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482" name="直線コネクタ 481"/>
        <xdr:cNvCxnSpPr/>
      </xdr:nvCxnSpPr>
      <xdr:spPr>
        <a:xfrm>
          <a:off x="18786475" y="9638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167040</xdr:rowOff>
    </xdr:from>
    <xdr:ext cx="469744" cy="259045"/>
    <xdr:sp macro="" textlink="">
      <xdr:nvSpPr>
        <xdr:cNvPr id="483" name="【学校施設】&#10;一人当たり面積平均値テキスト"/>
        <xdr:cNvSpPr txBox="1"/>
      </xdr:nvSpPr>
      <xdr:spPr>
        <a:xfrm>
          <a:off x="18884900" y="1011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484" name="フローチャート: 判断 483"/>
        <xdr:cNvSpPr/>
      </xdr:nvSpPr>
      <xdr:spPr>
        <a:xfrm>
          <a:off x="187960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485" name="フローチャート: 判断 484"/>
        <xdr:cNvSpPr/>
      </xdr:nvSpPr>
      <xdr:spPr>
        <a:xfrm>
          <a:off x="18100675" y="10196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486" name="フローチャート: 判断 485"/>
        <xdr:cNvSpPr/>
      </xdr:nvSpPr>
      <xdr:spPr>
        <a:xfrm>
          <a:off x="17325975"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28230</xdr:rowOff>
    </xdr:from>
    <xdr:to>
      <xdr:col>116</xdr:col>
      <xdr:colOff>114300</xdr:colOff>
      <xdr:row>60</xdr:row>
      <xdr:rowOff>129830</xdr:rowOff>
    </xdr:to>
    <xdr:sp macro="" textlink="">
      <xdr:nvSpPr>
        <xdr:cNvPr id="492" name="楕円 491"/>
        <xdr:cNvSpPr/>
      </xdr:nvSpPr>
      <xdr:spPr>
        <a:xfrm>
          <a:off x="18796000" y="103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6657</xdr:rowOff>
    </xdr:from>
    <xdr:ext cx="469744" cy="259045"/>
    <xdr:sp macro="" textlink="">
      <xdr:nvSpPr>
        <xdr:cNvPr id="493" name="【学校施設】&#10;一人当たり面積該当値テキスト"/>
        <xdr:cNvSpPr txBox="1"/>
      </xdr:nvSpPr>
      <xdr:spPr>
        <a:xfrm>
          <a:off x="18884900" y="102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163757</xdr:rowOff>
    </xdr:from>
    <xdr:to>
      <xdr:col>112</xdr:col>
      <xdr:colOff>38100</xdr:colOff>
      <xdr:row>60</xdr:row>
      <xdr:rowOff>93907</xdr:rowOff>
    </xdr:to>
    <xdr:sp macro="" textlink="">
      <xdr:nvSpPr>
        <xdr:cNvPr id="494" name="楕円 493"/>
        <xdr:cNvSpPr/>
      </xdr:nvSpPr>
      <xdr:spPr>
        <a:xfrm>
          <a:off x="18100675" y="102793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43107</xdr:rowOff>
    </xdr:from>
    <xdr:to>
      <xdr:col>116</xdr:col>
      <xdr:colOff>63500</xdr:colOff>
      <xdr:row>60</xdr:row>
      <xdr:rowOff>79030</xdr:rowOff>
    </xdr:to>
    <xdr:cxnSp macro="">
      <xdr:nvCxnSpPr>
        <xdr:cNvPr id="495" name="直線コネクタ 494"/>
        <xdr:cNvCxnSpPr/>
      </xdr:nvCxnSpPr>
      <xdr:spPr>
        <a:xfrm>
          <a:off x="18132425" y="10330107"/>
          <a:ext cx="714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496" name="n_1aveValue【学校施設】&#10;一人当たり面積"/>
        <xdr:cNvSpPr txBox="1"/>
      </xdr:nvSpPr>
      <xdr:spPr>
        <a:xfrm>
          <a:off x="1793247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497" name="n_2aveValue【学校施設】&#10;一人当たり面積"/>
        <xdr:cNvSpPr txBox="1"/>
      </xdr:nvSpPr>
      <xdr:spPr>
        <a:xfrm>
          <a:off x="1717047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85034</xdr:rowOff>
    </xdr:from>
    <xdr:ext cx="469744" cy="259045"/>
    <xdr:sp macro="" textlink="">
      <xdr:nvSpPr>
        <xdr:cNvPr id="498" name="n_1mainValue【学校施設】&#10;一人当たり面積"/>
        <xdr:cNvSpPr txBox="1"/>
      </xdr:nvSpPr>
      <xdr:spPr>
        <a:xfrm>
          <a:off x="17932477" y="1037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9" name="テキスト ボックス 508"/>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0" name="直線コネクタ 509"/>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1" name="テキスト ボックス 510"/>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2" name="直線コネクタ 511"/>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3" name="テキスト ボックス 512"/>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4" name="直線コネクタ 513"/>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5" name="テキスト ボックス 514"/>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6" name="直線コネクタ 515"/>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7" name="テキスト ボックス 516"/>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8" name="直線コネクタ 517"/>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9" name="テキスト ボックス 518"/>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1" name="テキスト ボックス 52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23" name="直線コネクタ 522"/>
        <xdr:cNvCxnSpPr/>
      </xdr:nvCxnSpPr>
      <xdr:spPr>
        <a:xfrm flipV="1">
          <a:off x="13889989"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24" name="【児童館】&#10;有形固定資産減価償却率最小値テキスト"/>
        <xdr:cNvSpPr txBox="1"/>
      </xdr:nvSpPr>
      <xdr:spPr>
        <a:xfrm>
          <a:off x="13928725"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25" name="直線コネクタ 524"/>
        <xdr:cNvCxnSpPr/>
      </xdr:nvCxnSpPr>
      <xdr:spPr>
        <a:xfrm>
          <a:off x="13801725" y="147237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6"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7" name="直線コネクタ 526"/>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28" name="【児童館】&#10;有形固定資産減価償却率平均値テキスト"/>
        <xdr:cNvSpPr txBox="1"/>
      </xdr:nvSpPr>
      <xdr:spPr>
        <a:xfrm>
          <a:off x="13928725"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29" name="フローチャート: 判断 528"/>
        <xdr:cNvSpPr/>
      </xdr:nvSpPr>
      <xdr:spPr>
        <a:xfrm>
          <a:off x="13839825" y="14122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30" name="フローチャート: 判断 529"/>
        <xdr:cNvSpPr/>
      </xdr:nvSpPr>
      <xdr:spPr>
        <a:xfrm>
          <a:off x="13115925"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31" name="フローチャート: 判断 530"/>
        <xdr:cNvSpPr/>
      </xdr:nvSpPr>
      <xdr:spPr>
        <a:xfrm>
          <a:off x="123698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537" name="楕円 536"/>
        <xdr:cNvSpPr/>
      </xdr:nvSpPr>
      <xdr:spPr>
        <a:xfrm>
          <a:off x="13839825" y="1371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538" name="【児童館】&#10;有形固定資産減価償却率該当値テキスト"/>
        <xdr:cNvSpPr txBox="1"/>
      </xdr:nvSpPr>
      <xdr:spPr>
        <a:xfrm>
          <a:off x="13928725"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42545</xdr:rowOff>
    </xdr:from>
    <xdr:to>
      <xdr:col>81</xdr:col>
      <xdr:colOff>101600</xdr:colOff>
      <xdr:row>80</xdr:row>
      <xdr:rowOff>144145</xdr:rowOff>
    </xdr:to>
    <xdr:sp macro="" textlink="">
      <xdr:nvSpPr>
        <xdr:cNvPr id="539" name="楕円 538"/>
        <xdr:cNvSpPr/>
      </xdr:nvSpPr>
      <xdr:spPr>
        <a:xfrm>
          <a:off x="13115925"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49530</xdr:rowOff>
    </xdr:from>
    <xdr:to>
      <xdr:col>85</xdr:col>
      <xdr:colOff>127000</xdr:colOff>
      <xdr:row>80</xdr:row>
      <xdr:rowOff>93345</xdr:rowOff>
    </xdr:to>
    <xdr:cxnSp macro="">
      <xdr:nvCxnSpPr>
        <xdr:cNvPr id="540" name="直線コネクタ 539"/>
        <xdr:cNvCxnSpPr/>
      </xdr:nvCxnSpPr>
      <xdr:spPr>
        <a:xfrm flipV="1">
          <a:off x="13166725" y="13765530"/>
          <a:ext cx="7239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541" name="n_1aveValue【児童館】&#10;有形固定資産減価償却率"/>
        <xdr:cNvSpPr txBox="1"/>
      </xdr:nvSpPr>
      <xdr:spPr>
        <a:xfrm>
          <a:off x="12980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542" name="n_2aveValue【児童館】&#10;有形固定資産減価償却率"/>
        <xdr:cNvSpPr txBox="1"/>
      </xdr:nvSpPr>
      <xdr:spPr>
        <a:xfrm>
          <a:off x="12246619"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160672</xdr:rowOff>
    </xdr:from>
    <xdr:ext cx="405111" cy="259045"/>
    <xdr:sp macro="" textlink="">
      <xdr:nvSpPr>
        <xdr:cNvPr id="543" name="n_1mainValue【児童館】&#10;有形固定資産減価償却率"/>
        <xdr:cNvSpPr txBox="1"/>
      </xdr:nvSpPr>
      <xdr:spPr>
        <a:xfrm>
          <a:off x="12980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4" name="直線コネクタ 553"/>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5" name="テキスト ボックス 554"/>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6" name="直線コネクタ 555"/>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7" name="テキスト ボックス 556"/>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8" name="直線コネクタ 557"/>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9" name="テキスト ボックス 558"/>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0" name="直線コネクタ 559"/>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1" name="テキスト ボックス 560"/>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2" name="直線コネクタ 561"/>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3" name="テキスト ボックス 562"/>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4" name="直線コネクタ 56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5" name="テキスト ボックス 56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6"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567" name="直線コネクタ 566"/>
        <xdr:cNvCxnSpPr/>
      </xdr:nvCxnSpPr>
      <xdr:spPr>
        <a:xfrm flipV="1">
          <a:off x="188461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8" name="【児童館】&#10;一人当たり面積最小値テキスト"/>
        <xdr:cNvSpPr txBox="1"/>
      </xdr:nvSpPr>
      <xdr:spPr>
        <a:xfrm>
          <a:off x="188849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9" name="直線コネクタ 568"/>
        <xdr:cNvCxnSpPr/>
      </xdr:nvCxnSpPr>
      <xdr:spPr>
        <a:xfrm>
          <a:off x="18786475" y="1480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70" name="【児童館】&#10;一人当たり面積最大値テキスト"/>
        <xdr:cNvSpPr txBox="1"/>
      </xdr:nvSpPr>
      <xdr:spPr>
        <a:xfrm>
          <a:off x="188849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1" name="直線コネクタ 570"/>
        <xdr:cNvCxnSpPr/>
      </xdr:nvCxnSpPr>
      <xdr:spPr>
        <a:xfrm>
          <a:off x="18786475" y="13258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572" name="【児童館】&#10;一人当たり面積平均値テキスト"/>
        <xdr:cNvSpPr txBox="1"/>
      </xdr:nvSpPr>
      <xdr:spPr>
        <a:xfrm>
          <a:off x="188849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573" name="フローチャート: 判断 572"/>
        <xdr:cNvSpPr/>
      </xdr:nvSpPr>
      <xdr:spPr>
        <a:xfrm>
          <a:off x="187960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574" name="フローチャート: 判断 573"/>
        <xdr:cNvSpPr/>
      </xdr:nvSpPr>
      <xdr:spPr>
        <a:xfrm>
          <a:off x="18100675" y="1431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575" name="フローチャート: 判断 574"/>
        <xdr:cNvSpPr/>
      </xdr:nvSpPr>
      <xdr:spPr>
        <a:xfrm>
          <a:off x="17325975"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6" name="テキスト ボックス 575"/>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581" name="楕円 580"/>
        <xdr:cNvSpPr/>
      </xdr:nvSpPr>
      <xdr:spPr>
        <a:xfrm>
          <a:off x="187960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582" name="【児童館】&#10;一人当たり面積該当値テキスト"/>
        <xdr:cNvSpPr txBox="1"/>
      </xdr:nvSpPr>
      <xdr:spPr>
        <a:xfrm>
          <a:off x="188849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63500</xdr:rowOff>
    </xdr:from>
    <xdr:to>
      <xdr:col>112</xdr:col>
      <xdr:colOff>38100</xdr:colOff>
      <xdr:row>79</xdr:row>
      <xdr:rowOff>165100</xdr:rowOff>
    </xdr:to>
    <xdr:sp macro="" textlink="">
      <xdr:nvSpPr>
        <xdr:cNvPr id="583" name="楕円 582"/>
        <xdr:cNvSpPr/>
      </xdr:nvSpPr>
      <xdr:spPr>
        <a:xfrm>
          <a:off x="18100675" y="13608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114300</xdr:rowOff>
    </xdr:from>
    <xdr:to>
      <xdr:col>116</xdr:col>
      <xdr:colOff>63500</xdr:colOff>
      <xdr:row>80</xdr:row>
      <xdr:rowOff>19050</xdr:rowOff>
    </xdr:to>
    <xdr:cxnSp macro="">
      <xdr:nvCxnSpPr>
        <xdr:cNvPr id="584" name="直線コネクタ 583"/>
        <xdr:cNvCxnSpPr/>
      </xdr:nvCxnSpPr>
      <xdr:spPr>
        <a:xfrm>
          <a:off x="18132425" y="13658850"/>
          <a:ext cx="7143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585" name="n_1aveValue【児童館】&#10;一人当たり面積"/>
        <xdr:cNvSpPr txBox="1"/>
      </xdr:nvSpPr>
      <xdr:spPr>
        <a:xfrm>
          <a:off x="1793247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586" name="n_2aveValue【児童館】&#10;一人当たり面積"/>
        <xdr:cNvSpPr txBox="1"/>
      </xdr:nvSpPr>
      <xdr:spPr>
        <a:xfrm>
          <a:off x="1717047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10177</xdr:rowOff>
    </xdr:from>
    <xdr:ext cx="469744" cy="259045"/>
    <xdr:sp macro="" textlink="">
      <xdr:nvSpPr>
        <xdr:cNvPr id="587" name="n_1mainValue【児童館】&#10;一人当たり面積"/>
        <xdr:cNvSpPr txBox="1"/>
      </xdr:nvSpPr>
      <xdr:spPr>
        <a:xfrm>
          <a:off x="17932477" y="1338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8" name="テキスト ボックス 597"/>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9" name="直線コネクタ 598"/>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0" name="テキスト ボックス 599"/>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1" name="直線コネクタ 600"/>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2" name="テキスト ボックス 601"/>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3" name="直線コネクタ 602"/>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4" name="テキスト ボックス 603"/>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5" name="直線コネクタ 604"/>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6" name="テキスト ボックス 605"/>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7" name="直線コネクタ 606"/>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8" name="テキスト ボックス 607"/>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12" name="直線コネクタ 611"/>
        <xdr:cNvCxnSpPr/>
      </xdr:nvCxnSpPr>
      <xdr:spPr>
        <a:xfrm flipV="1">
          <a:off x="13889989"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13" name="【公民館】&#10;有形固定資産減価償却率最小値テキスト"/>
        <xdr:cNvSpPr txBox="1"/>
      </xdr:nvSpPr>
      <xdr:spPr>
        <a:xfrm>
          <a:off x="13928725"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14" name="直線コネクタ 613"/>
        <xdr:cNvCxnSpPr/>
      </xdr:nvCxnSpPr>
      <xdr:spPr>
        <a:xfrm>
          <a:off x="13801725" y="185204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15" name="【公民館】&#10;有形固定資産減価償却率最大値テキスト"/>
        <xdr:cNvSpPr txBox="1"/>
      </xdr:nvSpPr>
      <xdr:spPr>
        <a:xfrm>
          <a:off x="13928725"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16" name="直線コネクタ 615"/>
        <xdr:cNvCxnSpPr/>
      </xdr:nvCxnSpPr>
      <xdr:spPr>
        <a:xfrm>
          <a:off x="13801725" y="17177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617" name="【公民館】&#10;有形固定資産減価償却率平均値テキスト"/>
        <xdr:cNvSpPr txBox="1"/>
      </xdr:nvSpPr>
      <xdr:spPr>
        <a:xfrm>
          <a:off x="13928725"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18" name="フローチャート: 判断 617"/>
        <xdr:cNvSpPr/>
      </xdr:nvSpPr>
      <xdr:spPr>
        <a:xfrm>
          <a:off x="13839825" y="1795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19" name="フローチャート: 判断 618"/>
        <xdr:cNvSpPr/>
      </xdr:nvSpPr>
      <xdr:spPr>
        <a:xfrm>
          <a:off x="13115925"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20" name="フローチャート: 判断 619"/>
        <xdr:cNvSpPr/>
      </xdr:nvSpPr>
      <xdr:spPr>
        <a:xfrm>
          <a:off x="123698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626" name="楕円 625"/>
        <xdr:cNvSpPr/>
      </xdr:nvSpPr>
      <xdr:spPr>
        <a:xfrm>
          <a:off x="13839825" y="18155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627" name="【公民館】&#10;有形固定資産減価償却率該当値テキスト"/>
        <xdr:cNvSpPr txBox="1"/>
      </xdr:nvSpPr>
      <xdr:spPr>
        <a:xfrm>
          <a:off x="13928725"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628" name="楕円 627"/>
        <xdr:cNvSpPr/>
      </xdr:nvSpPr>
      <xdr:spPr>
        <a:xfrm>
          <a:off x="13115925"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32386</xdr:rowOff>
    </xdr:from>
    <xdr:to>
      <xdr:col>85</xdr:col>
      <xdr:colOff>127000</xdr:colOff>
      <xdr:row>106</xdr:row>
      <xdr:rowOff>64770</xdr:rowOff>
    </xdr:to>
    <xdr:cxnSp macro="">
      <xdr:nvCxnSpPr>
        <xdr:cNvPr id="629" name="直線コネクタ 628"/>
        <xdr:cNvCxnSpPr/>
      </xdr:nvCxnSpPr>
      <xdr:spPr>
        <a:xfrm flipV="1">
          <a:off x="13166725" y="18206086"/>
          <a:ext cx="7239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30" name="n_1aveValue【公民館】&#10;有形固定資産減価償却率"/>
        <xdr:cNvSpPr txBox="1"/>
      </xdr:nvSpPr>
      <xdr:spPr>
        <a:xfrm>
          <a:off x="12980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631" name="n_2aveValue【公民館】&#10;有形固定資産減価償却率"/>
        <xdr:cNvSpPr txBox="1"/>
      </xdr:nvSpPr>
      <xdr:spPr>
        <a:xfrm>
          <a:off x="1224661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632" name="n_1mainValue【公民館】&#10;有形固定資産減価償却率"/>
        <xdr:cNvSpPr txBox="1"/>
      </xdr:nvSpPr>
      <xdr:spPr>
        <a:xfrm>
          <a:off x="12980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3" name="直線コネクタ 642"/>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4" name="テキスト ボックス 643"/>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5" name="直線コネクタ 644"/>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6" name="テキスト ボックス 645"/>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7" name="直線コネクタ 646"/>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8" name="テキスト ボックス 647"/>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9" name="直線コネクタ 648"/>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0" name="テキスト ボックス 649"/>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1" name="直線コネクタ 650"/>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2" name="テキスト ボックス 651"/>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3" name="直線コネクタ 652"/>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4" name="テキスト ボックス 653"/>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58" name="直線コネクタ 657"/>
        <xdr:cNvCxnSpPr/>
      </xdr:nvCxnSpPr>
      <xdr:spPr>
        <a:xfrm flipV="1">
          <a:off x="188461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59" name="【公民館】&#10;一人当たり面積最小値テキスト"/>
        <xdr:cNvSpPr txBox="1"/>
      </xdr:nvSpPr>
      <xdr:spPr>
        <a:xfrm>
          <a:off x="188849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60" name="直線コネクタ 659"/>
        <xdr:cNvCxnSpPr/>
      </xdr:nvCxnSpPr>
      <xdr:spPr>
        <a:xfrm>
          <a:off x="18786475" y="1871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61" name="【公民館】&#10;一人当たり面積最大値テキスト"/>
        <xdr:cNvSpPr txBox="1"/>
      </xdr:nvSpPr>
      <xdr:spPr>
        <a:xfrm>
          <a:off x="188849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62" name="直線コネクタ 661"/>
        <xdr:cNvCxnSpPr/>
      </xdr:nvCxnSpPr>
      <xdr:spPr>
        <a:xfrm>
          <a:off x="1878647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663" name="【公民館】&#10;一人当たり面積平均値テキスト"/>
        <xdr:cNvSpPr txBox="1"/>
      </xdr:nvSpPr>
      <xdr:spPr>
        <a:xfrm>
          <a:off x="188849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64" name="フローチャート: 判断 663"/>
        <xdr:cNvSpPr/>
      </xdr:nvSpPr>
      <xdr:spPr>
        <a:xfrm>
          <a:off x="187960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65" name="フローチャート: 判断 664"/>
        <xdr:cNvSpPr/>
      </xdr:nvSpPr>
      <xdr:spPr>
        <a:xfrm>
          <a:off x="18100675" y="181860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66" name="フローチャート: 判断 665"/>
        <xdr:cNvSpPr/>
      </xdr:nvSpPr>
      <xdr:spPr>
        <a:xfrm>
          <a:off x="17325975"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672" name="楕円 671"/>
        <xdr:cNvSpPr/>
      </xdr:nvSpPr>
      <xdr:spPr>
        <a:xfrm>
          <a:off x="187960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98896</xdr:rowOff>
    </xdr:from>
    <xdr:ext cx="469744" cy="259045"/>
    <xdr:sp macro="" textlink="">
      <xdr:nvSpPr>
        <xdr:cNvPr id="673" name="【公民館】&#10;一人当たり面積該当値テキスト"/>
        <xdr:cNvSpPr txBox="1"/>
      </xdr:nvSpPr>
      <xdr:spPr>
        <a:xfrm>
          <a:off x="18884900" y="179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674" name="楕円 673"/>
        <xdr:cNvSpPr/>
      </xdr:nvSpPr>
      <xdr:spPr>
        <a:xfrm>
          <a:off x="18100675" y="1808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133350</xdr:rowOff>
    </xdr:to>
    <xdr:cxnSp macro="">
      <xdr:nvCxnSpPr>
        <xdr:cNvPr id="675" name="直線コネクタ 674"/>
        <xdr:cNvCxnSpPr/>
      </xdr:nvCxnSpPr>
      <xdr:spPr>
        <a:xfrm flipV="1">
          <a:off x="18132425" y="18129069"/>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676" name="n_1aveValue【公民館】&#10;一人当たり面積"/>
        <xdr:cNvSpPr txBox="1"/>
      </xdr:nvSpPr>
      <xdr:spPr>
        <a:xfrm>
          <a:off x="1793247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77" name="n_2aveValue【公民館】&#10;一人当たり面積"/>
        <xdr:cNvSpPr txBox="1"/>
      </xdr:nvSpPr>
      <xdr:spPr>
        <a:xfrm>
          <a:off x="1717047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678" name="n_1mainValue【公民館】&#10;一人当たり面積"/>
        <xdr:cNvSpPr txBox="1"/>
      </xdr:nvSpPr>
      <xdr:spPr>
        <a:xfrm>
          <a:off x="1793247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施設類型別における有形固定資産減価償却率は、公民館、公営住宅を除き、類似団体平均と比べると高い傾向にある。特に、認定子ども園・幼稚園・保育園、児童館では、類似団体に比して２０ポイント以上償却率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今後は、市全体で老朽化の進む施設を優先的に公共施設マネジメントに基づき、長寿命化に係る改修や集約化、除却を計画的に行っていく予定である。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39490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39878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3889375" y="72052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xdr:cNvSpPr txBox="1"/>
      </xdr:nvSpPr>
      <xdr:spPr>
        <a:xfrm>
          <a:off x="39878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38989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203575" y="6517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428875"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xdr:cNvSpPr/>
      </xdr:nvSpPr>
      <xdr:spPr>
        <a:xfrm>
          <a:off x="38989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340478" cy="259045"/>
    <xdr:sp macro="" textlink="">
      <xdr:nvSpPr>
        <xdr:cNvPr id="72" name="【図書館】&#10;有形固定資産減価償却率該当値テキスト"/>
        <xdr:cNvSpPr txBox="1"/>
      </xdr:nvSpPr>
      <xdr:spPr>
        <a:xfrm>
          <a:off x="3987800" y="702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115207</xdr:rowOff>
    </xdr:from>
    <xdr:to>
      <xdr:col>20</xdr:col>
      <xdr:colOff>38100</xdr:colOff>
      <xdr:row>42</xdr:row>
      <xdr:rowOff>45357</xdr:rowOff>
    </xdr:to>
    <xdr:sp macro="" textlink="">
      <xdr:nvSpPr>
        <xdr:cNvPr id="73" name="楕円 72"/>
        <xdr:cNvSpPr/>
      </xdr:nvSpPr>
      <xdr:spPr>
        <a:xfrm>
          <a:off x="3203575" y="71446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166007</xdr:rowOff>
    </xdr:to>
    <xdr:cxnSp macro="">
      <xdr:nvCxnSpPr>
        <xdr:cNvPr id="74" name="直線コネクタ 73"/>
        <xdr:cNvCxnSpPr/>
      </xdr:nvCxnSpPr>
      <xdr:spPr>
        <a:xfrm flipV="1">
          <a:off x="3235325" y="7162800"/>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5" name="n_1aveValue【図書館】&#10;有形固定資産減価償却率"/>
        <xdr:cNvSpPr txBox="1"/>
      </xdr:nvSpPr>
      <xdr:spPr>
        <a:xfrm>
          <a:off x="306769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30569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36484</xdr:rowOff>
    </xdr:from>
    <xdr:ext cx="340478" cy="259045"/>
    <xdr:sp macro="" textlink="">
      <xdr:nvSpPr>
        <xdr:cNvPr id="77" name="n_1mainValue【図書館】&#10;有形固定資産減価償却率"/>
        <xdr:cNvSpPr txBox="1"/>
      </xdr:nvSpPr>
      <xdr:spPr>
        <a:xfrm>
          <a:off x="3080961" y="7237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8905240"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8943975"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8845550" y="706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8943975"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8845550" y="5657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6" name="【図書館】&#10;一人当たり面積平均値テキスト"/>
        <xdr:cNvSpPr txBox="1"/>
      </xdr:nvSpPr>
      <xdr:spPr>
        <a:xfrm>
          <a:off x="8943975"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8883650" y="638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815975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741362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101600</xdr:rowOff>
    </xdr:from>
    <xdr:to>
      <xdr:col>55</xdr:col>
      <xdr:colOff>50800</xdr:colOff>
      <xdr:row>38</xdr:row>
      <xdr:rowOff>31750</xdr:rowOff>
    </xdr:to>
    <xdr:sp macro="" textlink="">
      <xdr:nvSpPr>
        <xdr:cNvPr id="115" name="楕円 114"/>
        <xdr:cNvSpPr/>
      </xdr:nvSpPr>
      <xdr:spPr>
        <a:xfrm>
          <a:off x="8883650" y="64452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80027</xdr:rowOff>
    </xdr:from>
    <xdr:ext cx="469744" cy="259045"/>
    <xdr:sp macro="" textlink="">
      <xdr:nvSpPr>
        <xdr:cNvPr id="116" name="【図書館】&#10;一人当たり面積該当値テキスト"/>
        <xdr:cNvSpPr txBox="1"/>
      </xdr:nvSpPr>
      <xdr:spPr>
        <a:xfrm>
          <a:off x="8943975"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101600</xdr:rowOff>
    </xdr:from>
    <xdr:to>
      <xdr:col>50</xdr:col>
      <xdr:colOff>165100</xdr:colOff>
      <xdr:row>38</xdr:row>
      <xdr:rowOff>31750</xdr:rowOff>
    </xdr:to>
    <xdr:sp macro="" textlink="">
      <xdr:nvSpPr>
        <xdr:cNvPr id="117" name="楕円 116"/>
        <xdr:cNvSpPr/>
      </xdr:nvSpPr>
      <xdr:spPr>
        <a:xfrm>
          <a:off x="815975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152400</xdr:rowOff>
    </xdr:from>
    <xdr:to>
      <xdr:col>55</xdr:col>
      <xdr:colOff>0</xdr:colOff>
      <xdr:row>37</xdr:row>
      <xdr:rowOff>152400</xdr:rowOff>
    </xdr:to>
    <xdr:cxnSp macro="">
      <xdr:nvCxnSpPr>
        <xdr:cNvPr id="118" name="直線コネクタ 117"/>
        <xdr:cNvCxnSpPr/>
      </xdr:nvCxnSpPr>
      <xdr:spPr>
        <a:xfrm>
          <a:off x="8210550" y="64960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19" name="n_1aveValue【図書館】&#10;一人当たり面積"/>
        <xdr:cNvSpPr txBox="1"/>
      </xdr:nvSpPr>
      <xdr:spPr>
        <a:xfrm>
          <a:off x="7991552"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72581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22877</xdr:rowOff>
    </xdr:from>
    <xdr:ext cx="469744" cy="259045"/>
    <xdr:sp macro="" textlink="">
      <xdr:nvSpPr>
        <xdr:cNvPr id="121" name="n_1mainValue【図書館】&#10;一人当たり面積"/>
        <xdr:cNvSpPr txBox="1"/>
      </xdr:nvSpPr>
      <xdr:spPr>
        <a:xfrm>
          <a:off x="7991552"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39490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39878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3889375" y="11083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39878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3889375" y="96907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39878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38989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203575" y="10270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428875"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60" name="楕円 159"/>
        <xdr:cNvSpPr/>
      </xdr:nvSpPr>
      <xdr:spPr>
        <a:xfrm>
          <a:off x="38989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61" name="【体育館・プール】&#10;有形固定資産減価償却率該当値テキスト"/>
        <xdr:cNvSpPr txBox="1"/>
      </xdr:nvSpPr>
      <xdr:spPr>
        <a:xfrm>
          <a:off x="39878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62" name="楕円 161"/>
        <xdr:cNvSpPr/>
      </xdr:nvSpPr>
      <xdr:spPr>
        <a:xfrm>
          <a:off x="3203575" y="101942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135255</xdr:rowOff>
    </xdr:to>
    <xdr:cxnSp macro="">
      <xdr:nvCxnSpPr>
        <xdr:cNvPr id="163" name="直線コネクタ 162"/>
        <xdr:cNvCxnSpPr/>
      </xdr:nvCxnSpPr>
      <xdr:spPr>
        <a:xfrm>
          <a:off x="3235325" y="10245090"/>
          <a:ext cx="714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06769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30569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166" name="n_1mainValue【体育館・プール】&#10;有形固定資産減価償却率"/>
        <xdr:cNvSpPr txBox="1"/>
      </xdr:nvSpPr>
      <xdr:spPr>
        <a:xfrm>
          <a:off x="306769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8905240"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8943975"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8845550" y="10913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8943975"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8845550" y="97406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8943975"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8883650" y="104007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815975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7413625" y="10485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129794</xdr:rowOff>
    </xdr:from>
    <xdr:to>
      <xdr:col>55</xdr:col>
      <xdr:colOff>50800</xdr:colOff>
      <xdr:row>60</xdr:row>
      <xdr:rowOff>59944</xdr:rowOff>
    </xdr:to>
    <xdr:sp macro="" textlink="">
      <xdr:nvSpPr>
        <xdr:cNvPr id="202" name="楕円 201"/>
        <xdr:cNvSpPr/>
      </xdr:nvSpPr>
      <xdr:spPr>
        <a:xfrm>
          <a:off x="8883650" y="102453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152671</xdr:rowOff>
    </xdr:from>
    <xdr:ext cx="469744" cy="259045"/>
    <xdr:sp macro="" textlink="">
      <xdr:nvSpPr>
        <xdr:cNvPr id="203" name="【体育館・プール】&#10;一人当たり面積該当値テキスト"/>
        <xdr:cNvSpPr txBox="1"/>
      </xdr:nvSpPr>
      <xdr:spPr>
        <a:xfrm>
          <a:off x="8943975"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111506</xdr:rowOff>
    </xdr:from>
    <xdr:to>
      <xdr:col>50</xdr:col>
      <xdr:colOff>165100</xdr:colOff>
      <xdr:row>60</xdr:row>
      <xdr:rowOff>41656</xdr:rowOff>
    </xdr:to>
    <xdr:sp macro="" textlink="">
      <xdr:nvSpPr>
        <xdr:cNvPr id="204" name="楕円 203"/>
        <xdr:cNvSpPr/>
      </xdr:nvSpPr>
      <xdr:spPr>
        <a:xfrm>
          <a:off x="815975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162306</xdr:rowOff>
    </xdr:from>
    <xdr:to>
      <xdr:col>55</xdr:col>
      <xdr:colOff>0</xdr:colOff>
      <xdr:row>60</xdr:row>
      <xdr:rowOff>9144</xdr:rowOff>
    </xdr:to>
    <xdr:cxnSp macro="">
      <xdr:nvCxnSpPr>
        <xdr:cNvPr id="205" name="直線コネクタ 204"/>
        <xdr:cNvCxnSpPr/>
      </xdr:nvCxnSpPr>
      <xdr:spPr>
        <a:xfrm>
          <a:off x="8210550" y="10277856"/>
          <a:ext cx="6953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06" name="n_1aveValue【体育館・プール】&#10;一人当たり面積"/>
        <xdr:cNvSpPr txBox="1"/>
      </xdr:nvSpPr>
      <xdr:spPr>
        <a:xfrm>
          <a:off x="7991552"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72581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58183</xdr:rowOff>
    </xdr:from>
    <xdr:ext cx="469744" cy="259045"/>
    <xdr:sp macro="" textlink="">
      <xdr:nvSpPr>
        <xdr:cNvPr id="208" name="n_1mainValue【体育館・プール】&#10;一人当たり面積"/>
        <xdr:cNvSpPr txBox="1"/>
      </xdr:nvSpPr>
      <xdr:spPr>
        <a:xfrm>
          <a:off x="7991552"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39490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39878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3889375" y="1471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39878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3889375" y="133279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39" name="【福祉施設】&#10;有形固定資産減価償却率平均値テキスト"/>
        <xdr:cNvSpPr txBox="1"/>
      </xdr:nvSpPr>
      <xdr:spPr>
        <a:xfrm>
          <a:off x="39878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38989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203575" y="140364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428875"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54248</xdr:rowOff>
    </xdr:from>
    <xdr:to>
      <xdr:col>24</xdr:col>
      <xdr:colOff>114300</xdr:colOff>
      <xdr:row>83</xdr:row>
      <xdr:rowOff>155848</xdr:rowOff>
    </xdr:to>
    <xdr:sp macro="" textlink="">
      <xdr:nvSpPr>
        <xdr:cNvPr id="248" name="楕円 247"/>
        <xdr:cNvSpPr/>
      </xdr:nvSpPr>
      <xdr:spPr>
        <a:xfrm>
          <a:off x="38989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32675</xdr:rowOff>
    </xdr:from>
    <xdr:ext cx="405111" cy="259045"/>
    <xdr:sp macro="" textlink="">
      <xdr:nvSpPr>
        <xdr:cNvPr id="249" name="【福祉施設】&#10;有形固定資産減価償却率該当値テキスト"/>
        <xdr:cNvSpPr txBox="1"/>
      </xdr:nvSpPr>
      <xdr:spPr>
        <a:xfrm>
          <a:off x="3987800"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80373</xdr:rowOff>
    </xdr:from>
    <xdr:to>
      <xdr:col>20</xdr:col>
      <xdr:colOff>38100</xdr:colOff>
      <xdr:row>84</xdr:row>
      <xdr:rowOff>10523</xdr:rowOff>
    </xdr:to>
    <xdr:sp macro="" textlink="">
      <xdr:nvSpPr>
        <xdr:cNvPr id="250" name="楕円 249"/>
        <xdr:cNvSpPr/>
      </xdr:nvSpPr>
      <xdr:spPr>
        <a:xfrm>
          <a:off x="3203575" y="143107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131173</xdr:rowOff>
    </xdr:to>
    <xdr:cxnSp macro="">
      <xdr:nvCxnSpPr>
        <xdr:cNvPr id="251" name="直線コネクタ 250"/>
        <xdr:cNvCxnSpPr/>
      </xdr:nvCxnSpPr>
      <xdr:spPr>
        <a:xfrm flipV="1">
          <a:off x="3235325" y="14335398"/>
          <a:ext cx="71437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52" name="n_1aveValue【福祉施設】&#10;有形固定資産減価償却率"/>
        <xdr:cNvSpPr txBox="1"/>
      </xdr:nvSpPr>
      <xdr:spPr>
        <a:xfrm>
          <a:off x="306769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30569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1650</xdr:rowOff>
    </xdr:from>
    <xdr:ext cx="405111" cy="259045"/>
    <xdr:sp macro="" textlink="">
      <xdr:nvSpPr>
        <xdr:cNvPr id="254" name="n_1mainValue【福祉施設】&#10;有形固定資産減価償却率"/>
        <xdr:cNvSpPr txBox="1"/>
      </xdr:nvSpPr>
      <xdr:spPr>
        <a:xfrm>
          <a:off x="306769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8905240"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8943975"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8845550" y="148840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8943975"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8845550" y="134144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285" name="【福祉施設】&#10;一人当たり面積平均値テキスト"/>
        <xdr:cNvSpPr txBox="1"/>
      </xdr:nvSpPr>
      <xdr:spPr>
        <a:xfrm>
          <a:off x="8943975"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8883650" y="144609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815975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7413625" y="1457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139156</xdr:rowOff>
    </xdr:from>
    <xdr:to>
      <xdr:col>55</xdr:col>
      <xdr:colOff>50800</xdr:colOff>
      <xdr:row>86</xdr:row>
      <xdr:rowOff>69306</xdr:rowOff>
    </xdr:to>
    <xdr:sp macro="" textlink="">
      <xdr:nvSpPr>
        <xdr:cNvPr id="294" name="楕円 293"/>
        <xdr:cNvSpPr/>
      </xdr:nvSpPr>
      <xdr:spPr>
        <a:xfrm>
          <a:off x="8883650" y="147124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54083</xdr:rowOff>
    </xdr:from>
    <xdr:ext cx="469744" cy="259045"/>
    <xdr:sp macro="" textlink="">
      <xdr:nvSpPr>
        <xdr:cNvPr id="295" name="【福祉施設】&#10;一人当たり面積該当値テキスト"/>
        <xdr:cNvSpPr txBox="1"/>
      </xdr:nvSpPr>
      <xdr:spPr>
        <a:xfrm>
          <a:off x="8943975" y="1462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99968</xdr:rowOff>
    </xdr:from>
    <xdr:to>
      <xdr:col>50</xdr:col>
      <xdr:colOff>165100</xdr:colOff>
      <xdr:row>86</xdr:row>
      <xdr:rowOff>30118</xdr:rowOff>
    </xdr:to>
    <xdr:sp macro="" textlink="">
      <xdr:nvSpPr>
        <xdr:cNvPr id="296" name="楕円 295"/>
        <xdr:cNvSpPr/>
      </xdr:nvSpPr>
      <xdr:spPr>
        <a:xfrm>
          <a:off x="815975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86</xdr:row>
      <xdr:rowOff>18506</xdr:rowOff>
    </xdr:to>
    <xdr:cxnSp macro="">
      <xdr:nvCxnSpPr>
        <xdr:cNvPr id="297" name="直線コネクタ 296"/>
        <xdr:cNvCxnSpPr/>
      </xdr:nvCxnSpPr>
      <xdr:spPr>
        <a:xfrm>
          <a:off x="8210550" y="14724018"/>
          <a:ext cx="6953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98" name="n_1aveValue【福祉施設】&#10;一人当たり面積"/>
        <xdr:cNvSpPr txBox="1"/>
      </xdr:nvSpPr>
      <xdr:spPr>
        <a:xfrm>
          <a:off x="7991552"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72581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21245</xdr:rowOff>
    </xdr:from>
    <xdr:ext cx="469744" cy="259045"/>
    <xdr:sp macro="" textlink="">
      <xdr:nvSpPr>
        <xdr:cNvPr id="300" name="n_1mainValue【福祉施設】&#10;一人当たり面積"/>
        <xdr:cNvSpPr txBox="1"/>
      </xdr:nvSpPr>
      <xdr:spPr>
        <a:xfrm>
          <a:off x="7991552"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39490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39878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3889375" y="186924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39878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xdr:cNvSpPr txBox="1"/>
      </xdr:nvSpPr>
      <xdr:spPr>
        <a:xfrm>
          <a:off x="39878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38989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203575" y="178594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428875"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340" name="楕円 339"/>
        <xdr:cNvSpPr/>
      </xdr:nvSpPr>
      <xdr:spPr>
        <a:xfrm>
          <a:off x="38989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341" name="【市民会館】&#10;有形固定資産減価償却率該当値テキスト"/>
        <xdr:cNvSpPr txBox="1"/>
      </xdr:nvSpPr>
      <xdr:spPr>
        <a:xfrm>
          <a:off x="39878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97245</xdr:rowOff>
    </xdr:from>
    <xdr:to>
      <xdr:col>20</xdr:col>
      <xdr:colOff>38100</xdr:colOff>
      <xdr:row>104</xdr:row>
      <xdr:rowOff>27395</xdr:rowOff>
    </xdr:to>
    <xdr:sp macro="" textlink="">
      <xdr:nvSpPr>
        <xdr:cNvPr id="342" name="楕円 341"/>
        <xdr:cNvSpPr/>
      </xdr:nvSpPr>
      <xdr:spPr>
        <a:xfrm>
          <a:off x="3203575" y="177565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103</xdr:row>
      <xdr:rowOff>148045</xdr:rowOff>
    </xdr:to>
    <xdr:cxnSp macro="">
      <xdr:nvCxnSpPr>
        <xdr:cNvPr id="343" name="直線コネクタ 342"/>
        <xdr:cNvCxnSpPr/>
      </xdr:nvCxnSpPr>
      <xdr:spPr>
        <a:xfrm flipV="1">
          <a:off x="3235325" y="17792700"/>
          <a:ext cx="714375"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44" name="n_1aveValue【市民会館】&#10;有形固定資産減価償却率"/>
        <xdr:cNvSpPr txBox="1"/>
      </xdr:nvSpPr>
      <xdr:spPr>
        <a:xfrm>
          <a:off x="306769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30569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43922</xdr:rowOff>
    </xdr:from>
    <xdr:ext cx="405111" cy="259045"/>
    <xdr:sp macro="" textlink="">
      <xdr:nvSpPr>
        <xdr:cNvPr id="346" name="n_1mainValue【市民会館】&#10;有形固定資産減価償却率"/>
        <xdr:cNvSpPr txBox="1"/>
      </xdr:nvSpPr>
      <xdr:spPr>
        <a:xfrm>
          <a:off x="306769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8905240"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8943975"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8845550" y="184236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8943975"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8845550" y="171251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8943975"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8883650" y="18007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815975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7413625" y="180482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96265</xdr:rowOff>
    </xdr:from>
    <xdr:to>
      <xdr:col>55</xdr:col>
      <xdr:colOff>50800</xdr:colOff>
      <xdr:row>104</xdr:row>
      <xdr:rowOff>26415</xdr:rowOff>
    </xdr:to>
    <xdr:sp macro="" textlink="">
      <xdr:nvSpPr>
        <xdr:cNvPr id="382" name="楕円 381"/>
        <xdr:cNvSpPr/>
      </xdr:nvSpPr>
      <xdr:spPr>
        <a:xfrm>
          <a:off x="8883650" y="177556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119142</xdr:rowOff>
    </xdr:from>
    <xdr:ext cx="469744" cy="259045"/>
    <xdr:sp macro="" textlink="">
      <xdr:nvSpPr>
        <xdr:cNvPr id="383" name="【市民会館】&#10;一人当たり面積該当値テキスト"/>
        <xdr:cNvSpPr txBox="1"/>
      </xdr:nvSpPr>
      <xdr:spPr>
        <a:xfrm>
          <a:off x="8943975"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4826</xdr:rowOff>
    </xdr:from>
    <xdr:to>
      <xdr:col>50</xdr:col>
      <xdr:colOff>165100</xdr:colOff>
      <xdr:row>103</xdr:row>
      <xdr:rowOff>106426</xdr:rowOff>
    </xdr:to>
    <xdr:sp macro="" textlink="">
      <xdr:nvSpPr>
        <xdr:cNvPr id="384" name="楕円 383"/>
        <xdr:cNvSpPr/>
      </xdr:nvSpPr>
      <xdr:spPr>
        <a:xfrm>
          <a:off x="815975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55626</xdr:rowOff>
    </xdr:from>
    <xdr:to>
      <xdr:col>55</xdr:col>
      <xdr:colOff>0</xdr:colOff>
      <xdr:row>103</xdr:row>
      <xdr:rowOff>147065</xdr:rowOff>
    </xdr:to>
    <xdr:cxnSp macro="">
      <xdr:nvCxnSpPr>
        <xdr:cNvPr id="385" name="直線コネクタ 384"/>
        <xdr:cNvCxnSpPr/>
      </xdr:nvCxnSpPr>
      <xdr:spPr>
        <a:xfrm>
          <a:off x="8210550" y="17714976"/>
          <a:ext cx="695325"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97553</xdr:rowOff>
    </xdr:from>
    <xdr:ext cx="469744" cy="259045"/>
    <xdr:sp macro="" textlink="">
      <xdr:nvSpPr>
        <xdr:cNvPr id="386" name="n_1aveValue【市民会館】&#10;一人当たり面積"/>
        <xdr:cNvSpPr txBox="1"/>
      </xdr:nvSpPr>
      <xdr:spPr>
        <a:xfrm>
          <a:off x="7991552"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72581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122953</xdr:rowOff>
    </xdr:from>
    <xdr:ext cx="469744" cy="259045"/>
    <xdr:sp macro="" textlink="">
      <xdr:nvSpPr>
        <xdr:cNvPr id="388" name="n_1mainValue【市民会館】&#10;一人当たり面積"/>
        <xdr:cNvSpPr txBox="1"/>
      </xdr:nvSpPr>
      <xdr:spPr>
        <a:xfrm>
          <a:off x="7991552"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3889989"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3928725"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3801725" y="70566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3928725"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3801725" y="56899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3928725"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3839825" y="6344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3115925"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23698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159294</xdr:rowOff>
    </xdr:from>
    <xdr:to>
      <xdr:col>85</xdr:col>
      <xdr:colOff>177800</xdr:colOff>
      <xdr:row>35</xdr:row>
      <xdr:rowOff>89444</xdr:rowOff>
    </xdr:to>
    <xdr:sp macro="" textlink="">
      <xdr:nvSpPr>
        <xdr:cNvPr id="428" name="楕円 427"/>
        <xdr:cNvSpPr/>
      </xdr:nvSpPr>
      <xdr:spPr>
        <a:xfrm>
          <a:off x="13839825" y="5988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10721</xdr:rowOff>
    </xdr:from>
    <xdr:ext cx="405111" cy="259045"/>
    <xdr:sp macro="" textlink="">
      <xdr:nvSpPr>
        <xdr:cNvPr id="429" name="【一般廃棄物処理施設】&#10;有形固定資産減価償却率該当値テキスト"/>
        <xdr:cNvSpPr txBox="1"/>
      </xdr:nvSpPr>
      <xdr:spPr>
        <a:xfrm>
          <a:off x="13928725"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30" name="楕円 429"/>
        <xdr:cNvSpPr/>
      </xdr:nvSpPr>
      <xdr:spPr>
        <a:xfrm>
          <a:off x="13115925"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38644</xdr:rowOff>
    </xdr:from>
    <xdr:to>
      <xdr:col>85</xdr:col>
      <xdr:colOff>127000</xdr:colOff>
      <xdr:row>35</xdr:row>
      <xdr:rowOff>51707</xdr:rowOff>
    </xdr:to>
    <xdr:cxnSp macro="">
      <xdr:nvCxnSpPr>
        <xdr:cNvPr id="431" name="直線コネクタ 430"/>
        <xdr:cNvCxnSpPr/>
      </xdr:nvCxnSpPr>
      <xdr:spPr>
        <a:xfrm flipV="1">
          <a:off x="13166725" y="6039394"/>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32" name="n_1aveValue【一般廃棄物処理施設】&#10;有形固定資産減価償却率"/>
        <xdr:cNvSpPr txBox="1"/>
      </xdr:nvSpPr>
      <xdr:spPr>
        <a:xfrm>
          <a:off x="12980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2246619"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434" name="n_1mainValue【一般廃棄物処理施設】&#10;有形固定資産減価償却率"/>
        <xdr:cNvSpPr txBox="1"/>
      </xdr:nvSpPr>
      <xdr:spPr>
        <a:xfrm>
          <a:off x="12980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5544800" y="704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535316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5544800" y="590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50636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188461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188849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18786475" y="70333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188849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18786475" y="58199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188849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187960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18100675" y="6562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17325975"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80578</xdr:rowOff>
    </xdr:from>
    <xdr:to>
      <xdr:col>116</xdr:col>
      <xdr:colOff>114300</xdr:colOff>
      <xdr:row>37</xdr:row>
      <xdr:rowOff>10728</xdr:rowOff>
    </xdr:to>
    <xdr:sp macro="" textlink="">
      <xdr:nvSpPr>
        <xdr:cNvPr id="468" name="楕円 467"/>
        <xdr:cNvSpPr/>
      </xdr:nvSpPr>
      <xdr:spPr>
        <a:xfrm>
          <a:off x="18796000" y="625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103455</xdr:rowOff>
    </xdr:from>
    <xdr:ext cx="599010" cy="259045"/>
    <xdr:sp macro="" textlink="">
      <xdr:nvSpPr>
        <xdr:cNvPr id="469" name="【一般廃棄物処理施設】&#10;一人当たり有形固定資産（償却資産）額該当値テキスト"/>
        <xdr:cNvSpPr txBox="1"/>
      </xdr:nvSpPr>
      <xdr:spPr>
        <a:xfrm>
          <a:off x="18884900" y="610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94329</xdr:rowOff>
    </xdr:from>
    <xdr:to>
      <xdr:col>112</xdr:col>
      <xdr:colOff>38100</xdr:colOff>
      <xdr:row>37</xdr:row>
      <xdr:rowOff>24479</xdr:rowOff>
    </xdr:to>
    <xdr:sp macro="" textlink="">
      <xdr:nvSpPr>
        <xdr:cNvPr id="470" name="楕円 469"/>
        <xdr:cNvSpPr/>
      </xdr:nvSpPr>
      <xdr:spPr>
        <a:xfrm>
          <a:off x="18100675" y="62665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131378</xdr:rowOff>
    </xdr:from>
    <xdr:to>
      <xdr:col>116</xdr:col>
      <xdr:colOff>63500</xdr:colOff>
      <xdr:row>36</xdr:row>
      <xdr:rowOff>145129</xdr:rowOff>
    </xdr:to>
    <xdr:cxnSp macro="">
      <xdr:nvCxnSpPr>
        <xdr:cNvPr id="471" name="直線コネクタ 470"/>
        <xdr:cNvCxnSpPr/>
      </xdr:nvCxnSpPr>
      <xdr:spPr>
        <a:xfrm flipV="1">
          <a:off x="18132425" y="6303578"/>
          <a:ext cx="714375" cy="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1790016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17166736"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41006</xdr:rowOff>
    </xdr:from>
    <xdr:ext cx="599010" cy="259045"/>
    <xdr:sp macro="" textlink="">
      <xdr:nvSpPr>
        <xdr:cNvPr id="474" name="n_1mainValue【一般廃棄物処理施設】&#10;一人当たり有形固定資産（償却資産）額"/>
        <xdr:cNvSpPr txBox="1"/>
      </xdr:nvSpPr>
      <xdr:spPr>
        <a:xfrm>
          <a:off x="17867845" y="604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3889989"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3928725"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3801725" y="110511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3928725"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3801725" y="9689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05" name="【保健センター・保健所】&#10;有形固定資産減価償却率平均値テキスト"/>
        <xdr:cNvSpPr txBox="1"/>
      </xdr:nvSpPr>
      <xdr:spPr>
        <a:xfrm>
          <a:off x="13928725"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3839825" y="103145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3115925"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8" name="フローチャート: 判断 507"/>
        <xdr:cNvSpPr/>
      </xdr:nvSpPr>
      <xdr:spPr>
        <a:xfrm>
          <a:off x="123698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514" name="楕円 513"/>
        <xdr:cNvSpPr/>
      </xdr:nvSpPr>
      <xdr:spPr>
        <a:xfrm>
          <a:off x="13839825" y="10456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515" name="【保健センター・保健所】&#10;有形固定資産減価償却率該当値テキスト"/>
        <xdr:cNvSpPr txBox="1"/>
      </xdr:nvSpPr>
      <xdr:spPr>
        <a:xfrm>
          <a:off x="13928725"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516" name="楕円 515"/>
        <xdr:cNvSpPr/>
      </xdr:nvSpPr>
      <xdr:spPr>
        <a:xfrm>
          <a:off x="13115925"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48985</xdr:rowOff>
    </xdr:from>
    <xdr:to>
      <xdr:col>85</xdr:col>
      <xdr:colOff>127000</xdr:colOff>
      <xdr:row>61</xdr:row>
      <xdr:rowOff>73478</xdr:rowOff>
    </xdr:to>
    <xdr:cxnSp macro="">
      <xdr:nvCxnSpPr>
        <xdr:cNvPr id="517" name="直線コネクタ 516"/>
        <xdr:cNvCxnSpPr/>
      </xdr:nvCxnSpPr>
      <xdr:spPr>
        <a:xfrm flipV="1">
          <a:off x="13166725" y="10507435"/>
          <a:ext cx="7239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150603</xdr:rowOff>
    </xdr:from>
    <xdr:ext cx="405111" cy="259045"/>
    <xdr:sp macro="" textlink="">
      <xdr:nvSpPr>
        <xdr:cNvPr id="518" name="n_1aveValue【保健センター・保健所】&#10;有形固定資産減価償却率"/>
        <xdr:cNvSpPr txBox="1"/>
      </xdr:nvSpPr>
      <xdr:spPr>
        <a:xfrm>
          <a:off x="12980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9" name="n_2aveValue【保健センター・保健所】&#10;有形固定資産減価償却率"/>
        <xdr:cNvSpPr txBox="1"/>
      </xdr:nvSpPr>
      <xdr:spPr>
        <a:xfrm>
          <a:off x="12246619"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520" name="n_1mainValue【保健センター・保健所】&#10;有形固定資産減価償却率"/>
        <xdr:cNvSpPr txBox="1"/>
      </xdr:nvSpPr>
      <xdr:spPr>
        <a:xfrm>
          <a:off x="12980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188461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188849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187864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188849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18786475" y="9707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49" name="【保健センター・保健所】&#10;一人当たり面積平均値テキスト"/>
        <xdr:cNvSpPr txBox="1"/>
      </xdr:nvSpPr>
      <xdr:spPr>
        <a:xfrm>
          <a:off x="188849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187960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18100675" y="10586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52" name="フローチャート: 判断 551"/>
        <xdr:cNvSpPr/>
      </xdr:nvSpPr>
      <xdr:spPr>
        <a:xfrm>
          <a:off x="17325975"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558" name="楕円 557"/>
        <xdr:cNvSpPr/>
      </xdr:nvSpPr>
      <xdr:spPr>
        <a:xfrm>
          <a:off x="187960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559" name="【保健センター・保健所】&#10;一人当たり面積該当値テキスト"/>
        <xdr:cNvSpPr txBox="1"/>
      </xdr:nvSpPr>
      <xdr:spPr>
        <a:xfrm>
          <a:off x="188849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560" name="楕円 559"/>
        <xdr:cNvSpPr/>
      </xdr:nvSpPr>
      <xdr:spPr>
        <a:xfrm>
          <a:off x="18100675" y="107086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63</xdr:row>
      <xdr:rowOff>72390</xdr:rowOff>
    </xdr:to>
    <xdr:cxnSp macro="">
      <xdr:nvCxnSpPr>
        <xdr:cNvPr id="561" name="直線コネクタ 560"/>
        <xdr:cNvCxnSpPr/>
      </xdr:nvCxnSpPr>
      <xdr:spPr>
        <a:xfrm>
          <a:off x="18132425" y="10759440"/>
          <a:ext cx="7143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62" name="n_1aveValue【保健センター・保健所】&#10;一人当たり面積"/>
        <xdr:cNvSpPr txBox="1"/>
      </xdr:nvSpPr>
      <xdr:spPr>
        <a:xfrm>
          <a:off x="1793247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3" name="n_2aveValue【保健センター・保健所】&#10;一人当たり面積"/>
        <xdr:cNvSpPr txBox="1"/>
      </xdr:nvSpPr>
      <xdr:spPr>
        <a:xfrm>
          <a:off x="1717047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564" name="n_1mainValue【保健センター・保健所】&#10;一人当たり面積"/>
        <xdr:cNvSpPr txBox="1"/>
      </xdr:nvSpPr>
      <xdr:spPr>
        <a:xfrm>
          <a:off x="1793247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3889989"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392872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3801725" y="1345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595" name="【消防施設】&#10;有形固定資産減価償却率平均値テキスト"/>
        <xdr:cNvSpPr txBox="1"/>
      </xdr:nvSpPr>
      <xdr:spPr>
        <a:xfrm>
          <a:off x="13928725"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3839825" y="1393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3115925"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98" name="フローチャート: 判断 597"/>
        <xdr:cNvSpPr/>
      </xdr:nvSpPr>
      <xdr:spPr>
        <a:xfrm>
          <a:off x="123698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18324</xdr:rowOff>
    </xdr:from>
    <xdr:to>
      <xdr:col>85</xdr:col>
      <xdr:colOff>177800</xdr:colOff>
      <xdr:row>83</xdr:row>
      <xdr:rowOff>119924</xdr:rowOff>
    </xdr:to>
    <xdr:sp macro="" textlink="">
      <xdr:nvSpPr>
        <xdr:cNvPr id="604" name="楕円 603"/>
        <xdr:cNvSpPr/>
      </xdr:nvSpPr>
      <xdr:spPr>
        <a:xfrm>
          <a:off x="13839825" y="142486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168201</xdr:rowOff>
    </xdr:from>
    <xdr:ext cx="405111" cy="259045"/>
    <xdr:sp macro="" textlink="">
      <xdr:nvSpPr>
        <xdr:cNvPr id="605" name="【消防施設】&#10;有形固定資産減価償却率該当値テキスト"/>
        <xdr:cNvSpPr txBox="1"/>
      </xdr:nvSpPr>
      <xdr:spPr>
        <a:xfrm>
          <a:off x="13928725"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47716</xdr:rowOff>
    </xdr:from>
    <xdr:to>
      <xdr:col>81</xdr:col>
      <xdr:colOff>101600</xdr:colOff>
      <xdr:row>83</xdr:row>
      <xdr:rowOff>149316</xdr:rowOff>
    </xdr:to>
    <xdr:sp macro="" textlink="">
      <xdr:nvSpPr>
        <xdr:cNvPr id="606" name="楕円 605"/>
        <xdr:cNvSpPr/>
      </xdr:nvSpPr>
      <xdr:spPr>
        <a:xfrm>
          <a:off x="13115925"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69124</xdr:rowOff>
    </xdr:from>
    <xdr:to>
      <xdr:col>85</xdr:col>
      <xdr:colOff>127000</xdr:colOff>
      <xdr:row>83</xdr:row>
      <xdr:rowOff>98516</xdr:rowOff>
    </xdr:to>
    <xdr:cxnSp macro="">
      <xdr:nvCxnSpPr>
        <xdr:cNvPr id="607" name="直線コネクタ 606"/>
        <xdr:cNvCxnSpPr/>
      </xdr:nvCxnSpPr>
      <xdr:spPr>
        <a:xfrm flipV="1">
          <a:off x="13166725" y="14299474"/>
          <a:ext cx="723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608" name="n_1aveValue【消防施設】&#10;有形固定資産減価償却率"/>
        <xdr:cNvSpPr txBox="1"/>
      </xdr:nvSpPr>
      <xdr:spPr>
        <a:xfrm>
          <a:off x="12980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09" name="n_2aveValue【消防施設】&#10;有形固定資産減価償却率"/>
        <xdr:cNvSpPr txBox="1"/>
      </xdr:nvSpPr>
      <xdr:spPr>
        <a:xfrm>
          <a:off x="12246619"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140443</xdr:rowOff>
    </xdr:from>
    <xdr:ext cx="405111" cy="259045"/>
    <xdr:sp macro="" textlink="">
      <xdr:nvSpPr>
        <xdr:cNvPr id="610" name="n_1mainValue【消防施設】&#10;有形固定資産減価償却率"/>
        <xdr:cNvSpPr txBox="1"/>
      </xdr:nvSpPr>
      <xdr:spPr>
        <a:xfrm>
          <a:off x="12980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188461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188849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18786475" y="1482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188849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18786475" y="13373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188849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187960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18100675" y="14438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2" name="フローチャート: 判断 641"/>
        <xdr:cNvSpPr/>
      </xdr:nvSpPr>
      <xdr:spPr>
        <a:xfrm>
          <a:off x="17325975"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93980</xdr:rowOff>
    </xdr:from>
    <xdr:to>
      <xdr:col>116</xdr:col>
      <xdr:colOff>114300</xdr:colOff>
      <xdr:row>84</xdr:row>
      <xdr:rowOff>24130</xdr:rowOff>
    </xdr:to>
    <xdr:sp macro="" textlink="">
      <xdr:nvSpPr>
        <xdr:cNvPr id="648" name="楕円 647"/>
        <xdr:cNvSpPr/>
      </xdr:nvSpPr>
      <xdr:spPr>
        <a:xfrm>
          <a:off x="187960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116857</xdr:rowOff>
    </xdr:from>
    <xdr:ext cx="469744" cy="259045"/>
    <xdr:sp macro="" textlink="">
      <xdr:nvSpPr>
        <xdr:cNvPr id="649" name="【消防施設】&#10;一人当たり面積該当値テキスト"/>
        <xdr:cNvSpPr txBox="1"/>
      </xdr:nvSpPr>
      <xdr:spPr>
        <a:xfrm>
          <a:off x="18884900"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650" name="楕円 649"/>
        <xdr:cNvSpPr/>
      </xdr:nvSpPr>
      <xdr:spPr>
        <a:xfrm>
          <a:off x="18100675" y="143281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144780</xdr:rowOff>
    </xdr:from>
    <xdr:to>
      <xdr:col>116</xdr:col>
      <xdr:colOff>63500</xdr:colOff>
      <xdr:row>83</xdr:row>
      <xdr:rowOff>148589</xdr:rowOff>
    </xdr:to>
    <xdr:cxnSp macro="">
      <xdr:nvCxnSpPr>
        <xdr:cNvPr id="651" name="直線コネクタ 650"/>
        <xdr:cNvCxnSpPr/>
      </xdr:nvCxnSpPr>
      <xdr:spPr>
        <a:xfrm flipV="1">
          <a:off x="18132425" y="14375130"/>
          <a:ext cx="7143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52" name="n_1aveValue【消防施設】&#10;一人当たり面積"/>
        <xdr:cNvSpPr txBox="1"/>
      </xdr:nvSpPr>
      <xdr:spPr>
        <a:xfrm>
          <a:off x="1793247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53" name="n_2aveValue【消防施設】&#10;一人当たり面積"/>
        <xdr:cNvSpPr txBox="1"/>
      </xdr:nvSpPr>
      <xdr:spPr>
        <a:xfrm>
          <a:off x="1717047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44466</xdr:rowOff>
    </xdr:from>
    <xdr:ext cx="469744" cy="259045"/>
    <xdr:sp macro="" textlink="">
      <xdr:nvSpPr>
        <xdr:cNvPr id="654" name="n_1mainValue【消防施設】&#10;一人当たり面積"/>
        <xdr:cNvSpPr txBox="1"/>
      </xdr:nvSpPr>
      <xdr:spPr>
        <a:xfrm>
          <a:off x="1793247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3889989"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3928725"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3801725" y="185830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3928725"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3801725" y="172652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85" name="【庁舎】&#10;有形固定資産減価償却率平均値テキスト"/>
        <xdr:cNvSpPr txBox="1"/>
      </xdr:nvSpPr>
      <xdr:spPr>
        <a:xfrm>
          <a:off x="13928725"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3839825" y="1793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3115925"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8" name="フローチャート: 判断 687"/>
        <xdr:cNvSpPr/>
      </xdr:nvSpPr>
      <xdr:spPr>
        <a:xfrm>
          <a:off x="123698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115207</xdr:rowOff>
    </xdr:from>
    <xdr:to>
      <xdr:col>85</xdr:col>
      <xdr:colOff>177800</xdr:colOff>
      <xdr:row>104</xdr:row>
      <xdr:rowOff>45357</xdr:rowOff>
    </xdr:to>
    <xdr:sp macro="" textlink="">
      <xdr:nvSpPr>
        <xdr:cNvPr id="694" name="楕円 693"/>
        <xdr:cNvSpPr/>
      </xdr:nvSpPr>
      <xdr:spPr>
        <a:xfrm>
          <a:off x="13839825" y="17774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138084</xdr:rowOff>
    </xdr:from>
    <xdr:ext cx="405111" cy="259045"/>
    <xdr:sp macro="" textlink="">
      <xdr:nvSpPr>
        <xdr:cNvPr id="695" name="【庁舎】&#10;有形固定資産減価償却率該当値テキスト"/>
        <xdr:cNvSpPr txBox="1"/>
      </xdr:nvSpPr>
      <xdr:spPr>
        <a:xfrm>
          <a:off x="13928725" y="1762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696" name="楕円 695"/>
        <xdr:cNvSpPr/>
      </xdr:nvSpPr>
      <xdr:spPr>
        <a:xfrm>
          <a:off x="13115925"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166007</xdr:rowOff>
    </xdr:from>
    <xdr:to>
      <xdr:col>85</xdr:col>
      <xdr:colOff>127000</xdr:colOff>
      <xdr:row>104</xdr:row>
      <xdr:rowOff>10886</xdr:rowOff>
    </xdr:to>
    <xdr:cxnSp macro="">
      <xdr:nvCxnSpPr>
        <xdr:cNvPr id="697" name="直線コネクタ 696"/>
        <xdr:cNvCxnSpPr/>
      </xdr:nvCxnSpPr>
      <xdr:spPr>
        <a:xfrm flipV="1">
          <a:off x="13166725" y="17825357"/>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98" name="n_1aveValue【庁舎】&#10;有形固定資産減価償却率"/>
        <xdr:cNvSpPr txBox="1"/>
      </xdr:nvSpPr>
      <xdr:spPr>
        <a:xfrm>
          <a:off x="12980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9" name="n_2aveValue【庁舎】&#10;有形固定資産減価償却率"/>
        <xdr:cNvSpPr txBox="1"/>
      </xdr:nvSpPr>
      <xdr:spPr>
        <a:xfrm>
          <a:off x="12246619"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700" name="n_1mainValue【庁舎】&#10;有形固定資産減価償却率"/>
        <xdr:cNvSpPr txBox="1"/>
      </xdr:nvSpPr>
      <xdr:spPr>
        <a:xfrm>
          <a:off x="12980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188461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188849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18786475" y="187430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188849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18786475" y="1724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732" name="【庁舎】&#10;一人当たり面積平均値テキスト"/>
        <xdr:cNvSpPr txBox="1"/>
      </xdr:nvSpPr>
      <xdr:spPr>
        <a:xfrm>
          <a:off x="188849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187960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18100675" y="1801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35" name="フローチャート: 判断 734"/>
        <xdr:cNvSpPr/>
      </xdr:nvSpPr>
      <xdr:spPr>
        <a:xfrm>
          <a:off x="17325975"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741" name="楕円 740"/>
        <xdr:cNvSpPr/>
      </xdr:nvSpPr>
      <xdr:spPr>
        <a:xfrm>
          <a:off x="187960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165479</xdr:rowOff>
    </xdr:from>
    <xdr:ext cx="469744" cy="259045"/>
    <xdr:sp macro="" textlink="">
      <xdr:nvSpPr>
        <xdr:cNvPr id="742" name="【庁舎】&#10;一人当たり面積該当値テキスト"/>
        <xdr:cNvSpPr txBox="1"/>
      </xdr:nvSpPr>
      <xdr:spPr>
        <a:xfrm>
          <a:off x="18884900"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743" name="楕円 742"/>
        <xdr:cNvSpPr/>
      </xdr:nvSpPr>
      <xdr:spPr>
        <a:xfrm>
          <a:off x="18100675" y="181925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69669</xdr:rowOff>
    </xdr:to>
    <xdr:cxnSp macro="">
      <xdr:nvCxnSpPr>
        <xdr:cNvPr id="744" name="直線コネクタ 743"/>
        <xdr:cNvCxnSpPr/>
      </xdr:nvCxnSpPr>
      <xdr:spPr>
        <a:xfrm flipV="1">
          <a:off x="18132425" y="18240102"/>
          <a:ext cx="714375"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5" name="n_1aveValue【庁舎】&#10;一人当たり面積"/>
        <xdr:cNvSpPr txBox="1"/>
      </xdr:nvSpPr>
      <xdr:spPr>
        <a:xfrm>
          <a:off x="1793247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46" name="n_2aveValue【庁舎】&#10;一人当たり面積"/>
        <xdr:cNvSpPr txBox="1"/>
      </xdr:nvSpPr>
      <xdr:spPr>
        <a:xfrm>
          <a:off x="1717047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111596</xdr:rowOff>
    </xdr:from>
    <xdr:ext cx="469744" cy="259045"/>
    <xdr:sp macro="" textlink="">
      <xdr:nvSpPr>
        <xdr:cNvPr id="747" name="n_1mainValue【庁舎】&#10;一人当たり面積"/>
        <xdr:cNvSpPr txBox="1"/>
      </xdr:nvSpPr>
      <xdr:spPr>
        <a:xfrm>
          <a:off x="1793247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類似団体と比較して特に有形固定資産減価償却率が高くなっている施設は、一般廃棄物処理施設であり、特に低くなっている施設は図書館、福祉施設である。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年代前半にかけて建設された処理施設（耐用年数</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年前後）の減価償却が進んでいるためである。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年度に移転新設、福祉施設については、平成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年度に複合施設の大規模改修を行ったため、減価償却率は低くなっている。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個人市民税は、給与所得の伸びにより賦課額が増加し、特別徴収への切り替えが進むなど納付しやすい環境づくりが奏功し、</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百万円の増、</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また、法人</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市民税</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も製造業等の所得の増加により</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76</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増、固定資産税はゆるやかな地価の下落は続いているが、家屋の新増築により</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百万円の増となった。このほか、たばこ税では健康意識の高まりや税制改正の影響で</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92</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百万円の大幅な減となったが、</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市税総額</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では</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76</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となっている。</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過去</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年間の財政力指数は横ばいで推移しているが、飛躍的な</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景気拡大の見通し要因が少ない中、行政改革</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や財政構造健全化</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をさらに推し進め</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、財政基盤の</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強化に努める。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5" name="直線コネクタ 74"/>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経常一般財源の総額は、市税収入で</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76</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百万円の増となったものの、普通交付税は合併特例加算の段階的縮減の影響などにより</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303</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百万円の減となったことが影響し、総額で</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168</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百万円の減となった。経常充当一般財源は、</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の元利償還金の</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111</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百万円の減、</a:t>
          </a:r>
          <a:r>
            <a:rPr kumimoji="1" lang="ja-JP" altLang="ja-JP" sz="1100">
              <a:solidFill>
                <a:schemeClr val="dk1"/>
              </a:solidFill>
              <a:latin typeface="ＭＳ ゴシック" panose="020B0609070205080204" pitchFamily="49" charset="-128"/>
              <a:ea typeface="ＭＳ ゴシック" panose="020B0609070205080204" pitchFamily="49" charset="-128"/>
              <a:cs typeface="+mn-cs"/>
            </a:rPr>
            <a:t>特別会計・企業会計への繰出</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金の</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218</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百万円の増があったものの、定年退職者数が増加したことによる人件費の</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164</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百万円の増、生活保護経費の増などによる扶助費の</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113</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百万円の増、また物件費の</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104</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百万円の増などの影響により、総額で</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62</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百万円の増となった。</a:t>
          </a:r>
          <a:endParaRPr kumimoji="1" lang="en-US" altLang="ja-JP" sz="1100">
            <a:solidFill>
              <a:schemeClr val="dk1"/>
            </a:solidFill>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経常一般財源が減少する一方で、経常充当一般財源は増加となり、経常収支比率は前年度比</a:t>
          </a:r>
          <a:r>
            <a:rPr kumimoji="1" lang="en-US" altLang="ja-JP" sz="1100">
              <a:solidFill>
                <a:schemeClr val="dk1"/>
              </a:solidFill>
              <a:latin typeface="ＭＳ ゴシック" panose="020B0609070205080204" pitchFamily="49" charset="-128"/>
              <a:ea typeface="ＭＳ ゴシック" panose="020B0609070205080204" pitchFamily="49" charset="-128"/>
              <a:cs typeface="+mn-cs"/>
            </a:rPr>
            <a:t>0.9</a:t>
          </a:r>
          <a:r>
            <a:rPr kumimoji="1" lang="ja-JP" altLang="en-US" sz="1100">
              <a:solidFill>
                <a:schemeClr val="dk1"/>
              </a:solidFill>
              <a:latin typeface="ＭＳ ゴシック" panose="020B0609070205080204" pitchFamily="49" charset="-128"/>
              <a:ea typeface="ＭＳ ゴシック" panose="020B0609070205080204" pitchFamily="49" charset="-128"/>
              <a:cs typeface="+mn-cs"/>
            </a:rPr>
            <a:t>ポイントの悪化となった。</a:t>
          </a:r>
          <a:endParaRPr kumimoji="1" lang="en-US" altLang="ja-JP" sz="1100">
            <a:solidFill>
              <a:schemeClr val="dk1"/>
            </a:solidFill>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26246</xdr:rowOff>
    </xdr:from>
    <xdr:to>
      <xdr:col>23</xdr:col>
      <xdr:colOff>133350</xdr:colOff>
      <xdr:row>66</xdr:row>
      <xdr:rowOff>98637</xdr:rowOff>
    </xdr:to>
    <xdr:cxnSp macro="">
      <xdr:nvCxnSpPr>
        <xdr:cNvPr id="132" name="直線コネクタ 131"/>
        <xdr:cNvCxnSpPr/>
      </xdr:nvCxnSpPr>
      <xdr:spPr>
        <a:xfrm>
          <a:off x="4114800" y="113419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66</xdr:row>
      <xdr:rowOff>26246</xdr:rowOff>
    </xdr:to>
    <xdr:cxnSp macro="">
      <xdr:nvCxnSpPr>
        <xdr:cNvPr id="135" name="直線コネクタ 134"/>
        <xdr:cNvCxnSpPr/>
      </xdr:nvCxnSpPr>
      <xdr:spPr>
        <a:xfrm>
          <a:off x="3225800" y="1107651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103717</xdr:rowOff>
    </xdr:to>
    <xdr:cxnSp macro="">
      <xdr:nvCxnSpPr>
        <xdr:cNvPr id="138" name="直線コネクタ 137"/>
        <xdr:cNvCxnSpPr/>
      </xdr:nvCxnSpPr>
      <xdr:spPr>
        <a:xfrm>
          <a:off x="2336800" y="110121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39370</xdr:rowOff>
    </xdr:to>
    <xdr:cxnSp macro="">
      <xdr:nvCxnSpPr>
        <xdr:cNvPr id="141" name="直線コネクタ 140"/>
        <xdr:cNvCxnSpPr/>
      </xdr:nvCxnSpPr>
      <xdr:spPr>
        <a:xfrm>
          <a:off x="1447800" y="1075478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1" name="楕円 150"/>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115164</xdr:rowOff>
    </xdr:from>
    <xdr:ext cx="762000" cy="259045"/>
    <xdr:sp macro="" textlink="">
      <xdr:nvSpPr>
        <xdr:cNvPr id="152" name="財政構造の弾力性該当値テキスト"/>
        <xdr:cNvSpPr txBox="1"/>
      </xdr:nvSpPr>
      <xdr:spPr>
        <a:xfrm>
          <a:off x="5041900" y="1125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3" name="楕円 152"/>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4" name="テキスト ボックス 153"/>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56" name="テキスト ボックス 155"/>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latin typeface="+mn-lt"/>
              <a:ea typeface="+mn-ea"/>
              <a:cs typeface="+mn-cs"/>
            </a:rPr>
            <a:t>     </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類似団体平均を上回っているのは、人口１人</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当たりの職員数が多いことによる人件費および橋りょう長寿命化対策事業</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学校給食管理運営事業</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、またごみ処理施設・運搬関連事業等の委託料の増加が影響している。</a:t>
          </a:r>
          <a:endParaRPr kumimoji="1" lang="en-US" altLang="ja-JP" sz="1100" b="0">
            <a:solidFill>
              <a:schemeClr val="dk1"/>
            </a:solidFill>
            <a:latin typeface="ＭＳ ゴシック" panose="020B0609070205080204" pitchFamily="49" charset="-128"/>
            <a:ea typeface="ＭＳ ゴシック" panose="020B0609070205080204" pitchFamily="49" charset="-128"/>
            <a:cs typeface="+mn-cs"/>
          </a:endParaRPr>
        </a:p>
        <a:p>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  </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今後については</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、さらに</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職員</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の適正配置に努めるとともに、委託料の見直しを進め、</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人件費</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・物件費等の</a:t>
          </a:r>
          <a:r>
            <a:rPr kumimoji="1" lang="ja-JP" altLang="ja-JP" sz="1100" b="0">
              <a:solidFill>
                <a:schemeClr val="dk1"/>
              </a:solidFill>
              <a:latin typeface="ＭＳ ゴシック" panose="020B0609070205080204" pitchFamily="49" charset="-128"/>
              <a:ea typeface="ＭＳ ゴシック" panose="020B0609070205080204" pitchFamily="49" charset="-128"/>
              <a:cs typeface="+mn-cs"/>
            </a:rPr>
            <a:t>抑制を</a:t>
          </a:r>
          <a:r>
            <a:rPr kumimoji="1" lang="ja-JP" altLang="en-US" sz="1100" b="0">
              <a:solidFill>
                <a:schemeClr val="dk1"/>
              </a:solidFill>
              <a:latin typeface="ＭＳ ゴシック" panose="020B0609070205080204" pitchFamily="49" charset="-128"/>
              <a:ea typeface="ＭＳ ゴシック" panose="020B0609070205080204" pitchFamily="49" charset="-128"/>
              <a:cs typeface="+mn-cs"/>
            </a:rPr>
            <a:t>進める。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47290</xdr:rowOff>
    </xdr:from>
    <xdr:to>
      <xdr:col>23</xdr:col>
      <xdr:colOff>133350</xdr:colOff>
      <xdr:row>85</xdr:row>
      <xdr:rowOff>56854</xdr:rowOff>
    </xdr:to>
    <xdr:cxnSp macro="">
      <xdr:nvCxnSpPr>
        <xdr:cNvPr id="195" name="直線コネクタ 194"/>
        <xdr:cNvCxnSpPr/>
      </xdr:nvCxnSpPr>
      <xdr:spPr>
        <a:xfrm>
          <a:off x="4114800" y="14620540"/>
          <a:ext cx="8382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38395</xdr:rowOff>
    </xdr:from>
    <xdr:to>
      <xdr:col>19</xdr:col>
      <xdr:colOff>133350</xdr:colOff>
      <xdr:row>85</xdr:row>
      <xdr:rowOff>47290</xdr:rowOff>
    </xdr:to>
    <xdr:cxnSp macro="">
      <xdr:nvCxnSpPr>
        <xdr:cNvPr id="198" name="直線コネクタ 197"/>
        <xdr:cNvCxnSpPr/>
      </xdr:nvCxnSpPr>
      <xdr:spPr>
        <a:xfrm>
          <a:off x="3225800" y="14611645"/>
          <a:ext cx="88900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19749</xdr:rowOff>
    </xdr:from>
    <xdr:to>
      <xdr:col>15</xdr:col>
      <xdr:colOff>82550</xdr:colOff>
      <xdr:row>85</xdr:row>
      <xdr:rowOff>38395</xdr:rowOff>
    </xdr:to>
    <xdr:cxnSp macro="">
      <xdr:nvCxnSpPr>
        <xdr:cNvPr id="201" name="直線コネクタ 200"/>
        <xdr:cNvCxnSpPr/>
      </xdr:nvCxnSpPr>
      <xdr:spPr>
        <a:xfrm>
          <a:off x="2336800" y="14592999"/>
          <a:ext cx="8890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52872</xdr:rowOff>
    </xdr:from>
    <xdr:ext cx="762000" cy="259045"/>
    <xdr:sp macro="" textlink="">
      <xdr:nvSpPr>
        <xdr:cNvPr id="203" name="テキスト ボックス 202"/>
        <xdr:cNvSpPr txBox="1"/>
      </xdr:nvSpPr>
      <xdr:spPr>
        <a:xfrm>
          <a:off x="2844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115150</xdr:rowOff>
    </xdr:from>
    <xdr:to>
      <xdr:col>11</xdr:col>
      <xdr:colOff>31750</xdr:colOff>
      <xdr:row>85</xdr:row>
      <xdr:rowOff>19749</xdr:rowOff>
    </xdr:to>
    <xdr:cxnSp macro="">
      <xdr:nvCxnSpPr>
        <xdr:cNvPr id="204" name="直線コネクタ 203"/>
        <xdr:cNvCxnSpPr/>
      </xdr:nvCxnSpPr>
      <xdr:spPr>
        <a:xfrm>
          <a:off x="1447800" y="14516950"/>
          <a:ext cx="889000" cy="7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6054</xdr:rowOff>
    </xdr:from>
    <xdr:to>
      <xdr:col>23</xdr:col>
      <xdr:colOff>184150</xdr:colOff>
      <xdr:row>85</xdr:row>
      <xdr:rowOff>107654</xdr:rowOff>
    </xdr:to>
    <xdr:sp macro="" textlink="">
      <xdr:nvSpPr>
        <xdr:cNvPr id="214" name="楕円 213"/>
        <xdr:cNvSpPr/>
      </xdr:nvSpPr>
      <xdr:spPr>
        <a:xfrm>
          <a:off x="4902200" y="145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149581</xdr:rowOff>
    </xdr:from>
    <xdr:ext cx="762000" cy="259045"/>
    <xdr:sp macro="" textlink="">
      <xdr:nvSpPr>
        <xdr:cNvPr id="215" name="人件費・物件費等の状況該当値テキスト"/>
        <xdr:cNvSpPr txBox="1"/>
      </xdr:nvSpPr>
      <xdr:spPr>
        <a:xfrm>
          <a:off x="5041900" y="1455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167940</xdr:rowOff>
    </xdr:from>
    <xdr:to>
      <xdr:col>19</xdr:col>
      <xdr:colOff>184150</xdr:colOff>
      <xdr:row>85</xdr:row>
      <xdr:rowOff>98090</xdr:rowOff>
    </xdr:to>
    <xdr:sp macro="" textlink="">
      <xdr:nvSpPr>
        <xdr:cNvPr id="216" name="楕円 215"/>
        <xdr:cNvSpPr/>
      </xdr:nvSpPr>
      <xdr:spPr>
        <a:xfrm>
          <a:off x="4064000" y="145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82867</xdr:rowOff>
    </xdr:from>
    <xdr:ext cx="736600" cy="259045"/>
    <xdr:sp macro="" textlink="">
      <xdr:nvSpPr>
        <xdr:cNvPr id="217" name="テキスト ボックス 216"/>
        <xdr:cNvSpPr txBox="1"/>
      </xdr:nvSpPr>
      <xdr:spPr>
        <a:xfrm>
          <a:off x="3733800" y="1465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159045</xdr:rowOff>
    </xdr:from>
    <xdr:to>
      <xdr:col>15</xdr:col>
      <xdr:colOff>133350</xdr:colOff>
      <xdr:row>85</xdr:row>
      <xdr:rowOff>89195</xdr:rowOff>
    </xdr:to>
    <xdr:sp macro="" textlink="">
      <xdr:nvSpPr>
        <xdr:cNvPr id="218" name="楕円 217"/>
        <xdr:cNvSpPr/>
      </xdr:nvSpPr>
      <xdr:spPr>
        <a:xfrm>
          <a:off x="3175000" y="145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73972</xdr:rowOff>
    </xdr:from>
    <xdr:ext cx="762000" cy="259045"/>
    <xdr:sp macro="" textlink="">
      <xdr:nvSpPr>
        <xdr:cNvPr id="219" name="テキスト ボックス 218"/>
        <xdr:cNvSpPr txBox="1"/>
      </xdr:nvSpPr>
      <xdr:spPr>
        <a:xfrm>
          <a:off x="2844800" y="1464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140399</xdr:rowOff>
    </xdr:from>
    <xdr:to>
      <xdr:col>11</xdr:col>
      <xdr:colOff>82550</xdr:colOff>
      <xdr:row>85</xdr:row>
      <xdr:rowOff>70549</xdr:rowOff>
    </xdr:to>
    <xdr:sp macro="" textlink="">
      <xdr:nvSpPr>
        <xdr:cNvPr id="220" name="楕円 219"/>
        <xdr:cNvSpPr/>
      </xdr:nvSpPr>
      <xdr:spPr>
        <a:xfrm>
          <a:off x="2286000" y="145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55326</xdr:rowOff>
    </xdr:from>
    <xdr:ext cx="762000" cy="259045"/>
    <xdr:sp macro="" textlink="">
      <xdr:nvSpPr>
        <xdr:cNvPr id="221" name="テキスト ボックス 220"/>
        <xdr:cNvSpPr txBox="1"/>
      </xdr:nvSpPr>
      <xdr:spPr>
        <a:xfrm>
          <a:off x="1955800" y="1462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64350</xdr:rowOff>
    </xdr:from>
    <xdr:to>
      <xdr:col>7</xdr:col>
      <xdr:colOff>31750</xdr:colOff>
      <xdr:row>84</xdr:row>
      <xdr:rowOff>165950</xdr:rowOff>
    </xdr:to>
    <xdr:sp macro="" textlink="">
      <xdr:nvSpPr>
        <xdr:cNvPr id="222" name="楕円 221"/>
        <xdr:cNvSpPr/>
      </xdr:nvSpPr>
      <xdr:spPr>
        <a:xfrm>
          <a:off x="1397000" y="144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150727</xdr:rowOff>
    </xdr:from>
    <xdr:ext cx="762000" cy="259045"/>
    <xdr:sp macro="" textlink="">
      <xdr:nvSpPr>
        <xdr:cNvPr id="223" name="テキスト ボックス 222"/>
        <xdr:cNvSpPr txBox="1"/>
      </xdr:nvSpPr>
      <xdr:spPr>
        <a:xfrm>
          <a:off x="1066800" y="1455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学歴別年齢構成が異なるため、全国平均を上回っている。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7" name="直線コネクタ 256"/>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61384</xdr:rowOff>
    </xdr:to>
    <xdr:cxnSp macro="">
      <xdr:nvCxnSpPr>
        <xdr:cNvPr id="260" name="直線コネクタ 259"/>
        <xdr:cNvCxnSpPr/>
      </xdr:nvCxnSpPr>
      <xdr:spPr>
        <a:xfrm>
          <a:off x="15290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34572</xdr:rowOff>
    </xdr:to>
    <xdr:cxnSp macro="">
      <xdr:nvCxnSpPr>
        <xdr:cNvPr id="263" name="直線コネクタ 262"/>
        <xdr:cNvCxnSpPr/>
      </xdr:nvCxnSpPr>
      <xdr:spPr>
        <a:xfrm>
          <a:off x="14401800" y="1457818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4939</xdr:rowOff>
    </xdr:to>
    <xdr:cxnSp macro="">
      <xdr:nvCxnSpPr>
        <xdr:cNvPr id="266" name="直線コネクタ 265"/>
        <xdr:cNvCxnSpPr/>
      </xdr:nvCxnSpPr>
      <xdr:spPr>
        <a:xfrm>
          <a:off x="13512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3" name="テキスト ボックス 282"/>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85" name="テキスト ボックス 284"/>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合併により増加した職員数について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、行政改革大綱に基づいた計画的な削減に努めている。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137764</xdr:rowOff>
    </xdr:from>
    <xdr:to>
      <xdr:col>81</xdr:col>
      <xdr:colOff>44450</xdr:colOff>
      <xdr:row>61</xdr:row>
      <xdr:rowOff>143510</xdr:rowOff>
    </xdr:to>
    <xdr:cxnSp macro="">
      <xdr:nvCxnSpPr>
        <xdr:cNvPr id="322" name="直線コネクタ 321"/>
        <xdr:cNvCxnSpPr/>
      </xdr:nvCxnSpPr>
      <xdr:spPr>
        <a:xfrm>
          <a:off x="16179800" y="10596214"/>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126274</xdr:rowOff>
    </xdr:from>
    <xdr:to>
      <xdr:col>77</xdr:col>
      <xdr:colOff>44450</xdr:colOff>
      <xdr:row>61</xdr:row>
      <xdr:rowOff>137764</xdr:rowOff>
    </xdr:to>
    <xdr:cxnSp macro="">
      <xdr:nvCxnSpPr>
        <xdr:cNvPr id="325" name="直線コネクタ 324"/>
        <xdr:cNvCxnSpPr/>
      </xdr:nvCxnSpPr>
      <xdr:spPr>
        <a:xfrm>
          <a:off x="15290800" y="1058472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121678</xdr:rowOff>
    </xdr:from>
    <xdr:to>
      <xdr:col>72</xdr:col>
      <xdr:colOff>203200</xdr:colOff>
      <xdr:row>61</xdr:row>
      <xdr:rowOff>126274</xdr:rowOff>
    </xdr:to>
    <xdr:cxnSp macro="">
      <xdr:nvCxnSpPr>
        <xdr:cNvPr id="328" name="直線コネクタ 327"/>
        <xdr:cNvCxnSpPr/>
      </xdr:nvCxnSpPr>
      <xdr:spPr>
        <a:xfrm>
          <a:off x="14401800" y="105801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121678</xdr:rowOff>
    </xdr:from>
    <xdr:to>
      <xdr:col>68</xdr:col>
      <xdr:colOff>152400</xdr:colOff>
      <xdr:row>61</xdr:row>
      <xdr:rowOff>126274</xdr:rowOff>
    </xdr:to>
    <xdr:cxnSp macro="">
      <xdr:nvCxnSpPr>
        <xdr:cNvPr id="331" name="直線コネクタ 330"/>
        <xdr:cNvCxnSpPr/>
      </xdr:nvCxnSpPr>
      <xdr:spPr>
        <a:xfrm flipV="1">
          <a:off x="13512800" y="105801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41" name="楕円 340"/>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64787</xdr:rowOff>
    </xdr:from>
    <xdr:ext cx="762000" cy="259045"/>
    <xdr:sp macro="" textlink="">
      <xdr:nvSpPr>
        <xdr:cNvPr id="342" name="定員管理の状況該当値テキスト"/>
        <xdr:cNvSpPr txBox="1"/>
      </xdr:nvSpPr>
      <xdr:spPr>
        <a:xfrm>
          <a:off x="17106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86964</xdr:rowOff>
    </xdr:from>
    <xdr:to>
      <xdr:col>77</xdr:col>
      <xdr:colOff>95250</xdr:colOff>
      <xdr:row>62</xdr:row>
      <xdr:rowOff>17114</xdr:rowOff>
    </xdr:to>
    <xdr:sp macro="" textlink="">
      <xdr:nvSpPr>
        <xdr:cNvPr id="343" name="楕円 342"/>
        <xdr:cNvSpPr/>
      </xdr:nvSpPr>
      <xdr:spPr>
        <a:xfrm>
          <a:off x="16129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1891</xdr:rowOff>
    </xdr:from>
    <xdr:ext cx="736600" cy="259045"/>
    <xdr:sp macro="" textlink="">
      <xdr:nvSpPr>
        <xdr:cNvPr id="344" name="テキスト ボックス 343"/>
        <xdr:cNvSpPr txBox="1"/>
      </xdr:nvSpPr>
      <xdr:spPr>
        <a:xfrm>
          <a:off x="15798800" y="10631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75474</xdr:rowOff>
    </xdr:from>
    <xdr:to>
      <xdr:col>73</xdr:col>
      <xdr:colOff>44450</xdr:colOff>
      <xdr:row>62</xdr:row>
      <xdr:rowOff>5624</xdr:rowOff>
    </xdr:to>
    <xdr:sp macro="" textlink="">
      <xdr:nvSpPr>
        <xdr:cNvPr id="345" name="楕円 344"/>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46" name="テキスト ボックス 345"/>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70878</xdr:rowOff>
    </xdr:from>
    <xdr:to>
      <xdr:col>68</xdr:col>
      <xdr:colOff>203200</xdr:colOff>
      <xdr:row>62</xdr:row>
      <xdr:rowOff>1028</xdr:rowOff>
    </xdr:to>
    <xdr:sp macro="" textlink="">
      <xdr:nvSpPr>
        <xdr:cNvPr id="347" name="楕円 346"/>
        <xdr:cNvSpPr/>
      </xdr:nvSpPr>
      <xdr:spPr>
        <a:xfrm>
          <a:off x="14351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157255</xdr:rowOff>
    </xdr:from>
    <xdr:ext cx="762000" cy="259045"/>
    <xdr:sp macro="" textlink="">
      <xdr:nvSpPr>
        <xdr:cNvPr id="348" name="テキスト ボックス 347"/>
        <xdr:cNvSpPr txBox="1"/>
      </xdr:nvSpPr>
      <xdr:spPr>
        <a:xfrm>
          <a:off x="14020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75474</xdr:rowOff>
    </xdr:from>
    <xdr:to>
      <xdr:col>64</xdr:col>
      <xdr:colOff>152400</xdr:colOff>
      <xdr:row>62</xdr:row>
      <xdr:rowOff>5624</xdr:rowOff>
    </xdr:to>
    <xdr:sp macro="" textlink="">
      <xdr:nvSpPr>
        <xdr:cNvPr id="349" name="楕円 348"/>
        <xdr:cNvSpPr/>
      </xdr:nvSpPr>
      <xdr:spPr>
        <a:xfrm>
          <a:off x="13462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161851</xdr:rowOff>
    </xdr:from>
    <xdr:ext cx="762000" cy="259045"/>
    <xdr:sp macro="" textlink="">
      <xdr:nvSpPr>
        <xdr:cNvPr id="350" name="テキスト ボックス 349"/>
        <xdr:cNvSpPr txBox="1"/>
      </xdr:nvSpPr>
      <xdr:spPr>
        <a:xfrm>
          <a:off x="13131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一般会計等の地方債元利償還金は、前年度比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百万円の減となり、公営企業等の繰入見込額についても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算定分母に用いる標準財政規模は、臨時財政対策債発行可能額が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百万円増加したが、合併算定替の縮減など影響により普通交付税が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百万円減少するなど、総額で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こうした状況を反映し、実質公債費比率は、前年度比で単年度では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ポイント好転したが、指標に用いる三ヵ年平均では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ポイントの悪化となった。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上回っており、類似団体順位も最下位層に位置している。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行政改革と財政構造健全化の方針では、目標数値を平成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新規発行の抑制や繰上償還の実施などにより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改善を図りたい。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141224</xdr:rowOff>
    </xdr:to>
    <xdr:cxnSp macro="">
      <xdr:nvCxnSpPr>
        <xdr:cNvPr id="382" name="直線コネクタ 381"/>
        <xdr:cNvCxnSpPr/>
      </xdr:nvCxnSpPr>
      <xdr:spPr>
        <a:xfrm>
          <a:off x="16179800" y="73324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83312</xdr:rowOff>
    </xdr:from>
    <xdr:to>
      <xdr:col>77</xdr:col>
      <xdr:colOff>44450</xdr:colOff>
      <xdr:row>42</xdr:row>
      <xdr:rowOff>131572</xdr:rowOff>
    </xdr:to>
    <xdr:cxnSp macro="">
      <xdr:nvCxnSpPr>
        <xdr:cNvPr id="385" name="直線コネクタ 384"/>
        <xdr:cNvCxnSpPr/>
      </xdr:nvCxnSpPr>
      <xdr:spPr>
        <a:xfrm>
          <a:off x="15290800" y="72842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83312</xdr:rowOff>
    </xdr:to>
    <xdr:cxnSp macro="">
      <xdr:nvCxnSpPr>
        <xdr:cNvPr id="388" name="直線コネクタ 387"/>
        <xdr:cNvCxnSpPr/>
      </xdr:nvCxnSpPr>
      <xdr:spPr>
        <a:xfrm>
          <a:off x="14401800" y="72456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54356</xdr:rowOff>
    </xdr:to>
    <xdr:cxnSp macro="">
      <xdr:nvCxnSpPr>
        <xdr:cNvPr id="391" name="直線コネクタ 390"/>
        <xdr:cNvCxnSpPr/>
      </xdr:nvCxnSpPr>
      <xdr:spPr>
        <a:xfrm flipV="1">
          <a:off x="13512800" y="724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401" name="楕円 400"/>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402"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403" name="楕円 402"/>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4" name="テキスト ボックス 403"/>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32512</xdr:rowOff>
    </xdr:from>
    <xdr:to>
      <xdr:col>73</xdr:col>
      <xdr:colOff>44450</xdr:colOff>
      <xdr:row>42</xdr:row>
      <xdr:rowOff>134112</xdr:rowOff>
    </xdr:to>
    <xdr:sp macro="" textlink="">
      <xdr:nvSpPr>
        <xdr:cNvPr id="405" name="楕円 404"/>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118889</xdr:rowOff>
    </xdr:from>
    <xdr:ext cx="762000" cy="259045"/>
    <xdr:sp macro="" textlink="">
      <xdr:nvSpPr>
        <xdr:cNvPr id="406" name="テキスト ボックス 405"/>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165354</xdr:rowOff>
    </xdr:from>
    <xdr:to>
      <xdr:col>68</xdr:col>
      <xdr:colOff>203200</xdr:colOff>
      <xdr:row>42</xdr:row>
      <xdr:rowOff>95504</xdr:rowOff>
    </xdr:to>
    <xdr:sp macro="" textlink="">
      <xdr:nvSpPr>
        <xdr:cNvPr id="407" name="楕円 406"/>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80281</xdr:rowOff>
    </xdr:from>
    <xdr:ext cx="762000" cy="259045"/>
    <xdr:sp macro="" textlink="">
      <xdr:nvSpPr>
        <xdr:cNvPr id="408" name="テキスト ボックス 407"/>
        <xdr:cNvSpPr txBox="1"/>
      </xdr:nvSpPr>
      <xdr:spPr>
        <a:xfrm>
          <a:off x="14020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9" name="楕円 408"/>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10" name="テキスト ボックス 409"/>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将来負担比率については、一般会計等の地方債現在高や公営企業等繰入見込額等の減少により、前年度比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好転している。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通常償還の進捗や地方債発行の抑制などで、近年は改善傾向にあるが、依然、類似団体平均を上回っており、さらに地方債現在高の減少に努めたい。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56854</xdr:rowOff>
    </xdr:from>
    <xdr:to>
      <xdr:col>81</xdr:col>
      <xdr:colOff>44450</xdr:colOff>
      <xdr:row>17</xdr:row>
      <xdr:rowOff>168656</xdr:rowOff>
    </xdr:to>
    <xdr:cxnSp macro="">
      <xdr:nvCxnSpPr>
        <xdr:cNvPr id="444" name="直線コネクタ 443"/>
        <xdr:cNvCxnSpPr/>
      </xdr:nvCxnSpPr>
      <xdr:spPr>
        <a:xfrm flipV="1">
          <a:off x="16179800" y="2971504"/>
          <a:ext cx="8382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168656</xdr:rowOff>
    </xdr:from>
    <xdr:to>
      <xdr:col>77</xdr:col>
      <xdr:colOff>44450</xdr:colOff>
      <xdr:row>18</xdr:row>
      <xdr:rowOff>39836</xdr:rowOff>
    </xdr:to>
    <xdr:cxnSp macro="">
      <xdr:nvCxnSpPr>
        <xdr:cNvPr id="447" name="直線コネクタ 446"/>
        <xdr:cNvCxnSpPr/>
      </xdr:nvCxnSpPr>
      <xdr:spPr>
        <a:xfrm flipV="1">
          <a:off x="15290800" y="308330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39836</xdr:rowOff>
    </xdr:from>
    <xdr:to>
      <xdr:col>72</xdr:col>
      <xdr:colOff>203200</xdr:colOff>
      <xdr:row>18</xdr:row>
      <xdr:rowOff>133138</xdr:rowOff>
    </xdr:to>
    <xdr:cxnSp macro="">
      <xdr:nvCxnSpPr>
        <xdr:cNvPr id="450" name="直線コネクタ 449"/>
        <xdr:cNvCxnSpPr/>
      </xdr:nvCxnSpPr>
      <xdr:spPr>
        <a:xfrm flipV="1">
          <a:off x="14401800" y="3125936"/>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2" name="テキスト ボックス 451"/>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96139</xdr:rowOff>
    </xdr:from>
    <xdr:to>
      <xdr:col>68</xdr:col>
      <xdr:colOff>152400</xdr:colOff>
      <xdr:row>18</xdr:row>
      <xdr:rowOff>133138</xdr:rowOff>
    </xdr:to>
    <xdr:cxnSp macro="">
      <xdr:nvCxnSpPr>
        <xdr:cNvPr id="453" name="直線コネクタ 452"/>
        <xdr:cNvCxnSpPr/>
      </xdr:nvCxnSpPr>
      <xdr:spPr>
        <a:xfrm>
          <a:off x="13512800" y="3182239"/>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6054</xdr:rowOff>
    </xdr:from>
    <xdr:to>
      <xdr:col>81</xdr:col>
      <xdr:colOff>95250</xdr:colOff>
      <xdr:row>17</xdr:row>
      <xdr:rowOff>107654</xdr:rowOff>
    </xdr:to>
    <xdr:sp macro="" textlink="">
      <xdr:nvSpPr>
        <xdr:cNvPr id="463" name="楕円 462"/>
        <xdr:cNvSpPr/>
      </xdr:nvSpPr>
      <xdr:spPr>
        <a:xfrm>
          <a:off x="16967200" y="29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149581</xdr:rowOff>
    </xdr:from>
    <xdr:ext cx="762000" cy="259045"/>
    <xdr:sp macro="" textlink="">
      <xdr:nvSpPr>
        <xdr:cNvPr id="464" name="将来負担の状況該当値テキスト"/>
        <xdr:cNvSpPr txBox="1"/>
      </xdr:nvSpPr>
      <xdr:spPr>
        <a:xfrm>
          <a:off x="17106900" y="289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117856</xdr:rowOff>
    </xdr:from>
    <xdr:to>
      <xdr:col>77</xdr:col>
      <xdr:colOff>95250</xdr:colOff>
      <xdr:row>18</xdr:row>
      <xdr:rowOff>48006</xdr:rowOff>
    </xdr:to>
    <xdr:sp macro="" textlink="">
      <xdr:nvSpPr>
        <xdr:cNvPr id="465" name="楕円 464"/>
        <xdr:cNvSpPr/>
      </xdr:nvSpPr>
      <xdr:spPr>
        <a:xfrm>
          <a:off x="16129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32783</xdr:rowOff>
    </xdr:from>
    <xdr:ext cx="736600" cy="259045"/>
    <xdr:sp macro="" textlink="">
      <xdr:nvSpPr>
        <xdr:cNvPr id="466" name="テキスト ボックス 465"/>
        <xdr:cNvSpPr txBox="1"/>
      </xdr:nvSpPr>
      <xdr:spPr>
        <a:xfrm>
          <a:off x="15798800" y="31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160486</xdr:rowOff>
    </xdr:from>
    <xdr:to>
      <xdr:col>73</xdr:col>
      <xdr:colOff>44450</xdr:colOff>
      <xdr:row>18</xdr:row>
      <xdr:rowOff>90636</xdr:rowOff>
    </xdr:to>
    <xdr:sp macro="" textlink="">
      <xdr:nvSpPr>
        <xdr:cNvPr id="467" name="楕円 466"/>
        <xdr:cNvSpPr/>
      </xdr:nvSpPr>
      <xdr:spPr>
        <a:xfrm>
          <a:off x="152400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75413</xdr:rowOff>
    </xdr:from>
    <xdr:ext cx="762000" cy="259045"/>
    <xdr:sp macro="" textlink="">
      <xdr:nvSpPr>
        <xdr:cNvPr id="468" name="テキスト ボックス 467"/>
        <xdr:cNvSpPr txBox="1"/>
      </xdr:nvSpPr>
      <xdr:spPr>
        <a:xfrm>
          <a:off x="14909800" y="316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82338</xdr:rowOff>
    </xdr:from>
    <xdr:to>
      <xdr:col>68</xdr:col>
      <xdr:colOff>203200</xdr:colOff>
      <xdr:row>19</xdr:row>
      <xdr:rowOff>12488</xdr:rowOff>
    </xdr:to>
    <xdr:sp macro="" textlink="">
      <xdr:nvSpPr>
        <xdr:cNvPr id="469" name="楕円 468"/>
        <xdr:cNvSpPr/>
      </xdr:nvSpPr>
      <xdr:spPr>
        <a:xfrm>
          <a:off x="14351000" y="31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168715</xdr:rowOff>
    </xdr:from>
    <xdr:ext cx="762000" cy="259045"/>
    <xdr:sp macro="" textlink="">
      <xdr:nvSpPr>
        <xdr:cNvPr id="470" name="テキスト ボックス 469"/>
        <xdr:cNvSpPr txBox="1"/>
      </xdr:nvSpPr>
      <xdr:spPr>
        <a:xfrm>
          <a:off x="14020800" y="325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45339</xdr:rowOff>
    </xdr:from>
    <xdr:to>
      <xdr:col>64</xdr:col>
      <xdr:colOff>152400</xdr:colOff>
      <xdr:row>18</xdr:row>
      <xdr:rowOff>146939</xdr:rowOff>
    </xdr:to>
    <xdr:sp macro="" textlink="">
      <xdr:nvSpPr>
        <xdr:cNvPr id="471" name="楕円 470"/>
        <xdr:cNvSpPr/>
      </xdr:nvSpPr>
      <xdr:spPr>
        <a:xfrm>
          <a:off x="13462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131716</xdr:rowOff>
    </xdr:from>
    <xdr:ext cx="762000" cy="259045"/>
    <xdr:sp macro="" textlink="">
      <xdr:nvSpPr>
        <xdr:cNvPr id="472" name="テキスト ボックス 471"/>
        <xdr:cNvSpPr txBox="1"/>
      </xdr:nvSpPr>
      <xdr:spPr>
        <a:xfrm>
          <a:off x="13131800" y="32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給与改定や定年退職者数が増加したことにより、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所要経常一般財源は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増加となり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、経常収支比率のうちの人件費分の比率</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人口一人当たりの決算額は、類似団体の平均を上回っており、今後も</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行財政改革の取組みにより、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人件費関係経費の抑制に取り組んでいく必要がある。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157480</xdr:rowOff>
    </xdr:to>
    <xdr:cxnSp macro="">
      <xdr:nvCxnSpPr>
        <xdr:cNvPr id="66" name="直線コネクタ 65"/>
        <xdr:cNvCxnSpPr/>
      </xdr:nvCxnSpPr>
      <xdr:spPr>
        <a:xfrm>
          <a:off x="3987800" y="6268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96520</xdr:rowOff>
    </xdr:to>
    <xdr:cxnSp macro="">
      <xdr:nvCxnSpPr>
        <xdr:cNvPr id="69" name="直線コネクタ 68"/>
        <xdr:cNvCxnSpPr/>
      </xdr:nvCxnSpPr>
      <xdr:spPr>
        <a:xfrm>
          <a:off x="3098800" y="626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96520</xdr:rowOff>
    </xdr:to>
    <xdr:cxnSp macro="">
      <xdr:nvCxnSpPr>
        <xdr:cNvPr id="72" name="直線コネクタ 71"/>
        <xdr:cNvCxnSpPr/>
      </xdr:nvCxnSpPr>
      <xdr:spPr>
        <a:xfrm>
          <a:off x="2209800" y="623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66040</xdr:rowOff>
    </xdr:to>
    <xdr:cxnSp macro="">
      <xdr:nvCxnSpPr>
        <xdr:cNvPr id="75" name="直線コネクタ 74"/>
        <xdr:cNvCxnSpPr/>
      </xdr:nvCxnSpPr>
      <xdr:spPr>
        <a:xfrm>
          <a:off x="1320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電算システム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関連経費、小中学校ＩＣＴ関連経費により、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所要経常一般財源は前年度比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百万円の増となり、経常収支比率のうちの物件費分の比率は、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管理運営費の増加が懸念されるが、公共施設マネジメント等の推進により、管理施設数を減らすなどの経費節減努力をより一層推進する必要がある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142240</xdr:rowOff>
    </xdr:to>
    <xdr:cxnSp macro="">
      <xdr:nvCxnSpPr>
        <xdr:cNvPr id="127" name="直線コネクタ 126"/>
        <xdr:cNvCxnSpPr/>
      </xdr:nvCxnSpPr>
      <xdr:spPr>
        <a:xfrm>
          <a:off x="15671800" y="2847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104140</xdr:rowOff>
    </xdr:to>
    <xdr:cxnSp macro="">
      <xdr:nvCxnSpPr>
        <xdr:cNvPr id="130" name="直線コネクタ 129"/>
        <xdr:cNvCxnSpPr/>
      </xdr:nvCxnSpPr>
      <xdr:spPr>
        <a:xfrm>
          <a:off x="14782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xdr:cNvCxnSpPr/>
      </xdr:nvCxnSpPr>
      <xdr:spPr>
        <a:xfrm>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58420</xdr:rowOff>
    </xdr:to>
    <xdr:cxnSp macro="">
      <xdr:nvCxnSpPr>
        <xdr:cNvPr id="136" name="直線コネクタ 135"/>
        <xdr:cNvCxnSpPr/>
      </xdr:nvCxnSpPr>
      <xdr:spPr>
        <a:xfrm>
          <a:off x="13004800" y="274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7"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生活保護経費などの増加により、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所要経常一般財源は前年度比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経常収支比率のうちの扶助費分の比率は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近年、扶助費は連年増加しており、単独扶助事業の見直しなどを進め、財政を圧迫する上昇傾向に歯止めをかけるよう努める。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138430</xdr:rowOff>
    </xdr:to>
    <xdr:cxnSp macro="">
      <xdr:nvCxnSpPr>
        <xdr:cNvPr id="188" name="直線コネクタ 187"/>
        <xdr:cNvCxnSpPr/>
      </xdr:nvCxnSpPr>
      <xdr:spPr>
        <a:xfrm>
          <a:off x="3987800" y="953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100330</xdr:rowOff>
    </xdr:from>
    <xdr:to>
      <xdr:col>19</xdr:col>
      <xdr:colOff>187325</xdr:colOff>
      <xdr:row>55</xdr:row>
      <xdr:rowOff>123190</xdr:rowOff>
    </xdr:to>
    <xdr:cxnSp macro="">
      <xdr:nvCxnSpPr>
        <xdr:cNvPr id="191" name="直線コネクタ 190"/>
        <xdr:cNvCxnSpPr/>
      </xdr:nvCxnSpPr>
      <xdr:spPr>
        <a:xfrm flipV="1">
          <a:off x="3098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55</xdr:row>
      <xdr:rowOff>123190</xdr:rowOff>
    </xdr:to>
    <xdr:cxnSp macro="">
      <xdr:nvCxnSpPr>
        <xdr:cNvPr id="194" name="直線コネクタ 193"/>
        <xdr:cNvCxnSpPr/>
      </xdr:nvCxnSpPr>
      <xdr:spPr>
        <a:xfrm>
          <a:off x="2209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100330</xdr:rowOff>
    </xdr:to>
    <xdr:cxnSp macro="">
      <xdr:nvCxnSpPr>
        <xdr:cNvPr id="197" name="直線コネクタ 196"/>
        <xdr:cNvCxnSpPr/>
      </xdr:nvCxnSpPr>
      <xdr:spPr>
        <a:xfrm>
          <a:off x="1320800" y="946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8" name="扶助費該当値テキスト"/>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9" name="楕円 208"/>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135907</xdr:rowOff>
    </xdr:from>
    <xdr:ext cx="736600" cy="259045"/>
    <xdr:sp macro="" textlink="">
      <xdr:nvSpPr>
        <xdr:cNvPr id="210" name="テキスト ボックス 209"/>
        <xdr:cNvSpPr txBox="1"/>
      </xdr:nvSpPr>
      <xdr:spPr>
        <a:xfrm>
          <a:off x="3606800" y="956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1" name="楕円 210"/>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158767</xdr:rowOff>
    </xdr:from>
    <xdr:ext cx="762000" cy="259045"/>
    <xdr:sp macro="" textlink="">
      <xdr:nvSpPr>
        <xdr:cNvPr id="212" name="テキスト ボックス 211"/>
        <xdr:cNvSpPr txBox="1"/>
      </xdr:nvSpPr>
      <xdr:spPr>
        <a:xfrm>
          <a:off x="2717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3" name="楕円 212"/>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135907</xdr:rowOff>
    </xdr:from>
    <xdr:ext cx="762000" cy="259045"/>
    <xdr:sp macro="" textlink="">
      <xdr:nvSpPr>
        <xdr:cNvPr id="214" name="テキスト ボックス 213"/>
        <xdr:cNvSpPr txBox="1"/>
      </xdr:nvSpPr>
      <xdr:spPr>
        <a:xfrm>
          <a:off x="1828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15" name="楕円 214"/>
        <xdr:cNvSpPr/>
      </xdr:nvSpPr>
      <xdr:spPr>
        <a:xfrm>
          <a:off x="1270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16" name="テキスト ボックス 215"/>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の所要経常一般財源は、前年度比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経常収支比率のうちの補助費等の比率は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ポイント減少した。しかし、介護保険事業や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後期高齢者医療事業などへの繰出金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は増加しており、各事業において、事業内容の見直しや精査により、一層の経費削減を図る必要がある。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除雪関連経費や小中学校修繕経費の減などにより、所要経常一般財源は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経常収支比率のうちの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維持補修費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105773</xdr:rowOff>
    </xdr:from>
    <xdr:to>
      <xdr:col>82</xdr:col>
      <xdr:colOff>107950</xdr:colOff>
      <xdr:row>55</xdr:row>
      <xdr:rowOff>158024</xdr:rowOff>
    </xdr:to>
    <xdr:cxnSp macro="">
      <xdr:nvCxnSpPr>
        <xdr:cNvPr id="251" name="直線コネクタ 250"/>
        <xdr:cNvCxnSpPr/>
      </xdr:nvCxnSpPr>
      <xdr:spPr>
        <a:xfrm flipV="1">
          <a:off x="15671800" y="95355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55</xdr:row>
      <xdr:rowOff>158024</xdr:rowOff>
    </xdr:to>
    <xdr:cxnSp macro="">
      <xdr:nvCxnSpPr>
        <xdr:cNvPr id="254" name="直線コネクタ 253"/>
        <xdr:cNvCxnSpPr/>
      </xdr:nvCxnSpPr>
      <xdr:spPr>
        <a:xfrm>
          <a:off x="14782800" y="9555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125367</xdr:rowOff>
    </xdr:from>
    <xdr:to>
      <xdr:col>73</xdr:col>
      <xdr:colOff>180975</xdr:colOff>
      <xdr:row>55</xdr:row>
      <xdr:rowOff>138430</xdr:rowOff>
    </xdr:to>
    <xdr:cxnSp macro="">
      <xdr:nvCxnSpPr>
        <xdr:cNvPr id="257" name="直線コネクタ 256"/>
        <xdr:cNvCxnSpPr/>
      </xdr:nvCxnSpPr>
      <xdr:spPr>
        <a:xfrm flipV="1">
          <a:off x="13893800" y="9555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138430</xdr:rowOff>
    </xdr:to>
    <xdr:cxnSp macro="">
      <xdr:nvCxnSpPr>
        <xdr:cNvPr id="260" name="直線コネクタ 259"/>
        <xdr:cNvCxnSpPr/>
      </xdr:nvCxnSpPr>
      <xdr:spPr>
        <a:xfrm>
          <a:off x="13004800" y="9548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0" name="楕円 269"/>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1"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107224</xdr:rowOff>
    </xdr:from>
    <xdr:to>
      <xdr:col>78</xdr:col>
      <xdr:colOff>120650</xdr:colOff>
      <xdr:row>56</xdr:row>
      <xdr:rowOff>37374</xdr:rowOff>
    </xdr:to>
    <xdr:sp macro="" textlink="">
      <xdr:nvSpPr>
        <xdr:cNvPr id="272" name="楕円 271"/>
        <xdr:cNvSpPr/>
      </xdr:nvSpPr>
      <xdr:spPr>
        <a:xfrm>
          <a:off x="15621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47551</xdr:rowOff>
    </xdr:from>
    <xdr:ext cx="736600" cy="259045"/>
    <xdr:sp macro="" textlink="">
      <xdr:nvSpPr>
        <xdr:cNvPr id="273" name="テキスト ボックス 272"/>
        <xdr:cNvSpPr txBox="1"/>
      </xdr:nvSpPr>
      <xdr:spPr>
        <a:xfrm>
          <a:off x="15290800" y="930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74567</xdr:rowOff>
    </xdr:from>
    <xdr:to>
      <xdr:col>74</xdr:col>
      <xdr:colOff>31750</xdr:colOff>
      <xdr:row>56</xdr:row>
      <xdr:rowOff>4717</xdr:rowOff>
    </xdr:to>
    <xdr:sp macro="" textlink="">
      <xdr:nvSpPr>
        <xdr:cNvPr id="274" name="楕円 273"/>
        <xdr:cNvSpPr/>
      </xdr:nvSpPr>
      <xdr:spPr>
        <a:xfrm>
          <a:off x="14732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14894</xdr:rowOff>
    </xdr:from>
    <xdr:ext cx="762000" cy="259045"/>
    <xdr:sp macro="" textlink="">
      <xdr:nvSpPr>
        <xdr:cNvPr id="275" name="テキスト ボックス 274"/>
        <xdr:cNvSpPr txBox="1"/>
      </xdr:nvSpPr>
      <xdr:spPr>
        <a:xfrm>
          <a:off x="14401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6" name="楕円 275"/>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7" name="テキスト ボックス 276"/>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8" name="楕円 277"/>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9" name="テキスト ボックス 278"/>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補助費等の所要経常一般財源は、前年度比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経常収支比率のうちの補助費等の比率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企業会計の経営健全化による負担金の軽減や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各種団体への補助見直し等の取組みを進め、経費縮減を図って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いきたい。</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149860</xdr:rowOff>
    </xdr:to>
    <xdr:cxnSp macro="">
      <xdr:nvCxnSpPr>
        <xdr:cNvPr id="309" name="直線コネクタ 308"/>
        <xdr:cNvCxnSpPr/>
      </xdr:nvCxnSpPr>
      <xdr:spPr>
        <a:xfrm>
          <a:off x="15671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140716</xdr:rowOff>
    </xdr:to>
    <xdr:cxnSp macro="">
      <xdr:nvCxnSpPr>
        <xdr:cNvPr id="312" name="直線コネクタ 311"/>
        <xdr:cNvCxnSpPr/>
      </xdr:nvCxnSpPr>
      <xdr:spPr>
        <a:xfrm>
          <a:off x="14782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15" name="直線コネクタ 314"/>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81280</xdr:rowOff>
    </xdr:to>
    <xdr:cxnSp macro="">
      <xdr:nvCxnSpPr>
        <xdr:cNvPr id="318" name="直線コネクタ 317"/>
        <xdr:cNvCxnSpPr/>
      </xdr:nvCxnSpPr>
      <xdr:spPr>
        <a:xfrm>
          <a:off x="13004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9"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1" name="テキスト ボックス 330"/>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33" name="テキスト ボックス 332"/>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5" name="テキスト ボックス 33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6" name="楕円 335"/>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7" name="テキスト ボックス 336"/>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公債費は通常償還の進捗や繰上償還の影響により、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所要経常一般財源は前年度比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の減となっており、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経常収支比率のうちの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分の比率は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地方債発行の抑制や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交付税算入率の高い有利な起債の活用に努め、将来負担額は減少して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いるが、さらに投資的事業の厳選や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公共施設マネジメントを推進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するとともに、繰上償還の実施により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公債費負担の軽減を図っていく。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64136</xdr:rowOff>
    </xdr:from>
    <xdr:to>
      <xdr:col>24</xdr:col>
      <xdr:colOff>25400</xdr:colOff>
      <xdr:row>78</xdr:row>
      <xdr:rowOff>81280</xdr:rowOff>
    </xdr:to>
    <xdr:cxnSp macro="">
      <xdr:nvCxnSpPr>
        <xdr:cNvPr id="366" name="直線コネクタ 365"/>
        <xdr:cNvCxnSpPr/>
      </xdr:nvCxnSpPr>
      <xdr:spPr>
        <a:xfrm flipV="1">
          <a:off x="3987800" y="134372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155575</xdr:rowOff>
    </xdr:from>
    <xdr:to>
      <xdr:col>19</xdr:col>
      <xdr:colOff>187325</xdr:colOff>
      <xdr:row>78</xdr:row>
      <xdr:rowOff>81280</xdr:rowOff>
    </xdr:to>
    <xdr:cxnSp macro="">
      <xdr:nvCxnSpPr>
        <xdr:cNvPr id="369" name="直線コネクタ 368"/>
        <xdr:cNvCxnSpPr/>
      </xdr:nvCxnSpPr>
      <xdr:spPr>
        <a:xfrm>
          <a:off x="3098800" y="133572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155575</xdr:rowOff>
    </xdr:from>
    <xdr:to>
      <xdr:col>15</xdr:col>
      <xdr:colOff>98425</xdr:colOff>
      <xdr:row>77</xdr:row>
      <xdr:rowOff>167005</xdr:rowOff>
    </xdr:to>
    <xdr:cxnSp macro="">
      <xdr:nvCxnSpPr>
        <xdr:cNvPr id="372" name="直線コネクタ 371"/>
        <xdr:cNvCxnSpPr/>
      </xdr:nvCxnSpPr>
      <xdr:spPr>
        <a:xfrm flipV="1">
          <a:off x="2209800" y="13357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167005</xdr:rowOff>
    </xdr:from>
    <xdr:to>
      <xdr:col>11</xdr:col>
      <xdr:colOff>9525</xdr:colOff>
      <xdr:row>78</xdr:row>
      <xdr:rowOff>6986</xdr:rowOff>
    </xdr:to>
    <xdr:cxnSp macro="">
      <xdr:nvCxnSpPr>
        <xdr:cNvPr id="375" name="直線コネクタ 374"/>
        <xdr:cNvCxnSpPr/>
      </xdr:nvCxnSpPr>
      <xdr:spPr>
        <a:xfrm flipV="1">
          <a:off x="1320800" y="133686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13336</xdr:rowOff>
    </xdr:from>
    <xdr:to>
      <xdr:col>24</xdr:col>
      <xdr:colOff>76200</xdr:colOff>
      <xdr:row>78</xdr:row>
      <xdr:rowOff>114936</xdr:rowOff>
    </xdr:to>
    <xdr:sp macro="" textlink="">
      <xdr:nvSpPr>
        <xdr:cNvPr id="385" name="楕円 384"/>
        <xdr:cNvSpPr/>
      </xdr:nvSpPr>
      <xdr:spPr>
        <a:xfrm>
          <a:off x="4775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156863</xdr:rowOff>
    </xdr:from>
    <xdr:ext cx="762000" cy="259045"/>
    <xdr:sp macro="" textlink="">
      <xdr:nvSpPr>
        <xdr:cNvPr id="386" name="公債費該当値テキスト"/>
        <xdr:cNvSpPr txBox="1"/>
      </xdr:nvSpPr>
      <xdr:spPr>
        <a:xfrm>
          <a:off x="4914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7" name="楕円 386"/>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8" name="テキスト ボックス 387"/>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104775</xdr:rowOff>
    </xdr:from>
    <xdr:to>
      <xdr:col>15</xdr:col>
      <xdr:colOff>149225</xdr:colOff>
      <xdr:row>78</xdr:row>
      <xdr:rowOff>34925</xdr:rowOff>
    </xdr:to>
    <xdr:sp macro="" textlink="">
      <xdr:nvSpPr>
        <xdr:cNvPr id="389" name="楕円 388"/>
        <xdr:cNvSpPr/>
      </xdr:nvSpPr>
      <xdr:spPr>
        <a:xfrm>
          <a:off x="3048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90" name="テキスト ボックス 389"/>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116205</xdr:rowOff>
    </xdr:from>
    <xdr:to>
      <xdr:col>11</xdr:col>
      <xdr:colOff>60325</xdr:colOff>
      <xdr:row>78</xdr:row>
      <xdr:rowOff>46355</xdr:rowOff>
    </xdr:to>
    <xdr:sp macro="" textlink="">
      <xdr:nvSpPr>
        <xdr:cNvPr id="391" name="楕円 390"/>
        <xdr:cNvSpPr/>
      </xdr:nvSpPr>
      <xdr:spPr>
        <a:xfrm>
          <a:off x="2159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31132</xdr:rowOff>
    </xdr:from>
    <xdr:ext cx="762000" cy="259045"/>
    <xdr:sp macro="" textlink="">
      <xdr:nvSpPr>
        <xdr:cNvPr id="392" name="テキスト ボックス 391"/>
        <xdr:cNvSpPr txBox="1"/>
      </xdr:nvSpPr>
      <xdr:spPr>
        <a:xfrm>
          <a:off x="1828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127636</xdr:rowOff>
    </xdr:from>
    <xdr:to>
      <xdr:col>6</xdr:col>
      <xdr:colOff>171450</xdr:colOff>
      <xdr:row>78</xdr:row>
      <xdr:rowOff>57786</xdr:rowOff>
    </xdr:to>
    <xdr:sp macro="" textlink="">
      <xdr:nvSpPr>
        <xdr:cNvPr id="393" name="楕円 392"/>
        <xdr:cNvSpPr/>
      </xdr:nvSpPr>
      <xdr:spPr>
        <a:xfrm>
          <a:off x="1270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42563</xdr:rowOff>
    </xdr:from>
    <xdr:ext cx="762000" cy="259045"/>
    <xdr:sp macro="" textlink="">
      <xdr:nvSpPr>
        <xdr:cNvPr id="394" name="テキスト ボックス 393"/>
        <xdr:cNvSpPr txBox="1"/>
      </xdr:nvSpPr>
      <xdr:spPr>
        <a:xfrm>
          <a:off x="939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公債費は減少したものの、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人件費、扶助費などの義務的経費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、物件費・補助費等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行政改革や財政構造健全化の方針では、経常収支比率の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目標数値を平成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自主財源の確保及び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の推進などにより、更なる経常経費の縮減を進めるとともに、財務体質の改善、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内部事務の簡素化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管理施設の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縮小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、継続事業の見直し等により歳出経費全体の抑制に向けた取組みが必要である。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60706</xdr:rowOff>
    </xdr:to>
    <xdr:cxnSp macro="">
      <xdr:nvCxnSpPr>
        <xdr:cNvPr id="425" name="直線コネクタ 424"/>
        <xdr:cNvCxnSpPr/>
      </xdr:nvCxnSpPr>
      <xdr:spPr>
        <a:xfrm>
          <a:off x="15671800" y="13207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5842</xdr:rowOff>
    </xdr:to>
    <xdr:cxnSp macro="">
      <xdr:nvCxnSpPr>
        <xdr:cNvPr id="428" name="直線コネクタ 427"/>
        <xdr:cNvCxnSpPr/>
      </xdr:nvCxnSpPr>
      <xdr:spPr>
        <a:xfrm>
          <a:off x="14782800" y="131343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104139</xdr:rowOff>
    </xdr:to>
    <xdr:cxnSp macro="">
      <xdr:nvCxnSpPr>
        <xdr:cNvPr id="431" name="直線コネクタ 430"/>
        <xdr:cNvCxnSpPr/>
      </xdr:nvCxnSpPr>
      <xdr:spPr>
        <a:xfrm>
          <a:off x="13893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76</xdr:row>
      <xdr:rowOff>58420</xdr:rowOff>
    </xdr:to>
    <xdr:cxnSp macro="">
      <xdr:nvCxnSpPr>
        <xdr:cNvPr id="434" name="直線コネクタ 433"/>
        <xdr:cNvCxnSpPr/>
      </xdr:nvCxnSpPr>
      <xdr:spPr>
        <a:xfrm>
          <a:off x="13004800" y="12933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4" name="楕円 443"/>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5" name="公債費以外該当値テキスト"/>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6" name="楕円 445"/>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47" name="テキスト ボックス 44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8" name="楕円 447"/>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9" name="テキスト ボックス 448"/>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0" name="楕円 449"/>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1" name="テキスト ボックス 450"/>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23622</xdr:rowOff>
    </xdr:from>
    <xdr:to>
      <xdr:col>65</xdr:col>
      <xdr:colOff>53975</xdr:colOff>
      <xdr:row>75</xdr:row>
      <xdr:rowOff>125222</xdr:rowOff>
    </xdr:to>
    <xdr:sp macro="" textlink="">
      <xdr:nvSpPr>
        <xdr:cNvPr id="452" name="楕円 451"/>
        <xdr:cNvSpPr/>
      </xdr:nvSpPr>
      <xdr:spPr>
        <a:xfrm>
          <a:off x="12954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135399</xdr:rowOff>
    </xdr:from>
    <xdr:ext cx="762000" cy="259045"/>
    <xdr:sp macro="" textlink="">
      <xdr:nvSpPr>
        <xdr:cNvPr id="453" name="テキスト ボックス 452"/>
        <xdr:cNvSpPr txBox="1"/>
      </xdr:nvSpPr>
      <xdr:spPr>
        <a:xfrm>
          <a:off x="12623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20777</xdr:rowOff>
    </xdr:from>
    <xdr:to>
      <xdr:col>29</xdr:col>
      <xdr:colOff>127000</xdr:colOff>
      <xdr:row>15</xdr:row>
      <xdr:rowOff>57565</xdr:rowOff>
    </xdr:to>
    <xdr:cxnSp macro="">
      <xdr:nvCxnSpPr>
        <xdr:cNvPr id="52" name="直線コネクタ 51"/>
        <xdr:cNvCxnSpPr/>
      </xdr:nvCxnSpPr>
      <xdr:spPr bwMode="auto">
        <a:xfrm flipV="1">
          <a:off x="5003800" y="2640152"/>
          <a:ext cx="647700" cy="3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57565</xdr:rowOff>
    </xdr:from>
    <xdr:to>
      <xdr:col>26</xdr:col>
      <xdr:colOff>50800</xdr:colOff>
      <xdr:row>15</xdr:row>
      <xdr:rowOff>69404</xdr:rowOff>
    </xdr:to>
    <xdr:cxnSp macro="">
      <xdr:nvCxnSpPr>
        <xdr:cNvPr id="55" name="直線コネクタ 54"/>
        <xdr:cNvCxnSpPr/>
      </xdr:nvCxnSpPr>
      <xdr:spPr bwMode="auto">
        <a:xfrm flipV="1">
          <a:off x="4305300" y="2676940"/>
          <a:ext cx="698500" cy="1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69404</xdr:rowOff>
    </xdr:from>
    <xdr:to>
      <xdr:col>22</xdr:col>
      <xdr:colOff>114300</xdr:colOff>
      <xdr:row>15</xdr:row>
      <xdr:rowOff>82385</xdr:rowOff>
    </xdr:to>
    <xdr:cxnSp macro="">
      <xdr:nvCxnSpPr>
        <xdr:cNvPr id="58" name="直線コネクタ 57"/>
        <xdr:cNvCxnSpPr/>
      </xdr:nvCxnSpPr>
      <xdr:spPr bwMode="auto">
        <a:xfrm flipV="1">
          <a:off x="3606800" y="2688779"/>
          <a:ext cx="6985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82385</xdr:rowOff>
    </xdr:from>
    <xdr:to>
      <xdr:col>18</xdr:col>
      <xdr:colOff>177800</xdr:colOff>
      <xdr:row>16</xdr:row>
      <xdr:rowOff>21022</xdr:rowOff>
    </xdr:to>
    <xdr:cxnSp macro="">
      <xdr:nvCxnSpPr>
        <xdr:cNvPr id="61" name="直線コネクタ 60"/>
        <xdr:cNvCxnSpPr/>
      </xdr:nvCxnSpPr>
      <xdr:spPr bwMode="auto">
        <a:xfrm flipV="1">
          <a:off x="2908300" y="2701760"/>
          <a:ext cx="698500" cy="11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141427</xdr:rowOff>
    </xdr:from>
    <xdr:to>
      <xdr:col>29</xdr:col>
      <xdr:colOff>177800</xdr:colOff>
      <xdr:row>15</xdr:row>
      <xdr:rowOff>71577</xdr:rowOff>
    </xdr:to>
    <xdr:sp macro="" textlink="">
      <xdr:nvSpPr>
        <xdr:cNvPr id="71" name="楕円 70"/>
        <xdr:cNvSpPr/>
      </xdr:nvSpPr>
      <xdr:spPr bwMode="auto">
        <a:xfrm>
          <a:off x="5600700" y="258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157954</xdr:rowOff>
    </xdr:from>
    <xdr:ext cx="762000" cy="259045"/>
    <xdr:sp macro="" textlink="">
      <xdr:nvSpPr>
        <xdr:cNvPr id="72" name="人口1人当たり決算額の推移該当値テキスト130"/>
        <xdr:cNvSpPr txBox="1"/>
      </xdr:nvSpPr>
      <xdr:spPr>
        <a:xfrm>
          <a:off x="5740400" y="243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6765</xdr:rowOff>
    </xdr:from>
    <xdr:to>
      <xdr:col>26</xdr:col>
      <xdr:colOff>101600</xdr:colOff>
      <xdr:row>15</xdr:row>
      <xdr:rowOff>108365</xdr:rowOff>
    </xdr:to>
    <xdr:sp macro="" textlink="">
      <xdr:nvSpPr>
        <xdr:cNvPr id="73" name="楕円 72"/>
        <xdr:cNvSpPr/>
      </xdr:nvSpPr>
      <xdr:spPr bwMode="auto">
        <a:xfrm>
          <a:off x="4953000" y="262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118542</xdr:rowOff>
    </xdr:from>
    <xdr:ext cx="736600" cy="259045"/>
    <xdr:sp macro="" textlink="">
      <xdr:nvSpPr>
        <xdr:cNvPr id="74" name="テキスト ボックス 73"/>
        <xdr:cNvSpPr txBox="1"/>
      </xdr:nvSpPr>
      <xdr:spPr>
        <a:xfrm>
          <a:off x="4622800" y="239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18604</xdr:rowOff>
    </xdr:from>
    <xdr:to>
      <xdr:col>22</xdr:col>
      <xdr:colOff>165100</xdr:colOff>
      <xdr:row>15</xdr:row>
      <xdr:rowOff>120204</xdr:rowOff>
    </xdr:to>
    <xdr:sp macro="" textlink="">
      <xdr:nvSpPr>
        <xdr:cNvPr id="75" name="楕円 74"/>
        <xdr:cNvSpPr/>
      </xdr:nvSpPr>
      <xdr:spPr bwMode="auto">
        <a:xfrm>
          <a:off x="4254500" y="263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130381</xdr:rowOff>
    </xdr:from>
    <xdr:ext cx="762000" cy="259045"/>
    <xdr:sp macro="" textlink="">
      <xdr:nvSpPr>
        <xdr:cNvPr id="76" name="テキスト ボックス 75"/>
        <xdr:cNvSpPr txBox="1"/>
      </xdr:nvSpPr>
      <xdr:spPr>
        <a:xfrm>
          <a:off x="3924300" y="240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31585</xdr:rowOff>
    </xdr:from>
    <xdr:to>
      <xdr:col>19</xdr:col>
      <xdr:colOff>38100</xdr:colOff>
      <xdr:row>15</xdr:row>
      <xdr:rowOff>133185</xdr:rowOff>
    </xdr:to>
    <xdr:sp macro="" textlink="">
      <xdr:nvSpPr>
        <xdr:cNvPr id="77" name="楕円 76"/>
        <xdr:cNvSpPr/>
      </xdr:nvSpPr>
      <xdr:spPr bwMode="auto">
        <a:xfrm>
          <a:off x="3556000" y="265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143362</xdr:rowOff>
    </xdr:from>
    <xdr:ext cx="762000" cy="259045"/>
    <xdr:sp macro="" textlink="">
      <xdr:nvSpPr>
        <xdr:cNvPr id="78" name="テキスト ボックス 77"/>
        <xdr:cNvSpPr txBox="1"/>
      </xdr:nvSpPr>
      <xdr:spPr>
        <a:xfrm>
          <a:off x="3225800" y="241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141672</xdr:rowOff>
    </xdr:from>
    <xdr:to>
      <xdr:col>15</xdr:col>
      <xdr:colOff>101600</xdr:colOff>
      <xdr:row>16</xdr:row>
      <xdr:rowOff>71822</xdr:rowOff>
    </xdr:to>
    <xdr:sp macro="" textlink="">
      <xdr:nvSpPr>
        <xdr:cNvPr id="79" name="楕円 78"/>
        <xdr:cNvSpPr/>
      </xdr:nvSpPr>
      <xdr:spPr bwMode="auto">
        <a:xfrm>
          <a:off x="2857500" y="276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81999</xdr:rowOff>
    </xdr:from>
    <xdr:ext cx="762000" cy="259045"/>
    <xdr:sp macro="" textlink="">
      <xdr:nvSpPr>
        <xdr:cNvPr id="80" name="テキスト ボックス 79"/>
        <xdr:cNvSpPr txBox="1"/>
      </xdr:nvSpPr>
      <xdr:spPr>
        <a:xfrm>
          <a:off x="2527300" y="25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249689</xdr:rowOff>
    </xdr:from>
    <xdr:to>
      <xdr:col>29</xdr:col>
      <xdr:colOff>127000</xdr:colOff>
      <xdr:row>35</xdr:row>
      <xdr:rowOff>266378</xdr:rowOff>
    </xdr:to>
    <xdr:cxnSp macro="">
      <xdr:nvCxnSpPr>
        <xdr:cNvPr id="112" name="直線コネクタ 111"/>
        <xdr:cNvCxnSpPr/>
      </xdr:nvCxnSpPr>
      <xdr:spPr bwMode="auto">
        <a:xfrm>
          <a:off x="5003800" y="6860039"/>
          <a:ext cx="647700" cy="1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249689</xdr:rowOff>
    </xdr:from>
    <xdr:to>
      <xdr:col>26</xdr:col>
      <xdr:colOff>50800</xdr:colOff>
      <xdr:row>35</xdr:row>
      <xdr:rowOff>266332</xdr:rowOff>
    </xdr:to>
    <xdr:cxnSp macro="">
      <xdr:nvCxnSpPr>
        <xdr:cNvPr id="115" name="直線コネクタ 114"/>
        <xdr:cNvCxnSpPr/>
      </xdr:nvCxnSpPr>
      <xdr:spPr bwMode="auto">
        <a:xfrm flipV="1">
          <a:off x="4305300" y="6860039"/>
          <a:ext cx="698500" cy="1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266332</xdr:rowOff>
    </xdr:from>
    <xdr:to>
      <xdr:col>22</xdr:col>
      <xdr:colOff>114300</xdr:colOff>
      <xdr:row>35</xdr:row>
      <xdr:rowOff>292072</xdr:rowOff>
    </xdr:to>
    <xdr:cxnSp macro="">
      <xdr:nvCxnSpPr>
        <xdr:cNvPr id="118" name="直線コネクタ 117"/>
        <xdr:cNvCxnSpPr/>
      </xdr:nvCxnSpPr>
      <xdr:spPr bwMode="auto">
        <a:xfrm flipV="1">
          <a:off x="3606800" y="6876682"/>
          <a:ext cx="6985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292072</xdr:rowOff>
    </xdr:from>
    <xdr:to>
      <xdr:col>18</xdr:col>
      <xdr:colOff>177800</xdr:colOff>
      <xdr:row>35</xdr:row>
      <xdr:rowOff>338066</xdr:rowOff>
    </xdr:to>
    <xdr:cxnSp macro="">
      <xdr:nvCxnSpPr>
        <xdr:cNvPr id="121" name="直線コネクタ 120"/>
        <xdr:cNvCxnSpPr/>
      </xdr:nvCxnSpPr>
      <xdr:spPr bwMode="auto">
        <a:xfrm flipV="1">
          <a:off x="2908300" y="690242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215578</xdr:rowOff>
    </xdr:from>
    <xdr:to>
      <xdr:col>29</xdr:col>
      <xdr:colOff>177800</xdr:colOff>
      <xdr:row>35</xdr:row>
      <xdr:rowOff>317178</xdr:rowOff>
    </xdr:to>
    <xdr:sp macro="" textlink="">
      <xdr:nvSpPr>
        <xdr:cNvPr id="131" name="楕円 130"/>
        <xdr:cNvSpPr/>
      </xdr:nvSpPr>
      <xdr:spPr bwMode="auto">
        <a:xfrm>
          <a:off x="5600700" y="6825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60655</xdr:rowOff>
    </xdr:from>
    <xdr:ext cx="762000" cy="259045"/>
    <xdr:sp macro="" textlink="">
      <xdr:nvSpPr>
        <xdr:cNvPr id="132" name="人口1人当たり決算額の推移該当値テキスト445"/>
        <xdr:cNvSpPr txBox="1"/>
      </xdr:nvSpPr>
      <xdr:spPr>
        <a:xfrm>
          <a:off x="5740400" y="667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198889</xdr:rowOff>
    </xdr:from>
    <xdr:to>
      <xdr:col>26</xdr:col>
      <xdr:colOff>101600</xdr:colOff>
      <xdr:row>35</xdr:row>
      <xdr:rowOff>300489</xdr:rowOff>
    </xdr:to>
    <xdr:sp macro="" textlink="">
      <xdr:nvSpPr>
        <xdr:cNvPr id="133" name="楕円 132"/>
        <xdr:cNvSpPr/>
      </xdr:nvSpPr>
      <xdr:spPr bwMode="auto">
        <a:xfrm>
          <a:off x="4953000" y="680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310666</xdr:rowOff>
    </xdr:from>
    <xdr:ext cx="736600" cy="259045"/>
    <xdr:sp macro="" textlink="">
      <xdr:nvSpPr>
        <xdr:cNvPr id="134" name="テキスト ボックス 133"/>
        <xdr:cNvSpPr txBox="1"/>
      </xdr:nvSpPr>
      <xdr:spPr>
        <a:xfrm>
          <a:off x="4622800" y="657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215532</xdr:rowOff>
    </xdr:from>
    <xdr:to>
      <xdr:col>22</xdr:col>
      <xdr:colOff>165100</xdr:colOff>
      <xdr:row>35</xdr:row>
      <xdr:rowOff>317132</xdr:rowOff>
    </xdr:to>
    <xdr:sp macro="" textlink="">
      <xdr:nvSpPr>
        <xdr:cNvPr id="135" name="楕円 134"/>
        <xdr:cNvSpPr/>
      </xdr:nvSpPr>
      <xdr:spPr bwMode="auto">
        <a:xfrm>
          <a:off x="42545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327309</xdr:rowOff>
    </xdr:from>
    <xdr:ext cx="762000" cy="259045"/>
    <xdr:sp macro="" textlink="">
      <xdr:nvSpPr>
        <xdr:cNvPr id="136" name="テキスト ボックス 135"/>
        <xdr:cNvSpPr txBox="1"/>
      </xdr:nvSpPr>
      <xdr:spPr>
        <a:xfrm>
          <a:off x="3924300" y="659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241272</xdr:rowOff>
    </xdr:from>
    <xdr:to>
      <xdr:col>19</xdr:col>
      <xdr:colOff>38100</xdr:colOff>
      <xdr:row>35</xdr:row>
      <xdr:rowOff>342872</xdr:rowOff>
    </xdr:to>
    <xdr:sp macro="" textlink="">
      <xdr:nvSpPr>
        <xdr:cNvPr id="137" name="楕円 136"/>
        <xdr:cNvSpPr/>
      </xdr:nvSpPr>
      <xdr:spPr bwMode="auto">
        <a:xfrm>
          <a:off x="3556000" y="685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10149</xdr:rowOff>
    </xdr:from>
    <xdr:ext cx="762000" cy="259045"/>
    <xdr:sp macro="" textlink="">
      <xdr:nvSpPr>
        <xdr:cNvPr id="138" name="テキスト ボックス 137"/>
        <xdr:cNvSpPr txBox="1"/>
      </xdr:nvSpPr>
      <xdr:spPr>
        <a:xfrm>
          <a:off x="3225800" y="66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287266</xdr:rowOff>
    </xdr:from>
    <xdr:to>
      <xdr:col>15</xdr:col>
      <xdr:colOff>101600</xdr:colOff>
      <xdr:row>36</xdr:row>
      <xdr:rowOff>45966</xdr:rowOff>
    </xdr:to>
    <xdr:sp macro="" textlink="">
      <xdr:nvSpPr>
        <xdr:cNvPr id="139" name="楕円 138"/>
        <xdr:cNvSpPr/>
      </xdr:nvSpPr>
      <xdr:spPr bwMode="auto">
        <a:xfrm>
          <a:off x="2857500" y="689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56143</xdr:rowOff>
    </xdr:from>
    <xdr:ext cx="762000" cy="259045"/>
    <xdr:sp macro="" textlink="">
      <xdr:nvSpPr>
        <xdr:cNvPr id="140" name="テキスト ボックス 139"/>
        <xdr:cNvSpPr txBox="1"/>
      </xdr:nvSpPr>
      <xdr:spPr>
        <a:xfrm>
          <a:off x="2527300" y="6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58972</xdr:rowOff>
    </xdr:from>
    <xdr:to>
      <xdr:col>24</xdr:col>
      <xdr:colOff>63500</xdr:colOff>
      <xdr:row>35</xdr:row>
      <xdr:rowOff>79268</xdr:rowOff>
    </xdr:to>
    <xdr:cxnSp macro="">
      <xdr:nvCxnSpPr>
        <xdr:cNvPr id="63" name="直線コネクタ 62"/>
        <xdr:cNvCxnSpPr/>
      </xdr:nvCxnSpPr>
      <xdr:spPr>
        <a:xfrm flipV="1">
          <a:off x="3797300" y="6059722"/>
          <a:ext cx="8382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59804</xdr:rowOff>
    </xdr:from>
    <xdr:to>
      <xdr:col>19</xdr:col>
      <xdr:colOff>177800</xdr:colOff>
      <xdr:row>35</xdr:row>
      <xdr:rowOff>79268</xdr:rowOff>
    </xdr:to>
    <xdr:cxnSp macro="">
      <xdr:nvCxnSpPr>
        <xdr:cNvPr id="66" name="直線コネクタ 65"/>
        <xdr:cNvCxnSpPr/>
      </xdr:nvCxnSpPr>
      <xdr:spPr>
        <a:xfrm>
          <a:off x="2908300" y="606055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23359</xdr:rowOff>
    </xdr:from>
    <xdr:to>
      <xdr:col>15</xdr:col>
      <xdr:colOff>50800</xdr:colOff>
      <xdr:row>35</xdr:row>
      <xdr:rowOff>59804</xdr:rowOff>
    </xdr:to>
    <xdr:cxnSp macro="">
      <xdr:nvCxnSpPr>
        <xdr:cNvPr id="69" name="直線コネクタ 68"/>
        <xdr:cNvCxnSpPr/>
      </xdr:nvCxnSpPr>
      <xdr:spPr>
        <a:xfrm>
          <a:off x="2019300" y="6024109"/>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23359</xdr:rowOff>
    </xdr:from>
    <xdr:to>
      <xdr:col>10</xdr:col>
      <xdr:colOff>114300</xdr:colOff>
      <xdr:row>35</xdr:row>
      <xdr:rowOff>97834</xdr:rowOff>
    </xdr:to>
    <xdr:cxnSp macro="">
      <xdr:nvCxnSpPr>
        <xdr:cNvPr id="72" name="直線コネクタ 71"/>
        <xdr:cNvCxnSpPr/>
      </xdr:nvCxnSpPr>
      <xdr:spPr>
        <a:xfrm flipV="1">
          <a:off x="1130300" y="6024109"/>
          <a:ext cx="889000" cy="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8172</xdr:rowOff>
    </xdr:from>
    <xdr:to>
      <xdr:col>24</xdr:col>
      <xdr:colOff>114300</xdr:colOff>
      <xdr:row>35</xdr:row>
      <xdr:rowOff>109772</xdr:rowOff>
    </xdr:to>
    <xdr:sp macro="" textlink="">
      <xdr:nvSpPr>
        <xdr:cNvPr id="82" name="楕円 81"/>
        <xdr:cNvSpPr/>
      </xdr:nvSpPr>
      <xdr:spPr>
        <a:xfrm>
          <a:off x="4584700" y="60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31049</xdr:rowOff>
    </xdr:from>
    <xdr:ext cx="534377" cy="259045"/>
    <xdr:sp macro="" textlink="">
      <xdr:nvSpPr>
        <xdr:cNvPr id="83" name="人件費該当値テキスト"/>
        <xdr:cNvSpPr txBox="1"/>
      </xdr:nvSpPr>
      <xdr:spPr>
        <a:xfrm>
          <a:off x="4686300" y="58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28468</xdr:rowOff>
    </xdr:from>
    <xdr:to>
      <xdr:col>20</xdr:col>
      <xdr:colOff>38100</xdr:colOff>
      <xdr:row>35</xdr:row>
      <xdr:rowOff>130068</xdr:rowOff>
    </xdr:to>
    <xdr:sp macro="" textlink="">
      <xdr:nvSpPr>
        <xdr:cNvPr id="84" name="楕円 83"/>
        <xdr:cNvSpPr/>
      </xdr:nvSpPr>
      <xdr:spPr>
        <a:xfrm>
          <a:off x="3746500" y="602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146595</xdr:rowOff>
    </xdr:from>
    <xdr:ext cx="534377" cy="259045"/>
    <xdr:sp macro="" textlink="">
      <xdr:nvSpPr>
        <xdr:cNvPr id="85" name="テキスト ボックス 84"/>
        <xdr:cNvSpPr txBox="1"/>
      </xdr:nvSpPr>
      <xdr:spPr>
        <a:xfrm>
          <a:off x="3530111" y="58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9004</xdr:rowOff>
    </xdr:from>
    <xdr:to>
      <xdr:col>15</xdr:col>
      <xdr:colOff>101600</xdr:colOff>
      <xdr:row>35</xdr:row>
      <xdr:rowOff>110604</xdr:rowOff>
    </xdr:to>
    <xdr:sp macro="" textlink="">
      <xdr:nvSpPr>
        <xdr:cNvPr id="86" name="楕円 85"/>
        <xdr:cNvSpPr/>
      </xdr:nvSpPr>
      <xdr:spPr>
        <a:xfrm>
          <a:off x="2857500" y="60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127131</xdr:rowOff>
    </xdr:from>
    <xdr:ext cx="534377" cy="259045"/>
    <xdr:sp macro="" textlink="">
      <xdr:nvSpPr>
        <xdr:cNvPr id="87" name="テキスト ボックス 86"/>
        <xdr:cNvSpPr txBox="1"/>
      </xdr:nvSpPr>
      <xdr:spPr>
        <a:xfrm>
          <a:off x="2641111" y="57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144009</xdr:rowOff>
    </xdr:from>
    <xdr:to>
      <xdr:col>10</xdr:col>
      <xdr:colOff>165100</xdr:colOff>
      <xdr:row>35</xdr:row>
      <xdr:rowOff>74159</xdr:rowOff>
    </xdr:to>
    <xdr:sp macro="" textlink="">
      <xdr:nvSpPr>
        <xdr:cNvPr id="88" name="楕円 87"/>
        <xdr:cNvSpPr/>
      </xdr:nvSpPr>
      <xdr:spPr>
        <a:xfrm>
          <a:off x="1968500" y="59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90686</xdr:rowOff>
    </xdr:from>
    <xdr:ext cx="534377" cy="259045"/>
    <xdr:sp macro="" textlink="">
      <xdr:nvSpPr>
        <xdr:cNvPr id="89" name="テキスト ボックス 88"/>
        <xdr:cNvSpPr txBox="1"/>
      </xdr:nvSpPr>
      <xdr:spPr>
        <a:xfrm>
          <a:off x="1752111" y="57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47034</xdr:rowOff>
    </xdr:from>
    <xdr:to>
      <xdr:col>6</xdr:col>
      <xdr:colOff>38100</xdr:colOff>
      <xdr:row>35</xdr:row>
      <xdr:rowOff>148634</xdr:rowOff>
    </xdr:to>
    <xdr:sp macro="" textlink="">
      <xdr:nvSpPr>
        <xdr:cNvPr id="90" name="楕円 89"/>
        <xdr:cNvSpPr/>
      </xdr:nvSpPr>
      <xdr:spPr>
        <a:xfrm>
          <a:off x="1079500" y="60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165161</xdr:rowOff>
    </xdr:from>
    <xdr:ext cx="534377" cy="259045"/>
    <xdr:sp macro="" textlink="">
      <xdr:nvSpPr>
        <xdr:cNvPr id="91" name="テキスト ボックス 90"/>
        <xdr:cNvSpPr txBox="1"/>
      </xdr:nvSpPr>
      <xdr:spPr>
        <a:xfrm>
          <a:off x="863111" y="58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27490</xdr:rowOff>
    </xdr:from>
    <xdr:to>
      <xdr:col>24</xdr:col>
      <xdr:colOff>63500</xdr:colOff>
      <xdr:row>55</xdr:row>
      <xdr:rowOff>34561</xdr:rowOff>
    </xdr:to>
    <xdr:cxnSp macro="">
      <xdr:nvCxnSpPr>
        <xdr:cNvPr id="123" name="直線コネクタ 122"/>
        <xdr:cNvCxnSpPr/>
      </xdr:nvCxnSpPr>
      <xdr:spPr>
        <a:xfrm flipV="1">
          <a:off x="3797300" y="9457240"/>
          <a:ext cx="8382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34561</xdr:rowOff>
    </xdr:from>
    <xdr:to>
      <xdr:col>19</xdr:col>
      <xdr:colOff>177800</xdr:colOff>
      <xdr:row>55</xdr:row>
      <xdr:rowOff>38169</xdr:rowOff>
    </xdr:to>
    <xdr:cxnSp macro="">
      <xdr:nvCxnSpPr>
        <xdr:cNvPr id="126" name="直線コネクタ 125"/>
        <xdr:cNvCxnSpPr/>
      </xdr:nvCxnSpPr>
      <xdr:spPr>
        <a:xfrm flipV="1">
          <a:off x="2908300" y="9464311"/>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38169</xdr:rowOff>
    </xdr:from>
    <xdr:to>
      <xdr:col>15</xdr:col>
      <xdr:colOff>50800</xdr:colOff>
      <xdr:row>55</xdr:row>
      <xdr:rowOff>105770</xdr:rowOff>
    </xdr:to>
    <xdr:cxnSp macro="">
      <xdr:nvCxnSpPr>
        <xdr:cNvPr id="129" name="直線コネクタ 128"/>
        <xdr:cNvCxnSpPr/>
      </xdr:nvCxnSpPr>
      <xdr:spPr>
        <a:xfrm flipV="1">
          <a:off x="2019300" y="9467919"/>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105770</xdr:rowOff>
    </xdr:from>
    <xdr:to>
      <xdr:col>10</xdr:col>
      <xdr:colOff>114300</xdr:colOff>
      <xdr:row>55</xdr:row>
      <xdr:rowOff>143439</xdr:rowOff>
    </xdr:to>
    <xdr:cxnSp macro="">
      <xdr:nvCxnSpPr>
        <xdr:cNvPr id="132" name="直線コネクタ 131"/>
        <xdr:cNvCxnSpPr/>
      </xdr:nvCxnSpPr>
      <xdr:spPr>
        <a:xfrm flipV="1">
          <a:off x="1130300" y="9535520"/>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148140</xdr:rowOff>
    </xdr:from>
    <xdr:to>
      <xdr:col>24</xdr:col>
      <xdr:colOff>114300</xdr:colOff>
      <xdr:row>55</xdr:row>
      <xdr:rowOff>78290</xdr:rowOff>
    </xdr:to>
    <xdr:sp macro="" textlink="">
      <xdr:nvSpPr>
        <xdr:cNvPr id="142" name="楕円 141"/>
        <xdr:cNvSpPr/>
      </xdr:nvSpPr>
      <xdr:spPr>
        <a:xfrm>
          <a:off x="4584700" y="94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171017</xdr:rowOff>
    </xdr:from>
    <xdr:ext cx="534377" cy="259045"/>
    <xdr:sp macro="" textlink="">
      <xdr:nvSpPr>
        <xdr:cNvPr id="143" name="物件費該当値テキスト"/>
        <xdr:cNvSpPr txBox="1"/>
      </xdr:nvSpPr>
      <xdr:spPr>
        <a:xfrm>
          <a:off x="4686300" y="92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155211</xdr:rowOff>
    </xdr:from>
    <xdr:to>
      <xdr:col>20</xdr:col>
      <xdr:colOff>38100</xdr:colOff>
      <xdr:row>55</xdr:row>
      <xdr:rowOff>85361</xdr:rowOff>
    </xdr:to>
    <xdr:sp macro="" textlink="">
      <xdr:nvSpPr>
        <xdr:cNvPr id="144" name="楕円 143"/>
        <xdr:cNvSpPr/>
      </xdr:nvSpPr>
      <xdr:spPr>
        <a:xfrm>
          <a:off x="3746500" y="94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101888</xdr:rowOff>
    </xdr:from>
    <xdr:ext cx="534377" cy="259045"/>
    <xdr:sp macro="" textlink="">
      <xdr:nvSpPr>
        <xdr:cNvPr id="145" name="テキスト ボックス 144"/>
        <xdr:cNvSpPr txBox="1"/>
      </xdr:nvSpPr>
      <xdr:spPr>
        <a:xfrm>
          <a:off x="3530111" y="91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158819</xdr:rowOff>
    </xdr:from>
    <xdr:to>
      <xdr:col>15</xdr:col>
      <xdr:colOff>101600</xdr:colOff>
      <xdr:row>55</xdr:row>
      <xdr:rowOff>88969</xdr:rowOff>
    </xdr:to>
    <xdr:sp macro="" textlink="">
      <xdr:nvSpPr>
        <xdr:cNvPr id="146" name="楕円 145"/>
        <xdr:cNvSpPr/>
      </xdr:nvSpPr>
      <xdr:spPr>
        <a:xfrm>
          <a:off x="2857500" y="94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80096</xdr:rowOff>
    </xdr:from>
    <xdr:ext cx="534377" cy="259045"/>
    <xdr:sp macro="" textlink="">
      <xdr:nvSpPr>
        <xdr:cNvPr id="147" name="テキスト ボックス 146"/>
        <xdr:cNvSpPr txBox="1"/>
      </xdr:nvSpPr>
      <xdr:spPr>
        <a:xfrm>
          <a:off x="2641111" y="95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54970</xdr:rowOff>
    </xdr:from>
    <xdr:to>
      <xdr:col>10</xdr:col>
      <xdr:colOff>165100</xdr:colOff>
      <xdr:row>55</xdr:row>
      <xdr:rowOff>156570</xdr:rowOff>
    </xdr:to>
    <xdr:sp macro="" textlink="">
      <xdr:nvSpPr>
        <xdr:cNvPr id="148" name="楕円 147"/>
        <xdr:cNvSpPr/>
      </xdr:nvSpPr>
      <xdr:spPr>
        <a:xfrm>
          <a:off x="1968500" y="94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1647</xdr:rowOff>
    </xdr:from>
    <xdr:ext cx="534377" cy="259045"/>
    <xdr:sp macro="" textlink="">
      <xdr:nvSpPr>
        <xdr:cNvPr id="149" name="テキスト ボックス 148"/>
        <xdr:cNvSpPr txBox="1"/>
      </xdr:nvSpPr>
      <xdr:spPr>
        <a:xfrm>
          <a:off x="1752111" y="9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92639</xdr:rowOff>
    </xdr:from>
    <xdr:to>
      <xdr:col>6</xdr:col>
      <xdr:colOff>38100</xdr:colOff>
      <xdr:row>56</xdr:row>
      <xdr:rowOff>22789</xdr:rowOff>
    </xdr:to>
    <xdr:sp macro="" textlink="">
      <xdr:nvSpPr>
        <xdr:cNvPr id="150" name="楕円 149"/>
        <xdr:cNvSpPr/>
      </xdr:nvSpPr>
      <xdr:spPr>
        <a:xfrm>
          <a:off x="1079500" y="9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39316</xdr:rowOff>
    </xdr:from>
    <xdr:ext cx="534377" cy="259045"/>
    <xdr:sp macro="" textlink="">
      <xdr:nvSpPr>
        <xdr:cNvPr id="151" name="テキスト ボックス 150"/>
        <xdr:cNvSpPr txBox="1"/>
      </xdr:nvSpPr>
      <xdr:spPr>
        <a:xfrm>
          <a:off x="863111" y="92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14061</xdr:rowOff>
    </xdr:from>
    <xdr:to>
      <xdr:col>24</xdr:col>
      <xdr:colOff>63500</xdr:colOff>
      <xdr:row>78</xdr:row>
      <xdr:rowOff>27000</xdr:rowOff>
    </xdr:to>
    <xdr:cxnSp macro="">
      <xdr:nvCxnSpPr>
        <xdr:cNvPr id="178" name="直線コネクタ 177"/>
        <xdr:cNvCxnSpPr/>
      </xdr:nvCxnSpPr>
      <xdr:spPr>
        <a:xfrm>
          <a:off x="3797300" y="13387161"/>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14061</xdr:rowOff>
    </xdr:from>
    <xdr:to>
      <xdr:col>19</xdr:col>
      <xdr:colOff>177800</xdr:colOff>
      <xdr:row>78</xdr:row>
      <xdr:rowOff>31733</xdr:rowOff>
    </xdr:to>
    <xdr:cxnSp macro="">
      <xdr:nvCxnSpPr>
        <xdr:cNvPr id="181" name="直線コネクタ 180"/>
        <xdr:cNvCxnSpPr/>
      </xdr:nvCxnSpPr>
      <xdr:spPr>
        <a:xfrm flipV="1">
          <a:off x="2908300" y="13387161"/>
          <a:ext cx="889000" cy="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6883</xdr:rowOff>
    </xdr:from>
    <xdr:to>
      <xdr:col>15</xdr:col>
      <xdr:colOff>50800</xdr:colOff>
      <xdr:row>78</xdr:row>
      <xdr:rowOff>31733</xdr:rowOff>
    </xdr:to>
    <xdr:cxnSp macro="">
      <xdr:nvCxnSpPr>
        <xdr:cNvPr id="184" name="直線コネクタ 183"/>
        <xdr:cNvCxnSpPr/>
      </xdr:nvCxnSpPr>
      <xdr:spPr>
        <a:xfrm>
          <a:off x="2019300" y="13379983"/>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6883</xdr:rowOff>
    </xdr:from>
    <xdr:to>
      <xdr:col>10</xdr:col>
      <xdr:colOff>114300</xdr:colOff>
      <xdr:row>78</xdr:row>
      <xdr:rowOff>43070</xdr:rowOff>
    </xdr:to>
    <xdr:cxnSp macro="">
      <xdr:nvCxnSpPr>
        <xdr:cNvPr id="187" name="直線コネクタ 186"/>
        <xdr:cNvCxnSpPr/>
      </xdr:nvCxnSpPr>
      <xdr:spPr>
        <a:xfrm flipV="1">
          <a:off x="1130300" y="13379983"/>
          <a:ext cx="889000" cy="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147650</xdr:rowOff>
    </xdr:from>
    <xdr:to>
      <xdr:col>24</xdr:col>
      <xdr:colOff>114300</xdr:colOff>
      <xdr:row>78</xdr:row>
      <xdr:rowOff>77800</xdr:rowOff>
    </xdr:to>
    <xdr:sp macro="" textlink="">
      <xdr:nvSpPr>
        <xdr:cNvPr id="197" name="楕円 196"/>
        <xdr:cNvSpPr/>
      </xdr:nvSpPr>
      <xdr:spPr>
        <a:xfrm>
          <a:off x="45847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62577</xdr:rowOff>
    </xdr:from>
    <xdr:ext cx="469744" cy="259045"/>
    <xdr:sp macro="" textlink="">
      <xdr:nvSpPr>
        <xdr:cNvPr id="198" name="維持補修費該当値テキスト"/>
        <xdr:cNvSpPr txBox="1"/>
      </xdr:nvSpPr>
      <xdr:spPr>
        <a:xfrm>
          <a:off x="4686300" y="132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134711</xdr:rowOff>
    </xdr:from>
    <xdr:to>
      <xdr:col>20</xdr:col>
      <xdr:colOff>38100</xdr:colOff>
      <xdr:row>78</xdr:row>
      <xdr:rowOff>64861</xdr:rowOff>
    </xdr:to>
    <xdr:sp macro="" textlink="">
      <xdr:nvSpPr>
        <xdr:cNvPr id="199" name="楕円 198"/>
        <xdr:cNvSpPr/>
      </xdr:nvSpPr>
      <xdr:spPr>
        <a:xfrm>
          <a:off x="37465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55988</xdr:rowOff>
    </xdr:from>
    <xdr:ext cx="469744" cy="259045"/>
    <xdr:sp macro="" textlink="">
      <xdr:nvSpPr>
        <xdr:cNvPr id="200" name="テキスト ボックス 199"/>
        <xdr:cNvSpPr txBox="1"/>
      </xdr:nvSpPr>
      <xdr:spPr>
        <a:xfrm>
          <a:off x="3562428" y="134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152383</xdr:rowOff>
    </xdr:from>
    <xdr:to>
      <xdr:col>15</xdr:col>
      <xdr:colOff>101600</xdr:colOff>
      <xdr:row>78</xdr:row>
      <xdr:rowOff>82533</xdr:rowOff>
    </xdr:to>
    <xdr:sp macro="" textlink="">
      <xdr:nvSpPr>
        <xdr:cNvPr id="201" name="楕円 200"/>
        <xdr:cNvSpPr/>
      </xdr:nvSpPr>
      <xdr:spPr>
        <a:xfrm>
          <a:off x="2857500" y="133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73660</xdr:rowOff>
    </xdr:from>
    <xdr:ext cx="469744" cy="259045"/>
    <xdr:sp macro="" textlink="">
      <xdr:nvSpPr>
        <xdr:cNvPr id="202" name="テキスト ボックス 201"/>
        <xdr:cNvSpPr txBox="1"/>
      </xdr:nvSpPr>
      <xdr:spPr>
        <a:xfrm>
          <a:off x="2673428" y="1344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127533</xdr:rowOff>
    </xdr:from>
    <xdr:to>
      <xdr:col>10</xdr:col>
      <xdr:colOff>165100</xdr:colOff>
      <xdr:row>78</xdr:row>
      <xdr:rowOff>57683</xdr:rowOff>
    </xdr:to>
    <xdr:sp macro="" textlink="">
      <xdr:nvSpPr>
        <xdr:cNvPr id="203" name="楕円 202"/>
        <xdr:cNvSpPr/>
      </xdr:nvSpPr>
      <xdr:spPr>
        <a:xfrm>
          <a:off x="1968500" y="133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74210</xdr:rowOff>
    </xdr:from>
    <xdr:ext cx="469744" cy="259045"/>
    <xdr:sp macro="" textlink="">
      <xdr:nvSpPr>
        <xdr:cNvPr id="204" name="テキスト ボックス 203"/>
        <xdr:cNvSpPr txBox="1"/>
      </xdr:nvSpPr>
      <xdr:spPr>
        <a:xfrm>
          <a:off x="1784428" y="131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163720</xdr:rowOff>
    </xdr:from>
    <xdr:to>
      <xdr:col>6</xdr:col>
      <xdr:colOff>38100</xdr:colOff>
      <xdr:row>78</xdr:row>
      <xdr:rowOff>93870</xdr:rowOff>
    </xdr:to>
    <xdr:sp macro="" textlink="">
      <xdr:nvSpPr>
        <xdr:cNvPr id="205" name="楕円 204"/>
        <xdr:cNvSpPr/>
      </xdr:nvSpPr>
      <xdr:spPr>
        <a:xfrm>
          <a:off x="1079500" y="133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84997</xdr:rowOff>
    </xdr:from>
    <xdr:ext cx="469744" cy="259045"/>
    <xdr:sp macro="" textlink="">
      <xdr:nvSpPr>
        <xdr:cNvPr id="206" name="テキスト ボックス 205"/>
        <xdr:cNvSpPr txBox="1"/>
      </xdr:nvSpPr>
      <xdr:spPr>
        <a:xfrm>
          <a:off x="895428" y="134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106438</xdr:rowOff>
    </xdr:from>
    <xdr:to>
      <xdr:col>24</xdr:col>
      <xdr:colOff>63500</xdr:colOff>
      <xdr:row>95</xdr:row>
      <xdr:rowOff>123304</xdr:rowOff>
    </xdr:to>
    <xdr:cxnSp macro="">
      <xdr:nvCxnSpPr>
        <xdr:cNvPr id="236" name="直線コネクタ 235"/>
        <xdr:cNvCxnSpPr/>
      </xdr:nvCxnSpPr>
      <xdr:spPr>
        <a:xfrm flipV="1">
          <a:off x="3797300" y="16394188"/>
          <a:ext cx="8382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123304</xdr:rowOff>
    </xdr:from>
    <xdr:to>
      <xdr:col>19</xdr:col>
      <xdr:colOff>177800</xdr:colOff>
      <xdr:row>96</xdr:row>
      <xdr:rowOff>2412</xdr:rowOff>
    </xdr:to>
    <xdr:cxnSp macro="">
      <xdr:nvCxnSpPr>
        <xdr:cNvPr id="239" name="直線コネクタ 238"/>
        <xdr:cNvCxnSpPr/>
      </xdr:nvCxnSpPr>
      <xdr:spPr>
        <a:xfrm flipV="1">
          <a:off x="2908300" y="1641105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2412</xdr:rowOff>
    </xdr:from>
    <xdr:to>
      <xdr:col>15</xdr:col>
      <xdr:colOff>50800</xdr:colOff>
      <xdr:row>96</xdr:row>
      <xdr:rowOff>43129</xdr:rowOff>
    </xdr:to>
    <xdr:cxnSp macro="">
      <xdr:nvCxnSpPr>
        <xdr:cNvPr id="242" name="直線コネクタ 241"/>
        <xdr:cNvCxnSpPr/>
      </xdr:nvCxnSpPr>
      <xdr:spPr>
        <a:xfrm flipV="1">
          <a:off x="2019300" y="16461612"/>
          <a:ext cx="889000" cy="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43129</xdr:rowOff>
    </xdr:from>
    <xdr:to>
      <xdr:col>10</xdr:col>
      <xdr:colOff>114300</xdr:colOff>
      <xdr:row>96</xdr:row>
      <xdr:rowOff>125171</xdr:rowOff>
    </xdr:to>
    <xdr:cxnSp macro="">
      <xdr:nvCxnSpPr>
        <xdr:cNvPr id="245" name="直線コネクタ 244"/>
        <xdr:cNvCxnSpPr/>
      </xdr:nvCxnSpPr>
      <xdr:spPr>
        <a:xfrm flipV="1">
          <a:off x="1130300" y="1650232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55638</xdr:rowOff>
    </xdr:from>
    <xdr:to>
      <xdr:col>24</xdr:col>
      <xdr:colOff>114300</xdr:colOff>
      <xdr:row>95</xdr:row>
      <xdr:rowOff>157238</xdr:rowOff>
    </xdr:to>
    <xdr:sp macro="" textlink="">
      <xdr:nvSpPr>
        <xdr:cNvPr id="255" name="楕円 254"/>
        <xdr:cNvSpPr/>
      </xdr:nvSpPr>
      <xdr:spPr>
        <a:xfrm>
          <a:off x="4584700" y="163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78515</xdr:rowOff>
    </xdr:from>
    <xdr:ext cx="599010" cy="259045"/>
    <xdr:sp macro="" textlink="">
      <xdr:nvSpPr>
        <xdr:cNvPr id="256" name="扶助費該当値テキスト"/>
        <xdr:cNvSpPr txBox="1"/>
      </xdr:nvSpPr>
      <xdr:spPr>
        <a:xfrm>
          <a:off x="4686300" y="1619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72504</xdr:rowOff>
    </xdr:from>
    <xdr:to>
      <xdr:col>20</xdr:col>
      <xdr:colOff>38100</xdr:colOff>
      <xdr:row>96</xdr:row>
      <xdr:rowOff>2654</xdr:rowOff>
    </xdr:to>
    <xdr:sp macro="" textlink="">
      <xdr:nvSpPr>
        <xdr:cNvPr id="257" name="楕円 256"/>
        <xdr:cNvSpPr/>
      </xdr:nvSpPr>
      <xdr:spPr>
        <a:xfrm>
          <a:off x="3746500" y="163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19181</xdr:rowOff>
    </xdr:from>
    <xdr:ext cx="599010" cy="259045"/>
    <xdr:sp macro="" textlink="">
      <xdr:nvSpPr>
        <xdr:cNvPr id="258" name="テキスト ボックス 257"/>
        <xdr:cNvSpPr txBox="1"/>
      </xdr:nvSpPr>
      <xdr:spPr>
        <a:xfrm>
          <a:off x="3497795" y="1613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123062</xdr:rowOff>
    </xdr:from>
    <xdr:to>
      <xdr:col>15</xdr:col>
      <xdr:colOff>101600</xdr:colOff>
      <xdr:row>96</xdr:row>
      <xdr:rowOff>53212</xdr:rowOff>
    </xdr:to>
    <xdr:sp macro="" textlink="">
      <xdr:nvSpPr>
        <xdr:cNvPr id="259" name="楕円 258"/>
        <xdr:cNvSpPr/>
      </xdr:nvSpPr>
      <xdr:spPr>
        <a:xfrm>
          <a:off x="2857500" y="16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69739</xdr:rowOff>
    </xdr:from>
    <xdr:ext cx="599010" cy="259045"/>
    <xdr:sp macro="" textlink="">
      <xdr:nvSpPr>
        <xdr:cNvPr id="260" name="テキスト ボックス 259"/>
        <xdr:cNvSpPr txBox="1"/>
      </xdr:nvSpPr>
      <xdr:spPr>
        <a:xfrm>
          <a:off x="2608795" y="1618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163779</xdr:rowOff>
    </xdr:from>
    <xdr:to>
      <xdr:col>10</xdr:col>
      <xdr:colOff>165100</xdr:colOff>
      <xdr:row>96</xdr:row>
      <xdr:rowOff>93929</xdr:rowOff>
    </xdr:to>
    <xdr:sp macro="" textlink="">
      <xdr:nvSpPr>
        <xdr:cNvPr id="261" name="楕円 260"/>
        <xdr:cNvSpPr/>
      </xdr:nvSpPr>
      <xdr:spPr>
        <a:xfrm>
          <a:off x="1968500" y="164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110456</xdr:rowOff>
    </xdr:from>
    <xdr:ext cx="599010" cy="259045"/>
    <xdr:sp macro="" textlink="">
      <xdr:nvSpPr>
        <xdr:cNvPr id="262" name="テキスト ボックス 261"/>
        <xdr:cNvSpPr txBox="1"/>
      </xdr:nvSpPr>
      <xdr:spPr>
        <a:xfrm>
          <a:off x="1719795" y="162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74371</xdr:rowOff>
    </xdr:from>
    <xdr:to>
      <xdr:col>6</xdr:col>
      <xdr:colOff>38100</xdr:colOff>
      <xdr:row>97</xdr:row>
      <xdr:rowOff>4521</xdr:rowOff>
    </xdr:to>
    <xdr:sp macro="" textlink="">
      <xdr:nvSpPr>
        <xdr:cNvPr id="263" name="楕円 262"/>
        <xdr:cNvSpPr/>
      </xdr:nvSpPr>
      <xdr:spPr>
        <a:xfrm>
          <a:off x="1079500" y="165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21048</xdr:rowOff>
    </xdr:from>
    <xdr:ext cx="534377" cy="259045"/>
    <xdr:sp macro="" textlink="">
      <xdr:nvSpPr>
        <xdr:cNvPr id="264" name="テキスト ボックス 263"/>
        <xdr:cNvSpPr txBox="1"/>
      </xdr:nvSpPr>
      <xdr:spPr>
        <a:xfrm>
          <a:off x="863111" y="163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20257</xdr:rowOff>
    </xdr:from>
    <xdr:to>
      <xdr:col>55</xdr:col>
      <xdr:colOff>0</xdr:colOff>
      <xdr:row>36</xdr:row>
      <xdr:rowOff>27882</xdr:rowOff>
    </xdr:to>
    <xdr:cxnSp macro="">
      <xdr:nvCxnSpPr>
        <xdr:cNvPr id="296" name="直線コネクタ 295"/>
        <xdr:cNvCxnSpPr/>
      </xdr:nvCxnSpPr>
      <xdr:spPr>
        <a:xfrm flipV="1">
          <a:off x="9639300" y="6192457"/>
          <a:ext cx="8382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27882</xdr:rowOff>
    </xdr:from>
    <xdr:to>
      <xdr:col>50</xdr:col>
      <xdr:colOff>114300</xdr:colOff>
      <xdr:row>36</xdr:row>
      <xdr:rowOff>102422</xdr:rowOff>
    </xdr:to>
    <xdr:cxnSp macro="">
      <xdr:nvCxnSpPr>
        <xdr:cNvPr id="299" name="直線コネクタ 298"/>
        <xdr:cNvCxnSpPr/>
      </xdr:nvCxnSpPr>
      <xdr:spPr>
        <a:xfrm flipV="1">
          <a:off x="8750300" y="6200082"/>
          <a:ext cx="889000" cy="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102422</xdr:rowOff>
    </xdr:from>
    <xdr:to>
      <xdr:col>45</xdr:col>
      <xdr:colOff>177800</xdr:colOff>
      <xdr:row>36</xdr:row>
      <xdr:rowOff>122751</xdr:rowOff>
    </xdr:to>
    <xdr:cxnSp macro="">
      <xdr:nvCxnSpPr>
        <xdr:cNvPr id="302" name="直線コネクタ 301"/>
        <xdr:cNvCxnSpPr/>
      </xdr:nvCxnSpPr>
      <xdr:spPr>
        <a:xfrm flipV="1">
          <a:off x="7861300" y="6274622"/>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122751</xdr:rowOff>
    </xdr:from>
    <xdr:to>
      <xdr:col>41</xdr:col>
      <xdr:colOff>50800</xdr:colOff>
      <xdr:row>36</xdr:row>
      <xdr:rowOff>164732</xdr:rowOff>
    </xdr:to>
    <xdr:cxnSp macro="">
      <xdr:nvCxnSpPr>
        <xdr:cNvPr id="305" name="直線コネクタ 304"/>
        <xdr:cNvCxnSpPr/>
      </xdr:nvCxnSpPr>
      <xdr:spPr>
        <a:xfrm flipV="1">
          <a:off x="6972300" y="6294951"/>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140907</xdr:rowOff>
    </xdr:from>
    <xdr:to>
      <xdr:col>55</xdr:col>
      <xdr:colOff>50800</xdr:colOff>
      <xdr:row>36</xdr:row>
      <xdr:rowOff>71057</xdr:rowOff>
    </xdr:to>
    <xdr:sp macro="" textlink="">
      <xdr:nvSpPr>
        <xdr:cNvPr id="315" name="楕円 314"/>
        <xdr:cNvSpPr/>
      </xdr:nvSpPr>
      <xdr:spPr>
        <a:xfrm>
          <a:off x="104267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163784</xdr:rowOff>
    </xdr:from>
    <xdr:ext cx="534377" cy="259045"/>
    <xdr:sp macro="" textlink="">
      <xdr:nvSpPr>
        <xdr:cNvPr id="316" name="補助費等該当値テキスト"/>
        <xdr:cNvSpPr txBox="1"/>
      </xdr:nvSpPr>
      <xdr:spPr>
        <a:xfrm>
          <a:off x="10528300" y="59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148532</xdr:rowOff>
    </xdr:from>
    <xdr:to>
      <xdr:col>50</xdr:col>
      <xdr:colOff>165100</xdr:colOff>
      <xdr:row>36</xdr:row>
      <xdr:rowOff>78682</xdr:rowOff>
    </xdr:to>
    <xdr:sp macro="" textlink="">
      <xdr:nvSpPr>
        <xdr:cNvPr id="317" name="楕円 316"/>
        <xdr:cNvSpPr/>
      </xdr:nvSpPr>
      <xdr:spPr>
        <a:xfrm>
          <a:off x="9588500" y="61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95209</xdr:rowOff>
    </xdr:from>
    <xdr:ext cx="534377" cy="259045"/>
    <xdr:sp macro="" textlink="">
      <xdr:nvSpPr>
        <xdr:cNvPr id="318" name="テキスト ボックス 317"/>
        <xdr:cNvSpPr txBox="1"/>
      </xdr:nvSpPr>
      <xdr:spPr>
        <a:xfrm>
          <a:off x="9372111" y="59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51622</xdr:rowOff>
    </xdr:from>
    <xdr:to>
      <xdr:col>46</xdr:col>
      <xdr:colOff>38100</xdr:colOff>
      <xdr:row>36</xdr:row>
      <xdr:rowOff>153222</xdr:rowOff>
    </xdr:to>
    <xdr:sp macro="" textlink="">
      <xdr:nvSpPr>
        <xdr:cNvPr id="319" name="楕円 318"/>
        <xdr:cNvSpPr/>
      </xdr:nvSpPr>
      <xdr:spPr>
        <a:xfrm>
          <a:off x="8699500" y="62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169749</xdr:rowOff>
    </xdr:from>
    <xdr:ext cx="534377" cy="259045"/>
    <xdr:sp macro="" textlink="">
      <xdr:nvSpPr>
        <xdr:cNvPr id="320" name="テキスト ボックス 319"/>
        <xdr:cNvSpPr txBox="1"/>
      </xdr:nvSpPr>
      <xdr:spPr>
        <a:xfrm>
          <a:off x="8483111" y="599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71951</xdr:rowOff>
    </xdr:from>
    <xdr:to>
      <xdr:col>41</xdr:col>
      <xdr:colOff>101600</xdr:colOff>
      <xdr:row>37</xdr:row>
      <xdr:rowOff>2101</xdr:rowOff>
    </xdr:to>
    <xdr:sp macro="" textlink="">
      <xdr:nvSpPr>
        <xdr:cNvPr id="321" name="楕円 320"/>
        <xdr:cNvSpPr/>
      </xdr:nvSpPr>
      <xdr:spPr>
        <a:xfrm>
          <a:off x="7810500" y="62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18628</xdr:rowOff>
    </xdr:from>
    <xdr:ext cx="534377" cy="259045"/>
    <xdr:sp macro="" textlink="">
      <xdr:nvSpPr>
        <xdr:cNvPr id="322" name="テキスト ボックス 321"/>
        <xdr:cNvSpPr txBox="1"/>
      </xdr:nvSpPr>
      <xdr:spPr>
        <a:xfrm>
          <a:off x="7594111" y="6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113932</xdr:rowOff>
    </xdr:from>
    <xdr:to>
      <xdr:col>36</xdr:col>
      <xdr:colOff>165100</xdr:colOff>
      <xdr:row>37</xdr:row>
      <xdr:rowOff>44082</xdr:rowOff>
    </xdr:to>
    <xdr:sp macro="" textlink="">
      <xdr:nvSpPr>
        <xdr:cNvPr id="323" name="楕円 322"/>
        <xdr:cNvSpPr/>
      </xdr:nvSpPr>
      <xdr:spPr>
        <a:xfrm>
          <a:off x="6921500" y="62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60609</xdr:rowOff>
    </xdr:from>
    <xdr:ext cx="534377" cy="259045"/>
    <xdr:sp macro="" textlink="">
      <xdr:nvSpPr>
        <xdr:cNvPr id="324" name="テキスト ボックス 323"/>
        <xdr:cNvSpPr txBox="1"/>
      </xdr:nvSpPr>
      <xdr:spPr>
        <a:xfrm>
          <a:off x="6705111" y="606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123306</xdr:rowOff>
    </xdr:from>
    <xdr:to>
      <xdr:col>55</xdr:col>
      <xdr:colOff>0</xdr:colOff>
      <xdr:row>56</xdr:row>
      <xdr:rowOff>61562</xdr:rowOff>
    </xdr:to>
    <xdr:cxnSp macro="">
      <xdr:nvCxnSpPr>
        <xdr:cNvPr id="355" name="直線コネクタ 354"/>
        <xdr:cNvCxnSpPr/>
      </xdr:nvCxnSpPr>
      <xdr:spPr>
        <a:xfrm>
          <a:off x="9639300" y="9553056"/>
          <a:ext cx="838200" cy="10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5947</xdr:rowOff>
    </xdr:from>
    <xdr:to>
      <xdr:col>50</xdr:col>
      <xdr:colOff>114300</xdr:colOff>
      <xdr:row>55</xdr:row>
      <xdr:rowOff>123306</xdr:rowOff>
    </xdr:to>
    <xdr:cxnSp macro="">
      <xdr:nvCxnSpPr>
        <xdr:cNvPr id="358" name="直線コネクタ 357"/>
        <xdr:cNvCxnSpPr/>
      </xdr:nvCxnSpPr>
      <xdr:spPr>
        <a:xfrm>
          <a:off x="8750300" y="9435697"/>
          <a:ext cx="889000" cy="1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97430</xdr:rowOff>
    </xdr:from>
    <xdr:to>
      <xdr:col>45</xdr:col>
      <xdr:colOff>177800</xdr:colOff>
      <xdr:row>55</xdr:row>
      <xdr:rowOff>5947</xdr:rowOff>
    </xdr:to>
    <xdr:cxnSp macro="">
      <xdr:nvCxnSpPr>
        <xdr:cNvPr id="361" name="直線コネクタ 360"/>
        <xdr:cNvCxnSpPr/>
      </xdr:nvCxnSpPr>
      <xdr:spPr>
        <a:xfrm>
          <a:off x="7861300" y="9355730"/>
          <a:ext cx="889000" cy="7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45658</xdr:rowOff>
    </xdr:from>
    <xdr:to>
      <xdr:col>41</xdr:col>
      <xdr:colOff>50800</xdr:colOff>
      <xdr:row>54</xdr:row>
      <xdr:rowOff>97430</xdr:rowOff>
    </xdr:to>
    <xdr:cxnSp macro="">
      <xdr:nvCxnSpPr>
        <xdr:cNvPr id="364" name="直線コネクタ 363"/>
        <xdr:cNvCxnSpPr/>
      </xdr:nvCxnSpPr>
      <xdr:spPr>
        <a:xfrm>
          <a:off x="6972300" y="9303958"/>
          <a:ext cx="889000" cy="5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10762</xdr:rowOff>
    </xdr:from>
    <xdr:to>
      <xdr:col>55</xdr:col>
      <xdr:colOff>50800</xdr:colOff>
      <xdr:row>56</xdr:row>
      <xdr:rowOff>112362</xdr:rowOff>
    </xdr:to>
    <xdr:sp macro="" textlink="">
      <xdr:nvSpPr>
        <xdr:cNvPr id="374" name="楕円 373"/>
        <xdr:cNvSpPr/>
      </xdr:nvSpPr>
      <xdr:spPr>
        <a:xfrm>
          <a:off x="10426700" y="9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160639</xdr:rowOff>
    </xdr:from>
    <xdr:ext cx="534377" cy="259045"/>
    <xdr:sp macro="" textlink="">
      <xdr:nvSpPr>
        <xdr:cNvPr id="375" name="普通建設事業費該当値テキスト"/>
        <xdr:cNvSpPr txBox="1"/>
      </xdr:nvSpPr>
      <xdr:spPr>
        <a:xfrm>
          <a:off x="10528300" y="959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72506</xdr:rowOff>
    </xdr:from>
    <xdr:to>
      <xdr:col>50</xdr:col>
      <xdr:colOff>165100</xdr:colOff>
      <xdr:row>56</xdr:row>
      <xdr:rowOff>2656</xdr:rowOff>
    </xdr:to>
    <xdr:sp macro="" textlink="">
      <xdr:nvSpPr>
        <xdr:cNvPr id="376" name="楕円 375"/>
        <xdr:cNvSpPr/>
      </xdr:nvSpPr>
      <xdr:spPr>
        <a:xfrm>
          <a:off x="9588500" y="95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165233</xdr:rowOff>
    </xdr:from>
    <xdr:ext cx="534377" cy="259045"/>
    <xdr:sp macro="" textlink="">
      <xdr:nvSpPr>
        <xdr:cNvPr id="377" name="テキスト ボックス 376"/>
        <xdr:cNvSpPr txBox="1"/>
      </xdr:nvSpPr>
      <xdr:spPr>
        <a:xfrm>
          <a:off x="9372111" y="95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126597</xdr:rowOff>
    </xdr:from>
    <xdr:to>
      <xdr:col>46</xdr:col>
      <xdr:colOff>38100</xdr:colOff>
      <xdr:row>55</xdr:row>
      <xdr:rowOff>56747</xdr:rowOff>
    </xdr:to>
    <xdr:sp macro="" textlink="">
      <xdr:nvSpPr>
        <xdr:cNvPr id="378" name="楕円 377"/>
        <xdr:cNvSpPr/>
      </xdr:nvSpPr>
      <xdr:spPr>
        <a:xfrm>
          <a:off x="8699500" y="938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47874</xdr:rowOff>
    </xdr:from>
    <xdr:ext cx="534377" cy="259045"/>
    <xdr:sp macro="" textlink="">
      <xdr:nvSpPr>
        <xdr:cNvPr id="379" name="テキスト ボックス 378"/>
        <xdr:cNvSpPr txBox="1"/>
      </xdr:nvSpPr>
      <xdr:spPr>
        <a:xfrm>
          <a:off x="8483111" y="94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46630</xdr:rowOff>
    </xdr:from>
    <xdr:to>
      <xdr:col>41</xdr:col>
      <xdr:colOff>101600</xdr:colOff>
      <xdr:row>54</xdr:row>
      <xdr:rowOff>148230</xdr:rowOff>
    </xdr:to>
    <xdr:sp macro="" textlink="">
      <xdr:nvSpPr>
        <xdr:cNvPr id="380" name="楕円 379"/>
        <xdr:cNvSpPr/>
      </xdr:nvSpPr>
      <xdr:spPr>
        <a:xfrm>
          <a:off x="7810500" y="93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164757</xdr:rowOff>
    </xdr:from>
    <xdr:ext cx="534377" cy="259045"/>
    <xdr:sp macro="" textlink="">
      <xdr:nvSpPr>
        <xdr:cNvPr id="381" name="テキスト ボックス 380"/>
        <xdr:cNvSpPr txBox="1"/>
      </xdr:nvSpPr>
      <xdr:spPr>
        <a:xfrm>
          <a:off x="7594111" y="90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166308</xdr:rowOff>
    </xdr:from>
    <xdr:to>
      <xdr:col>36</xdr:col>
      <xdr:colOff>165100</xdr:colOff>
      <xdr:row>54</xdr:row>
      <xdr:rowOff>96458</xdr:rowOff>
    </xdr:to>
    <xdr:sp macro="" textlink="">
      <xdr:nvSpPr>
        <xdr:cNvPr id="382" name="楕円 381"/>
        <xdr:cNvSpPr/>
      </xdr:nvSpPr>
      <xdr:spPr>
        <a:xfrm>
          <a:off x="6921500" y="925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112985</xdr:rowOff>
    </xdr:from>
    <xdr:ext cx="534377" cy="259045"/>
    <xdr:sp macro="" textlink="">
      <xdr:nvSpPr>
        <xdr:cNvPr id="383" name="テキスト ボックス 382"/>
        <xdr:cNvSpPr txBox="1"/>
      </xdr:nvSpPr>
      <xdr:spPr>
        <a:xfrm>
          <a:off x="6705111" y="902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117058</xdr:rowOff>
    </xdr:from>
    <xdr:to>
      <xdr:col>55</xdr:col>
      <xdr:colOff>0</xdr:colOff>
      <xdr:row>79</xdr:row>
      <xdr:rowOff>60212</xdr:rowOff>
    </xdr:to>
    <xdr:cxnSp macro="">
      <xdr:nvCxnSpPr>
        <xdr:cNvPr id="414" name="直線コネクタ 413"/>
        <xdr:cNvCxnSpPr/>
      </xdr:nvCxnSpPr>
      <xdr:spPr>
        <a:xfrm>
          <a:off x="9639300" y="13490158"/>
          <a:ext cx="8382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160981</xdr:rowOff>
    </xdr:from>
    <xdr:to>
      <xdr:col>50</xdr:col>
      <xdr:colOff>114300</xdr:colOff>
      <xdr:row>78</xdr:row>
      <xdr:rowOff>117058</xdr:rowOff>
    </xdr:to>
    <xdr:cxnSp macro="">
      <xdr:nvCxnSpPr>
        <xdr:cNvPr id="417" name="直線コネクタ 416"/>
        <xdr:cNvCxnSpPr/>
      </xdr:nvCxnSpPr>
      <xdr:spPr>
        <a:xfrm>
          <a:off x="8750300" y="13362631"/>
          <a:ext cx="889000" cy="1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67593</xdr:rowOff>
    </xdr:from>
    <xdr:to>
      <xdr:col>45</xdr:col>
      <xdr:colOff>177800</xdr:colOff>
      <xdr:row>77</xdr:row>
      <xdr:rowOff>160981</xdr:rowOff>
    </xdr:to>
    <xdr:cxnSp macro="">
      <xdr:nvCxnSpPr>
        <xdr:cNvPr id="420" name="直線コネクタ 419"/>
        <xdr:cNvCxnSpPr/>
      </xdr:nvCxnSpPr>
      <xdr:spPr>
        <a:xfrm>
          <a:off x="7861300" y="13269243"/>
          <a:ext cx="889000" cy="9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9412</xdr:rowOff>
    </xdr:from>
    <xdr:to>
      <xdr:col>55</xdr:col>
      <xdr:colOff>50800</xdr:colOff>
      <xdr:row>79</xdr:row>
      <xdr:rowOff>111012</xdr:rowOff>
    </xdr:to>
    <xdr:sp macro="" textlink="">
      <xdr:nvSpPr>
        <xdr:cNvPr id="430" name="楕円 429"/>
        <xdr:cNvSpPr/>
      </xdr:nvSpPr>
      <xdr:spPr>
        <a:xfrm>
          <a:off x="10426700" y="135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95789</xdr:rowOff>
    </xdr:from>
    <xdr:ext cx="469744" cy="259045"/>
    <xdr:sp macro="" textlink="">
      <xdr:nvSpPr>
        <xdr:cNvPr id="431" name="普通建設事業費 （ うち新規整備　）該当値テキスト"/>
        <xdr:cNvSpPr txBox="1"/>
      </xdr:nvSpPr>
      <xdr:spPr>
        <a:xfrm>
          <a:off x="10528300" y="13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66258</xdr:rowOff>
    </xdr:from>
    <xdr:to>
      <xdr:col>50</xdr:col>
      <xdr:colOff>165100</xdr:colOff>
      <xdr:row>78</xdr:row>
      <xdr:rowOff>167858</xdr:rowOff>
    </xdr:to>
    <xdr:sp macro="" textlink="">
      <xdr:nvSpPr>
        <xdr:cNvPr id="432" name="楕円 431"/>
        <xdr:cNvSpPr/>
      </xdr:nvSpPr>
      <xdr:spPr>
        <a:xfrm>
          <a:off x="9588500" y="134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158985</xdr:rowOff>
    </xdr:from>
    <xdr:ext cx="534377" cy="259045"/>
    <xdr:sp macro="" textlink="">
      <xdr:nvSpPr>
        <xdr:cNvPr id="433" name="テキスト ボックス 432"/>
        <xdr:cNvSpPr txBox="1"/>
      </xdr:nvSpPr>
      <xdr:spPr>
        <a:xfrm>
          <a:off x="9372111" y="135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110181</xdr:rowOff>
    </xdr:from>
    <xdr:to>
      <xdr:col>46</xdr:col>
      <xdr:colOff>38100</xdr:colOff>
      <xdr:row>78</xdr:row>
      <xdr:rowOff>40331</xdr:rowOff>
    </xdr:to>
    <xdr:sp macro="" textlink="">
      <xdr:nvSpPr>
        <xdr:cNvPr id="434" name="楕円 433"/>
        <xdr:cNvSpPr/>
      </xdr:nvSpPr>
      <xdr:spPr>
        <a:xfrm>
          <a:off x="8699500" y="133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31458</xdr:rowOff>
    </xdr:from>
    <xdr:ext cx="534377" cy="259045"/>
    <xdr:sp macro="" textlink="">
      <xdr:nvSpPr>
        <xdr:cNvPr id="435" name="テキスト ボックス 434"/>
        <xdr:cNvSpPr txBox="1"/>
      </xdr:nvSpPr>
      <xdr:spPr>
        <a:xfrm>
          <a:off x="8483111" y="134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16793</xdr:rowOff>
    </xdr:from>
    <xdr:to>
      <xdr:col>41</xdr:col>
      <xdr:colOff>101600</xdr:colOff>
      <xdr:row>77</xdr:row>
      <xdr:rowOff>118393</xdr:rowOff>
    </xdr:to>
    <xdr:sp macro="" textlink="">
      <xdr:nvSpPr>
        <xdr:cNvPr id="436" name="楕円 435"/>
        <xdr:cNvSpPr/>
      </xdr:nvSpPr>
      <xdr:spPr>
        <a:xfrm>
          <a:off x="7810500" y="132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134920</xdr:rowOff>
    </xdr:from>
    <xdr:ext cx="534377" cy="259045"/>
    <xdr:sp macro="" textlink="">
      <xdr:nvSpPr>
        <xdr:cNvPr id="437" name="テキスト ボックス 436"/>
        <xdr:cNvSpPr txBox="1"/>
      </xdr:nvSpPr>
      <xdr:spPr>
        <a:xfrm>
          <a:off x="7594111" y="129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38709</xdr:rowOff>
    </xdr:from>
    <xdr:to>
      <xdr:col>55</xdr:col>
      <xdr:colOff>0</xdr:colOff>
      <xdr:row>97</xdr:row>
      <xdr:rowOff>19520</xdr:rowOff>
    </xdr:to>
    <xdr:cxnSp macro="">
      <xdr:nvCxnSpPr>
        <xdr:cNvPr id="466" name="直線コネクタ 465"/>
        <xdr:cNvCxnSpPr/>
      </xdr:nvCxnSpPr>
      <xdr:spPr>
        <a:xfrm>
          <a:off x="9639300" y="16497909"/>
          <a:ext cx="838200" cy="15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38709</xdr:rowOff>
    </xdr:from>
    <xdr:to>
      <xdr:col>50</xdr:col>
      <xdr:colOff>114300</xdr:colOff>
      <xdr:row>96</xdr:row>
      <xdr:rowOff>97930</xdr:rowOff>
    </xdr:to>
    <xdr:cxnSp macro="">
      <xdr:nvCxnSpPr>
        <xdr:cNvPr id="469" name="直線コネクタ 468"/>
        <xdr:cNvCxnSpPr/>
      </xdr:nvCxnSpPr>
      <xdr:spPr>
        <a:xfrm flipV="1">
          <a:off x="8750300" y="16497909"/>
          <a:ext cx="8890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97930</xdr:rowOff>
    </xdr:from>
    <xdr:to>
      <xdr:col>45</xdr:col>
      <xdr:colOff>177800</xdr:colOff>
      <xdr:row>96</xdr:row>
      <xdr:rowOff>124079</xdr:rowOff>
    </xdr:to>
    <xdr:cxnSp macro="">
      <xdr:nvCxnSpPr>
        <xdr:cNvPr id="472" name="直線コネクタ 471"/>
        <xdr:cNvCxnSpPr/>
      </xdr:nvCxnSpPr>
      <xdr:spPr>
        <a:xfrm flipV="1">
          <a:off x="7861300" y="16557130"/>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83887</xdr:rowOff>
    </xdr:from>
    <xdr:ext cx="534377" cy="259045"/>
    <xdr:sp macro="" textlink="">
      <xdr:nvSpPr>
        <xdr:cNvPr id="474" name="テキスト ボックス 473"/>
        <xdr:cNvSpPr txBox="1"/>
      </xdr:nvSpPr>
      <xdr:spPr>
        <a:xfrm>
          <a:off x="8483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140170</xdr:rowOff>
    </xdr:from>
    <xdr:to>
      <xdr:col>55</xdr:col>
      <xdr:colOff>50800</xdr:colOff>
      <xdr:row>97</xdr:row>
      <xdr:rowOff>70320</xdr:rowOff>
    </xdr:to>
    <xdr:sp macro="" textlink="">
      <xdr:nvSpPr>
        <xdr:cNvPr id="482" name="楕円 481"/>
        <xdr:cNvSpPr/>
      </xdr:nvSpPr>
      <xdr:spPr>
        <a:xfrm>
          <a:off x="10426700" y="165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118597</xdr:rowOff>
    </xdr:from>
    <xdr:ext cx="534377" cy="259045"/>
    <xdr:sp macro="" textlink="">
      <xdr:nvSpPr>
        <xdr:cNvPr id="483" name="普通建設事業費 （ うち更新整備　）該当値テキスト"/>
        <xdr:cNvSpPr txBox="1"/>
      </xdr:nvSpPr>
      <xdr:spPr>
        <a:xfrm>
          <a:off x="10528300" y="165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159359</xdr:rowOff>
    </xdr:from>
    <xdr:to>
      <xdr:col>50</xdr:col>
      <xdr:colOff>165100</xdr:colOff>
      <xdr:row>96</xdr:row>
      <xdr:rowOff>89509</xdr:rowOff>
    </xdr:to>
    <xdr:sp macro="" textlink="">
      <xdr:nvSpPr>
        <xdr:cNvPr id="484" name="楕円 483"/>
        <xdr:cNvSpPr/>
      </xdr:nvSpPr>
      <xdr:spPr>
        <a:xfrm>
          <a:off x="9588500" y="164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106036</xdr:rowOff>
    </xdr:from>
    <xdr:ext cx="534377" cy="259045"/>
    <xdr:sp macro="" textlink="">
      <xdr:nvSpPr>
        <xdr:cNvPr id="485" name="テキスト ボックス 484"/>
        <xdr:cNvSpPr txBox="1"/>
      </xdr:nvSpPr>
      <xdr:spPr>
        <a:xfrm>
          <a:off x="9372111" y="16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47130</xdr:rowOff>
    </xdr:from>
    <xdr:to>
      <xdr:col>46</xdr:col>
      <xdr:colOff>38100</xdr:colOff>
      <xdr:row>96</xdr:row>
      <xdr:rowOff>148730</xdr:rowOff>
    </xdr:to>
    <xdr:sp macro="" textlink="">
      <xdr:nvSpPr>
        <xdr:cNvPr id="486" name="楕円 485"/>
        <xdr:cNvSpPr/>
      </xdr:nvSpPr>
      <xdr:spPr>
        <a:xfrm>
          <a:off x="8699500" y="165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165257</xdr:rowOff>
    </xdr:from>
    <xdr:ext cx="534377" cy="259045"/>
    <xdr:sp macro="" textlink="">
      <xdr:nvSpPr>
        <xdr:cNvPr id="487" name="テキスト ボックス 486"/>
        <xdr:cNvSpPr txBox="1"/>
      </xdr:nvSpPr>
      <xdr:spPr>
        <a:xfrm>
          <a:off x="8483111" y="1628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73279</xdr:rowOff>
    </xdr:from>
    <xdr:to>
      <xdr:col>41</xdr:col>
      <xdr:colOff>101600</xdr:colOff>
      <xdr:row>97</xdr:row>
      <xdr:rowOff>3429</xdr:rowOff>
    </xdr:to>
    <xdr:sp macro="" textlink="">
      <xdr:nvSpPr>
        <xdr:cNvPr id="488" name="楕円 487"/>
        <xdr:cNvSpPr/>
      </xdr:nvSpPr>
      <xdr:spPr>
        <a:xfrm>
          <a:off x="7810500" y="165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19956</xdr:rowOff>
    </xdr:from>
    <xdr:ext cx="534377" cy="259045"/>
    <xdr:sp macro="" textlink="">
      <xdr:nvSpPr>
        <xdr:cNvPr id="489" name="テキスト ボックス 488"/>
        <xdr:cNvSpPr txBox="1"/>
      </xdr:nvSpPr>
      <xdr:spPr>
        <a:xfrm>
          <a:off x="7594111" y="16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1479</xdr:rowOff>
    </xdr:from>
    <xdr:to>
      <xdr:col>85</xdr:col>
      <xdr:colOff>127000</xdr:colOff>
      <xdr:row>39</xdr:row>
      <xdr:rowOff>32193</xdr:rowOff>
    </xdr:to>
    <xdr:cxnSp macro="">
      <xdr:nvCxnSpPr>
        <xdr:cNvPr id="520" name="直線コネクタ 519"/>
        <xdr:cNvCxnSpPr/>
      </xdr:nvCxnSpPr>
      <xdr:spPr>
        <a:xfrm>
          <a:off x="15481300" y="6688029"/>
          <a:ext cx="8382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82958</xdr:rowOff>
    </xdr:from>
    <xdr:to>
      <xdr:col>81</xdr:col>
      <xdr:colOff>50800</xdr:colOff>
      <xdr:row>39</xdr:row>
      <xdr:rowOff>1479</xdr:rowOff>
    </xdr:to>
    <xdr:cxnSp macro="">
      <xdr:nvCxnSpPr>
        <xdr:cNvPr id="523" name="直線コネクタ 522"/>
        <xdr:cNvCxnSpPr/>
      </xdr:nvCxnSpPr>
      <xdr:spPr>
        <a:xfrm>
          <a:off x="14592300" y="6426608"/>
          <a:ext cx="889000" cy="2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82958</xdr:rowOff>
    </xdr:from>
    <xdr:to>
      <xdr:col>76</xdr:col>
      <xdr:colOff>114300</xdr:colOff>
      <xdr:row>37</xdr:row>
      <xdr:rowOff>161711</xdr:rowOff>
    </xdr:to>
    <xdr:cxnSp macro="">
      <xdr:nvCxnSpPr>
        <xdr:cNvPr id="526" name="直線コネクタ 525"/>
        <xdr:cNvCxnSpPr/>
      </xdr:nvCxnSpPr>
      <xdr:spPr>
        <a:xfrm flipV="1">
          <a:off x="13703300" y="6426608"/>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40287</xdr:rowOff>
    </xdr:from>
    <xdr:ext cx="469744" cy="259045"/>
    <xdr:sp macro="" textlink="">
      <xdr:nvSpPr>
        <xdr:cNvPr id="528" name="テキスト ボックス 527"/>
        <xdr:cNvSpPr txBox="1"/>
      </xdr:nvSpPr>
      <xdr:spPr>
        <a:xfrm>
          <a:off x="14357428"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161711</xdr:rowOff>
    </xdr:from>
    <xdr:to>
      <xdr:col>71</xdr:col>
      <xdr:colOff>177800</xdr:colOff>
      <xdr:row>39</xdr:row>
      <xdr:rowOff>31572</xdr:rowOff>
    </xdr:to>
    <xdr:cxnSp macro="">
      <xdr:nvCxnSpPr>
        <xdr:cNvPr id="529" name="直線コネクタ 528"/>
        <xdr:cNvCxnSpPr/>
      </xdr:nvCxnSpPr>
      <xdr:spPr>
        <a:xfrm flipV="1">
          <a:off x="12814300" y="6505361"/>
          <a:ext cx="889000" cy="2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152843</xdr:rowOff>
    </xdr:from>
    <xdr:to>
      <xdr:col>85</xdr:col>
      <xdr:colOff>177800</xdr:colOff>
      <xdr:row>39</xdr:row>
      <xdr:rowOff>82993</xdr:rowOff>
    </xdr:to>
    <xdr:sp macro="" textlink="">
      <xdr:nvSpPr>
        <xdr:cNvPr id="539" name="楕円 538"/>
        <xdr:cNvSpPr/>
      </xdr:nvSpPr>
      <xdr:spPr>
        <a:xfrm>
          <a:off x="16268700" y="66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112220</xdr:rowOff>
    </xdr:from>
    <xdr:ext cx="469744" cy="259045"/>
    <xdr:sp macro="" textlink="">
      <xdr:nvSpPr>
        <xdr:cNvPr id="540" name="災害復旧事業費該当値テキスト"/>
        <xdr:cNvSpPr txBox="1"/>
      </xdr:nvSpPr>
      <xdr:spPr>
        <a:xfrm>
          <a:off x="16370300" y="64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122129</xdr:rowOff>
    </xdr:from>
    <xdr:to>
      <xdr:col>81</xdr:col>
      <xdr:colOff>101600</xdr:colOff>
      <xdr:row>39</xdr:row>
      <xdr:rowOff>52279</xdr:rowOff>
    </xdr:to>
    <xdr:sp macro="" textlink="">
      <xdr:nvSpPr>
        <xdr:cNvPr id="541" name="楕円 540"/>
        <xdr:cNvSpPr/>
      </xdr:nvSpPr>
      <xdr:spPr>
        <a:xfrm>
          <a:off x="15430500" y="66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68806</xdr:rowOff>
    </xdr:from>
    <xdr:ext cx="469744" cy="259045"/>
    <xdr:sp macro="" textlink="">
      <xdr:nvSpPr>
        <xdr:cNvPr id="542" name="テキスト ボックス 541"/>
        <xdr:cNvSpPr txBox="1"/>
      </xdr:nvSpPr>
      <xdr:spPr>
        <a:xfrm>
          <a:off x="15246428" y="64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32158</xdr:rowOff>
    </xdr:from>
    <xdr:to>
      <xdr:col>76</xdr:col>
      <xdr:colOff>165100</xdr:colOff>
      <xdr:row>37</xdr:row>
      <xdr:rowOff>133758</xdr:rowOff>
    </xdr:to>
    <xdr:sp macro="" textlink="">
      <xdr:nvSpPr>
        <xdr:cNvPr id="543" name="楕円 542"/>
        <xdr:cNvSpPr/>
      </xdr:nvSpPr>
      <xdr:spPr>
        <a:xfrm>
          <a:off x="14541500" y="63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150285</xdr:rowOff>
    </xdr:from>
    <xdr:ext cx="534377" cy="259045"/>
    <xdr:sp macro="" textlink="">
      <xdr:nvSpPr>
        <xdr:cNvPr id="544" name="テキスト ボックス 543"/>
        <xdr:cNvSpPr txBox="1"/>
      </xdr:nvSpPr>
      <xdr:spPr>
        <a:xfrm>
          <a:off x="14325111" y="615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110911</xdr:rowOff>
    </xdr:from>
    <xdr:to>
      <xdr:col>72</xdr:col>
      <xdr:colOff>38100</xdr:colOff>
      <xdr:row>38</xdr:row>
      <xdr:rowOff>41061</xdr:rowOff>
    </xdr:to>
    <xdr:sp macro="" textlink="">
      <xdr:nvSpPr>
        <xdr:cNvPr id="545" name="楕円 544"/>
        <xdr:cNvSpPr/>
      </xdr:nvSpPr>
      <xdr:spPr>
        <a:xfrm>
          <a:off x="13652500" y="64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57588</xdr:rowOff>
    </xdr:from>
    <xdr:ext cx="534377" cy="259045"/>
    <xdr:sp macro="" textlink="">
      <xdr:nvSpPr>
        <xdr:cNvPr id="546" name="テキスト ボックス 545"/>
        <xdr:cNvSpPr txBox="1"/>
      </xdr:nvSpPr>
      <xdr:spPr>
        <a:xfrm>
          <a:off x="13436111" y="622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152222</xdr:rowOff>
    </xdr:from>
    <xdr:to>
      <xdr:col>67</xdr:col>
      <xdr:colOff>101600</xdr:colOff>
      <xdr:row>39</xdr:row>
      <xdr:rowOff>82372</xdr:rowOff>
    </xdr:to>
    <xdr:sp macro="" textlink="">
      <xdr:nvSpPr>
        <xdr:cNvPr id="547" name="楕円 546"/>
        <xdr:cNvSpPr/>
      </xdr:nvSpPr>
      <xdr:spPr>
        <a:xfrm>
          <a:off x="12763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73499</xdr:rowOff>
    </xdr:from>
    <xdr:ext cx="469744" cy="259045"/>
    <xdr:sp macro="" textlink="">
      <xdr:nvSpPr>
        <xdr:cNvPr id="548" name="テキスト ボックス 547"/>
        <xdr:cNvSpPr txBox="1"/>
      </xdr:nvSpPr>
      <xdr:spPr>
        <a:xfrm>
          <a:off x="12579428" y="676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95009</xdr:rowOff>
    </xdr:from>
    <xdr:to>
      <xdr:col>85</xdr:col>
      <xdr:colOff>127000</xdr:colOff>
      <xdr:row>73</xdr:row>
      <xdr:rowOff>121691</xdr:rowOff>
    </xdr:to>
    <xdr:cxnSp macro="">
      <xdr:nvCxnSpPr>
        <xdr:cNvPr id="626" name="直線コネクタ 625"/>
        <xdr:cNvCxnSpPr/>
      </xdr:nvCxnSpPr>
      <xdr:spPr>
        <a:xfrm>
          <a:off x="15481300" y="12610859"/>
          <a:ext cx="8382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7"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95009</xdr:rowOff>
    </xdr:from>
    <xdr:to>
      <xdr:col>81</xdr:col>
      <xdr:colOff>50800</xdr:colOff>
      <xdr:row>73</xdr:row>
      <xdr:rowOff>160706</xdr:rowOff>
    </xdr:to>
    <xdr:cxnSp macro="">
      <xdr:nvCxnSpPr>
        <xdr:cNvPr id="629" name="直線コネクタ 628"/>
        <xdr:cNvCxnSpPr/>
      </xdr:nvCxnSpPr>
      <xdr:spPr>
        <a:xfrm flipV="1">
          <a:off x="14592300" y="12610859"/>
          <a:ext cx="889000" cy="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31" name="テキスト ボックス 630"/>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160706</xdr:rowOff>
    </xdr:from>
    <xdr:to>
      <xdr:col>76</xdr:col>
      <xdr:colOff>114300</xdr:colOff>
      <xdr:row>74</xdr:row>
      <xdr:rowOff>15849</xdr:rowOff>
    </xdr:to>
    <xdr:cxnSp macro="">
      <xdr:nvCxnSpPr>
        <xdr:cNvPr id="632" name="直線コネクタ 631"/>
        <xdr:cNvCxnSpPr/>
      </xdr:nvCxnSpPr>
      <xdr:spPr>
        <a:xfrm flipV="1">
          <a:off x="13703300" y="126765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150622</xdr:rowOff>
    </xdr:from>
    <xdr:to>
      <xdr:col>71</xdr:col>
      <xdr:colOff>177800</xdr:colOff>
      <xdr:row>74</xdr:row>
      <xdr:rowOff>15849</xdr:rowOff>
    </xdr:to>
    <xdr:cxnSp macro="">
      <xdr:nvCxnSpPr>
        <xdr:cNvPr id="635" name="直線コネクタ 634"/>
        <xdr:cNvCxnSpPr/>
      </xdr:nvCxnSpPr>
      <xdr:spPr>
        <a:xfrm>
          <a:off x="12814300" y="12666472"/>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70891</xdr:rowOff>
    </xdr:from>
    <xdr:to>
      <xdr:col>85</xdr:col>
      <xdr:colOff>177800</xdr:colOff>
      <xdr:row>74</xdr:row>
      <xdr:rowOff>1041</xdr:rowOff>
    </xdr:to>
    <xdr:sp macro="" textlink="">
      <xdr:nvSpPr>
        <xdr:cNvPr id="645" name="楕円 644"/>
        <xdr:cNvSpPr/>
      </xdr:nvSpPr>
      <xdr:spPr>
        <a:xfrm>
          <a:off x="16268700" y="12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93768</xdr:rowOff>
    </xdr:from>
    <xdr:ext cx="534377" cy="259045"/>
    <xdr:sp macro="" textlink="">
      <xdr:nvSpPr>
        <xdr:cNvPr id="646" name="公債費該当値テキスト"/>
        <xdr:cNvSpPr txBox="1"/>
      </xdr:nvSpPr>
      <xdr:spPr>
        <a:xfrm>
          <a:off x="16370300" y="124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44209</xdr:rowOff>
    </xdr:from>
    <xdr:to>
      <xdr:col>81</xdr:col>
      <xdr:colOff>101600</xdr:colOff>
      <xdr:row>73</xdr:row>
      <xdr:rowOff>145809</xdr:rowOff>
    </xdr:to>
    <xdr:sp macro="" textlink="">
      <xdr:nvSpPr>
        <xdr:cNvPr id="647" name="楕円 646"/>
        <xdr:cNvSpPr/>
      </xdr:nvSpPr>
      <xdr:spPr>
        <a:xfrm>
          <a:off x="15430500" y="125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162336</xdr:rowOff>
    </xdr:from>
    <xdr:ext cx="534377" cy="259045"/>
    <xdr:sp macro="" textlink="">
      <xdr:nvSpPr>
        <xdr:cNvPr id="648" name="テキスト ボックス 647"/>
        <xdr:cNvSpPr txBox="1"/>
      </xdr:nvSpPr>
      <xdr:spPr>
        <a:xfrm>
          <a:off x="15214111" y="123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109906</xdr:rowOff>
    </xdr:from>
    <xdr:to>
      <xdr:col>76</xdr:col>
      <xdr:colOff>165100</xdr:colOff>
      <xdr:row>74</xdr:row>
      <xdr:rowOff>40056</xdr:rowOff>
    </xdr:to>
    <xdr:sp macro="" textlink="">
      <xdr:nvSpPr>
        <xdr:cNvPr id="649" name="楕円 648"/>
        <xdr:cNvSpPr/>
      </xdr:nvSpPr>
      <xdr:spPr>
        <a:xfrm>
          <a:off x="14541500" y="126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56583</xdr:rowOff>
    </xdr:from>
    <xdr:ext cx="534377" cy="259045"/>
    <xdr:sp macro="" textlink="">
      <xdr:nvSpPr>
        <xdr:cNvPr id="650" name="テキスト ボックス 649"/>
        <xdr:cNvSpPr txBox="1"/>
      </xdr:nvSpPr>
      <xdr:spPr>
        <a:xfrm>
          <a:off x="14325111" y="124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136499</xdr:rowOff>
    </xdr:from>
    <xdr:to>
      <xdr:col>72</xdr:col>
      <xdr:colOff>38100</xdr:colOff>
      <xdr:row>74</xdr:row>
      <xdr:rowOff>66649</xdr:rowOff>
    </xdr:to>
    <xdr:sp macro="" textlink="">
      <xdr:nvSpPr>
        <xdr:cNvPr id="651" name="楕円 650"/>
        <xdr:cNvSpPr/>
      </xdr:nvSpPr>
      <xdr:spPr>
        <a:xfrm>
          <a:off x="13652500" y="126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83176</xdr:rowOff>
    </xdr:from>
    <xdr:ext cx="534377" cy="259045"/>
    <xdr:sp macro="" textlink="">
      <xdr:nvSpPr>
        <xdr:cNvPr id="652" name="テキスト ボックス 651"/>
        <xdr:cNvSpPr txBox="1"/>
      </xdr:nvSpPr>
      <xdr:spPr>
        <a:xfrm>
          <a:off x="13436111" y="124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99822</xdr:rowOff>
    </xdr:from>
    <xdr:to>
      <xdr:col>67</xdr:col>
      <xdr:colOff>101600</xdr:colOff>
      <xdr:row>74</xdr:row>
      <xdr:rowOff>29972</xdr:rowOff>
    </xdr:to>
    <xdr:sp macro="" textlink="">
      <xdr:nvSpPr>
        <xdr:cNvPr id="653" name="楕円 652"/>
        <xdr:cNvSpPr/>
      </xdr:nvSpPr>
      <xdr:spPr>
        <a:xfrm>
          <a:off x="12763500" y="126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46499</xdr:rowOff>
    </xdr:from>
    <xdr:ext cx="534377" cy="259045"/>
    <xdr:sp macro="" textlink="">
      <xdr:nvSpPr>
        <xdr:cNvPr id="654" name="テキスト ボックス 653"/>
        <xdr:cNvSpPr txBox="1"/>
      </xdr:nvSpPr>
      <xdr:spPr>
        <a:xfrm>
          <a:off x="12547111" y="123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65588</xdr:rowOff>
    </xdr:from>
    <xdr:to>
      <xdr:col>85</xdr:col>
      <xdr:colOff>127000</xdr:colOff>
      <xdr:row>97</xdr:row>
      <xdr:rowOff>90323</xdr:rowOff>
    </xdr:to>
    <xdr:cxnSp macro="">
      <xdr:nvCxnSpPr>
        <xdr:cNvPr id="681" name="直線コネクタ 680"/>
        <xdr:cNvCxnSpPr/>
      </xdr:nvCxnSpPr>
      <xdr:spPr>
        <a:xfrm flipV="1">
          <a:off x="15481300" y="16696238"/>
          <a:ext cx="8382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134099</xdr:rowOff>
    </xdr:from>
    <xdr:to>
      <xdr:col>81</xdr:col>
      <xdr:colOff>50800</xdr:colOff>
      <xdr:row>97</xdr:row>
      <xdr:rowOff>90323</xdr:rowOff>
    </xdr:to>
    <xdr:cxnSp macro="">
      <xdr:nvCxnSpPr>
        <xdr:cNvPr id="684" name="直線コネクタ 683"/>
        <xdr:cNvCxnSpPr/>
      </xdr:nvCxnSpPr>
      <xdr:spPr>
        <a:xfrm>
          <a:off x="14592300" y="16593299"/>
          <a:ext cx="889000" cy="1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134099</xdr:rowOff>
    </xdr:from>
    <xdr:to>
      <xdr:col>76</xdr:col>
      <xdr:colOff>114300</xdr:colOff>
      <xdr:row>97</xdr:row>
      <xdr:rowOff>15273</xdr:rowOff>
    </xdr:to>
    <xdr:cxnSp macro="">
      <xdr:nvCxnSpPr>
        <xdr:cNvPr id="687" name="直線コネクタ 686"/>
        <xdr:cNvCxnSpPr/>
      </xdr:nvCxnSpPr>
      <xdr:spPr>
        <a:xfrm flipV="1">
          <a:off x="13703300" y="16593299"/>
          <a:ext cx="8890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28349</xdr:rowOff>
    </xdr:from>
    <xdr:to>
      <xdr:col>71</xdr:col>
      <xdr:colOff>177800</xdr:colOff>
      <xdr:row>97</xdr:row>
      <xdr:rowOff>15273</xdr:rowOff>
    </xdr:to>
    <xdr:cxnSp macro="">
      <xdr:nvCxnSpPr>
        <xdr:cNvPr id="690" name="直線コネクタ 689"/>
        <xdr:cNvCxnSpPr/>
      </xdr:nvCxnSpPr>
      <xdr:spPr>
        <a:xfrm>
          <a:off x="12814300" y="16487549"/>
          <a:ext cx="889000" cy="15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14788</xdr:rowOff>
    </xdr:from>
    <xdr:to>
      <xdr:col>85</xdr:col>
      <xdr:colOff>177800</xdr:colOff>
      <xdr:row>97</xdr:row>
      <xdr:rowOff>116388</xdr:rowOff>
    </xdr:to>
    <xdr:sp macro="" textlink="">
      <xdr:nvSpPr>
        <xdr:cNvPr id="700" name="楕円 699"/>
        <xdr:cNvSpPr/>
      </xdr:nvSpPr>
      <xdr:spPr>
        <a:xfrm>
          <a:off x="16268700" y="166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164665</xdr:rowOff>
    </xdr:from>
    <xdr:ext cx="534377" cy="259045"/>
    <xdr:sp macro="" textlink="">
      <xdr:nvSpPr>
        <xdr:cNvPr id="701" name="積立金該当値テキスト"/>
        <xdr:cNvSpPr txBox="1"/>
      </xdr:nvSpPr>
      <xdr:spPr>
        <a:xfrm>
          <a:off x="16370300" y="166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39523</xdr:rowOff>
    </xdr:from>
    <xdr:to>
      <xdr:col>81</xdr:col>
      <xdr:colOff>101600</xdr:colOff>
      <xdr:row>97</xdr:row>
      <xdr:rowOff>141123</xdr:rowOff>
    </xdr:to>
    <xdr:sp macro="" textlink="">
      <xdr:nvSpPr>
        <xdr:cNvPr id="702" name="楕円 701"/>
        <xdr:cNvSpPr/>
      </xdr:nvSpPr>
      <xdr:spPr>
        <a:xfrm>
          <a:off x="15430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132250</xdr:rowOff>
    </xdr:from>
    <xdr:ext cx="469744" cy="259045"/>
    <xdr:sp macro="" textlink="">
      <xdr:nvSpPr>
        <xdr:cNvPr id="703" name="テキスト ボックス 702"/>
        <xdr:cNvSpPr txBox="1"/>
      </xdr:nvSpPr>
      <xdr:spPr>
        <a:xfrm>
          <a:off x="15246428" y="1676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83299</xdr:rowOff>
    </xdr:from>
    <xdr:to>
      <xdr:col>76</xdr:col>
      <xdr:colOff>165100</xdr:colOff>
      <xdr:row>97</xdr:row>
      <xdr:rowOff>13449</xdr:rowOff>
    </xdr:to>
    <xdr:sp macro="" textlink="">
      <xdr:nvSpPr>
        <xdr:cNvPr id="704" name="楕円 703"/>
        <xdr:cNvSpPr/>
      </xdr:nvSpPr>
      <xdr:spPr>
        <a:xfrm>
          <a:off x="14541500" y="165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4576</xdr:rowOff>
    </xdr:from>
    <xdr:ext cx="534377" cy="259045"/>
    <xdr:sp macro="" textlink="">
      <xdr:nvSpPr>
        <xdr:cNvPr id="705" name="テキスト ボックス 704"/>
        <xdr:cNvSpPr txBox="1"/>
      </xdr:nvSpPr>
      <xdr:spPr>
        <a:xfrm>
          <a:off x="14325111" y="166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135923</xdr:rowOff>
    </xdr:from>
    <xdr:to>
      <xdr:col>72</xdr:col>
      <xdr:colOff>38100</xdr:colOff>
      <xdr:row>97</xdr:row>
      <xdr:rowOff>66073</xdr:rowOff>
    </xdr:to>
    <xdr:sp macro="" textlink="">
      <xdr:nvSpPr>
        <xdr:cNvPr id="706" name="楕円 705"/>
        <xdr:cNvSpPr/>
      </xdr:nvSpPr>
      <xdr:spPr>
        <a:xfrm>
          <a:off x="13652500" y="1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57200</xdr:rowOff>
    </xdr:from>
    <xdr:ext cx="534377" cy="259045"/>
    <xdr:sp macro="" textlink="">
      <xdr:nvSpPr>
        <xdr:cNvPr id="707" name="テキスト ボックス 706"/>
        <xdr:cNvSpPr txBox="1"/>
      </xdr:nvSpPr>
      <xdr:spPr>
        <a:xfrm>
          <a:off x="13436111" y="16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148999</xdr:rowOff>
    </xdr:from>
    <xdr:to>
      <xdr:col>67</xdr:col>
      <xdr:colOff>101600</xdr:colOff>
      <xdr:row>96</xdr:row>
      <xdr:rowOff>79149</xdr:rowOff>
    </xdr:to>
    <xdr:sp macro="" textlink="">
      <xdr:nvSpPr>
        <xdr:cNvPr id="708" name="楕円 707"/>
        <xdr:cNvSpPr/>
      </xdr:nvSpPr>
      <xdr:spPr>
        <a:xfrm>
          <a:off x="12763500" y="164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95676</xdr:rowOff>
    </xdr:from>
    <xdr:ext cx="534377" cy="259045"/>
    <xdr:sp macro="" textlink="">
      <xdr:nvSpPr>
        <xdr:cNvPr id="709" name="テキスト ボックス 708"/>
        <xdr:cNvSpPr txBox="1"/>
      </xdr:nvSpPr>
      <xdr:spPr>
        <a:xfrm>
          <a:off x="12547111" y="162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41593</xdr:rowOff>
    </xdr:from>
    <xdr:to>
      <xdr:col>116</xdr:col>
      <xdr:colOff>63500</xdr:colOff>
      <xdr:row>59</xdr:row>
      <xdr:rowOff>43117</xdr:rowOff>
    </xdr:to>
    <xdr:cxnSp macro="">
      <xdr:nvCxnSpPr>
        <xdr:cNvPr id="795" name="直線コネクタ 794"/>
        <xdr:cNvCxnSpPr/>
      </xdr:nvCxnSpPr>
      <xdr:spPr>
        <a:xfrm>
          <a:off x="21323300" y="101571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36716</xdr:rowOff>
    </xdr:from>
    <xdr:to>
      <xdr:col>111</xdr:col>
      <xdr:colOff>177800</xdr:colOff>
      <xdr:row>59</xdr:row>
      <xdr:rowOff>41593</xdr:rowOff>
    </xdr:to>
    <xdr:cxnSp macro="">
      <xdr:nvCxnSpPr>
        <xdr:cNvPr id="798" name="直線コネクタ 797"/>
        <xdr:cNvCxnSpPr/>
      </xdr:nvCxnSpPr>
      <xdr:spPr>
        <a:xfrm>
          <a:off x="20434300" y="1015226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4673</xdr:rowOff>
    </xdr:from>
    <xdr:to>
      <xdr:col>107</xdr:col>
      <xdr:colOff>50800</xdr:colOff>
      <xdr:row>59</xdr:row>
      <xdr:rowOff>36716</xdr:rowOff>
    </xdr:to>
    <xdr:cxnSp macro="">
      <xdr:nvCxnSpPr>
        <xdr:cNvPr id="801" name="直線コネクタ 800"/>
        <xdr:cNvCxnSpPr/>
      </xdr:nvCxnSpPr>
      <xdr:spPr>
        <a:xfrm>
          <a:off x="19545300" y="10120223"/>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4673</xdr:rowOff>
    </xdr:from>
    <xdr:to>
      <xdr:col>102</xdr:col>
      <xdr:colOff>114300</xdr:colOff>
      <xdr:row>59</xdr:row>
      <xdr:rowOff>32639</xdr:rowOff>
    </xdr:to>
    <xdr:cxnSp macro="">
      <xdr:nvCxnSpPr>
        <xdr:cNvPr id="804" name="直線コネクタ 803"/>
        <xdr:cNvCxnSpPr/>
      </xdr:nvCxnSpPr>
      <xdr:spPr>
        <a:xfrm flipV="1">
          <a:off x="18656300" y="1012022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14" name="楕円 813"/>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15" name="貸付金該当値テキスト"/>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162243</xdr:rowOff>
    </xdr:from>
    <xdr:to>
      <xdr:col>112</xdr:col>
      <xdr:colOff>38100</xdr:colOff>
      <xdr:row>59</xdr:row>
      <xdr:rowOff>92393</xdr:rowOff>
    </xdr:to>
    <xdr:sp macro="" textlink="">
      <xdr:nvSpPr>
        <xdr:cNvPr id="816" name="楕円 815"/>
        <xdr:cNvSpPr/>
      </xdr:nvSpPr>
      <xdr:spPr>
        <a:xfrm>
          <a:off x="21272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83520</xdr:rowOff>
    </xdr:from>
    <xdr:ext cx="313932" cy="259045"/>
    <xdr:sp macro="" textlink="">
      <xdr:nvSpPr>
        <xdr:cNvPr id="817" name="テキスト ボックス 816"/>
        <xdr:cNvSpPr txBox="1"/>
      </xdr:nvSpPr>
      <xdr:spPr>
        <a:xfrm>
          <a:off x="21166333" y="10199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157366</xdr:rowOff>
    </xdr:from>
    <xdr:to>
      <xdr:col>107</xdr:col>
      <xdr:colOff>101600</xdr:colOff>
      <xdr:row>59</xdr:row>
      <xdr:rowOff>87516</xdr:rowOff>
    </xdr:to>
    <xdr:sp macro="" textlink="">
      <xdr:nvSpPr>
        <xdr:cNvPr id="818" name="楕円 817"/>
        <xdr:cNvSpPr/>
      </xdr:nvSpPr>
      <xdr:spPr>
        <a:xfrm>
          <a:off x="20383500" y="101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78643</xdr:rowOff>
    </xdr:from>
    <xdr:ext cx="378565" cy="259045"/>
    <xdr:sp macro="" textlink="">
      <xdr:nvSpPr>
        <xdr:cNvPr id="819" name="テキスト ボックス 818"/>
        <xdr:cNvSpPr txBox="1"/>
      </xdr:nvSpPr>
      <xdr:spPr>
        <a:xfrm>
          <a:off x="20245017" y="101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125323</xdr:rowOff>
    </xdr:from>
    <xdr:to>
      <xdr:col>102</xdr:col>
      <xdr:colOff>165100</xdr:colOff>
      <xdr:row>59</xdr:row>
      <xdr:rowOff>55473</xdr:rowOff>
    </xdr:to>
    <xdr:sp macro="" textlink="">
      <xdr:nvSpPr>
        <xdr:cNvPr id="820" name="楕円 819"/>
        <xdr:cNvSpPr/>
      </xdr:nvSpPr>
      <xdr:spPr>
        <a:xfrm>
          <a:off x="19494500" y="100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46600</xdr:rowOff>
    </xdr:from>
    <xdr:ext cx="469744" cy="259045"/>
    <xdr:sp macro="" textlink="">
      <xdr:nvSpPr>
        <xdr:cNvPr id="821" name="テキスト ボックス 820"/>
        <xdr:cNvSpPr txBox="1"/>
      </xdr:nvSpPr>
      <xdr:spPr>
        <a:xfrm>
          <a:off x="19310428" y="10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153289</xdr:rowOff>
    </xdr:from>
    <xdr:to>
      <xdr:col>98</xdr:col>
      <xdr:colOff>38100</xdr:colOff>
      <xdr:row>59</xdr:row>
      <xdr:rowOff>83439</xdr:rowOff>
    </xdr:to>
    <xdr:sp macro="" textlink="">
      <xdr:nvSpPr>
        <xdr:cNvPr id="822" name="楕円 821"/>
        <xdr:cNvSpPr/>
      </xdr:nvSpPr>
      <xdr:spPr>
        <a:xfrm>
          <a:off x="186055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74566</xdr:rowOff>
    </xdr:from>
    <xdr:ext cx="378565" cy="259045"/>
    <xdr:sp macro="" textlink="">
      <xdr:nvSpPr>
        <xdr:cNvPr id="823" name="テキスト ボックス 822"/>
        <xdr:cNvSpPr txBox="1"/>
      </xdr:nvSpPr>
      <xdr:spPr>
        <a:xfrm>
          <a:off x="18467017" y="1019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38049</xdr:rowOff>
    </xdr:from>
    <xdr:to>
      <xdr:col>116</xdr:col>
      <xdr:colOff>63500</xdr:colOff>
      <xdr:row>76</xdr:row>
      <xdr:rowOff>74092</xdr:rowOff>
    </xdr:to>
    <xdr:cxnSp macro="">
      <xdr:nvCxnSpPr>
        <xdr:cNvPr id="853" name="直線コネクタ 852"/>
        <xdr:cNvCxnSpPr/>
      </xdr:nvCxnSpPr>
      <xdr:spPr>
        <a:xfrm>
          <a:off x="21323300" y="13068249"/>
          <a:ext cx="8382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38049</xdr:rowOff>
    </xdr:from>
    <xdr:to>
      <xdr:col>111</xdr:col>
      <xdr:colOff>177800</xdr:colOff>
      <xdr:row>76</xdr:row>
      <xdr:rowOff>50109</xdr:rowOff>
    </xdr:to>
    <xdr:cxnSp macro="">
      <xdr:nvCxnSpPr>
        <xdr:cNvPr id="856" name="直線コネクタ 855"/>
        <xdr:cNvCxnSpPr/>
      </xdr:nvCxnSpPr>
      <xdr:spPr>
        <a:xfrm flipV="1">
          <a:off x="20434300" y="13068249"/>
          <a:ext cx="8890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50109</xdr:rowOff>
    </xdr:from>
    <xdr:to>
      <xdr:col>107</xdr:col>
      <xdr:colOff>50800</xdr:colOff>
      <xdr:row>76</xdr:row>
      <xdr:rowOff>81598</xdr:rowOff>
    </xdr:to>
    <xdr:cxnSp macro="">
      <xdr:nvCxnSpPr>
        <xdr:cNvPr id="859" name="直線コネクタ 858"/>
        <xdr:cNvCxnSpPr/>
      </xdr:nvCxnSpPr>
      <xdr:spPr>
        <a:xfrm flipV="1">
          <a:off x="19545300" y="13080309"/>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1" name="テキスト ボックス 860"/>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23743</xdr:rowOff>
    </xdr:from>
    <xdr:to>
      <xdr:col>102</xdr:col>
      <xdr:colOff>114300</xdr:colOff>
      <xdr:row>76</xdr:row>
      <xdr:rowOff>81598</xdr:rowOff>
    </xdr:to>
    <xdr:cxnSp macro="">
      <xdr:nvCxnSpPr>
        <xdr:cNvPr id="862" name="直線コネクタ 861"/>
        <xdr:cNvCxnSpPr/>
      </xdr:nvCxnSpPr>
      <xdr:spPr>
        <a:xfrm>
          <a:off x="18656300" y="13053943"/>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23292</xdr:rowOff>
    </xdr:from>
    <xdr:to>
      <xdr:col>116</xdr:col>
      <xdr:colOff>114300</xdr:colOff>
      <xdr:row>76</xdr:row>
      <xdr:rowOff>124892</xdr:rowOff>
    </xdr:to>
    <xdr:sp macro="" textlink="">
      <xdr:nvSpPr>
        <xdr:cNvPr id="872" name="楕円 871"/>
        <xdr:cNvSpPr/>
      </xdr:nvSpPr>
      <xdr:spPr>
        <a:xfrm>
          <a:off x="221107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1719</xdr:rowOff>
    </xdr:from>
    <xdr:ext cx="534377" cy="259045"/>
    <xdr:sp macro="" textlink="">
      <xdr:nvSpPr>
        <xdr:cNvPr id="873" name="繰出金該当値テキスト"/>
        <xdr:cNvSpPr txBox="1"/>
      </xdr:nvSpPr>
      <xdr:spPr>
        <a:xfrm>
          <a:off x="22212300" y="130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158699</xdr:rowOff>
    </xdr:from>
    <xdr:to>
      <xdr:col>112</xdr:col>
      <xdr:colOff>38100</xdr:colOff>
      <xdr:row>76</xdr:row>
      <xdr:rowOff>88849</xdr:rowOff>
    </xdr:to>
    <xdr:sp macro="" textlink="">
      <xdr:nvSpPr>
        <xdr:cNvPr id="874" name="楕円 873"/>
        <xdr:cNvSpPr/>
      </xdr:nvSpPr>
      <xdr:spPr>
        <a:xfrm>
          <a:off x="21272500" y="130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79976</xdr:rowOff>
    </xdr:from>
    <xdr:ext cx="534377" cy="259045"/>
    <xdr:sp macro="" textlink="">
      <xdr:nvSpPr>
        <xdr:cNvPr id="875" name="テキスト ボックス 874"/>
        <xdr:cNvSpPr txBox="1"/>
      </xdr:nvSpPr>
      <xdr:spPr>
        <a:xfrm>
          <a:off x="21056111" y="131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170759</xdr:rowOff>
    </xdr:from>
    <xdr:to>
      <xdr:col>107</xdr:col>
      <xdr:colOff>101600</xdr:colOff>
      <xdr:row>76</xdr:row>
      <xdr:rowOff>100909</xdr:rowOff>
    </xdr:to>
    <xdr:sp macro="" textlink="">
      <xdr:nvSpPr>
        <xdr:cNvPr id="876" name="楕円 875"/>
        <xdr:cNvSpPr/>
      </xdr:nvSpPr>
      <xdr:spPr>
        <a:xfrm>
          <a:off x="20383500" y="130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92036</xdr:rowOff>
    </xdr:from>
    <xdr:ext cx="534377" cy="259045"/>
    <xdr:sp macro="" textlink="">
      <xdr:nvSpPr>
        <xdr:cNvPr id="877" name="テキスト ボックス 876"/>
        <xdr:cNvSpPr txBox="1"/>
      </xdr:nvSpPr>
      <xdr:spPr>
        <a:xfrm>
          <a:off x="20167111" y="131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30798</xdr:rowOff>
    </xdr:from>
    <xdr:to>
      <xdr:col>102</xdr:col>
      <xdr:colOff>165100</xdr:colOff>
      <xdr:row>76</xdr:row>
      <xdr:rowOff>132398</xdr:rowOff>
    </xdr:to>
    <xdr:sp macro="" textlink="">
      <xdr:nvSpPr>
        <xdr:cNvPr id="878" name="楕円 877"/>
        <xdr:cNvSpPr/>
      </xdr:nvSpPr>
      <xdr:spPr>
        <a:xfrm>
          <a:off x="19494500" y="130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148924</xdr:rowOff>
    </xdr:from>
    <xdr:ext cx="534377" cy="259045"/>
    <xdr:sp macro="" textlink="">
      <xdr:nvSpPr>
        <xdr:cNvPr id="879" name="テキスト ボックス 878"/>
        <xdr:cNvSpPr txBox="1"/>
      </xdr:nvSpPr>
      <xdr:spPr>
        <a:xfrm>
          <a:off x="19278111" y="128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144393</xdr:rowOff>
    </xdr:from>
    <xdr:to>
      <xdr:col>98</xdr:col>
      <xdr:colOff>38100</xdr:colOff>
      <xdr:row>76</xdr:row>
      <xdr:rowOff>74543</xdr:rowOff>
    </xdr:to>
    <xdr:sp macro="" textlink="">
      <xdr:nvSpPr>
        <xdr:cNvPr id="880" name="楕円 879"/>
        <xdr:cNvSpPr/>
      </xdr:nvSpPr>
      <xdr:spPr>
        <a:xfrm>
          <a:off x="18605500" y="13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91070</xdr:rowOff>
    </xdr:from>
    <xdr:ext cx="534377" cy="259045"/>
    <xdr:sp macro="" textlink="">
      <xdr:nvSpPr>
        <xdr:cNvPr id="881" name="テキスト ボックス 880"/>
        <xdr:cNvSpPr txBox="1"/>
      </xdr:nvSpPr>
      <xdr:spPr>
        <a:xfrm>
          <a:off x="18389111" y="127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性質別区分で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公債費、維持補修費、普通建設事業費、</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災害復旧事業費、貸付金・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繰出</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で、前年度と比べて減少している。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公債費の減少は、定期償還の進捗や繰上償還の効果などによるものである。また、普通建設事業費の減少は、ごみ焼却施設基幹的設備改良事業や小中学校耐震改修工事などの大規模事業が前年度に完了にしたことによるもの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一方、人件費、扶助費の義務的経費、物件費、補助費等、積立金は、前年度と比べて増加している。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人件費の増加は、給与改定による影響や退職者数の増加によるものである。また、扶助費の増加は、臨時福祉給付金や自立支援給付金、保育士の処遇改善による民間保育委託事業などで増加したことによるもの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79,095
78,138
552.54
41,288,098
40,107,496
918,848
23,721,589
51,103,734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15342</xdr:rowOff>
    </xdr:from>
    <xdr:to>
      <xdr:col>24</xdr:col>
      <xdr:colOff>63500</xdr:colOff>
      <xdr:row>34</xdr:row>
      <xdr:rowOff>18085</xdr:rowOff>
    </xdr:to>
    <xdr:cxnSp macro="">
      <xdr:nvCxnSpPr>
        <xdr:cNvPr id="59" name="直線コネクタ 58"/>
        <xdr:cNvCxnSpPr/>
      </xdr:nvCxnSpPr>
      <xdr:spPr>
        <a:xfrm flipV="1">
          <a:off x="3797300" y="584464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81178</xdr:rowOff>
    </xdr:from>
    <xdr:to>
      <xdr:col>19</xdr:col>
      <xdr:colOff>177800</xdr:colOff>
      <xdr:row>34</xdr:row>
      <xdr:rowOff>18085</xdr:rowOff>
    </xdr:to>
    <xdr:cxnSp macro="">
      <xdr:nvCxnSpPr>
        <xdr:cNvPr id="62" name="直線コネクタ 61"/>
        <xdr:cNvCxnSpPr/>
      </xdr:nvCxnSpPr>
      <xdr:spPr>
        <a:xfrm>
          <a:off x="2908300" y="5739028"/>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81178</xdr:rowOff>
    </xdr:from>
    <xdr:to>
      <xdr:col>15</xdr:col>
      <xdr:colOff>50800</xdr:colOff>
      <xdr:row>34</xdr:row>
      <xdr:rowOff>21742</xdr:rowOff>
    </xdr:to>
    <xdr:cxnSp macro="">
      <xdr:nvCxnSpPr>
        <xdr:cNvPr id="65" name="直線コネクタ 64"/>
        <xdr:cNvCxnSpPr/>
      </xdr:nvCxnSpPr>
      <xdr:spPr>
        <a:xfrm flipV="1">
          <a:off x="2019300" y="573902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21742</xdr:rowOff>
    </xdr:from>
    <xdr:to>
      <xdr:col>10</xdr:col>
      <xdr:colOff>114300</xdr:colOff>
      <xdr:row>34</xdr:row>
      <xdr:rowOff>67005</xdr:rowOff>
    </xdr:to>
    <xdr:cxnSp macro="">
      <xdr:nvCxnSpPr>
        <xdr:cNvPr id="68" name="直線コネクタ 67"/>
        <xdr:cNvCxnSpPr/>
      </xdr:nvCxnSpPr>
      <xdr:spPr>
        <a:xfrm flipV="1">
          <a:off x="1130300" y="585104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135992</xdr:rowOff>
    </xdr:from>
    <xdr:to>
      <xdr:col>24</xdr:col>
      <xdr:colOff>114300</xdr:colOff>
      <xdr:row>34</xdr:row>
      <xdr:rowOff>66142</xdr:rowOff>
    </xdr:to>
    <xdr:sp macro="" textlink="">
      <xdr:nvSpPr>
        <xdr:cNvPr id="78" name="楕円 77"/>
        <xdr:cNvSpPr/>
      </xdr:nvSpPr>
      <xdr:spPr>
        <a:xfrm>
          <a:off x="45847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158869</xdr:rowOff>
    </xdr:from>
    <xdr:ext cx="469744" cy="259045"/>
    <xdr:sp macro="" textlink="">
      <xdr:nvSpPr>
        <xdr:cNvPr id="79" name="議会費該当値テキスト"/>
        <xdr:cNvSpPr txBox="1"/>
      </xdr:nvSpPr>
      <xdr:spPr>
        <a:xfrm>
          <a:off x="4686300" y="564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138735</xdr:rowOff>
    </xdr:from>
    <xdr:to>
      <xdr:col>20</xdr:col>
      <xdr:colOff>38100</xdr:colOff>
      <xdr:row>34</xdr:row>
      <xdr:rowOff>68885</xdr:rowOff>
    </xdr:to>
    <xdr:sp macro="" textlink="">
      <xdr:nvSpPr>
        <xdr:cNvPr id="80" name="楕円 79"/>
        <xdr:cNvSpPr/>
      </xdr:nvSpPr>
      <xdr:spPr>
        <a:xfrm>
          <a:off x="3746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85412</xdr:rowOff>
    </xdr:from>
    <xdr:ext cx="469744" cy="259045"/>
    <xdr:sp macro="" textlink="">
      <xdr:nvSpPr>
        <xdr:cNvPr id="81" name="テキスト ボックス 80"/>
        <xdr:cNvSpPr txBox="1"/>
      </xdr:nvSpPr>
      <xdr:spPr>
        <a:xfrm>
          <a:off x="3562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30378</xdr:rowOff>
    </xdr:from>
    <xdr:to>
      <xdr:col>15</xdr:col>
      <xdr:colOff>101600</xdr:colOff>
      <xdr:row>33</xdr:row>
      <xdr:rowOff>131978</xdr:rowOff>
    </xdr:to>
    <xdr:sp macro="" textlink="">
      <xdr:nvSpPr>
        <xdr:cNvPr id="82" name="楕円 81"/>
        <xdr:cNvSpPr/>
      </xdr:nvSpPr>
      <xdr:spPr>
        <a:xfrm>
          <a:off x="2857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148505</xdr:rowOff>
    </xdr:from>
    <xdr:ext cx="469744" cy="259045"/>
    <xdr:sp macro="" textlink="">
      <xdr:nvSpPr>
        <xdr:cNvPr id="83" name="テキスト ボックス 82"/>
        <xdr:cNvSpPr txBox="1"/>
      </xdr:nvSpPr>
      <xdr:spPr>
        <a:xfrm>
          <a:off x="2673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142392</xdr:rowOff>
    </xdr:from>
    <xdr:to>
      <xdr:col>10</xdr:col>
      <xdr:colOff>165100</xdr:colOff>
      <xdr:row>34</xdr:row>
      <xdr:rowOff>72542</xdr:rowOff>
    </xdr:to>
    <xdr:sp macro="" textlink="">
      <xdr:nvSpPr>
        <xdr:cNvPr id="84" name="楕円 83"/>
        <xdr:cNvSpPr/>
      </xdr:nvSpPr>
      <xdr:spPr>
        <a:xfrm>
          <a:off x="1968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89069</xdr:rowOff>
    </xdr:from>
    <xdr:ext cx="469744" cy="259045"/>
    <xdr:sp macro="" textlink="">
      <xdr:nvSpPr>
        <xdr:cNvPr id="85" name="テキスト ボックス 84"/>
        <xdr:cNvSpPr txBox="1"/>
      </xdr:nvSpPr>
      <xdr:spPr>
        <a:xfrm>
          <a:off x="1784428"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16205</xdr:rowOff>
    </xdr:from>
    <xdr:to>
      <xdr:col>6</xdr:col>
      <xdr:colOff>38100</xdr:colOff>
      <xdr:row>34</xdr:row>
      <xdr:rowOff>117805</xdr:rowOff>
    </xdr:to>
    <xdr:sp macro="" textlink="">
      <xdr:nvSpPr>
        <xdr:cNvPr id="86" name="楕円 85"/>
        <xdr:cNvSpPr/>
      </xdr:nvSpPr>
      <xdr:spPr>
        <a:xfrm>
          <a:off x="1079500" y="58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134332</xdr:rowOff>
    </xdr:from>
    <xdr:ext cx="469744" cy="259045"/>
    <xdr:sp macro="" textlink="">
      <xdr:nvSpPr>
        <xdr:cNvPr id="87" name="テキスト ボックス 86"/>
        <xdr:cNvSpPr txBox="1"/>
      </xdr:nvSpPr>
      <xdr:spPr>
        <a:xfrm>
          <a:off x="895428" y="56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48984</xdr:rowOff>
    </xdr:from>
    <xdr:to>
      <xdr:col>24</xdr:col>
      <xdr:colOff>63500</xdr:colOff>
      <xdr:row>56</xdr:row>
      <xdr:rowOff>134430</xdr:rowOff>
    </xdr:to>
    <xdr:cxnSp macro="">
      <xdr:nvCxnSpPr>
        <xdr:cNvPr id="117" name="直線コネクタ 116"/>
        <xdr:cNvCxnSpPr/>
      </xdr:nvCxnSpPr>
      <xdr:spPr>
        <a:xfrm flipV="1">
          <a:off x="3797300" y="9650184"/>
          <a:ext cx="838200" cy="8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97282</xdr:rowOff>
    </xdr:from>
    <xdr:to>
      <xdr:col>19</xdr:col>
      <xdr:colOff>177800</xdr:colOff>
      <xdr:row>56</xdr:row>
      <xdr:rowOff>134430</xdr:rowOff>
    </xdr:to>
    <xdr:cxnSp macro="">
      <xdr:nvCxnSpPr>
        <xdr:cNvPr id="120" name="直線コネクタ 119"/>
        <xdr:cNvCxnSpPr/>
      </xdr:nvCxnSpPr>
      <xdr:spPr>
        <a:xfrm>
          <a:off x="2908300" y="9527032"/>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97282</xdr:rowOff>
    </xdr:from>
    <xdr:to>
      <xdr:col>15</xdr:col>
      <xdr:colOff>50800</xdr:colOff>
      <xdr:row>55</xdr:row>
      <xdr:rowOff>142062</xdr:rowOff>
    </xdr:to>
    <xdr:cxnSp macro="">
      <xdr:nvCxnSpPr>
        <xdr:cNvPr id="123" name="直線コネクタ 122"/>
        <xdr:cNvCxnSpPr/>
      </xdr:nvCxnSpPr>
      <xdr:spPr>
        <a:xfrm flipV="1">
          <a:off x="2019300" y="9527032"/>
          <a:ext cx="889000" cy="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23495</xdr:rowOff>
    </xdr:from>
    <xdr:to>
      <xdr:col>10</xdr:col>
      <xdr:colOff>114300</xdr:colOff>
      <xdr:row>55</xdr:row>
      <xdr:rowOff>142062</xdr:rowOff>
    </xdr:to>
    <xdr:cxnSp macro="">
      <xdr:nvCxnSpPr>
        <xdr:cNvPr id="126" name="直線コネクタ 125"/>
        <xdr:cNvCxnSpPr/>
      </xdr:nvCxnSpPr>
      <xdr:spPr>
        <a:xfrm>
          <a:off x="1130300" y="9281795"/>
          <a:ext cx="889000" cy="29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169634</xdr:rowOff>
    </xdr:from>
    <xdr:to>
      <xdr:col>24</xdr:col>
      <xdr:colOff>114300</xdr:colOff>
      <xdr:row>56</xdr:row>
      <xdr:rowOff>99784</xdr:rowOff>
    </xdr:to>
    <xdr:sp macro="" textlink="">
      <xdr:nvSpPr>
        <xdr:cNvPr id="136" name="楕円 135"/>
        <xdr:cNvSpPr/>
      </xdr:nvSpPr>
      <xdr:spPr>
        <a:xfrm>
          <a:off x="4584700" y="95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21061</xdr:rowOff>
    </xdr:from>
    <xdr:ext cx="534377" cy="259045"/>
    <xdr:sp macro="" textlink="">
      <xdr:nvSpPr>
        <xdr:cNvPr id="137" name="総務費該当値テキスト"/>
        <xdr:cNvSpPr txBox="1"/>
      </xdr:nvSpPr>
      <xdr:spPr>
        <a:xfrm>
          <a:off x="4686300" y="94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83630</xdr:rowOff>
    </xdr:from>
    <xdr:to>
      <xdr:col>20</xdr:col>
      <xdr:colOff>38100</xdr:colOff>
      <xdr:row>57</xdr:row>
      <xdr:rowOff>13780</xdr:rowOff>
    </xdr:to>
    <xdr:sp macro="" textlink="">
      <xdr:nvSpPr>
        <xdr:cNvPr id="138" name="楕円 137"/>
        <xdr:cNvSpPr/>
      </xdr:nvSpPr>
      <xdr:spPr>
        <a:xfrm>
          <a:off x="3746500" y="96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4907</xdr:rowOff>
    </xdr:from>
    <xdr:ext cx="534377" cy="259045"/>
    <xdr:sp macro="" textlink="">
      <xdr:nvSpPr>
        <xdr:cNvPr id="139" name="テキスト ボックス 138"/>
        <xdr:cNvSpPr txBox="1"/>
      </xdr:nvSpPr>
      <xdr:spPr>
        <a:xfrm>
          <a:off x="3530111" y="97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46482</xdr:rowOff>
    </xdr:from>
    <xdr:to>
      <xdr:col>15</xdr:col>
      <xdr:colOff>101600</xdr:colOff>
      <xdr:row>55</xdr:row>
      <xdr:rowOff>148082</xdr:rowOff>
    </xdr:to>
    <xdr:sp macro="" textlink="">
      <xdr:nvSpPr>
        <xdr:cNvPr id="140" name="楕円 139"/>
        <xdr:cNvSpPr/>
      </xdr:nvSpPr>
      <xdr:spPr>
        <a:xfrm>
          <a:off x="28575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164609</xdr:rowOff>
    </xdr:from>
    <xdr:ext cx="534377" cy="259045"/>
    <xdr:sp macro="" textlink="">
      <xdr:nvSpPr>
        <xdr:cNvPr id="141" name="テキスト ボックス 140"/>
        <xdr:cNvSpPr txBox="1"/>
      </xdr:nvSpPr>
      <xdr:spPr>
        <a:xfrm>
          <a:off x="2641111" y="92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91262</xdr:rowOff>
    </xdr:from>
    <xdr:to>
      <xdr:col>10</xdr:col>
      <xdr:colOff>165100</xdr:colOff>
      <xdr:row>56</xdr:row>
      <xdr:rowOff>21412</xdr:rowOff>
    </xdr:to>
    <xdr:sp macro="" textlink="">
      <xdr:nvSpPr>
        <xdr:cNvPr id="142" name="楕円 141"/>
        <xdr:cNvSpPr/>
      </xdr:nvSpPr>
      <xdr:spPr>
        <a:xfrm>
          <a:off x="1968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37939</xdr:rowOff>
    </xdr:from>
    <xdr:ext cx="534377" cy="259045"/>
    <xdr:sp macro="" textlink="">
      <xdr:nvSpPr>
        <xdr:cNvPr id="143" name="テキスト ボックス 142"/>
        <xdr:cNvSpPr txBox="1"/>
      </xdr:nvSpPr>
      <xdr:spPr>
        <a:xfrm>
          <a:off x="1752111" y="92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144145</xdr:rowOff>
    </xdr:from>
    <xdr:to>
      <xdr:col>6</xdr:col>
      <xdr:colOff>38100</xdr:colOff>
      <xdr:row>54</xdr:row>
      <xdr:rowOff>74295</xdr:rowOff>
    </xdr:to>
    <xdr:sp macro="" textlink="">
      <xdr:nvSpPr>
        <xdr:cNvPr id="144" name="楕円 143"/>
        <xdr:cNvSpPr/>
      </xdr:nvSpPr>
      <xdr:spPr>
        <a:xfrm>
          <a:off x="1079500" y="92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90822</xdr:rowOff>
    </xdr:from>
    <xdr:ext cx="534377" cy="259045"/>
    <xdr:sp macro="" textlink="">
      <xdr:nvSpPr>
        <xdr:cNvPr id="145" name="テキスト ボックス 144"/>
        <xdr:cNvSpPr txBox="1"/>
      </xdr:nvSpPr>
      <xdr:spPr>
        <a:xfrm>
          <a:off x="863111" y="90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24714</xdr:rowOff>
    </xdr:from>
    <xdr:to>
      <xdr:col>24</xdr:col>
      <xdr:colOff>63500</xdr:colOff>
      <xdr:row>75</xdr:row>
      <xdr:rowOff>49568</xdr:rowOff>
    </xdr:to>
    <xdr:cxnSp macro="">
      <xdr:nvCxnSpPr>
        <xdr:cNvPr id="175" name="直線コネクタ 174"/>
        <xdr:cNvCxnSpPr/>
      </xdr:nvCxnSpPr>
      <xdr:spPr>
        <a:xfrm flipV="1">
          <a:off x="3797300" y="12883464"/>
          <a:ext cx="8382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49568</xdr:rowOff>
    </xdr:from>
    <xdr:to>
      <xdr:col>19</xdr:col>
      <xdr:colOff>177800</xdr:colOff>
      <xdr:row>75</xdr:row>
      <xdr:rowOff>77470</xdr:rowOff>
    </xdr:to>
    <xdr:cxnSp macro="">
      <xdr:nvCxnSpPr>
        <xdr:cNvPr id="178" name="直線コネクタ 177"/>
        <xdr:cNvCxnSpPr/>
      </xdr:nvCxnSpPr>
      <xdr:spPr>
        <a:xfrm flipV="1">
          <a:off x="2908300" y="12908318"/>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77470</xdr:rowOff>
    </xdr:from>
    <xdr:to>
      <xdr:col>15</xdr:col>
      <xdr:colOff>50800</xdr:colOff>
      <xdr:row>75</xdr:row>
      <xdr:rowOff>97282</xdr:rowOff>
    </xdr:to>
    <xdr:cxnSp macro="">
      <xdr:nvCxnSpPr>
        <xdr:cNvPr id="181" name="直線コネクタ 180"/>
        <xdr:cNvCxnSpPr/>
      </xdr:nvCxnSpPr>
      <xdr:spPr>
        <a:xfrm flipV="1">
          <a:off x="2019300" y="1293622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97282</xdr:rowOff>
    </xdr:from>
    <xdr:to>
      <xdr:col>10</xdr:col>
      <xdr:colOff>114300</xdr:colOff>
      <xdr:row>76</xdr:row>
      <xdr:rowOff>48768</xdr:rowOff>
    </xdr:to>
    <xdr:cxnSp macro="">
      <xdr:nvCxnSpPr>
        <xdr:cNvPr id="184" name="直線コネクタ 183"/>
        <xdr:cNvCxnSpPr/>
      </xdr:nvCxnSpPr>
      <xdr:spPr>
        <a:xfrm flipV="1">
          <a:off x="1130300" y="12956032"/>
          <a:ext cx="889000" cy="1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145364</xdr:rowOff>
    </xdr:from>
    <xdr:to>
      <xdr:col>24</xdr:col>
      <xdr:colOff>114300</xdr:colOff>
      <xdr:row>75</xdr:row>
      <xdr:rowOff>75514</xdr:rowOff>
    </xdr:to>
    <xdr:sp macro="" textlink="">
      <xdr:nvSpPr>
        <xdr:cNvPr id="194" name="楕円 193"/>
        <xdr:cNvSpPr/>
      </xdr:nvSpPr>
      <xdr:spPr>
        <a:xfrm>
          <a:off x="4584700" y="128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168241</xdr:rowOff>
    </xdr:from>
    <xdr:ext cx="599010" cy="259045"/>
    <xdr:sp macro="" textlink="">
      <xdr:nvSpPr>
        <xdr:cNvPr id="195" name="民生費該当値テキスト"/>
        <xdr:cNvSpPr txBox="1"/>
      </xdr:nvSpPr>
      <xdr:spPr>
        <a:xfrm>
          <a:off x="4686300" y="126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170218</xdr:rowOff>
    </xdr:from>
    <xdr:to>
      <xdr:col>20</xdr:col>
      <xdr:colOff>38100</xdr:colOff>
      <xdr:row>75</xdr:row>
      <xdr:rowOff>100368</xdr:rowOff>
    </xdr:to>
    <xdr:sp macro="" textlink="">
      <xdr:nvSpPr>
        <xdr:cNvPr id="196" name="楕円 195"/>
        <xdr:cNvSpPr/>
      </xdr:nvSpPr>
      <xdr:spPr>
        <a:xfrm>
          <a:off x="3746500" y="12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116895</xdr:rowOff>
    </xdr:from>
    <xdr:ext cx="599010" cy="259045"/>
    <xdr:sp macro="" textlink="">
      <xdr:nvSpPr>
        <xdr:cNvPr id="197" name="テキスト ボックス 196"/>
        <xdr:cNvSpPr txBox="1"/>
      </xdr:nvSpPr>
      <xdr:spPr>
        <a:xfrm>
          <a:off x="3497795" y="1263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26670</xdr:rowOff>
    </xdr:from>
    <xdr:to>
      <xdr:col>15</xdr:col>
      <xdr:colOff>101600</xdr:colOff>
      <xdr:row>75</xdr:row>
      <xdr:rowOff>128270</xdr:rowOff>
    </xdr:to>
    <xdr:sp macro="" textlink="">
      <xdr:nvSpPr>
        <xdr:cNvPr id="198" name="楕円 197"/>
        <xdr:cNvSpPr/>
      </xdr:nvSpPr>
      <xdr:spPr>
        <a:xfrm>
          <a:off x="2857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144797</xdr:rowOff>
    </xdr:from>
    <xdr:ext cx="599010" cy="259045"/>
    <xdr:sp macro="" textlink="">
      <xdr:nvSpPr>
        <xdr:cNvPr id="199" name="テキスト ボックス 198"/>
        <xdr:cNvSpPr txBox="1"/>
      </xdr:nvSpPr>
      <xdr:spPr>
        <a:xfrm>
          <a:off x="2608795" y="1266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46482</xdr:rowOff>
    </xdr:from>
    <xdr:to>
      <xdr:col>10</xdr:col>
      <xdr:colOff>165100</xdr:colOff>
      <xdr:row>75</xdr:row>
      <xdr:rowOff>148081</xdr:rowOff>
    </xdr:to>
    <xdr:sp macro="" textlink="">
      <xdr:nvSpPr>
        <xdr:cNvPr id="200" name="楕円 199"/>
        <xdr:cNvSpPr/>
      </xdr:nvSpPr>
      <xdr:spPr>
        <a:xfrm>
          <a:off x="19685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164609</xdr:rowOff>
    </xdr:from>
    <xdr:ext cx="599010" cy="259045"/>
    <xdr:sp macro="" textlink="">
      <xdr:nvSpPr>
        <xdr:cNvPr id="201" name="テキスト ボックス 200"/>
        <xdr:cNvSpPr txBox="1"/>
      </xdr:nvSpPr>
      <xdr:spPr>
        <a:xfrm>
          <a:off x="1719795" y="126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169418</xdr:rowOff>
    </xdr:from>
    <xdr:to>
      <xdr:col>6</xdr:col>
      <xdr:colOff>38100</xdr:colOff>
      <xdr:row>76</xdr:row>
      <xdr:rowOff>99568</xdr:rowOff>
    </xdr:to>
    <xdr:sp macro="" textlink="">
      <xdr:nvSpPr>
        <xdr:cNvPr id="202" name="楕円 201"/>
        <xdr:cNvSpPr/>
      </xdr:nvSpPr>
      <xdr:spPr>
        <a:xfrm>
          <a:off x="1079500" y="130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116095</xdr:rowOff>
    </xdr:from>
    <xdr:ext cx="599010" cy="259045"/>
    <xdr:sp macro="" textlink="">
      <xdr:nvSpPr>
        <xdr:cNvPr id="203" name="テキスト ボックス 202"/>
        <xdr:cNvSpPr txBox="1"/>
      </xdr:nvSpPr>
      <xdr:spPr>
        <a:xfrm>
          <a:off x="830795" y="128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39663</xdr:rowOff>
    </xdr:from>
    <xdr:to>
      <xdr:col>24</xdr:col>
      <xdr:colOff>63500</xdr:colOff>
      <xdr:row>95</xdr:row>
      <xdr:rowOff>97270</xdr:rowOff>
    </xdr:to>
    <xdr:cxnSp macro="">
      <xdr:nvCxnSpPr>
        <xdr:cNvPr id="232" name="直線コネクタ 231"/>
        <xdr:cNvCxnSpPr/>
      </xdr:nvCxnSpPr>
      <xdr:spPr>
        <a:xfrm>
          <a:off x="3797300" y="1632741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170142</xdr:rowOff>
    </xdr:from>
    <xdr:to>
      <xdr:col>19</xdr:col>
      <xdr:colOff>177800</xdr:colOff>
      <xdr:row>95</xdr:row>
      <xdr:rowOff>39663</xdr:rowOff>
    </xdr:to>
    <xdr:cxnSp macro="">
      <xdr:nvCxnSpPr>
        <xdr:cNvPr id="235" name="直線コネクタ 234"/>
        <xdr:cNvCxnSpPr/>
      </xdr:nvCxnSpPr>
      <xdr:spPr>
        <a:xfrm>
          <a:off x="2908300" y="16286442"/>
          <a:ext cx="889000" cy="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170142</xdr:rowOff>
    </xdr:from>
    <xdr:to>
      <xdr:col>15</xdr:col>
      <xdr:colOff>50800</xdr:colOff>
      <xdr:row>95</xdr:row>
      <xdr:rowOff>55080</xdr:rowOff>
    </xdr:to>
    <xdr:cxnSp macro="">
      <xdr:nvCxnSpPr>
        <xdr:cNvPr id="238" name="直線コネクタ 237"/>
        <xdr:cNvCxnSpPr/>
      </xdr:nvCxnSpPr>
      <xdr:spPr>
        <a:xfrm flipV="1">
          <a:off x="2019300" y="1628644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55080</xdr:rowOff>
    </xdr:from>
    <xdr:to>
      <xdr:col>10</xdr:col>
      <xdr:colOff>114300</xdr:colOff>
      <xdr:row>95</xdr:row>
      <xdr:rowOff>115342</xdr:rowOff>
    </xdr:to>
    <xdr:cxnSp macro="">
      <xdr:nvCxnSpPr>
        <xdr:cNvPr id="241" name="直線コネクタ 240"/>
        <xdr:cNvCxnSpPr/>
      </xdr:nvCxnSpPr>
      <xdr:spPr>
        <a:xfrm flipV="1">
          <a:off x="1130300" y="16342830"/>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46470</xdr:rowOff>
    </xdr:from>
    <xdr:to>
      <xdr:col>24</xdr:col>
      <xdr:colOff>114300</xdr:colOff>
      <xdr:row>95</xdr:row>
      <xdr:rowOff>148070</xdr:rowOff>
    </xdr:to>
    <xdr:sp macro="" textlink="">
      <xdr:nvSpPr>
        <xdr:cNvPr id="251" name="楕円 250"/>
        <xdr:cNvSpPr/>
      </xdr:nvSpPr>
      <xdr:spPr>
        <a:xfrm>
          <a:off x="4584700" y="163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69347</xdr:rowOff>
    </xdr:from>
    <xdr:ext cx="534377" cy="259045"/>
    <xdr:sp macro="" textlink="">
      <xdr:nvSpPr>
        <xdr:cNvPr id="252" name="衛生費該当値テキスト"/>
        <xdr:cNvSpPr txBox="1"/>
      </xdr:nvSpPr>
      <xdr:spPr>
        <a:xfrm>
          <a:off x="4686300" y="161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160313</xdr:rowOff>
    </xdr:from>
    <xdr:to>
      <xdr:col>20</xdr:col>
      <xdr:colOff>38100</xdr:colOff>
      <xdr:row>95</xdr:row>
      <xdr:rowOff>90463</xdr:rowOff>
    </xdr:to>
    <xdr:sp macro="" textlink="">
      <xdr:nvSpPr>
        <xdr:cNvPr id="253" name="楕円 252"/>
        <xdr:cNvSpPr/>
      </xdr:nvSpPr>
      <xdr:spPr>
        <a:xfrm>
          <a:off x="3746500" y="162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106990</xdr:rowOff>
    </xdr:from>
    <xdr:ext cx="534377" cy="259045"/>
    <xdr:sp macro="" textlink="">
      <xdr:nvSpPr>
        <xdr:cNvPr id="254" name="テキスト ボックス 253"/>
        <xdr:cNvSpPr txBox="1"/>
      </xdr:nvSpPr>
      <xdr:spPr>
        <a:xfrm>
          <a:off x="3530111" y="160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119342</xdr:rowOff>
    </xdr:from>
    <xdr:to>
      <xdr:col>15</xdr:col>
      <xdr:colOff>101600</xdr:colOff>
      <xdr:row>95</xdr:row>
      <xdr:rowOff>49492</xdr:rowOff>
    </xdr:to>
    <xdr:sp macro="" textlink="">
      <xdr:nvSpPr>
        <xdr:cNvPr id="255" name="楕円 254"/>
        <xdr:cNvSpPr/>
      </xdr:nvSpPr>
      <xdr:spPr>
        <a:xfrm>
          <a:off x="2857500" y="162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66019</xdr:rowOff>
    </xdr:from>
    <xdr:ext cx="534377" cy="259045"/>
    <xdr:sp macro="" textlink="">
      <xdr:nvSpPr>
        <xdr:cNvPr id="256" name="テキスト ボックス 255"/>
        <xdr:cNvSpPr txBox="1"/>
      </xdr:nvSpPr>
      <xdr:spPr>
        <a:xfrm>
          <a:off x="2641111" y="160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4280</xdr:rowOff>
    </xdr:from>
    <xdr:to>
      <xdr:col>10</xdr:col>
      <xdr:colOff>165100</xdr:colOff>
      <xdr:row>95</xdr:row>
      <xdr:rowOff>105880</xdr:rowOff>
    </xdr:to>
    <xdr:sp macro="" textlink="">
      <xdr:nvSpPr>
        <xdr:cNvPr id="257" name="楕円 256"/>
        <xdr:cNvSpPr/>
      </xdr:nvSpPr>
      <xdr:spPr>
        <a:xfrm>
          <a:off x="1968500" y="162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122407</xdr:rowOff>
    </xdr:from>
    <xdr:ext cx="534377" cy="259045"/>
    <xdr:sp macro="" textlink="">
      <xdr:nvSpPr>
        <xdr:cNvPr id="258" name="テキスト ボックス 257"/>
        <xdr:cNvSpPr txBox="1"/>
      </xdr:nvSpPr>
      <xdr:spPr>
        <a:xfrm>
          <a:off x="1752111" y="16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64542</xdr:rowOff>
    </xdr:from>
    <xdr:to>
      <xdr:col>6</xdr:col>
      <xdr:colOff>38100</xdr:colOff>
      <xdr:row>95</xdr:row>
      <xdr:rowOff>166142</xdr:rowOff>
    </xdr:to>
    <xdr:sp macro="" textlink="">
      <xdr:nvSpPr>
        <xdr:cNvPr id="259" name="楕円 258"/>
        <xdr:cNvSpPr/>
      </xdr:nvSpPr>
      <xdr:spPr>
        <a:xfrm>
          <a:off x="1079500" y="163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11219</xdr:rowOff>
    </xdr:from>
    <xdr:ext cx="534377" cy="259045"/>
    <xdr:sp macro="" textlink="">
      <xdr:nvSpPr>
        <xdr:cNvPr id="260" name="テキスト ボックス 259"/>
        <xdr:cNvSpPr txBox="1"/>
      </xdr:nvSpPr>
      <xdr:spPr>
        <a:xfrm>
          <a:off x="863111" y="161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152763</xdr:rowOff>
    </xdr:from>
    <xdr:to>
      <xdr:col>55</xdr:col>
      <xdr:colOff>0</xdr:colOff>
      <xdr:row>38</xdr:row>
      <xdr:rowOff>166805</xdr:rowOff>
    </xdr:to>
    <xdr:cxnSp macro="">
      <xdr:nvCxnSpPr>
        <xdr:cNvPr id="291" name="直線コネクタ 290"/>
        <xdr:cNvCxnSpPr/>
      </xdr:nvCxnSpPr>
      <xdr:spPr>
        <a:xfrm>
          <a:off x="9639300" y="6667863"/>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47607</xdr:rowOff>
    </xdr:from>
    <xdr:to>
      <xdr:col>50</xdr:col>
      <xdr:colOff>114300</xdr:colOff>
      <xdr:row>38</xdr:row>
      <xdr:rowOff>152763</xdr:rowOff>
    </xdr:to>
    <xdr:cxnSp macro="">
      <xdr:nvCxnSpPr>
        <xdr:cNvPr id="294" name="直線コネクタ 293"/>
        <xdr:cNvCxnSpPr/>
      </xdr:nvCxnSpPr>
      <xdr:spPr>
        <a:xfrm>
          <a:off x="8750300" y="656270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20501</xdr:rowOff>
    </xdr:from>
    <xdr:to>
      <xdr:col>45</xdr:col>
      <xdr:colOff>177800</xdr:colOff>
      <xdr:row>38</xdr:row>
      <xdr:rowOff>47607</xdr:rowOff>
    </xdr:to>
    <xdr:cxnSp macro="">
      <xdr:nvCxnSpPr>
        <xdr:cNvPr id="297" name="直線コネクタ 296"/>
        <xdr:cNvCxnSpPr/>
      </xdr:nvCxnSpPr>
      <xdr:spPr>
        <a:xfrm>
          <a:off x="7861300" y="6535601"/>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135128</xdr:rowOff>
    </xdr:from>
    <xdr:to>
      <xdr:col>41</xdr:col>
      <xdr:colOff>50800</xdr:colOff>
      <xdr:row>38</xdr:row>
      <xdr:rowOff>20501</xdr:rowOff>
    </xdr:to>
    <xdr:cxnSp macro="">
      <xdr:nvCxnSpPr>
        <xdr:cNvPr id="300" name="直線コネクタ 299"/>
        <xdr:cNvCxnSpPr/>
      </xdr:nvCxnSpPr>
      <xdr:spPr>
        <a:xfrm>
          <a:off x="6972300" y="6307328"/>
          <a:ext cx="889000" cy="2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116005</xdr:rowOff>
    </xdr:from>
    <xdr:to>
      <xdr:col>55</xdr:col>
      <xdr:colOff>50800</xdr:colOff>
      <xdr:row>39</xdr:row>
      <xdr:rowOff>46155</xdr:rowOff>
    </xdr:to>
    <xdr:sp macro="" textlink="">
      <xdr:nvSpPr>
        <xdr:cNvPr id="310" name="楕円 309"/>
        <xdr:cNvSpPr/>
      </xdr:nvSpPr>
      <xdr:spPr>
        <a:xfrm>
          <a:off x="104267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30932</xdr:rowOff>
    </xdr:from>
    <xdr:ext cx="378565" cy="259045"/>
    <xdr:sp macro="" textlink="">
      <xdr:nvSpPr>
        <xdr:cNvPr id="311" name="労働費該当値テキスト"/>
        <xdr:cNvSpPr txBox="1"/>
      </xdr:nvSpPr>
      <xdr:spPr>
        <a:xfrm>
          <a:off x="10528300" y="654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101963</xdr:rowOff>
    </xdr:from>
    <xdr:to>
      <xdr:col>50</xdr:col>
      <xdr:colOff>165100</xdr:colOff>
      <xdr:row>39</xdr:row>
      <xdr:rowOff>32113</xdr:rowOff>
    </xdr:to>
    <xdr:sp macro="" textlink="">
      <xdr:nvSpPr>
        <xdr:cNvPr id="312" name="楕円 311"/>
        <xdr:cNvSpPr/>
      </xdr:nvSpPr>
      <xdr:spPr>
        <a:xfrm>
          <a:off x="9588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23240</xdr:rowOff>
    </xdr:from>
    <xdr:ext cx="378565" cy="259045"/>
    <xdr:sp macro="" textlink="">
      <xdr:nvSpPr>
        <xdr:cNvPr id="313" name="テキスト ボックス 312"/>
        <xdr:cNvSpPr txBox="1"/>
      </xdr:nvSpPr>
      <xdr:spPr>
        <a:xfrm>
          <a:off x="9450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168257</xdr:rowOff>
    </xdr:from>
    <xdr:to>
      <xdr:col>46</xdr:col>
      <xdr:colOff>38100</xdr:colOff>
      <xdr:row>38</xdr:row>
      <xdr:rowOff>98407</xdr:rowOff>
    </xdr:to>
    <xdr:sp macro="" textlink="">
      <xdr:nvSpPr>
        <xdr:cNvPr id="314" name="楕円 313"/>
        <xdr:cNvSpPr/>
      </xdr:nvSpPr>
      <xdr:spPr>
        <a:xfrm>
          <a:off x="8699500" y="65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89534</xdr:rowOff>
    </xdr:from>
    <xdr:ext cx="378565" cy="259045"/>
    <xdr:sp macro="" textlink="">
      <xdr:nvSpPr>
        <xdr:cNvPr id="315" name="テキスト ボックス 314"/>
        <xdr:cNvSpPr txBox="1"/>
      </xdr:nvSpPr>
      <xdr:spPr>
        <a:xfrm>
          <a:off x="8561017" y="660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141151</xdr:rowOff>
    </xdr:from>
    <xdr:to>
      <xdr:col>41</xdr:col>
      <xdr:colOff>101600</xdr:colOff>
      <xdr:row>38</xdr:row>
      <xdr:rowOff>71301</xdr:rowOff>
    </xdr:to>
    <xdr:sp macro="" textlink="">
      <xdr:nvSpPr>
        <xdr:cNvPr id="316" name="楕円 315"/>
        <xdr:cNvSpPr/>
      </xdr:nvSpPr>
      <xdr:spPr>
        <a:xfrm>
          <a:off x="7810500" y="648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62428</xdr:rowOff>
    </xdr:from>
    <xdr:ext cx="378565" cy="259045"/>
    <xdr:sp macro="" textlink="">
      <xdr:nvSpPr>
        <xdr:cNvPr id="317" name="テキスト ボックス 316"/>
        <xdr:cNvSpPr txBox="1"/>
      </xdr:nvSpPr>
      <xdr:spPr>
        <a:xfrm>
          <a:off x="7672017" y="6577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84328</xdr:rowOff>
    </xdr:from>
    <xdr:to>
      <xdr:col>36</xdr:col>
      <xdr:colOff>165100</xdr:colOff>
      <xdr:row>37</xdr:row>
      <xdr:rowOff>14478</xdr:rowOff>
    </xdr:to>
    <xdr:sp macro="" textlink="">
      <xdr:nvSpPr>
        <xdr:cNvPr id="318" name="楕円 317"/>
        <xdr:cNvSpPr/>
      </xdr:nvSpPr>
      <xdr:spPr>
        <a:xfrm>
          <a:off x="692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5605</xdr:rowOff>
    </xdr:from>
    <xdr:ext cx="469744" cy="259045"/>
    <xdr:sp macro="" textlink="">
      <xdr:nvSpPr>
        <xdr:cNvPr id="319" name="テキスト ボックス 318"/>
        <xdr:cNvSpPr txBox="1"/>
      </xdr:nvSpPr>
      <xdr:spPr>
        <a:xfrm>
          <a:off x="6737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106438</xdr:rowOff>
    </xdr:from>
    <xdr:to>
      <xdr:col>55</xdr:col>
      <xdr:colOff>0</xdr:colOff>
      <xdr:row>56</xdr:row>
      <xdr:rowOff>127813</xdr:rowOff>
    </xdr:to>
    <xdr:cxnSp macro="">
      <xdr:nvCxnSpPr>
        <xdr:cNvPr id="348" name="直線コネクタ 347"/>
        <xdr:cNvCxnSpPr/>
      </xdr:nvCxnSpPr>
      <xdr:spPr>
        <a:xfrm>
          <a:off x="9639300" y="9707638"/>
          <a:ext cx="8382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577</xdr:rowOff>
    </xdr:from>
    <xdr:to>
      <xdr:col>50</xdr:col>
      <xdr:colOff>114300</xdr:colOff>
      <xdr:row>56</xdr:row>
      <xdr:rowOff>106438</xdr:rowOff>
    </xdr:to>
    <xdr:cxnSp macro="">
      <xdr:nvCxnSpPr>
        <xdr:cNvPr id="351" name="直線コネクタ 350"/>
        <xdr:cNvCxnSpPr/>
      </xdr:nvCxnSpPr>
      <xdr:spPr>
        <a:xfrm>
          <a:off x="8750300" y="9601777"/>
          <a:ext cx="889000" cy="10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577</xdr:rowOff>
    </xdr:from>
    <xdr:to>
      <xdr:col>45</xdr:col>
      <xdr:colOff>177800</xdr:colOff>
      <xdr:row>56</xdr:row>
      <xdr:rowOff>97371</xdr:rowOff>
    </xdr:to>
    <xdr:cxnSp macro="">
      <xdr:nvCxnSpPr>
        <xdr:cNvPr id="354" name="直線コネクタ 353"/>
        <xdr:cNvCxnSpPr/>
      </xdr:nvCxnSpPr>
      <xdr:spPr>
        <a:xfrm flipV="1">
          <a:off x="7861300" y="9601777"/>
          <a:ext cx="8890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97371</xdr:rowOff>
    </xdr:from>
    <xdr:to>
      <xdr:col>41</xdr:col>
      <xdr:colOff>50800</xdr:colOff>
      <xdr:row>56</xdr:row>
      <xdr:rowOff>166427</xdr:rowOff>
    </xdr:to>
    <xdr:cxnSp macro="">
      <xdr:nvCxnSpPr>
        <xdr:cNvPr id="357" name="直線コネクタ 356"/>
        <xdr:cNvCxnSpPr/>
      </xdr:nvCxnSpPr>
      <xdr:spPr>
        <a:xfrm flipV="1">
          <a:off x="6972300" y="9698571"/>
          <a:ext cx="889000" cy="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77013</xdr:rowOff>
    </xdr:from>
    <xdr:to>
      <xdr:col>55</xdr:col>
      <xdr:colOff>50800</xdr:colOff>
      <xdr:row>57</xdr:row>
      <xdr:rowOff>7163</xdr:rowOff>
    </xdr:to>
    <xdr:sp macro="" textlink="">
      <xdr:nvSpPr>
        <xdr:cNvPr id="367" name="楕円 366"/>
        <xdr:cNvSpPr/>
      </xdr:nvSpPr>
      <xdr:spPr>
        <a:xfrm>
          <a:off x="10426700" y="96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55440</xdr:rowOff>
    </xdr:from>
    <xdr:ext cx="534377" cy="259045"/>
    <xdr:sp macro="" textlink="">
      <xdr:nvSpPr>
        <xdr:cNvPr id="368" name="農林水産業費該当値テキスト"/>
        <xdr:cNvSpPr txBox="1"/>
      </xdr:nvSpPr>
      <xdr:spPr>
        <a:xfrm>
          <a:off x="10528300" y="96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55638</xdr:rowOff>
    </xdr:from>
    <xdr:to>
      <xdr:col>50</xdr:col>
      <xdr:colOff>165100</xdr:colOff>
      <xdr:row>56</xdr:row>
      <xdr:rowOff>157238</xdr:rowOff>
    </xdr:to>
    <xdr:sp macro="" textlink="">
      <xdr:nvSpPr>
        <xdr:cNvPr id="369" name="楕円 368"/>
        <xdr:cNvSpPr/>
      </xdr:nvSpPr>
      <xdr:spPr>
        <a:xfrm>
          <a:off x="9588500" y="96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2315</xdr:rowOff>
    </xdr:from>
    <xdr:ext cx="534377" cy="259045"/>
    <xdr:sp macro="" textlink="">
      <xdr:nvSpPr>
        <xdr:cNvPr id="370" name="テキスト ボックス 369"/>
        <xdr:cNvSpPr txBox="1"/>
      </xdr:nvSpPr>
      <xdr:spPr>
        <a:xfrm>
          <a:off x="9372111" y="9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121227</xdr:rowOff>
    </xdr:from>
    <xdr:to>
      <xdr:col>46</xdr:col>
      <xdr:colOff>38100</xdr:colOff>
      <xdr:row>56</xdr:row>
      <xdr:rowOff>51377</xdr:rowOff>
    </xdr:to>
    <xdr:sp macro="" textlink="">
      <xdr:nvSpPr>
        <xdr:cNvPr id="371" name="楕円 370"/>
        <xdr:cNvSpPr/>
      </xdr:nvSpPr>
      <xdr:spPr>
        <a:xfrm>
          <a:off x="8699500" y="95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67904</xdr:rowOff>
    </xdr:from>
    <xdr:ext cx="534377" cy="259045"/>
    <xdr:sp macro="" textlink="">
      <xdr:nvSpPr>
        <xdr:cNvPr id="372" name="テキスト ボックス 371"/>
        <xdr:cNvSpPr txBox="1"/>
      </xdr:nvSpPr>
      <xdr:spPr>
        <a:xfrm>
          <a:off x="8483111" y="93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46571</xdr:rowOff>
    </xdr:from>
    <xdr:to>
      <xdr:col>41</xdr:col>
      <xdr:colOff>101600</xdr:colOff>
      <xdr:row>56</xdr:row>
      <xdr:rowOff>148171</xdr:rowOff>
    </xdr:to>
    <xdr:sp macro="" textlink="">
      <xdr:nvSpPr>
        <xdr:cNvPr id="373" name="楕円 372"/>
        <xdr:cNvSpPr/>
      </xdr:nvSpPr>
      <xdr:spPr>
        <a:xfrm>
          <a:off x="7810500" y="96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164698</xdr:rowOff>
    </xdr:from>
    <xdr:ext cx="534377" cy="259045"/>
    <xdr:sp macro="" textlink="">
      <xdr:nvSpPr>
        <xdr:cNvPr id="374" name="テキスト ボックス 373"/>
        <xdr:cNvSpPr txBox="1"/>
      </xdr:nvSpPr>
      <xdr:spPr>
        <a:xfrm>
          <a:off x="7594111" y="9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115627</xdr:rowOff>
    </xdr:from>
    <xdr:to>
      <xdr:col>36</xdr:col>
      <xdr:colOff>165100</xdr:colOff>
      <xdr:row>57</xdr:row>
      <xdr:rowOff>45777</xdr:rowOff>
    </xdr:to>
    <xdr:sp macro="" textlink="">
      <xdr:nvSpPr>
        <xdr:cNvPr id="375" name="楕円 374"/>
        <xdr:cNvSpPr/>
      </xdr:nvSpPr>
      <xdr:spPr>
        <a:xfrm>
          <a:off x="6921500" y="97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62304</xdr:rowOff>
    </xdr:from>
    <xdr:ext cx="534377" cy="259045"/>
    <xdr:sp macro="" textlink="">
      <xdr:nvSpPr>
        <xdr:cNvPr id="376" name="テキスト ボックス 375"/>
        <xdr:cNvSpPr txBox="1"/>
      </xdr:nvSpPr>
      <xdr:spPr>
        <a:xfrm>
          <a:off x="6705111" y="94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36326</xdr:rowOff>
    </xdr:from>
    <xdr:to>
      <xdr:col>55</xdr:col>
      <xdr:colOff>0</xdr:colOff>
      <xdr:row>78</xdr:row>
      <xdr:rowOff>47346</xdr:rowOff>
    </xdr:to>
    <xdr:cxnSp macro="">
      <xdr:nvCxnSpPr>
        <xdr:cNvPr id="403" name="直線コネクタ 402"/>
        <xdr:cNvCxnSpPr/>
      </xdr:nvCxnSpPr>
      <xdr:spPr>
        <a:xfrm>
          <a:off x="9639300" y="13409426"/>
          <a:ext cx="838200" cy="1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26726</xdr:rowOff>
    </xdr:from>
    <xdr:to>
      <xdr:col>50</xdr:col>
      <xdr:colOff>114300</xdr:colOff>
      <xdr:row>78</xdr:row>
      <xdr:rowOff>36326</xdr:rowOff>
    </xdr:to>
    <xdr:cxnSp macro="">
      <xdr:nvCxnSpPr>
        <xdr:cNvPr id="406" name="直線コネクタ 405"/>
        <xdr:cNvCxnSpPr/>
      </xdr:nvCxnSpPr>
      <xdr:spPr>
        <a:xfrm>
          <a:off x="8750300" y="13399826"/>
          <a:ext cx="88900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26726</xdr:rowOff>
    </xdr:from>
    <xdr:to>
      <xdr:col>45</xdr:col>
      <xdr:colOff>177800</xdr:colOff>
      <xdr:row>78</xdr:row>
      <xdr:rowOff>33035</xdr:rowOff>
    </xdr:to>
    <xdr:cxnSp macro="">
      <xdr:nvCxnSpPr>
        <xdr:cNvPr id="409" name="直線コネクタ 408"/>
        <xdr:cNvCxnSpPr/>
      </xdr:nvCxnSpPr>
      <xdr:spPr>
        <a:xfrm flipV="1">
          <a:off x="7861300" y="13399826"/>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33035</xdr:rowOff>
    </xdr:from>
    <xdr:to>
      <xdr:col>41</xdr:col>
      <xdr:colOff>50800</xdr:colOff>
      <xdr:row>78</xdr:row>
      <xdr:rowOff>40900</xdr:rowOff>
    </xdr:to>
    <xdr:cxnSp macro="">
      <xdr:nvCxnSpPr>
        <xdr:cNvPr id="412" name="直線コネクタ 411"/>
        <xdr:cNvCxnSpPr/>
      </xdr:nvCxnSpPr>
      <xdr:spPr>
        <a:xfrm flipV="1">
          <a:off x="6972300" y="13406135"/>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167996</xdr:rowOff>
    </xdr:from>
    <xdr:to>
      <xdr:col>55</xdr:col>
      <xdr:colOff>50800</xdr:colOff>
      <xdr:row>78</xdr:row>
      <xdr:rowOff>98146</xdr:rowOff>
    </xdr:to>
    <xdr:sp macro="" textlink="">
      <xdr:nvSpPr>
        <xdr:cNvPr id="422" name="楕円 421"/>
        <xdr:cNvSpPr/>
      </xdr:nvSpPr>
      <xdr:spPr>
        <a:xfrm>
          <a:off x="104267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82923</xdr:rowOff>
    </xdr:from>
    <xdr:ext cx="469744" cy="259045"/>
    <xdr:sp macro="" textlink="">
      <xdr:nvSpPr>
        <xdr:cNvPr id="423" name="商工費該当値テキスト"/>
        <xdr:cNvSpPr txBox="1"/>
      </xdr:nvSpPr>
      <xdr:spPr>
        <a:xfrm>
          <a:off x="10528300" y="132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156976</xdr:rowOff>
    </xdr:from>
    <xdr:to>
      <xdr:col>50</xdr:col>
      <xdr:colOff>165100</xdr:colOff>
      <xdr:row>78</xdr:row>
      <xdr:rowOff>87126</xdr:rowOff>
    </xdr:to>
    <xdr:sp macro="" textlink="">
      <xdr:nvSpPr>
        <xdr:cNvPr id="424" name="楕円 423"/>
        <xdr:cNvSpPr/>
      </xdr:nvSpPr>
      <xdr:spPr>
        <a:xfrm>
          <a:off x="95885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78253</xdr:rowOff>
    </xdr:from>
    <xdr:ext cx="469744" cy="259045"/>
    <xdr:sp macro="" textlink="">
      <xdr:nvSpPr>
        <xdr:cNvPr id="425" name="テキスト ボックス 424"/>
        <xdr:cNvSpPr txBox="1"/>
      </xdr:nvSpPr>
      <xdr:spPr>
        <a:xfrm>
          <a:off x="9404428" y="134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147376</xdr:rowOff>
    </xdr:from>
    <xdr:to>
      <xdr:col>46</xdr:col>
      <xdr:colOff>38100</xdr:colOff>
      <xdr:row>78</xdr:row>
      <xdr:rowOff>77526</xdr:rowOff>
    </xdr:to>
    <xdr:sp macro="" textlink="">
      <xdr:nvSpPr>
        <xdr:cNvPr id="426" name="楕円 425"/>
        <xdr:cNvSpPr/>
      </xdr:nvSpPr>
      <xdr:spPr>
        <a:xfrm>
          <a:off x="8699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68653</xdr:rowOff>
    </xdr:from>
    <xdr:ext cx="469744" cy="259045"/>
    <xdr:sp macro="" textlink="">
      <xdr:nvSpPr>
        <xdr:cNvPr id="427" name="テキスト ボックス 426"/>
        <xdr:cNvSpPr txBox="1"/>
      </xdr:nvSpPr>
      <xdr:spPr>
        <a:xfrm>
          <a:off x="8515428" y="13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153685</xdr:rowOff>
    </xdr:from>
    <xdr:to>
      <xdr:col>41</xdr:col>
      <xdr:colOff>101600</xdr:colOff>
      <xdr:row>78</xdr:row>
      <xdr:rowOff>83835</xdr:rowOff>
    </xdr:to>
    <xdr:sp macro="" textlink="">
      <xdr:nvSpPr>
        <xdr:cNvPr id="428" name="楕円 427"/>
        <xdr:cNvSpPr/>
      </xdr:nvSpPr>
      <xdr:spPr>
        <a:xfrm>
          <a:off x="7810500" y="133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74962</xdr:rowOff>
    </xdr:from>
    <xdr:ext cx="469744" cy="259045"/>
    <xdr:sp macro="" textlink="">
      <xdr:nvSpPr>
        <xdr:cNvPr id="429" name="テキスト ボックス 428"/>
        <xdr:cNvSpPr txBox="1"/>
      </xdr:nvSpPr>
      <xdr:spPr>
        <a:xfrm>
          <a:off x="7626428" y="134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161550</xdr:rowOff>
    </xdr:from>
    <xdr:to>
      <xdr:col>36</xdr:col>
      <xdr:colOff>165100</xdr:colOff>
      <xdr:row>78</xdr:row>
      <xdr:rowOff>91700</xdr:rowOff>
    </xdr:to>
    <xdr:sp macro="" textlink="">
      <xdr:nvSpPr>
        <xdr:cNvPr id="430" name="楕円 429"/>
        <xdr:cNvSpPr/>
      </xdr:nvSpPr>
      <xdr:spPr>
        <a:xfrm>
          <a:off x="6921500" y="13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82827</xdr:rowOff>
    </xdr:from>
    <xdr:ext cx="469744" cy="259045"/>
    <xdr:sp macro="" textlink="">
      <xdr:nvSpPr>
        <xdr:cNvPr id="431" name="テキスト ボックス 430"/>
        <xdr:cNvSpPr txBox="1"/>
      </xdr:nvSpPr>
      <xdr:spPr>
        <a:xfrm>
          <a:off x="6737428" y="13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105400</xdr:rowOff>
    </xdr:from>
    <xdr:to>
      <xdr:col>55</xdr:col>
      <xdr:colOff>0</xdr:colOff>
      <xdr:row>96</xdr:row>
      <xdr:rowOff>150695</xdr:rowOff>
    </xdr:to>
    <xdr:cxnSp macro="">
      <xdr:nvCxnSpPr>
        <xdr:cNvPr id="462" name="直線コネクタ 461"/>
        <xdr:cNvCxnSpPr/>
      </xdr:nvCxnSpPr>
      <xdr:spPr>
        <a:xfrm>
          <a:off x="9639300" y="16564600"/>
          <a:ext cx="8382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105400</xdr:rowOff>
    </xdr:from>
    <xdr:to>
      <xdr:col>50</xdr:col>
      <xdr:colOff>114300</xdr:colOff>
      <xdr:row>97</xdr:row>
      <xdr:rowOff>4423</xdr:rowOff>
    </xdr:to>
    <xdr:cxnSp macro="">
      <xdr:nvCxnSpPr>
        <xdr:cNvPr id="465" name="直線コネクタ 464"/>
        <xdr:cNvCxnSpPr/>
      </xdr:nvCxnSpPr>
      <xdr:spPr>
        <a:xfrm flipV="1">
          <a:off x="8750300" y="16564600"/>
          <a:ext cx="889000" cy="7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91390</xdr:rowOff>
    </xdr:from>
    <xdr:to>
      <xdr:col>45</xdr:col>
      <xdr:colOff>177800</xdr:colOff>
      <xdr:row>97</xdr:row>
      <xdr:rowOff>4423</xdr:rowOff>
    </xdr:to>
    <xdr:cxnSp macro="">
      <xdr:nvCxnSpPr>
        <xdr:cNvPr id="468" name="直線コネクタ 467"/>
        <xdr:cNvCxnSpPr/>
      </xdr:nvCxnSpPr>
      <xdr:spPr>
        <a:xfrm>
          <a:off x="7861300" y="16550590"/>
          <a:ext cx="889000" cy="8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91390</xdr:rowOff>
    </xdr:from>
    <xdr:to>
      <xdr:col>41</xdr:col>
      <xdr:colOff>50800</xdr:colOff>
      <xdr:row>96</xdr:row>
      <xdr:rowOff>140734</xdr:rowOff>
    </xdr:to>
    <xdr:cxnSp macro="">
      <xdr:nvCxnSpPr>
        <xdr:cNvPr id="471" name="直線コネクタ 470"/>
        <xdr:cNvCxnSpPr/>
      </xdr:nvCxnSpPr>
      <xdr:spPr>
        <a:xfrm flipV="1">
          <a:off x="6972300" y="16550590"/>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99895</xdr:rowOff>
    </xdr:from>
    <xdr:to>
      <xdr:col>55</xdr:col>
      <xdr:colOff>50800</xdr:colOff>
      <xdr:row>97</xdr:row>
      <xdr:rowOff>30045</xdr:rowOff>
    </xdr:to>
    <xdr:sp macro="" textlink="">
      <xdr:nvSpPr>
        <xdr:cNvPr id="481" name="楕円 480"/>
        <xdr:cNvSpPr/>
      </xdr:nvSpPr>
      <xdr:spPr>
        <a:xfrm>
          <a:off x="10426700" y="165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78322</xdr:rowOff>
    </xdr:from>
    <xdr:ext cx="534377" cy="259045"/>
    <xdr:sp macro="" textlink="">
      <xdr:nvSpPr>
        <xdr:cNvPr id="482" name="土木費該当値テキスト"/>
        <xdr:cNvSpPr txBox="1"/>
      </xdr:nvSpPr>
      <xdr:spPr>
        <a:xfrm>
          <a:off x="10528300" y="165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54600</xdr:rowOff>
    </xdr:from>
    <xdr:to>
      <xdr:col>50</xdr:col>
      <xdr:colOff>165100</xdr:colOff>
      <xdr:row>96</xdr:row>
      <xdr:rowOff>156200</xdr:rowOff>
    </xdr:to>
    <xdr:sp macro="" textlink="">
      <xdr:nvSpPr>
        <xdr:cNvPr id="483" name="楕円 482"/>
        <xdr:cNvSpPr/>
      </xdr:nvSpPr>
      <xdr:spPr>
        <a:xfrm>
          <a:off x="9588500" y="165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147327</xdr:rowOff>
    </xdr:from>
    <xdr:ext cx="534377" cy="259045"/>
    <xdr:sp macro="" textlink="">
      <xdr:nvSpPr>
        <xdr:cNvPr id="484" name="テキスト ボックス 483"/>
        <xdr:cNvSpPr txBox="1"/>
      </xdr:nvSpPr>
      <xdr:spPr>
        <a:xfrm>
          <a:off x="9372111" y="166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125073</xdr:rowOff>
    </xdr:from>
    <xdr:to>
      <xdr:col>46</xdr:col>
      <xdr:colOff>38100</xdr:colOff>
      <xdr:row>97</xdr:row>
      <xdr:rowOff>55223</xdr:rowOff>
    </xdr:to>
    <xdr:sp macro="" textlink="">
      <xdr:nvSpPr>
        <xdr:cNvPr id="485" name="楕円 484"/>
        <xdr:cNvSpPr/>
      </xdr:nvSpPr>
      <xdr:spPr>
        <a:xfrm>
          <a:off x="8699500" y="165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46350</xdr:rowOff>
    </xdr:from>
    <xdr:ext cx="534377" cy="259045"/>
    <xdr:sp macro="" textlink="">
      <xdr:nvSpPr>
        <xdr:cNvPr id="486" name="テキスト ボックス 485"/>
        <xdr:cNvSpPr txBox="1"/>
      </xdr:nvSpPr>
      <xdr:spPr>
        <a:xfrm>
          <a:off x="8483111" y="166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40590</xdr:rowOff>
    </xdr:from>
    <xdr:to>
      <xdr:col>41</xdr:col>
      <xdr:colOff>101600</xdr:colOff>
      <xdr:row>96</xdr:row>
      <xdr:rowOff>142190</xdr:rowOff>
    </xdr:to>
    <xdr:sp macro="" textlink="">
      <xdr:nvSpPr>
        <xdr:cNvPr id="487" name="楕円 486"/>
        <xdr:cNvSpPr/>
      </xdr:nvSpPr>
      <xdr:spPr>
        <a:xfrm>
          <a:off x="7810500" y="164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158717</xdr:rowOff>
    </xdr:from>
    <xdr:ext cx="534377" cy="259045"/>
    <xdr:sp macro="" textlink="">
      <xdr:nvSpPr>
        <xdr:cNvPr id="488" name="テキスト ボックス 487"/>
        <xdr:cNvSpPr txBox="1"/>
      </xdr:nvSpPr>
      <xdr:spPr>
        <a:xfrm>
          <a:off x="7594111" y="162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89934</xdr:rowOff>
    </xdr:from>
    <xdr:to>
      <xdr:col>36</xdr:col>
      <xdr:colOff>165100</xdr:colOff>
      <xdr:row>97</xdr:row>
      <xdr:rowOff>20084</xdr:rowOff>
    </xdr:to>
    <xdr:sp macro="" textlink="">
      <xdr:nvSpPr>
        <xdr:cNvPr id="489" name="楕円 488"/>
        <xdr:cNvSpPr/>
      </xdr:nvSpPr>
      <xdr:spPr>
        <a:xfrm>
          <a:off x="6921500" y="165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11211</xdr:rowOff>
    </xdr:from>
    <xdr:ext cx="534377" cy="259045"/>
    <xdr:sp macro="" textlink="">
      <xdr:nvSpPr>
        <xdr:cNvPr id="490" name="テキスト ボックス 489"/>
        <xdr:cNvSpPr txBox="1"/>
      </xdr:nvSpPr>
      <xdr:spPr>
        <a:xfrm>
          <a:off x="6705111" y="166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64948</xdr:rowOff>
    </xdr:from>
    <xdr:to>
      <xdr:col>85</xdr:col>
      <xdr:colOff>127000</xdr:colOff>
      <xdr:row>36</xdr:row>
      <xdr:rowOff>144958</xdr:rowOff>
    </xdr:to>
    <xdr:cxnSp macro="">
      <xdr:nvCxnSpPr>
        <xdr:cNvPr id="518" name="直線コネクタ 517"/>
        <xdr:cNvCxnSpPr/>
      </xdr:nvCxnSpPr>
      <xdr:spPr>
        <a:xfrm>
          <a:off x="15481300" y="623714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64948</xdr:rowOff>
    </xdr:from>
    <xdr:to>
      <xdr:col>81</xdr:col>
      <xdr:colOff>50800</xdr:colOff>
      <xdr:row>36</xdr:row>
      <xdr:rowOff>142032</xdr:rowOff>
    </xdr:to>
    <xdr:cxnSp macro="">
      <xdr:nvCxnSpPr>
        <xdr:cNvPr id="521" name="直線コネクタ 520"/>
        <xdr:cNvCxnSpPr/>
      </xdr:nvCxnSpPr>
      <xdr:spPr>
        <a:xfrm flipV="1">
          <a:off x="14592300" y="6237148"/>
          <a:ext cx="8890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117937</xdr:rowOff>
    </xdr:from>
    <xdr:to>
      <xdr:col>76</xdr:col>
      <xdr:colOff>114300</xdr:colOff>
      <xdr:row>36</xdr:row>
      <xdr:rowOff>142032</xdr:rowOff>
    </xdr:to>
    <xdr:cxnSp macro="">
      <xdr:nvCxnSpPr>
        <xdr:cNvPr id="524" name="直線コネクタ 523"/>
        <xdr:cNvCxnSpPr/>
      </xdr:nvCxnSpPr>
      <xdr:spPr>
        <a:xfrm>
          <a:off x="13703300" y="6290137"/>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54387</xdr:rowOff>
    </xdr:from>
    <xdr:to>
      <xdr:col>71</xdr:col>
      <xdr:colOff>177800</xdr:colOff>
      <xdr:row>36</xdr:row>
      <xdr:rowOff>117937</xdr:rowOff>
    </xdr:to>
    <xdr:cxnSp macro="">
      <xdr:nvCxnSpPr>
        <xdr:cNvPr id="527" name="直線コネクタ 526"/>
        <xdr:cNvCxnSpPr/>
      </xdr:nvCxnSpPr>
      <xdr:spPr>
        <a:xfrm>
          <a:off x="12814300" y="6055137"/>
          <a:ext cx="889000" cy="2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1" name="テキスト ボックス 530"/>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94158</xdr:rowOff>
    </xdr:from>
    <xdr:to>
      <xdr:col>85</xdr:col>
      <xdr:colOff>177800</xdr:colOff>
      <xdr:row>37</xdr:row>
      <xdr:rowOff>24308</xdr:rowOff>
    </xdr:to>
    <xdr:sp macro="" textlink="">
      <xdr:nvSpPr>
        <xdr:cNvPr id="537" name="楕円 536"/>
        <xdr:cNvSpPr/>
      </xdr:nvSpPr>
      <xdr:spPr>
        <a:xfrm>
          <a:off x="16268700" y="62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72585</xdr:rowOff>
    </xdr:from>
    <xdr:ext cx="534377" cy="259045"/>
    <xdr:sp macro="" textlink="">
      <xdr:nvSpPr>
        <xdr:cNvPr id="538" name="消防費該当値テキスト"/>
        <xdr:cNvSpPr txBox="1"/>
      </xdr:nvSpPr>
      <xdr:spPr>
        <a:xfrm>
          <a:off x="16370300" y="62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14148</xdr:rowOff>
    </xdr:from>
    <xdr:to>
      <xdr:col>81</xdr:col>
      <xdr:colOff>101600</xdr:colOff>
      <xdr:row>36</xdr:row>
      <xdr:rowOff>115748</xdr:rowOff>
    </xdr:to>
    <xdr:sp macro="" textlink="">
      <xdr:nvSpPr>
        <xdr:cNvPr id="539" name="楕円 538"/>
        <xdr:cNvSpPr/>
      </xdr:nvSpPr>
      <xdr:spPr>
        <a:xfrm>
          <a:off x="15430500" y="61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132275</xdr:rowOff>
    </xdr:from>
    <xdr:ext cx="534377" cy="259045"/>
    <xdr:sp macro="" textlink="">
      <xdr:nvSpPr>
        <xdr:cNvPr id="540" name="テキスト ボックス 539"/>
        <xdr:cNvSpPr txBox="1"/>
      </xdr:nvSpPr>
      <xdr:spPr>
        <a:xfrm>
          <a:off x="15214111" y="59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91232</xdr:rowOff>
    </xdr:from>
    <xdr:to>
      <xdr:col>76</xdr:col>
      <xdr:colOff>165100</xdr:colOff>
      <xdr:row>37</xdr:row>
      <xdr:rowOff>21382</xdr:rowOff>
    </xdr:to>
    <xdr:sp macro="" textlink="">
      <xdr:nvSpPr>
        <xdr:cNvPr id="541" name="楕円 540"/>
        <xdr:cNvSpPr/>
      </xdr:nvSpPr>
      <xdr:spPr>
        <a:xfrm>
          <a:off x="14541500" y="62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12509</xdr:rowOff>
    </xdr:from>
    <xdr:ext cx="534377" cy="259045"/>
    <xdr:sp macro="" textlink="">
      <xdr:nvSpPr>
        <xdr:cNvPr id="542" name="テキスト ボックス 541"/>
        <xdr:cNvSpPr txBox="1"/>
      </xdr:nvSpPr>
      <xdr:spPr>
        <a:xfrm>
          <a:off x="14325111" y="63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67137</xdr:rowOff>
    </xdr:from>
    <xdr:to>
      <xdr:col>72</xdr:col>
      <xdr:colOff>38100</xdr:colOff>
      <xdr:row>36</xdr:row>
      <xdr:rowOff>168737</xdr:rowOff>
    </xdr:to>
    <xdr:sp macro="" textlink="">
      <xdr:nvSpPr>
        <xdr:cNvPr id="543" name="楕円 542"/>
        <xdr:cNvSpPr/>
      </xdr:nvSpPr>
      <xdr:spPr>
        <a:xfrm>
          <a:off x="13652500" y="62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13814</xdr:rowOff>
    </xdr:from>
    <xdr:ext cx="534377" cy="259045"/>
    <xdr:sp macro="" textlink="">
      <xdr:nvSpPr>
        <xdr:cNvPr id="544" name="テキスト ボックス 543"/>
        <xdr:cNvSpPr txBox="1"/>
      </xdr:nvSpPr>
      <xdr:spPr>
        <a:xfrm>
          <a:off x="13436111" y="60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3587</xdr:rowOff>
    </xdr:from>
    <xdr:to>
      <xdr:col>67</xdr:col>
      <xdr:colOff>101600</xdr:colOff>
      <xdr:row>35</xdr:row>
      <xdr:rowOff>105187</xdr:rowOff>
    </xdr:to>
    <xdr:sp macro="" textlink="">
      <xdr:nvSpPr>
        <xdr:cNvPr id="545" name="楕円 544"/>
        <xdr:cNvSpPr/>
      </xdr:nvSpPr>
      <xdr:spPr>
        <a:xfrm>
          <a:off x="12763500" y="6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121714</xdr:rowOff>
    </xdr:from>
    <xdr:ext cx="534377" cy="259045"/>
    <xdr:sp macro="" textlink="">
      <xdr:nvSpPr>
        <xdr:cNvPr id="546" name="テキスト ボックス 545"/>
        <xdr:cNvSpPr txBox="1"/>
      </xdr:nvSpPr>
      <xdr:spPr>
        <a:xfrm>
          <a:off x="12547111" y="57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67558</xdr:rowOff>
    </xdr:from>
    <xdr:to>
      <xdr:col>85</xdr:col>
      <xdr:colOff>127000</xdr:colOff>
      <xdr:row>56</xdr:row>
      <xdr:rowOff>141395</xdr:rowOff>
    </xdr:to>
    <xdr:cxnSp macro="">
      <xdr:nvCxnSpPr>
        <xdr:cNvPr id="576" name="直線コネクタ 575"/>
        <xdr:cNvCxnSpPr/>
      </xdr:nvCxnSpPr>
      <xdr:spPr>
        <a:xfrm>
          <a:off x="15481300" y="9668758"/>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67558</xdr:rowOff>
    </xdr:from>
    <xdr:to>
      <xdr:col>81</xdr:col>
      <xdr:colOff>50800</xdr:colOff>
      <xdr:row>57</xdr:row>
      <xdr:rowOff>40374</xdr:rowOff>
    </xdr:to>
    <xdr:cxnSp macro="">
      <xdr:nvCxnSpPr>
        <xdr:cNvPr id="579" name="直線コネクタ 578"/>
        <xdr:cNvCxnSpPr/>
      </xdr:nvCxnSpPr>
      <xdr:spPr>
        <a:xfrm flipV="1">
          <a:off x="14592300" y="9668758"/>
          <a:ext cx="889000" cy="1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102895</xdr:rowOff>
    </xdr:from>
    <xdr:to>
      <xdr:col>76</xdr:col>
      <xdr:colOff>114300</xdr:colOff>
      <xdr:row>57</xdr:row>
      <xdr:rowOff>40374</xdr:rowOff>
    </xdr:to>
    <xdr:cxnSp macro="">
      <xdr:nvCxnSpPr>
        <xdr:cNvPr id="582" name="直線コネクタ 581"/>
        <xdr:cNvCxnSpPr/>
      </xdr:nvCxnSpPr>
      <xdr:spPr>
        <a:xfrm>
          <a:off x="13703300" y="9704095"/>
          <a:ext cx="889000" cy="10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102895</xdr:rowOff>
    </xdr:from>
    <xdr:to>
      <xdr:col>71</xdr:col>
      <xdr:colOff>177800</xdr:colOff>
      <xdr:row>57</xdr:row>
      <xdr:rowOff>105676</xdr:rowOff>
    </xdr:to>
    <xdr:cxnSp macro="">
      <xdr:nvCxnSpPr>
        <xdr:cNvPr id="585" name="直線コネクタ 584"/>
        <xdr:cNvCxnSpPr/>
      </xdr:nvCxnSpPr>
      <xdr:spPr>
        <a:xfrm flipV="1">
          <a:off x="12814300" y="9704095"/>
          <a:ext cx="889000" cy="1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90595</xdr:rowOff>
    </xdr:from>
    <xdr:to>
      <xdr:col>85</xdr:col>
      <xdr:colOff>177800</xdr:colOff>
      <xdr:row>57</xdr:row>
      <xdr:rowOff>20745</xdr:rowOff>
    </xdr:to>
    <xdr:sp macro="" textlink="">
      <xdr:nvSpPr>
        <xdr:cNvPr id="595" name="楕円 594"/>
        <xdr:cNvSpPr/>
      </xdr:nvSpPr>
      <xdr:spPr>
        <a:xfrm>
          <a:off x="16268700" y="96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69022</xdr:rowOff>
    </xdr:from>
    <xdr:ext cx="534377" cy="259045"/>
    <xdr:sp macro="" textlink="">
      <xdr:nvSpPr>
        <xdr:cNvPr id="596" name="教育費該当値テキスト"/>
        <xdr:cNvSpPr txBox="1"/>
      </xdr:nvSpPr>
      <xdr:spPr>
        <a:xfrm>
          <a:off x="16370300" y="96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16758</xdr:rowOff>
    </xdr:from>
    <xdr:to>
      <xdr:col>81</xdr:col>
      <xdr:colOff>101600</xdr:colOff>
      <xdr:row>56</xdr:row>
      <xdr:rowOff>118358</xdr:rowOff>
    </xdr:to>
    <xdr:sp macro="" textlink="">
      <xdr:nvSpPr>
        <xdr:cNvPr id="597" name="楕円 596"/>
        <xdr:cNvSpPr/>
      </xdr:nvSpPr>
      <xdr:spPr>
        <a:xfrm>
          <a:off x="15430500" y="96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109485</xdr:rowOff>
    </xdr:from>
    <xdr:ext cx="534377" cy="259045"/>
    <xdr:sp macro="" textlink="">
      <xdr:nvSpPr>
        <xdr:cNvPr id="598" name="テキスト ボックス 597"/>
        <xdr:cNvSpPr txBox="1"/>
      </xdr:nvSpPr>
      <xdr:spPr>
        <a:xfrm>
          <a:off x="15214111" y="97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161024</xdr:rowOff>
    </xdr:from>
    <xdr:to>
      <xdr:col>76</xdr:col>
      <xdr:colOff>165100</xdr:colOff>
      <xdr:row>57</xdr:row>
      <xdr:rowOff>91174</xdr:rowOff>
    </xdr:to>
    <xdr:sp macro="" textlink="">
      <xdr:nvSpPr>
        <xdr:cNvPr id="599" name="楕円 598"/>
        <xdr:cNvSpPr/>
      </xdr:nvSpPr>
      <xdr:spPr>
        <a:xfrm>
          <a:off x="14541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82301</xdr:rowOff>
    </xdr:from>
    <xdr:ext cx="534377" cy="259045"/>
    <xdr:sp macro="" textlink="">
      <xdr:nvSpPr>
        <xdr:cNvPr id="600" name="テキスト ボックス 599"/>
        <xdr:cNvSpPr txBox="1"/>
      </xdr:nvSpPr>
      <xdr:spPr>
        <a:xfrm>
          <a:off x="14325111" y="98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52095</xdr:rowOff>
    </xdr:from>
    <xdr:to>
      <xdr:col>72</xdr:col>
      <xdr:colOff>38100</xdr:colOff>
      <xdr:row>56</xdr:row>
      <xdr:rowOff>153695</xdr:rowOff>
    </xdr:to>
    <xdr:sp macro="" textlink="">
      <xdr:nvSpPr>
        <xdr:cNvPr id="601" name="楕円 600"/>
        <xdr:cNvSpPr/>
      </xdr:nvSpPr>
      <xdr:spPr>
        <a:xfrm>
          <a:off x="13652500" y="96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144822</xdr:rowOff>
    </xdr:from>
    <xdr:ext cx="534377" cy="259045"/>
    <xdr:sp macro="" textlink="">
      <xdr:nvSpPr>
        <xdr:cNvPr id="602" name="テキスト ボックス 601"/>
        <xdr:cNvSpPr txBox="1"/>
      </xdr:nvSpPr>
      <xdr:spPr>
        <a:xfrm>
          <a:off x="13436111" y="97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54876</xdr:rowOff>
    </xdr:from>
    <xdr:to>
      <xdr:col>67</xdr:col>
      <xdr:colOff>101600</xdr:colOff>
      <xdr:row>57</xdr:row>
      <xdr:rowOff>156476</xdr:rowOff>
    </xdr:to>
    <xdr:sp macro="" textlink="">
      <xdr:nvSpPr>
        <xdr:cNvPr id="603" name="楕円 602"/>
        <xdr:cNvSpPr/>
      </xdr:nvSpPr>
      <xdr:spPr>
        <a:xfrm>
          <a:off x="12763500" y="98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147603</xdr:rowOff>
    </xdr:from>
    <xdr:ext cx="534377" cy="259045"/>
    <xdr:sp macro="" textlink="">
      <xdr:nvSpPr>
        <xdr:cNvPr id="604" name="テキスト ボックス 603"/>
        <xdr:cNvSpPr txBox="1"/>
      </xdr:nvSpPr>
      <xdr:spPr>
        <a:xfrm>
          <a:off x="12547111" y="99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1479</xdr:rowOff>
    </xdr:from>
    <xdr:to>
      <xdr:col>85</xdr:col>
      <xdr:colOff>127000</xdr:colOff>
      <xdr:row>79</xdr:row>
      <xdr:rowOff>32193</xdr:rowOff>
    </xdr:to>
    <xdr:cxnSp macro="">
      <xdr:nvCxnSpPr>
        <xdr:cNvPr id="635" name="直線コネクタ 634"/>
        <xdr:cNvCxnSpPr/>
      </xdr:nvCxnSpPr>
      <xdr:spPr>
        <a:xfrm>
          <a:off x="15481300" y="13546029"/>
          <a:ext cx="8382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82958</xdr:rowOff>
    </xdr:from>
    <xdr:to>
      <xdr:col>81</xdr:col>
      <xdr:colOff>50800</xdr:colOff>
      <xdr:row>79</xdr:row>
      <xdr:rowOff>1479</xdr:rowOff>
    </xdr:to>
    <xdr:cxnSp macro="">
      <xdr:nvCxnSpPr>
        <xdr:cNvPr id="638" name="直線コネクタ 637"/>
        <xdr:cNvCxnSpPr/>
      </xdr:nvCxnSpPr>
      <xdr:spPr>
        <a:xfrm>
          <a:off x="14592300" y="13284608"/>
          <a:ext cx="889000" cy="2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82958</xdr:rowOff>
    </xdr:from>
    <xdr:to>
      <xdr:col>76</xdr:col>
      <xdr:colOff>114300</xdr:colOff>
      <xdr:row>77</xdr:row>
      <xdr:rowOff>161711</xdr:rowOff>
    </xdr:to>
    <xdr:cxnSp macro="">
      <xdr:nvCxnSpPr>
        <xdr:cNvPr id="641" name="直線コネクタ 640"/>
        <xdr:cNvCxnSpPr/>
      </xdr:nvCxnSpPr>
      <xdr:spPr>
        <a:xfrm flipV="1">
          <a:off x="13703300" y="13284608"/>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40287</xdr:rowOff>
    </xdr:from>
    <xdr:ext cx="469744" cy="259045"/>
    <xdr:sp macro="" textlink="">
      <xdr:nvSpPr>
        <xdr:cNvPr id="643" name="テキスト ボックス 642"/>
        <xdr:cNvSpPr txBox="1"/>
      </xdr:nvSpPr>
      <xdr:spPr>
        <a:xfrm>
          <a:off x="14357428"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161711</xdr:rowOff>
    </xdr:from>
    <xdr:to>
      <xdr:col>71</xdr:col>
      <xdr:colOff>177800</xdr:colOff>
      <xdr:row>79</xdr:row>
      <xdr:rowOff>31572</xdr:rowOff>
    </xdr:to>
    <xdr:cxnSp macro="">
      <xdr:nvCxnSpPr>
        <xdr:cNvPr id="644" name="直線コネクタ 643"/>
        <xdr:cNvCxnSpPr/>
      </xdr:nvCxnSpPr>
      <xdr:spPr>
        <a:xfrm flipV="1">
          <a:off x="12814300" y="13363361"/>
          <a:ext cx="889000" cy="2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152843</xdr:rowOff>
    </xdr:from>
    <xdr:to>
      <xdr:col>85</xdr:col>
      <xdr:colOff>177800</xdr:colOff>
      <xdr:row>79</xdr:row>
      <xdr:rowOff>82993</xdr:rowOff>
    </xdr:to>
    <xdr:sp macro="" textlink="">
      <xdr:nvSpPr>
        <xdr:cNvPr id="654" name="楕円 653"/>
        <xdr:cNvSpPr/>
      </xdr:nvSpPr>
      <xdr:spPr>
        <a:xfrm>
          <a:off x="16268700" y="135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112220</xdr:rowOff>
    </xdr:from>
    <xdr:ext cx="469744" cy="259045"/>
    <xdr:sp macro="" textlink="">
      <xdr:nvSpPr>
        <xdr:cNvPr id="655" name="災害復旧費該当値テキスト"/>
        <xdr:cNvSpPr txBox="1"/>
      </xdr:nvSpPr>
      <xdr:spPr>
        <a:xfrm>
          <a:off x="16370300" y="1331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122129</xdr:rowOff>
    </xdr:from>
    <xdr:to>
      <xdr:col>81</xdr:col>
      <xdr:colOff>101600</xdr:colOff>
      <xdr:row>79</xdr:row>
      <xdr:rowOff>52279</xdr:rowOff>
    </xdr:to>
    <xdr:sp macro="" textlink="">
      <xdr:nvSpPr>
        <xdr:cNvPr id="656" name="楕円 655"/>
        <xdr:cNvSpPr/>
      </xdr:nvSpPr>
      <xdr:spPr>
        <a:xfrm>
          <a:off x="15430500" y="134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68806</xdr:rowOff>
    </xdr:from>
    <xdr:ext cx="469744" cy="259045"/>
    <xdr:sp macro="" textlink="">
      <xdr:nvSpPr>
        <xdr:cNvPr id="657" name="テキスト ボックス 656"/>
        <xdr:cNvSpPr txBox="1"/>
      </xdr:nvSpPr>
      <xdr:spPr>
        <a:xfrm>
          <a:off x="15246428" y="1327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32158</xdr:rowOff>
    </xdr:from>
    <xdr:to>
      <xdr:col>76</xdr:col>
      <xdr:colOff>165100</xdr:colOff>
      <xdr:row>77</xdr:row>
      <xdr:rowOff>133758</xdr:rowOff>
    </xdr:to>
    <xdr:sp macro="" textlink="">
      <xdr:nvSpPr>
        <xdr:cNvPr id="658" name="楕円 657"/>
        <xdr:cNvSpPr/>
      </xdr:nvSpPr>
      <xdr:spPr>
        <a:xfrm>
          <a:off x="14541500" y="132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150285</xdr:rowOff>
    </xdr:from>
    <xdr:ext cx="534377" cy="259045"/>
    <xdr:sp macro="" textlink="">
      <xdr:nvSpPr>
        <xdr:cNvPr id="659" name="テキスト ボックス 658"/>
        <xdr:cNvSpPr txBox="1"/>
      </xdr:nvSpPr>
      <xdr:spPr>
        <a:xfrm>
          <a:off x="14325111" y="130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110911</xdr:rowOff>
    </xdr:from>
    <xdr:to>
      <xdr:col>72</xdr:col>
      <xdr:colOff>38100</xdr:colOff>
      <xdr:row>78</xdr:row>
      <xdr:rowOff>41061</xdr:rowOff>
    </xdr:to>
    <xdr:sp macro="" textlink="">
      <xdr:nvSpPr>
        <xdr:cNvPr id="660" name="楕円 659"/>
        <xdr:cNvSpPr/>
      </xdr:nvSpPr>
      <xdr:spPr>
        <a:xfrm>
          <a:off x="13652500" y="133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57588</xdr:rowOff>
    </xdr:from>
    <xdr:ext cx="534377" cy="259045"/>
    <xdr:sp macro="" textlink="">
      <xdr:nvSpPr>
        <xdr:cNvPr id="661" name="テキスト ボックス 660"/>
        <xdr:cNvSpPr txBox="1"/>
      </xdr:nvSpPr>
      <xdr:spPr>
        <a:xfrm>
          <a:off x="13436111" y="130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152222</xdr:rowOff>
    </xdr:from>
    <xdr:to>
      <xdr:col>67</xdr:col>
      <xdr:colOff>101600</xdr:colOff>
      <xdr:row>79</xdr:row>
      <xdr:rowOff>82372</xdr:rowOff>
    </xdr:to>
    <xdr:sp macro="" textlink="">
      <xdr:nvSpPr>
        <xdr:cNvPr id="662" name="楕円 661"/>
        <xdr:cNvSpPr/>
      </xdr:nvSpPr>
      <xdr:spPr>
        <a:xfrm>
          <a:off x="12763500" y="135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73499</xdr:rowOff>
    </xdr:from>
    <xdr:ext cx="469744" cy="259045"/>
    <xdr:sp macro="" textlink="">
      <xdr:nvSpPr>
        <xdr:cNvPr id="663" name="テキスト ボックス 662"/>
        <xdr:cNvSpPr txBox="1"/>
      </xdr:nvSpPr>
      <xdr:spPr>
        <a:xfrm>
          <a:off x="12579428" y="1361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95008</xdr:rowOff>
    </xdr:from>
    <xdr:to>
      <xdr:col>85</xdr:col>
      <xdr:colOff>127000</xdr:colOff>
      <xdr:row>93</xdr:row>
      <xdr:rowOff>121692</xdr:rowOff>
    </xdr:to>
    <xdr:cxnSp macro="">
      <xdr:nvCxnSpPr>
        <xdr:cNvPr id="692" name="直線コネクタ 691"/>
        <xdr:cNvCxnSpPr/>
      </xdr:nvCxnSpPr>
      <xdr:spPr>
        <a:xfrm>
          <a:off x="15481300" y="16039858"/>
          <a:ext cx="838200" cy="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3"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95008</xdr:rowOff>
    </xdr:from>
    <xdr:to>
      <xdr:col>81</xdr:col>
      <xdr:colOff>50800</xdr:colOff>
      <xdr:row>93</xdr:row>
      <xdr:rowOff>160706</xdr:rowOff>
    </xdr:to>
    <xdr:cxnSp macro="">
      <xdr:nvCxnSpPr>
        <xdr:cNvPr id="695" name="直線コネクタ 694"/>
        <xdr:cNvCxnSpPr/>
      </xdr:nvCxnSpPr>
      <xdr:spPr>
        <a:xfrm flipV="1">
          <a:off x="14592300" y="16039858"/>
          <a:ext cx="8890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7" name="テキスト ボックス 696"/>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160706</xdr:rowOff>
    </xdr:from>
    <xdr:to>
      <xdr:col>76</xdr:col>
      <xdr:colOff>114300</xdr:colOff>
      <xdr:row>94</xdr:row>
      <xdr:rowOff>15850</xdr:rowOff>
    </xdr:to>
    <xdr:cxnSp macro="">
      <xdr:nvCxnSpPr>
        <xdr:cNvPr id="698" name="直線コネクタ 697"/>
        <xdr:cNvCxnSpPr/>
      </xdr:nvCxnSpPr>
      <xdr:spPr>
        <a:xfrm flipV="1">
          <a:off x="13703300" y="16105556"/>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150622</xdr:rowOff>
    </xdr:from>
    <xdr:to>
      <xdr:col>71</xdr:col>
      <xdr:colOff>177800</xdr:colOff>
      <xdr:row>94</xdr:row>
      <xdr:rowOff>15850</xdr:rowOff>
    </xdr:to>
    <xdr:cxnSp macro="">
      <xdr:nvCxnSpPr>
        <xdr:cNvPr id="701" name="直線コネクタ 700"/>
        <xdr:cNvCxnSpPr/>
      </xdr:nvCxnSpPr>
      <xdr:spPr>
        <a:xfrm>
          <a:off x="12814300" y="1609547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70892</xdr:rowOff>
    </xdr:from>
    <xdr:to>
      <xdr:col>85</xdr:col>
      <xdr:colOff>177800</xdr:colOff>
      <xdr:row>94</xdr:row>
      <xdr:rowOff>1042</xdr:rowOff>
    </xdr:to>
    <xdr:sp macro="" textlink="">
      <xdr:nvSpPr>
        <xdr:cNvPr id="711" name="楕円 710"/>
        <xdr:cNvSpPr/>
      </xdr:nvSpPr>
      <xdr:spPr>
        <a:xfrm>
          <a:off x="16268700" y="160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93769</xdr:rowOff>
    </xdr:from>
    <xdr:ext cx="534377" cy="259045"/>
    <xdr:sp macro="" textlink="">
      <xdr:nvSpPr>
        <xdr:cNvPr id="712" name="公債費該当値テキスト"/>
        <xdr:cNvSpPr txBox="1"/>
      </xdr:nvSpPr>
      <xdr:spPr>
        <a:xfrm>
          <a:off x="16370300" y="1586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44208</xdr:rowOff>
    </xdr:from>
    <xdr:to>
      <xdr:col>81</xdr:col>
      <xdr:colOff>101600</xdr:colOff>
      <xdr:row>93</xdr:row>
      <xdr:rowOff>145808</xdr:rowOff>
    </xdr:to>
    <xdr:sp macro="" textlink="">
      <xdr:nvSpPr>
        <xdr:cNvPr id="713" name="楕円 712"/>
        <xdr:cNvSpPr/>
      </xdr:nvSpPr>
      <xdr:spPr>
        <a:xfrm>
          <a:off x="154305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162335</xdr:rowOff>
    </xdr:from>
    <xdr:ext cx="534377" cy="259045"/>
    <xdr:sp macro="" textlink="">
      <xdr:nvSpPr>
        <xdr:cNvPr id="714" name="テキスト ボックス 713"/>
        <xdr:cNvSpPr txBox="1"/>
      </xdr:nvSpPr>
      <xdr:spPr>
        <a:xfrm>
          <a:off x="15214111" y="157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109906</xdr:rowOff>
    </xdr:from>
    <xdr:to>
      <xdr:col>76</xdr:col>
      <xdr:colOff>165100</xdr:colOff>
      <xdr:row>94</xdr:row>
      <xdr:rowOff>40056</xdr:rowOff>
    </xdr:to>
    <xdr:sp macro="" textlink="">
      <xdr:nvSpPr>
        <xdr:cNvPr id="715" name="楕円 714"/>
        <xdr:cNvSpPr/>
      </xdr:nvSpPr>
      <xdr:spPr>
        <a:xfrm>
          <a:off x="14541500" y="160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56583</xdr:rowOff>
    </xdr:from>
    <xdr:ext cx="534377" cy="259045"/>
    <xdr:sp macro="" textlink="">
      <xdr:nvSpPr>
        <xdr:cNvPr id="716" name="テキスト ボックス 715"/>
        <xdr:cNvSpPr txBox="1"/>
      </xdr:nvSpPr>
      <xdr:spPr>
        <a:xfrm>
          <a:off x="14325111" y="158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136500</xdr:rowOff>
    </xdr:from>
    <xdr:to>
      <xdr:col>72</xdr:col>
      <xdr:colOff>38100</xdr:colOff>
      <xdr:row>94</xdr:row>
      <xdr:rowOff>66650</xdr:rowOff>
    </xdr:to>
    <xdr:sp macro="" textlink="">
      <xdr:nvSpPr>
        <xdr:cNvPr id="717" name="楕円 716"/>
        <xdr:cNvSpPr/>
      </xdr:nvSpPr>
      <xdr:spPr>
        <a:xfrm>
          <a:off x="13652500" y="160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83177</xdr:rowOff>
    </xdr:from>
    <xdr:ext cx="534377" cy="259045"/>
    <xdr:sp macro="" textlink="">
      <xdr:nvSpPr>
        <xdr:cNvPr id="718" name="テキスト ボックス 717"/>
        <xdr:cNvSpPr txBox="1"/>
      </xdr:nvSpPr>
      <xdr:spPr>
        <a:xfrm>
          <a:off x="13436111" y="1585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99822</xdr:rowOff>
    </xdr:from>
    <xdr:to>
      <xdr:col>67</xdr:col>
      <xdr:colOff>101600</xdr:colOff>
      <xdr:row>94</xdr:row>
      <xdr:rowOff>29972</xdr:rowOff>
    </xdr:to>
    <xdr:sp macro="" textlink="">
      <xdr:nvSpPr>
        <xdr:cNvPr id="719" name="楕円 718"/>
        <xdr:cNvSpPr/>
      </xdr:nvSpPr>
      <xdr:spPr>
        <a:xfrm>
          <a:off x="12763500" y="16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46499</xdr:rowOff>
    </xdr:from>
    <xdr:ext cx="534377" cy="259045"/>
    <xdr:sp macro="" textlink="">
      <xdr:nvSpPr>
        <xdr:cNvPr id="720" name="テキスト ボックス 719"/>
        <xdr:cNvSpPr txBox="1"/>
      </xdr:nvSpPr>
      <xdr:spPr>
        <a:xfrm>
          <a:off x="12547111" y="158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26706</xdr:rowOff>
    </xdr:from>
    <xdr:to>
      <xdr:col>116</xdr:col>
      <xdr:colOff>63500</xdr:colOff>
      <xdr:row>39</xdr:row>
      <xdr:rowOff>98878</xdr:rowOff>
    </xdr:to>
    <xdr:cxnSp macro="">
      <xdr:nvCxnSpPr>
        <xdr:cNvPr id="751" name="直線コネクタ 750"/>
        <xdr:cNvCxnSpPr/>
      </xdr:nvCxnSpPr>
      <xdr:spPr>
        <a:xfrm>
          <a:off x="21323300" y="6541806"/>
          <a:ext cx="8382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26706</xdr:rowOff>
    </xdr:from>
    <xdr:to>
      <xdr:col>111</xdr:col>
      <xdr:colOff>177800</xdr:colOff>
      <xdr:row>39</xdr:row>
      <xdr:rowOff>98878</xdr:rowOff>
    </xdr:to>
    <xdr:cxnSp macro="">
      <xdr:nvCxnSpPr>
        <xdr:cNvPr id="754" name="直線コネクタ 753"/>
        <xdr:cNvCxnSpPr/>
      </xdr:nvCxnSpPr>
      <xdr:spPr>
        <a:xfrm flipV="1">
          <a:off x="20434300" y="6541806"/>
          <a:ext cx="8890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76471</xdr:rowOff>
    </xdr:from>
    <xdr:ext cx="378565" cy="259045"/>
    <xdr:sp macro="" textlink="">
      <xdr:nvSpPr>
        <xdr:cNvPr id="756" name="テキスト ボックス 755"/>
        <xdr:cNvSpPr txBox="1"/>
      </xdr:nvSpPr>
      <xdr:spPr>
        <a:xfrm>
          <a:off x="21134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147356</xdr:rowOff>
    </xdr:from>
    <xdr:to>
      <xdr:col>112</xdr:col>
      <xdr:colOff>38100</xdr:colOff>
      <xdr:row>38</xdr:row>
      <xdr:rowOff>77506</xdr:rowOff>
    </xdr:to>
    <xdr:sp macro="" textlink="">
      <xdr:nvSpPr>
        <xdr:cNvPr id="772" name="楕円 771"/>
        <xdr:cNvSpPr/>
      </xdr:nvSpPr>
      <xdr:spPr>
        <a:xfrm>
          <a:off x="21272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94033</xdr:rowOff>
    </xdr:from>
    <xdr:ext cx="378565" cy="259045"/>
    <xdr:sp macro="" textlink="">
      <xdr:nvSpPr>
        <xdr:cNvPr id="773" name="テキスト ボックス 772"/>
        <xdr:cNvSpPr txBox="1"/>
      </xdr:nvSpPr>
      <xdr:spPr>
        <a:xfrm>
          <a:off x="21134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歳出総額は、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40,107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百万円で前年度比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）となった。目的別の大きな増減要因は次の通りである。</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情報通信環境再整備事業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市有地販売事業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百万円の増、ふるさと納税推進事業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百万円の増、庁舎改修事業の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百万の減などで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上下水道事業会計負担金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百万円の増、病院事業会計負担金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百万円の増、ごみ焼却施設修繕事業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百万円の増、処分場埋立整備事業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ごみ焼却施設基幹的設備改良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簡易水道事業特別会計繰出金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百万円の減などで、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調節池整備事業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百万円の増、広域交通網整備促進事業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百万円の増、街路事業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百万円の減、下水道事業会計負担金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、中心市街地活性化関連道路整備事業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百万円の減などで、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消防団活動事業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百万円の増、消防活動事業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百万円の増、消防団員報償事業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百万円の減、消防車両更新事業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百万円の減、消防団施設整備事業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百万円の減などで、総額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「知の拠点」整備事業（公立大学）　</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百万円の増、上・中・下六人部小学校統合準備事業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百万円の増、小学校ＩＣＴ環境整備事業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百万円の増、小・中学校耐震改修事業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減、日新中学校特別教室棟改築事業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百万円の減などで、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土木施設災害復旧事業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百万円の増、農地・農業用施設災害復旧事業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百万円の減などで、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地方債元利償還金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百万円の減、地方債繰上償還金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百万円の減により、総額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年度決算においては、投資的経費が大きく減少したことから歳入歳出規模は縮小する中で、実質収支においては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919</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百万円の黒字を確保したが、実質単年度収支は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百万円の赤字となっている。</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豪雨災害復旧関連経費の財源とするため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年度歳計剰余金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の積立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itchFamily="49" charset="-128"/>
              <a:ea typeface="ＭＳ ゴシック"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全会計連結による実質赤字は発生していない。</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また、一般会計等（普通会計）、公営事業会計のうち個別の会計においても実質赤字または資金不足は発生していない。</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全会計の実質収支額及び剰余額の合計は、前年度比で</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1,039</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百万円減少し、標準財政規模比である連結実質赤字比率は－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30.08%</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33.84%</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41288098</v>
      </c>
      <c r="BO4" s="441"/>
      <c r="BP4" s="441"/>
      <c r="BQ4" s="441"/>
      <c r="BR4" s="441"/>
      <c r="BS4" s="441"/>
      <c r="BT4" s="441"/>
      <c r="BU4" s="442"/>
      <c r="BV4" s="440">
        <v>42556582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3.9</v>
      </c>
      <c r="CU4" s="622"/>
      <c r="CV4" s="622"/>
      <c r="CW4" s="622"/>
      <c r="CX4" s="622"/>
      <c r="CY4" s="622"/>
      <c r="CZ4" s="622"/>
      <c r="DA4" s="623"/>
      <c r="DB4" s="621">
        <v>4.3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40107496</v>
      </c>
      <c r="BO5" s="446"/>
      <c r="BP5" s="446"/>
      <c r="BQ5" s="446"/>
      <c r="BR5" s="446"/>
      <c r="BS5" s="446"/>
      <c r="BT5" s="446"/>
      <c r="BU5" s="447"/>
      <c r="BV5" s="445">
        <v>41316116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97.7</v>
      </c>
      <c r="CU5" s="416"/>
      <c r="CV5" s="416"/>
      <c r="CW5" s="416"/>
      <c r="CX5" s="416"/>
      <c r="CY5" s="416"/>
      <c r="CZ5" s="416"/>
      <c r="DA5" s="417"/>
      <c r="DB5" s="415">
        <v>96.8</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1180602</v>
      </c>
      <c r="BO6" s="446"/>
      <c r="BP6" s="446"/>
      <c r="BQ6" s="446"/>
      <c r="BR6" s="446"/>
      <c r="BS6" s="446"/>
      <c r="BT6" s="446"/>
      <c r="BU6" s="447"/>
      <c r="BV6" s="445">
        <v>1240466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103.7</v>
      </c>
      <c r="CU6" s="596"/>
      <c r="CV6" s="596"/>
      <c r="CW6" s="596"/>
      <c r="CX6" s="596"/>
      <c r="CY6" s="596"/>
      <c r="CZ6" s="596"/>
      <c r="DA6" s="597"/>
      <c r="DB6" s="595">
        <v>102.6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261754</v>
      </c>
      <c r="BO7" s="446"/>
      <c r="BP7" s="446"/>
      <c r="BQ7" s="446"/>
      <c r="BR7" s="446"/>
      <c r="BS7" s="446"/>
      <c r="BT7" s="446"/>
      <c r="BU7" s="447"/>
      <c r="BV7" s="445">
        <v>191571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23721589</v>
      </c>
      <c r="CU7" s="446"/>
      <c r="CV7" s="446"/>
      <c r="CW7" s="446"/>
      <c r="CX7" s="446"/>
      <c r="CY7" s="446"/>
      <c r="CZ7" s="446"/>
      <c r="DA7" s="447"/>
      <c r="DB7" s="445">
        <v>24158866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918848</v>
      </c>
      <c r="BO8" s="446"/>
      <c r="BP8" s="446"/>
      <c r="BQ8" s="446"/>
      <c r="BR8" s="446"/>
      <c r="BS8" s="446"/>
      <c r="BT8" s="446"/>
      <c r="BU8" s="447"/>
      <c r="BV8" s="445">
        <v>1048895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0.54</v>
      </c>
      <c r="CU8" s="559"/>
      <c r="CV8" s="559"/>
      <c r="CW8" s="559"/>
      <c r="CX8" s="559"/>
      <c r="CY8" s="559"/>
      <c r="CZ8" s="559"/>
      <c r="DA8" s="560"/>
      <c r="DB8" s="558">
        <v>0.54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78935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96</v>
      </c>
      <c r="AV9" s="503"/>
      <c r="AW9" s="503"/>
      <c r="AX9" s="503"/>
      <c r="AY9" s="425" t="s">
        <v>110</v>
      </c>
      <c r="AZ9" s="426"/>
      <c r="BA9" s="426"/>
      <c r="BB9" s="426"/>
      <c r="BC9" s="426"/>
      <c r="BD9" s="426"/>
      <c r="BE9" s="426"/>
      <c r="BF9" s="426"/>
      <c r="BG9" s="426"/>
      <c r="BH9" s="426"/>
      <c r="BI9" s="426"/>
      <c r="BJ9" s="426"/>
      <c r="BK9" s="426"/>
      <c r="BL9" s="426"/>
      <c r="BM9" s="427"/>
      <c r="BN9" s="445">
        <v>-130047</v>
      </c>
      <c r="BO9" s="446"/>
      <c r="BP9" s="446"/>
      <c r="BQ9" s="446"/>
      <c r="BR9" s="446"/>
      <c r="BS9" s="446"/>
      <c r="BT9" s="446"/>
      <c r="BU9" s="447"/>
      <c r="BV9" s="445">
        <v>311957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20.6</v>
      </c>
      <c r="CU9" s="416"/>
      <c r="CV9" s="416"/>
      <c r="CW9" s="416"/>
      <c r="CX9" s="416"/>
      <c r="CY9" s="416"/>
      <c r="CZ9" s="416"/>
      <c r="DA9" s="417"/>
      <c r="DB9" s="415">
        <v>20.5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79652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103</v>
      </c>
      <c r="AV10" s="503"/>
      <c r="AW10" s="503"/>
      <c r="AX10" s="503"/>
      <c r="AY10" s="425" t="s">
        <v>114</v>
      </c>
      <c r="AZ10" s="426"/>
      <c r="BA10" s="426"/>
      <c r="BB10" s="426"/>
      <c r="BC10" s="426"/>
      <c r="BD10" s="426"/>
      <c r="BE10" s="426"/>
      <c r="BF10" s="426"/>
      <c r="BG10" s="426"/>
      <c r="BH10" s="426"/>
      <c r="BI10" s="426"/>
      <c r="BJ10" s="426"/>
      <c r="BK10" s="426"/>
      <c r="BL10" s="426"/>
      <c r="BM10" s="427"/>
      <c r="BN10" s="445">
        <v>3755</v>
      </c>
      <c r="BO10" s="446"/>
      <c r="BP10" s="446"/>
      <c r="BQ10" s="446"/>
      <c r="BR10" s="446"/>
      <c r="BS10" s="446"/>
      <c r="BT10" s="446"/>
      <c r="BU10" s="447"/>
      <c r="BV10" s="445">
        <v>1127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103</v>
      </c>
      <c r="AV11" s="503"/>
      <c r="AW11" s="503"/>
      <c r="AX11" s="503"/>
      <c r="AY11" s="425" t="s">
        <v>119</v>
      </c>
      <c r="AZ11" s="426"/>
      <c r="BA11" s="426"/>
      <c r="BB11" s="426"/>
      <c r="BC11" s="426"/>
      <c r="BD11" s="426"/>
      <c r="BE11" s="426"/>
      <c r="BF11" s="426"/>
      <c r="BG11" s="426"/>
      <c r="BH11" s="426"/>
      <c r="BI11" s="426"/>
      <c r="BJ11" s="426"/>
      <c r="BK11" s="426"/>
      <c r="BL11" s="426"/>
      <c r="BM11" s="427"/>
      <c r="BN11" s="445">
        <v>150000</v>
      </c>
      <c r="BO11" s="446"/>
      <c r="BP11" s="446"/>
      <c r="BQ11" s="446"/>
      <c r="BR11" s="446"/>
      <c r="BS11" s="446"/>
      <c r="BT11" s="446"/>
      <c r="BU11" s="447"/>
      <c r="BV11" s="445">
        <v>230000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79095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88</v>
      </c>
      <c r="AV12" s="503"/>
      <c r="AW12" s="503"/>
      <c r="AX12" s="503"/>
      <c r="AY12" s="425" t="s">
        <v>127</v>
      </c>
      <c r="AZ12" s="426"/>
      <c r="BA12" s="426"/>
      <c r="BB12" s="426"/>
      <c r="BC12" s="426"/>
      <c r="BD12" s="426"/>
      <c r="BE12" s="426"/>
      <c r="BF12" s="426"/>
      <c r="BG12" s="426"/>
      <c r="BH12" s="426"/>
      <c r="BI12" s="426"/>
      <c r="BJ12" s="426"/>
      <c r="BK12" s="426"/>
      <c r="BL12" s="426"/>
      <c r="BM12" s="427"/>
      <c r="BN12" s="445">
        <v>180000</v>
      </c>
      <c r="BO12" s="446"/>
      <c r="BP12" s="446"/>
      <c r="BQ12" s="446"/>
      <c r="BR12" s="446"/>
      <c r="BS12" s="446"/>
      <c r="BT12" s="446"/>
      <c r="BU12" s="447"/>
      <c r="BV12" s="445">
        <v>300000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78138</v>
      </c>
      <c r="S13" s="549"/>
      <c r="T13" s="549"/>
      <c r="U13" s="549"/>
      <c r="V13" s="550"/>
      <c r="W13" s="536" t="s">
        <v>131</v>
      </c>
      <c r="X13" s="458"/>
      <c r="Y13" s="458"/>
      <c r="Z13" s="458"/>
      <c r="AA13" s="458"/>
      <c r="AB13" s="459"/>
      <c r="AC13" s="421">
        <v>2100</v>
      </c>
      <c r="AD13" s="422"/>
      <c r="AE13" s="422"/>
      <c r="AF13" s="422"/>
      <c r="AG13" s="423"/>
      <c r="AH13" s="421">
        <v>2489</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-156292</v>
      </c>
      <c r="BO13" s="446"/>
      <c r="BP13" s="446"/>
      <c r="BQ13" s="446"/>
      <c r="BR13" s="446"/>
      <c r="BS13" s="446"/>
      <c r="BT13" s="446"/>
      <c r="BU13" s="447"/>
      <c r="BV13" s="445">
        <v>243084</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11.2</v>
      </c>
      <c r="CU13" s="416"/>
      <c r="CV13" s="416"/>
      <c r="CW13" s="416"/>
      <c r="CX13" s="416"/>
      <c r="CY13" s="416"/>
      <c r="CZ13" s="416"/>
      <c r="DA13" s="417"/>
      <c r="DB13" s="415">
        <v>11.1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79594</v>
      </c>
      <c r="S14" s="549"/>
      <c r="T14" s="549"/>
      <c r="U14" s="549"/>
      <c r="V14" s="550"/>
      <c r="W14" s="551"/>
      <c r="X14" s="461"/>
      <c r="Y14" s="461"/>
      <c r="Z14" s="461"/>
      <c r="AA14" s="461"/>
      <c r="AB14" s="462"/>
      <c r="AC14" s="541">
        <v>5.6</v>
      </c>
      <c r="AD14" s="542"/>
      <c r="AE14" s="542"/>
      <c r="AF14" s="542"/>
      <c r="AG14" s="543"/>
      <c r="AH14" s="541">
        <v>6.7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74.7</v>
      </c>
      <c r="CU14" s="553"/>
      <c r="CV14" s="553"/>
      <c r="CW14" s="553"/>
      <c r="CX14" s="553"/>
      <c r="CY14" s="553"/>
      <c r="CZ14" s="553"/>
      <c r="DA14" s="554"/>
      <c r="DB14" s="552">
        <v>88.6</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78718</v>
      </c>
      <c r="S15" s="549"/>
      <c r="T15" s="549"/>
      <c r="U15" s="549"/>
      <c r="V15" s="550"/>
      <c r="W15" s="536" t="s">
        <v>139</v>
      </c>
      <c r="X15" s="458"/>
      <c r="Y15" s="458"/>
      <c r="Z15" s="458"/>
      <c r="AA15" s="458"/>
      <c r="AB15" s="459"/>
      <c r="AC15" s="421">
        <v>10927</v>
      </c>
      <c r="AD15" s="422"/>
      <c r="AE15" s="422"/>
      <c r="AF15" s="422"/>
      <c r="AG15" s="423"/>
      <c r="AH15" s="421">
        <v>10854</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10124883</v>
      </c>
      <c r="BO15" s="441"/>
      <c r="BP15" s="441"/>
      <c r="BQ15" s="441"/>
      <c r="BR15" s="441"/>
      <c r="BS15" s="441"/>
      <c r="BT15" s="441"/>
      <c r="BU15" s="442"/>
      <c r="BV15" s="440">
        <v>10264210</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29.1</v>
      </c>
      <c r="AD16" s="542"/>
      <c r="AE16" s="542"/>
      <c r="AF16" s="542"/>
      <c r="AG16" s="543"/>
      <c r="AH16" s="541">
        <v>29.1</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18728032</v>
      </c>
      <c r="BO16" s="446"/>
      <c r="BP16" s="446"/>
      <c r="BQ16" s="446"/>
      <c r="BR16" s="446"/>
      <c r="BS16" s="446"/>
      <c r="BT16" s="446"/>
      <c r="BU16" s="447"/>
      <c r="BV16" s="445">
        <v>18960918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24532</v>
      </c>
      <c r="AD17" s="422"/>
      <c r="AE17" s="422"/>
      <c r="AF17" s="422"/>
      <c r="AG17" s="423"/>
      <c r="AH17" s="421">
        <v>23942</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12924269</v>
      </c>
      <c r="BO17" s="446"/>
      <c r="BP17" s="446"/>
      <c r="BQ17" s="446"/>
      <c r="BR17" s="446"/>
      <c r="BS17" s="446"/>
      <c r="BT17" s="446"/>
      <c r="BU17" s="447"/>
      <c r="BV17" s="445">
        <v>13073296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552.54</v>
      </c>
      <c r="M18" s="510"/>
      <c r="N18" s="510"/>
      <c r="O18" s="510"/>
      <c r="P18" s="510"/>
      <c r="Q18" s="510"/>
      <c r="R18" s="511"/>
      <c r="S18" s="511"/>
      <c r="T18" s="511"/>
      <c r="U18" s="511"/>
      <c r="V18" s="512"/>
      <c r="W18" s="526"/>
      <c r="X18" s="527"/>
      <c r="Y18" s="527"/>
      <c r="Z18" s="527"/>
      <c r="AA18" s="527"/>
      <c r="AB18" s="537"/>
      <c r="AC18" s="409">
        <v>65.3</v>
      </c>
      <c r="AD18" s="410"/>
      <c r="AE18" s="410"/>
      <c r="AF18" s="410"/>
      <c r="AG18" s="513"/>
      <c r="AH18" s="409">
        <v>64.2</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24319572</v>
      </c>
      <c r="BO18" s="446"/>
      <c r="BP18" s="446"/>
      <c r="BQ18" s="446"/>
      <c r="BR18" s="446"/>
      <c r="BS18" s="446"/>
      <c r="BT18" s="446"/>
      <c r="BU18" s="447"/>
      <c r="BV18" s="445">
        <v>24257624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143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27741329</v>
      </c>
      <c r="BO19" s="446"/>
      <c r="BP19" s="446"/>
      <c r="BQ19" s="446"/>
      <c r="BR19" s="446"/>
      <c r="BS19" s="446"/>
      <c r="BT19" s="446"/>
      <c r="BU19" s="447"/>
      <c r="BV19" s="445">
        <v>28375414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32170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51103734</v>
      </c>
      <c r="BO23" s="446"/>
      <c r="BP23" s="446"/>
      <c r="BQ23" s="446"/>
      <c r="BR23" s="446"/>
      <c r="BS23" s="446"/>
      <c r="BT23" s="446"/>
      <c r="BU23" s="447"/>
      <c r="BV23" s="445">
        <v>52720355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8415</v>
      </c>
      <c r="R24" s="422"/>
      <c r="S24" s="422"/>
      <c r="T24" s="422"/>
      <c r="U24" s="422"/>
      <c r="V24" s="423"/>
      <c r="W24" s="487"/>
      <c r="X24" s="478"/>
      <c r="Y24" s="479"/>
      <c r="Z24" s="418" t="s">
        <v>163</v>
      </c>
      <c r="AA24" s="419"/>
      <c r="AB24" s="419"/>
      <c r="AC24" s="419"/>
      <c r="AD24" s="419"/>
      <c r="AE24" s="419"/>
      <c r="AF24" s="419"/>
      <c r="AG24" s="420"/>
      <c r="AH24" s="421">
        <v>679</v>
      </c>
      <c r="AI24" s="422"/>
      <c r="AJ24" s="422"/>
      <c r="AK24" s="422"/>
      <c r="AL24" s="423"/>
      <c r="AM24" s="421">
        <v>2206071</v>
      </c>
      <c r="AN24" s="422"/>
      <c r="AO24" s="422"/>
      <c r="AP24" s="422"/>
      <c r="AQ24" s="422"/>
      <c r="AR24" s="423"/>
      <c r="AS24" s="421">
        <v>3249</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30431803</v>
      </c>
      <c r="BO24" s="446"/>
      <c r="BP24" s="446"/>
      <c r="BQ24" s="446"/>
      <c r="BR24" s="446"/>
      <c r="BS24" s="446"/>
      <c r="BT24" s="446"/>
      <c r="BU24" s="447"/>
      <c r="BV24" s="445">
        <v>30153016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7600</v>
      </c>
      <c r="R25" s="422"/>
      <c r="S25" s="422"/>
      <c r="T25" s="422"/>
      <c r="U25" s="422"/>
      <c r="V25" s="423"/>
      <c r="W25" s="487"/>
      <c r="X25" s="478"/>
      <c r="Y25" s="479"/>
      <c r="Z25" s="418" t="s">
        <v>166</v>
      </c>
      <c r="AA25" s="419"/>
      <c r="AB25" s="419"/>
      <c r="AC25" s="419"/>
      <c r="AD25" s="419"/>
      <c r="AE25" s="419"/>
      <c r="AF25" s="419"/>
      <c r="AG25" s="420"/>
      <c r="AH25" s="421">
        <v>128</v>
      </c>
      <c r="AI25" s="422"/>
      <c r="AJ25" s="422"/>
      <c r="AK25" s="422"/>
      <c r="AL25" s="423"/>
      <c r="AM25" s="421">
        <v>385280</v>
      </c>
      <c r="AN25" s="422"/>
      <c r="AO25" s="422"/>
      <c r="AP25" s="422"/>
      <c r="AQ25" s="422"/>
      <c r="AR25" s="423"/>
      <c r="AS25" s="421">
        <v>3010</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2745048</v>
      </c>
      <c r="BO25" s="441"/>
      <c r="BP25" s="441"/>
      <c r="BQ25" s="441"/>
      <c r="BR25" s="441"/>
      <c r="BS25" s="441"/>
      <c r="BT25" s="441"/>
      <c r="BU25" s="442"/>
      <c r="BV25" s="440">
        <v>2140282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6850</v>
      </c>
      <c r="R26" s="422"/>
      <c r="S26" s="422"/>
      <c r="T26" s="422"/>
      <c r="U26" s="422"/>
      <c r="V26" s="423"/>
      <c r="W26" s="487"/>
      <c r="X26" s="478"/>
      <c r="Y26" s="479"/>
      <c r="Z26" s="418" t="s">
        <v>169</v>
      </c>
      <c r="AA26" s="500"/>
      <c r="AB26" s="500"/>
      <c r="AC26" s="500"/>
      <c r="AD26" s="500"/>
      <c r="AE26" s="500"/>
      <c r="AF26" s="500"/>
      <c r="AG26" s="501"/>
      <c r="AH26" s="421">
        <v>3</v>
      </c>
      <c r="AI26" s="422"/>
      <c r="AJ26" s="422"/>
      <c r="AK26" s="422"/>
      <c r="AL26" s="423"/>
      <c r="AM26" s="421">
        <v>11013</v>
      </c>
      <c r="AN26" s="422"/>
      <c r="AO26" s="422"/>
      <c r="AP26" s="422"/>
      <c r="AQ26" s="422"/>
      <c r="AR26" s="423"/>
      <c r="AS26" s="421">
        <v>3671</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4950</v>
      </c>
      <c r="R27" s="422"/>
      <c r="S27" s="422"/>
      <c r="T27" s="422"/>
      <c r="U27" s="422"/>
      <c r="V27" s="423"/>
      <c r="W27" s="487"/>
      <c r="X27" s="478"/>
      <c r="Y27" s="479"/>
      <c r="Z27" s="418" t="s">
        <v>173</v>
      </c>
      <c r="AA27" s="419"/>
      <c r="AB27" s="419"/>
      <c r="AC27" s="419"/>
      <c r="AD27" s="419"/>
      <c r="AE27" s="419"/>
      <c r="AF27" s="419"/>
      <c r="AG27" s="420"/>
      <c r="AH27" s="421">
        <v>19</v>
      </c>
      <c r="AI27" s="422"/>
      <c r="AJ27" s="422"/>
      <c r="AK27" s="422"/>
      <c r="AL27" s="423"/>
      <c r="AM27" s="421">
        <v>57248</v>
      </c>
      <c r="AN27" s="422"/>
      <c r="AO27" s="422"/>
      <c r="AP27" s="422"/>
      <c r="AQ27" s="422"/>
      <c r="AR27" s="423"/>
      <c r="AS27" s="421">
        <v>3013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171</v>
      </c>
      <c r="BO27" s="449"/>
      <c r="BP27" s="449"/>
      <c r="BQ27" s="449"/>
      <c r="BR27" s="449"/>
      <c r="BS27" s="449"/>
      <c r="BT27" s="449"/>
      <c r="BU27" s="450"/>
      <c r="BV27" s="448" t="s">
        <v>121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4400</v>
      </c>
      <c r="R28" s="422"/>
      <c r="S28" s="422"/>
      <c r="T28" s="422"/>
      <c r="U28" s="422"/>
      <c r="V28" s="423"/>
      <c r="W28" s="487"/>
      <c r="X28" s="478"/>
      <c r="Y28" s="479"/>
      <c r="Z28" s="418" t="s">
        <v>176</v>
      </c>
      <c r="AA28" s="419"/>
      <c r="AB28" s="419"/>
      <c r="AC28" s="419"/>
      <c r="AD28" s="419"/>
      <c r="AE28" s="419"/>
      <c r="AF28" s="419"/>
      <c r="AG28" s="420"/>
      <c r="AH28" s="421" t="s">
        <v>171</v>
      </c>
      <c r="AI28" s="422"/>
      <c r="AJ28" s="422"/>
      <c r="AK28" s="422"/>
      <c r="AL28" s="423"/>
      <c r="AM28" s="421" t="s">
        <v>171</v>
      </c>
      <c r="AN28" s="422"/>
      <c r="AO28" s="422"/>
      <c r="AP28" s="422"/>
      <c r="AQ28" s="422"/>
      <c r="AR28" s="423"/>
      <c r="AS28" s="421" t="s">
        <v>171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2712239</v>
      </c>
      <c r="BO28" s="441"/>
      <c r="BP28" s="441"/>
      <c r="BQ28" s="441"/>
      <c r="BR28" s="441"/>
      <c r="BS28" s="441"/>
      <c r="BT28" s="441"/>
      <c r="BU28" s="442"/>
      <c r="BV28" s="440">
        <v>2364037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24</v>
      </c>
      <c r="M29" s="422"/>
      <c r="N29" s="422"/>
      <c r="O29" s="422"/>
      <c r="P29" s="423"/>
      <c r="Q29" s="421">
        <v>4100</v>
      </c>
      <c r="R29" s="422"/>
      <c r="S29" s="422"/>
      <c r="T29" s="422"/>
      <c r="U29" s="422"/>
      <c r="V29" s="423"/>
      <c r="W29" s="488"/>
      <c r="X29" s="489"/>
      <c r="Y29" s="490"/>
      <c r="Z29" s="418" t="s">
        <v>179</v>
      </c>
      <c r="AA29" s="419"/>
      <c r="AB29" s="419"/>
      <c r="AC29" s="419"/>
      <c r="AD29" s="419"/>
      <c r="AE29" s="419"/>
      <c r="AF29" s="419"/>
      <c r="AG29" s="420"/>
      <c r="AH29" s="421">
        <v>698</v>
      </c>
      <c r="AI29" s="422"/>
      <c r="AJ29" s="422"/>
      <c r="AK29" s="422"/>
      <c r="AL29" s="423"/>
      <c r="AM29" s="421">
        <v>2263319</v>
      </c>
      <c r="AN29" s="422"/>
      <c r="AO29" s="422"/>
      <c r="AP29" s="422"/>
      <c r="AQ29" s="422"/>
      <c r="AR29" s="423"/>
      <c r="AS29" s="421">
        <v>3243</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1297082</v>
      </c>
      <c r="BO29" s="446"/>
      <c r="BP29" s="446"/>
      <c r="BQ29" s="446"/>
      <c r="BR29" s="446"/>
      <c r="BS29" s="446"/>
      <c r="BT29" s="446"/>
      <c r="BU29" s="447"/>
      <c r="BV29" s="445">
        <v>1421005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6935945</v>
      </c>
      <c r="BO30" s="449"/>
      <c r="BP30" s="449"/>
      <c r="BQ30" s="449"/>
      <c r="BR30" s="449"/>
      <c r="BS30" s="449"/>
      <c r="BT30" s="449"/>
      <c r="BU30" s="450"/>
      <c r="BV30" s="448">
        <v>7128917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IF('各会計、関係団体の財政状況及び健全化判断比率'!B33="","",'各会計、関係団体の財政状況及び健全化判断比率'!B33)</f>
        <v>病院事業会計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IF('各会計、関係団体の財政状況及び健全化判断比率'!B36="","",'各会計、関係団体の財政状況及び健全化判断比率'!B36)</f>
        <v>と畜場費特別会計</v>
      </c>
      <c r="BH34" s="403"/>
      <c r="BI34" s="403"/>
      <c r="BJ34" s="403"/>
      <c r="BK34" s="403"/>
      <c r="BL34" s="403"/>
      <c r="BM34" s="403"/>
      <c r="BN34" s="403"/>
      <c r="BO34" s="403"/>
      <c r="BP34" s="403"/>
      <c r="BQ34" s="403"/>
      <c r="BR34" s="403"/>
      <c r="BS34" s="403"/>
      <c r="BT34" s="403"/>
      <c r="BU34" s="403"/>
      <c r="BV34" s="193"/>
      <c r="BW34" s="404">
        <f>IF(BY34="","",MAX(C34:D43,U34:V43,AM34:AN43,BE34:BF43)+1)</f>
        <v>17</v>
      </c>
      <c r="BX34" s="404"/>
      <c r="BY34" s="403" t="str">
        <f>IF('各会計、関係団体の財政状況及び健全化判断比率'!B68="","",'各会計、関係団体の財政状況及び健全化判断比率'!B68)</f>
        <v>京都府自治会館管理組合（一般会計）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福知山市体育協会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休日急患診療所費特別会計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国民健康保険診療所費特別会計</v>
      </c>
      <c r="X35" s="403"/>
      <c r="Y35" s="403"/>
      <c r="Z35" s="403"/>
      <c r="AA35" s="403"/>
      <c r="AB35" s="403"/>
      <c r="AC35" s="403"/>
      <c r="AD35" s="403"/>
      <c r="AE35" s="403"/>
      <c r="AF35" s="403"/>
      <c r="AG35" s="403"/>
      <c r="AH35" s="403"/>
      <c r="AI35" s="403"/>
      <c r="AJ35" s="403"/>
      <c r="AK35" s="403"/>
      <c r="AL35" s="193"/>
      <c r="AM35" s="404">
        <f t="shared" ref="AM35:AM43" si="0">IF(AO35="","",AM34+1)</f>
        <v>10</v>
      </c>
      <c r="AN35" s="404"/>
      <c r="AO35" s="403" t="str">
        <f>IF('各会計、関係団体の財政状況及び健全化判断比率'!B34="","",'各会計、関係団体の財政状況及び健全化判断比率'!B34)</f>
        <v>水道事業会計</v>
      </c>
      <c r="AP35" s="403"/>
      <c r="AQ35" s="403"/>
      <c r="AR35" s="403"/>
      <c r="AS35" s="403"/>
      <c r="AT35" s="403"/>
      <c r="AU35" s="403"/>
      <c r="AV35" s="403"/>
      <c r="AW35" s="403"/>
      <c r="AX35" s="403"/>
      <c r="AY35" s="403"/>
      <c r="AZ35" s="403"/>
      <c r="BA35" s="403"/>
      <c r="BB35" s="403"/>
      <c r="BC35" s="403"/>
      <c r="BD35" s="193"/>
      <c r="BE35" s="404">
        <f t="shared" ref="BE35:BE43" si="1">IF(BG35="","",BE34+1)</f>
        <v>13</v>
      </c>
      <c r="BF35" s="404"/>
      <c r="BG35" s="403" t="str">
        <f>IF('各会計、関係団体の財政状況及び健全化判断比率'!B37="","",'各会計、関係団体の財政状況及び健全化判断比率'!B37)</f>
        <v>公設地方卸売市場事業特別会計</v>
      </c>
      <c r="BH35" s="403"/>
      <c r="BI35" s="403"/>
      <c r="BJ35" s="403"/>
      <c r="BK35" s="403"/>
      <c r="BL35" s="403"/>
      <c r="BM35" s="403"/>
      <c r="BN35" s="403"/>
      <c r="BO35" s="403"/>
      <c r="BP35" s="403"/>
      <c r="BQ35" s="403"/>
      <c r="BR35" s="403"/>
      <c r="BS35" s="403"/>
      <c r="BT35" s="403"/>
      <c r="BU35" s="403"/>
      <c r="BV35" s="193"/>
      <c r="BW35" s="404">
        <f t="shared" ref="BW35:BW43" si="2">IF(BY35="","",BW34+1)</f>
        <v>18</v>
      </c>
      <c r="BX35" s="404"/>
      <c r="BY35" s="403" t="str">
        <f>IF('各会計、関係団体の財政状況及び健全化判断比率'!B69="","",'各会計、関係団体の財政状況及び健全化判断比率'!B69)</f>
        <v>京都府住宅新築資金等貸付事業管理組合（一般会計）</v>
      </c>
      <c r="BZ35" s="403"/>
      <c r="CA35" s="403"/>
      <c r="CB35" s="403"/>
      <c r="CC35" s="403"/>
      <c r="CD35" s="403"/>
      <c r="CE35" s="403"/>
      <c r="CF35" s="403"/>
      <c r="CG35" s="403"/>
      <c r="CH35" s="403"/>
      <c r="CI35" s="403"/>
      <c r="CJ35" s="403"/>
      <c r="CK35" s="403"/>
      <c r="CL35" s="403"/>
      <c r="CM35" s="403"/>
      <c r="CN35" s="193"/>
      <c r="CO35" s="404">
        <f t="shared" ref="CO35:CO43" si="3">IF(CQ35="","",CO34+1)</f>
        <v>24</v>
      </c>
      <c r="CP35" s="404"/>
      <c r="CQ35" s="403" t="str">
        <f>IF('各会計、関係団体の財政状況及び健全化判断比率'!BS8="","",'各会計、関係団体の財政状況及び健全化判断比率'!BS8)</f>
        <v>福知山市都市緑化協会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地域情報通信ネットワーク事業特別会計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介護保険事業特別会計（保険事業勘定）</v>
      </c>
      <c r="X36" s="403"/>
      <c r="Y36" s="403"/>
      <c r="Z36" s="403"/>
      <c r="AA36" s="403"/>
      <c r="AB36" s="403"/>
      <c r="AC36" s="403"/>
      <c r="AD36" s="403"/>
      <c r="AE36" s="403"/>
      <c r="AF36" s="403"/>
      <c r="AG36" s="403"/>
      <c r="AH36" s="403"/>
      <c r="AI36" s="403"/>
      <c r="AJ36" s="403"/>
      <c r="AK36" s="403"/>
      <c r="AL36" s="193"/>
      <c r="AM36" s="404">
        <f t="shared" si="0"/>
        <v>11</v>
      </c>
      <c r="AN36" s="404"/>
      <c r="AO36" s="403" t="str">
        <f>IF('各会計、関係団体の財政状況及び健全化判断比率'!B35="","",'各会計、関係団体の財政状況及び健全化判断比率'!B35)</f>
        <v>下水道事業会計</v>
      </c>
      <c r="AP36" s="403"/>
      <c r="AQ36" s="403"/>
      <c r="AR36" s="403"/>
      <c r="AS36" s="403"/>
      <c r="AT36" s="403"/>
      <c r="AU36" s="403"/>
      <c r="AV36" s="403"/>
      <c r="AW36" s="403"/>
      <c r="AX36" s="403"/>
      <c r="AY36" s="403"/>
      <c r="AZ36" s="403"/>
      <c r="BA36" s="403"/>
      <c r="BB36" s="403"/>
      <c r="BC36" s="403"/>
      <c r="BD36" s="193"/>
      <c r="BE36" s="404">
        <f t="shared" si="1"/>
        <v>14</v>
      </c>
      <c r="BF36" s="404"/>
      <c r="BG36" s="403" t="str">
        <f>IF('各会計、関係団体の財政状況及び健全化判断比率'!B38="","",'各会計、関係団体の財政状況及び健全化判断比率'!B38)</f>
        <v>農業集落排水施設事業特別会計</v>
      </c>
      <c r="BH36" s="403"/>
      <c r="BI36" s="403"/>
      <c r="BJ36" s="403"/>
      <c r="BK36" s="403"/>
      <c r="BL36" s="403"/>
      <c r="BM36" s="403"/>
      <c r="BN36" s="403"/>
      <c r="BO36" s="403"/>
      <c r="BP36" s="403"/>
      <c r="BQ36" s="403"/>
      <c r="BR36" s="403"/>
      <c r="BS36" s="403"/>
      <c r="BT36" s="403"/>
      <c r="BU36" s="403"/>
      <c r="BV36" s="193"/>
      <c r="BW36" s="404">
        <f t="shared" si="2"/>
        <v>19</v>
      </c>
      <c r="BX36" s="404"/>
      <c r="BY36" s="403" t="str">
        <f>IF('各会計、関係団体の財政状況及び健全化判断比率'!B70="","",'各会計、関係団体の財政状況及び健全化判断比率'!B70)</f>
        <v>京都府住宅新築資金等貸付事業管理組合（特別会計）</v>
      </c>
      <c r="BZ36" s="403"/>
      <c r="CA36" s="403"/>
      <c r="CB36" s="403"/>
      <c r="CC36" s="403"/>
      <c r="CD36" s="403"/>
      <c r="CE36" s="403"/>
      <c r="CF36" s="403"/>
      <c r="CG36" s="403"/>
      <c r="CH36" s="403"/>
      <c r="CI36" s="403"/>
      <c r="CJ36" s="403"/>
      <c r="CK36" s="403"/>
      <c r="CL36" s="403"/>
      <c r="CM36" s="403"/>
      <c r="CN36" s="193"/>
      <c r="CO36" s="404">
        <f t="shared" si="3"/>
        <v>25</v>
      </c>
      <c r="CP36" s="404"/>
      <c r="CQ36" s="403" t="str">
        <f>IF('各会計、関係団体の財政状況及び健全化判断比率'!BS9="","",'各会計、関係団体の財政状況及び健全化判断比率'!BS9)</f>
        <v>福知山市文化協会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介護保険事業特別会計（サービス事業勘定）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15</v>
      </c>
      <c r="BF37" s="404"/>
      <c r="BG37" s="403" t="str">
        <f>IF('各会計、関係団体の財政状況及び健全化判断比率'!B39="","",'各会計、関係団体の財政状況及び健全化判断比率'!B39)</f>
        <v>石原土地区画整理事業特別会計</v>
      </c>
      <c r="BH37" s="403"/>
      <c r="BI37" s="403"/>
      <c r="BJ37" s="403"/>
      <c r="BK37" s="403"/>
      <c r="BL37" s="403"/>
      <c r="BM37" s="403"/>
      <c r="BN37" s="403"/>
      <c r="BO37" s="403"/>
      <c r="BP37" s="403"/>
      <c r="BQ37" s="403"/>
      <c r="BR37" s="403"/>
      <c r="BS37" s="403"/>
      <c r="BT37" s="403"/>
      <c r="BU37" s="403"/>
      <c r="BV37" s="193"/>
      <c r="BW37" s="404">
        <f t="shared" si="2"/>
        <v>20</v>
      </c>
      <c r="BX37" s="404"/>
      <c r="BY37" s="403" t="str">
        <f>IF('各会計、関係団体の財政状況及び健全化判断比率'!B71="","",'各会計、関係団体の財政状況及び健全化判断比率'!B71)</f>
        <v>京都府後期高齢者医療広域連合（一般会計）</v>
      </c>
      <c r="BZ37" s="403"/>
      <c r="CA37" s="403"/>
      <c r="CB37" s="403"/>
      <c r="CC37" s="403"/>
      <c r="CD37" s="403"/>
      <c r="CE37" s="403"/>
      <c r="CF37" s="403"/>
      <c r="CG37" s="403"/>
      <c r="CH37" s="403"/>
      <c r="CI37" s="403"/>
      <c r="CJ37" s="403"/>
      <c r="CK37" s="403"/>
      <c r="CL37" s="403"/>
      <c r="CM37" s="403"/>
      <c r="CN37" s="193"/>
      <c r="CO37" s="404">
        <f t="shared" si="3"/>
        <v>26</v>
      </c>
      <c r="CP37" s="404"/>
      <c r="CQ37" s="403" t="str">
        <f>IF('各会計、関係団体の財政状況及び健全化判断比率'!BS10="","",'各会計、関係団体の財政状況及び健全化判断比率'!BS10)</f>
        <v>福知山まちづくり</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8</v>
      </c>
      <c r="V38" s="404"/>
      <c r="W38" s="403" t="str">
        <f>IF('各会計、関係団体の財政状況及び健全化判断比率'!B32="","",'各会計、関係団体の財政状況及び健全化判断比率'!B32)</f>
        <v>後期高齢者医療事業特別会計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16</v>
      </c>
      <c r="BF38" s="404"/>
      <c r="BG38" s="403" t="str">
        <f>IF('各会計、関係団体の財政状況及び健全化判断比率'!B40="","",'各会計、関係団体の財政状況及び健全化判断比率'!B40)</f>
        <v>宅地造成事業特別会計</v>
      </c>
      <c r="BH38" s="403"/>
      <c r="BI38" s="403"/>
      <c r="BJ38" s="403"/>
      <c r="BK38" s="403"/>
      <c r="BL38" s="403"/>
      <c r="BM38" s="403"/>
      <c r="BN38" s="403"/>
      <c r="BO38" s="403"/>
      <c r="BP38" s="403"/>
      <c r="BQ38" s="403"/>
      <c r="BR38" s="403"/>
      <c r="BS38" s="403"/>
      <c r="BT38" s="403"/>
      <c r="BU38" s="403"/>
      <c r="BV38" s="193"/>
      <c r="BW38" s="404">
        <f t="shared" si="2"/>
        <v>21</v>
      </c>
      <c r="BX38" s="404"/>
      <c r="BY38" s="403" t="str">
        <f>IF('各会計、関係団体の財政状況及び健全化判断比率'!B72="","",'各会計、関係団体の財政状況及び健全化判断比率'!B72)</f>
        <v>京都府後期高齢者医療広域連合（後期高齢者医療特別会計）</v>
      </c>
      <c r="BZ38" s="403"/>
      <c r="CA38" s="403"/>
      <c r="CB38" s="403"/>
      <c r="CC38" s="403"/>
      <c r="CD38" s="403"/>
      <c r="CE38" s="403"/>
      <c r="CF38" s="403"/>
      <c r="CG38" s="403"/>
      <c r="CH38" s="403"/>
      <c r="CI38" s="403"/>
      <c r="CJ38" s="403"/>
      <c r="CK38" s="403"/>
      <c r="CL38" s="403"/>
      <c r="CM38" s="403"/>
      <c r="CN38" s="193"/>
      <c r="CO38" s="404">
        <f t="shared" si="3"/>
        <v>27</v>
      </c>
      <c r="CP38" s="404"/>
      <c r="CQ38" s="403" t="str">
        <f>IF('各会計、関係団体の財政状況及び健全化判断比率'!BS11="","",'各会計、関係団体の財政状況及び健全化判断比率'!BS11)</f>
        <v>福知山上下水道サービスセンター</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22</v>
      </c>
      <c r="BX39" s="404"/>
      <c r="BY39" s="403" t="str">
        <f>IF('各会計、関係団体の財政状況及び健全化判断比率'!B73="","",'各会計、関係団体の財政状況及び健全化判断比率'!B73)</f>
        <v>京都地方税機構（一般会計）</v>
      </c>
      <c r="BZ39" s="403"/>
      <c r="CA39" s="403"/>
      <c r="CB39" s="403"/>
      <c r="CC39" s="403"/>
      <c r="CD39" s="403"/>
      <c r="CE39" s="403"/>
      <c r="CF39" s="403"/>
      <c r="CG39" s="403"/>
      <c r="CH39" s="403"/>
      <c r="CI39" s="403"/>
      <c r="CJ39" s="403"/>
      <c r="CK39" s="403"/>
      <c r="CL39" s="403"/>
      <c r="CM39" s="403"/>
      <c r="CN39" s="193"/>
      <c r="CO39" s="404">
        <f t="shared" si="3"/>
        <v>28</v>
      </c>
      <c r="CP39" s="404"/>
      <c r="CQ39" s="403" t="str">
        <f>IF('各会計、関係団体の財政状況及び健全化判断比率'!BS12="","",'各会計、関係団体の財政状況及び健全化判断比率'!BS12)</f>
        <v>大江観光</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29</v>
      </c>
      <c r="CP40" s="404"/>
      <c r="CQ40" s="403" t="str">
        <f>IF('各会計、関係団体の財政状況及び健全化判断比率'!BS13="","",'各会計、関係団体の財政状況及び健全化判断比率'!BS13)</f>
        <v>やくの農業振興団</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f t="shared" si="3"/>
        <v>30</v>
      </c>
      <c r="CP41" s="404"/>
      <c r="CQ41" s="403" t="str">
        <f>IF('各会計、関係団体の財政状況及び健全化判断比率'!BS14="","",'各会計、関係団体の財政状況及び健全化判断比率'!BS14)</f>
        <v>公立大学法人福知山公立大学</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aD8KnxCen+WpL6DvmmAhv2T5MeliPKrrhlmqXgEDVCdlc2N5qd0y4aMsm8Dv2Fu0ebYzGRjc/ZtOR52O8H/oRA==" saltValue="vyWwU7SxmAMcI4noANWz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564</v>
      </c>
      <c r="D34" s="1224"/>
      <c r="E34" s="1225"/>
      <c r="F34" s="32">
        <v>17.68</v>
      </c>
      <c r="G34" s="33">
        <v>15.41</v>
      </c>
      <c r="H34" s="33">
        <v>17.71</v>
      </c>
      <c r="I34" s="33">
        <v>20.27</v>
      </c>
      <c r="J34" s="34">
        <v>17.86</v>
      </c>
      <c r="K34" s="22"/>
      <c r="L34" s="22"/>
      <c r="M34" s="22"/>
      <c r="N34" s="22"/>
      <c r="O34" s="22"/>
      <c r="P34" s="22"/>
    </row>
    <row r="35" spans="1:16" ht="39" customHeight="1">
      <c r="A35" s="22"/>
      <c r="B35" s="35"/>
      <c r="C35" s="1218" t="s">
        <v>565</v>
      </c>
      <c r="D35" s="1219"/>
      <c r="E35" s="1220"/>
      <c r="F35" s="36">
        <v>4.8600000000000003</v>
      </c>
      <c r="G35" s="37">
        <v>4.9800000000000004</v>
      </c>
      <c r="H35" s="37">
        <v>4.34</v>
      </c>
      <c r="I35" s="37">
        <v>4.5599999999999996</v>
      </c>
      <c r="J35" s="38">
        <v>4.32</v>
      </c>
      <c r="K35" s="22"/>
      <c r="L35" s="22"/>
      <c r="M35" s="22"/>
      <c r="N35" s="22"/>
      <c r="O35" s="22"/>
      <c r="P35" s="22"/>
    </row>
    <row r="36" spans="1:16" ht="39" customHeight="1">
      <c r="A36" s="22"/>
      <c r="B36" s="35"/>
      <c r="C36" s="1218" t="s">
        <v>566</v>
      </c>
      <c r="D36" s="1219"/>
      <c r="E36" s="1220"/>
      <c r="F36" s="36">
        <v>3.99</v>
      </c>
      <c r="G36" s="37">
        <v>3.61</v>
      </c>
      <c r="H36" s="37">
        <v>3.07</v>
      </c>
      <c r="I36" s="37">
        <v>4.34</v>
      </c>
      <c r="J36" s="38">
        <v>3.87</v>
      </c>
      <c r="K36" s="22"/>
      <c r="L36" s="22"/>
      <c r="M36" s="22"/>
      <c r="N36" s="22"/>
      <c r="O36" s="22"/>
      <c r="P36" s="22"/>
    </row>
    <row r="37" spans="1:16" ht="39" customHeight="1">
      <c r="A37" s="22"/>
      <c r="B37" s="35"/>
      <c r="C37" s="1218" t="s">
        <v>567</v>
      </c>
      <c r="D37" s="1219"/>
      <c r="E37" s="1220"/>
      <c r="F37" s="36">
        <v>0.52</v>
      </c>
      <c r="G37" s="37">
        <v>0.78</v>
      </c>
      <c r="H37" s="37">
        <v>0.88</v>
      </c>
      <c r="I37" s="37">
        <v>1.31</v>
      </c>
      <c r="J37" s="38">
        <v>1.48</v>
      </c>
      <c r="K37" s="22"/>
      <c r="L37" s="22"/>
      <c r="M37" s="22"/>
      <c r="N37" s="22"/>
      <c r="O37" s="22"/>
      <c r="P37" s="22"/>
    </row>
    <row r="38" spans="1:16" ht="39" customHeight="1">
      <c r="A38" s="22"/>
      <c r="B38" s="35"/>
      <c r="C38" s="1218" t="s">
        <v>568</v>
      </c>
      <c r="D38" s="1219"/>
      <c r="E38" s="1220"/>
      <c r="F38" s="36">
        <v>0.61</v>
      </c>
      <c r="G38" s="37">
        <v>0.93</v>
      </c>
      <c r="H38" s="37">
        <v>0.16</v>
      </c>
      <c r="I38" s="37">
        <v>1.07</v>
      </c>
      <c r="J38" s="38">
        <v>1.1100000000000001</v>
      </c>
      <c r="K38" s="22"/>
      <c r="L38" s="22"/>
      <c r="M38" s="22"/>
      <c r="N38" s="22"/>
      <c r="O38" s="22"/>
      <c r="P38" s="22"/>
    </row>
    <row r="39" spans="1:16" ht="39" customHeight="1">
      <c r="A39" s="22"/>
      <c r="B39" s="35"/>
      <c r="C39" s="1218" t="s">
        <v>569</v>
      </c>
      <c r="D39" s="1219"/>
      <c r="E39" s="1220"/>
      <c r="F39" s="36">
        <v>2.33</v>
      </c>
      <c r="G39" s="37">
        <v>1.41</v>
      </c>
      <c r="H39" s="37">
        <v>1.43</v>
      </c>
      <c r="I39" s="37">
        <v>0.96</v>
      </c>
      <c r="J39" s="38">
        <v>0.61</v>
      </c>
      <c r="K39" s="22"/>
      <c r="L39" s="22"/>
      <c r="M39" s="22"/>
      <c r="N39" s="22"/>
      <c r="O39" s="22"/>
      <c r="P39" s="22"/>
    </row>
    <row r="40" spans="1:16" ht="39" customHeight="1">
      <c r="A40" s="22"/>
      <c r="B40" s="35"/>
      <c r="C40" s="1218" t="s">
        <v>570</v>
      </c>
      <c r="D40" s="1219"/>
      <c r="E40" s="1220"/>
      <c r="F40" s="36">
        <v>0.37</v>
      </c>
      <c r="G40" s="37">
        <v>0.33</v>
      </c>
      <c r="H40" s="37">
        <v>0.32</v>
      </c>
      <c r="I40" s="37">
        <v>0.31</v>
      </c>
      <c r="J40" s="38">
        <v>0.32</v>
      </c>
      <c r="K40" s="22"/>
      <c r="L40" s="22"/>
      <c r="M40" s="22"/>
      <c r="N40" s="22"/>
      <c r="O40" s="22"/>
      <c r="P40" s="22"/>
    </row>
    <row r="41" spans="1:16" ht="39" customHeight="1">
      <c r="A41" s="22"/>
      <c r="B41" s="35"/>
      <c r="C41" s="1218" t="s">
        <v>571</v>
      </c>
      <c r="D41" s="1219"/>
      <c r="E41" s="1220"/>
      <c r="F41" s="36">
        <v>0.19</v>
      </c>
      <c r="G41" s="37">
        <v>0.22</v>
      </c>
      <c r="H41" s="37">
        <v>0.23</v>
      </c>
      <c r="I41" s="37">
        <v>0.25</v>
      </c>
      <c r="J41" s="38">
        <v>0.21</v>
      </c>
      <c r="K41" s="22"/>
      <c r="L41" s="22"/>
      <c r="M41" s="22"/>
      <c r="N41" s="22"/>
      <c r="O41" s="22"/>
      <c r="P41" s="22"/>
    </row>
    <row r="42" spans="1:16" ht="39" customHeight="1">
      <c r="A42" s="22"/>
      <c r="B42" s="39"/>
      <c r="C42" s="1218" t="s">
        <v>572</v>
      </c>
      <c r="D42" s="1219"/>
      <c r="E42" s="1220"/>
      <c r="F42" s="36" t="s">
        <v>515</v>
      </c>
      <c r="G42" s="37" t="s">
        <v>515</v>
      </c>
      <c r="H42" s="37" t="s">
        <v>515</v>
      </c>
      <c r="I42" s="37" t="s">
        <v>515</v>
      </c>
      <c r="J42" s="38" t="s">
        <v>515</v>
      </c>
      <c r="K42" s="22"/>
      <c r="L42" s="22"/>
      <c r="M42" s="22"/>
      <c r="N42" s="22"/>
      <c r="O42" s="22"/>
      <c r="P42" s="22"/>
    </row>
    <row r="43" spans="1:16" ht="39" customHeight="1" thickBot="1">
      <c r="A43" s="22"/>
      <c r="B43" s="40"/>
      <c r="C43" s="1221" t="s">
        <v>573</v>
      </c>
      <c r="D43" s="1222"/>
      <c r="E43" s="1223"/>
      <c r="F43" s="41">
        <v>0.7</v>
      </c>
      <c r="G43" s="42">
        <v>0.93</v>
      </c>
      <c r="H43" s="42">
        <v>0.91</v>
      </c>
      <c r="I43" s="42">
        <v>0.71</v>
      </c>
      <c r="J43" s="43">
        <v>0.27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0yV55Q/UIikOfspSRks+PeJh1q6kzq5frn95MLbTC7Sq0eIa+blHMBxCzzXD9sh4q/xEFTlKLuvCFXyxTfz+A==" saltValue="6CPjAm+UjaizG7pAsDwB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11</v>
      </c>
      <c r="C45" s="1235"/>
      <c r="D45" s="58"/>
      <c r="E45" s="1240" t="s">
        <v>12</v>
      </c>
      <c r="F45" s="1240"/>
      <c r="G45" s="1240"/>
      <c r="H45" s="1240"/>
      <c r="I45" s="1240"/>
      <c r="J45" s="1241"/>
      <c r="K45" s="59">
        <v>5548</v>
      </c>
      <c r="L45" s="60">
        <v>5486</v>
      </c>
      <c r="M45" s="60">
        <v>5519</v>
      </c>
      <c r="N45" s="60">
        <v>5900</v>
      </c>
      <c r="O45" s="61">
        <v>5775</v>
      </c>
      <c r="P45" s="48"/>
      <c r="Q45" s="48"/>
      <c r="R45" s="48"/>
      <c r="S45" s="48"/>
      <c r="T45" s="48"/>
      <c r="U45" s="48"/>
    </row>
    <row r="46" spans="1:21" ht="30.75" customHeight="1">
      <c r="A46" s="48"/>
      <c r="B46" s="1236"/>
      <c r="C46" s="1237"/>
      <c r="D46" s="62"/>
      <c r="E46" s="1228" t="s">
        <v>13</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c r="A47" s="48"/>
      <c r="B47" s="1236"/>
      <c r="C47" s="1237"/>
      <c r="D47" s="62"/>
      <c r="E47" s="1228" t="s">
        <v>14</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c r="A48" s="48"/>
      <c r="B48" s="1236"/>
      <c r="C48" s="1237"/>
      <c r="D48" s="62"/>
      <c r="E48" s="1228" t="s">
        <v>15</v>
      </c>
      <c r="F48" s="1228"/>
      <c r="G48" s="1228"/>
      <c r="H48" s="1228"/>
      <c r="I48" s="1228"/>
      <c r="J48" s="1229"/>
      <c r="K48" s="63">
        <v>1706</v>
      </c>
      <c r="L48" s="64">
        <v>1731</v>
      </c>
      <c r="M48" s="64">
        <v>1748</v>
      </c>
      <c r="N48" s="64">
        <v>1701</v>
      </c>
      <c r="O48" s="65">
        <v>1649</v>
      </c>
      <c r="P48" s="48"/>
      <c r="Q48" s="48"/>
      <c r="R48" s="48"/>
      <c r="S48" s="48"/>
      <c r="T48" s="48"/>
      <c r="U48" s="48"/>
    </row>
    <row r="49" spans="1:21" ht="30.75" customHeight="1">
      <c r="A49" s="48"/>
      <c r="B49" s="1236"/>
      <c r="C49" s="1237"/>
      <c r="D49" s="62"/>
      <c r="E49" s="1228" t="s">
        <v>16</v>
      </c>
      <c r="F49" s="1228"/>
      <c r="G49" s="1228"/>
      <c r="H49" s="1228"/>
      <c r="I49" s="1228"/>
      <c r="J49" s="1229"/>
      <c r="K49" s="63" t="s">
        <v>515</v>
      </c>
      <c r="L49" s="64" t="s">
        <v>515</v>
      </c>
      <c r="M49" s="64" t="s">
        <v>515</v>
      </c>
      <c r="N49" s="64" t="s">
        <v>515</v>
      </c>
      <c r="O49" s="65" t="s">
        <v>515</v>
      </c>
      <c r="P49" s="48"/>
      <c r="Q49" s="48"/>
      <c r="R49" s="48"/>
      <c r="S49" s="48"/>
      <c r="T49" s="48"/>
      <c r="U49" s="48"/>
    </row>
    <row r="50" spans="1:21" ht="30.75" customHeight="1">
      <c r="A50" s="48"/>
      <c r="B50" s="1236"/>
      <c r="C50" s="1237"/>
      <c r="D50" s="62"/>
      <c r="E50" s="1228" t="s">
        <v>17</v>
      </c>
      <c r="F50" s="1228"/>
      <c r="G50" s="1228"/>
      <c r="H50" s="1228"/>
      <c r="I50" s="1228"/>
      <c r="J50" s="1229"/>
      <c r="K50" s="63">
        <v>13</v>
      </c>
      <c r="L50" s="64">
        <v>14</v>
      </c>
      <c r="M50" s="64">
        <v>14</v>
      </c>
      <c r="N50" s="64">
        <v>14</v>
      </c>
      <c r="O50" s="65">
        <v>19</v>
      </c>
      <c r="P50" s="48"/>
      <c r="Q50" s="48"/>
      <c r="R50" s="48"/>
      <c r="S50" s="48"/>
      <c r="T50" s="48"/>
      <c r="U50" s="48"/>
    </row>
    <row r="51" spans="1:21" ht="30.75" customHeight="1">
      <c r="A51" s="48"/>
      <c r="B51" s="1238"/>
      <c r="C51" s="1239"/>
      <c r="D51" s="66"/>
      <c r="E51" s="1228" t="s">
        <v>18</v>
      </c>
      <c r="F51" s="1228"/>
      <c r="G51" s="1228"/>
      <c r="H51" s="1228"/>
      <c r="I51" s="1228"/>
      <c r="J51" s="1229"/>
      <c r="K51" s="63">
        <v>0</v>
      </c>
      <c r="L51" s="64" t="s">
        <v>515</v>
      </c>
      <c r="M51" s="64">
        <v>0</v>
      </c>
      <c r="N51" s="64">
        <v>0</v>
      </c>
      <c r="O51" s="65" t="s">
        <v>515</v>
      </c>
      <c r="P51" s="48"/>
      <c r="Q51" s="48"/>
      <c r="R51" s="48"/>
      <c r="S51" s="48"/>
      <c r="T51" s="48"/>
      <c r="U51" s="48"/>
    </row>
    <row r="52" spans="1:21" ht="30.75" customHeight="1">
      <c r="A52" s="48"/>
      <c r="B52" s="1226" t="s">
        <v>19</v>
      </c>
      <c r="C52" s="1227"/>
      <c r="D52" s="66"/>
      <c r="E52" s="1228" t="s">
        <v>20</v>
      </c>
      <c r="F52" s="1228"/>
      <c r="G52" s="1228"/>
      <c r="H52" s="1228"/>
      <c r="I52" s="1228"/>
      <c r="J52" s="1229"/>
      <c r="K52" s="63">
        <v>5377</v>
      </c>
      <c r="L52" s="64">
        <v>5191</v>
      </c>
      <c r="M52" s="64">
        <v>5168</v>
      </c>
      <c r="N52" s="64">
        <v>5456</v>
      </c>
      <c r="O52" s="65">
        <v>5355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1890</v>
      </c>
      <c r="L53" s="69">
        <v>2040</v>
      </c>
      <c r="M53" s="69">
        <v>2113</v>
      </c>
      <c r="N53" s="69">
        <v>2159</v>
      </c>
      <c r="O53" s="70">
        <v>2088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xMMtL1qIXb0Xxg4R6HnXnIHW09zK1Pdg+TdHIdByb7JuVb+l/QCUMthKpcboOm1TXkHVH4qSJkehYsSX45WAg==" saltValue="hGA/zx/4twRGLsD79qD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54" t="s">
        <v>24</v>
      </c>
      <c r="C41" s="1255"/>
      <c r="D41" s="81"/>
      <c r="E41" s="1256" t="s">
        <v>25</v>
      </c>
      <c r="F41" s="1256"/>
      <c r="G41" s="1256"/>
      <c r="H41" s="1257"/>
      <c r="I41" s="82">
        <v>53896</v>
      </c>
      <c r="J41" s="83">
        <v>54446</v>
      </c>
      <c r="K41" s="83">
        <v>53899</v>
      </c>
      <c r="L41" s="83">
        <v>52720</v>
      </c>
      <c r="M41" s="84">
        <v>51104</v>
      </c>
    </row>
    <row r="42" spans="2:13" ht="27.75" customHeight="1">
      <c r="B42" s="1244"/>
      <c r="C42" s="1245"/>
      <c r="D42" s="85"/>
      <c r="E42" s="1248" t="s">
        <v>26</v>
      </c>
      <c r="F42" s="1248"/>
      <c r="G42" s="1248"/>
      <c r="H42" s="1249"/>
      <c r="I42" s="86" t="s">
        <v>515</v>
      </c>
      <c r="J42" s="87" t="s">
        <v>515</v>
      </c>
      <c r="K42" s="87" t="s">
        <v>515</v>
      </c>
      <c r="L42" s="87" t="s">
        <v>515</v>
      </c>
      <c r="M42" s="88" t="s">
        <v>515</v>
      </c>
    </row>
    <row r="43" spans="2:13" ht="27.75" customHeight="1">
      <c r="B43" s="1244"/>
      <c r="C43" s="1245"/>
      <c r="D43" s="85"/>
      <c r="E43" s="1248" t="s">
        <v>27</v>
      </c>
      <c r="F43" s="1248"/>
      <c r="G43" s="1248"/>
      <c r="H43" s="1249"/>
      <c r="I43" s="86">
        <v>23188</v>
      </c>
      <c r="J43" s="87">
        <v>23426</v>
      </c>
      <c r="K43" s="87">
        <v>22681</v>
      </c>
      <c r="L43" s="87">
        <v>22072</v>
      </c>
      <c r="M43" s="88">
        <v>20946</v>
      </c>
    </row>
    <row r="44" spans="2:13" ht="27.75" customHeight="1">
      <c r="B44" s="1244"/>
      <c r="C44" s="1245"/>
      <c r="D44" s="85"/>
      <c r="E44" s="1248" t="s">
        <v>28</v>
      </c>
      <c r="F44" s="1248"/>
      <c r="G44" s="1248"/>
      <c r="H44" s="1249"/>
      <c r="I44" s="86">
        <v>66</v>
      </c>
      <c r="J44" s="87">
        <v>53</v>
      </c>
      <c r="K44" s="87">
        <v>38</v>
      </c>
      <c r="L44" s="87">
        <v>26</v>
      </c>
      <c r="M44" s="88">
        <v>16</v>
      </c>
    </row>
    <row r="45" spans="2:13" ht="27.75" customHeight="1">
      <c r="B45" s="1244"/>
      <c r="C45" s="1245"/>
      <c r="D45" s="85"/>
      <c r="E45" s="1248" t="s">
        <v>29</v>
      </c>
      <c r="F45" s="1248"/>
      <c r="G45" s="1248"/>
      <c r="H45" s="1249"/>
      <c r="I45" s="86">
        <v>6712</v>
      </c>
      <c r="J45" s="87">
        <v>6207</v>
      </c>
      <c r="K45" s="87">
        <v>6468</v>
      </c>
      <c r="L45" s="87">
        <v>6461</v>
      </c>
      <c r="M45" s="88">
        <v>6401</v>
      </c>
    </row>
    <row r="46" spans="2:13" ht="27.75" customHeight="1">
      <c r="B46" s="1244"/>
      <c r="C46" s="1245"/>
      <c r="D46" s="89"/>
      <c r="E46" s="1248" t="s">
        <v>30</v>
      </c>
      <c r="F46" s="1248"/>
      <c r="G46" s="1248"/>
      <c r="H46" s="1249"/>
      <c r="I46" s="86" t="s">
        <v>515</v>
      </c>
      <c r="J46" s="87" t="s">
        <v>515</v>
      </c>
      <c r="K46" s="87" t="s">
        <v>515</v>
      </c>
      <c r="L46" s="87" t="s">
        <v>515</v>
      </c>
      <c r="M46" s="88" t="s">
        <v>515</v>
      </c>
    </row>
    <row r="47" spans="2:13" ht="27.75" customHeight="1">
      <c r="B47" s="1244"/>
      <c r="C47" s="1245"/>
      <c r="D47" s="90"/>
      <c r="E47" s="1258" t="s">
        <v>31</v>
      </c>
      <c r="F47" s="1259"/>
      <c r="G47" s="1259"/>
      <c r="H47" s="1260"/>
      <c r="I47" s="86" t="s">
        <v>515</v>
      </c>
      <c r="J47" s="87" t="s">
        <v>515</v>
      </c>
      <c r="K47" s="87" t="s">
        <v>515</v>
      </c>
      <c r="L47" s="87" t="s">
        <v>515</v>
      </c>
      <c r="M47" s="88" t="s">
        <v>515</v>
      </c>
    </row>
    <row r="48" spans="2:13" ht="27.75" customHeight="1">
      <c r="B48" s="1244"/>
      <c r="C48" s="1245"/>
      <c r="D48" s="85"/>
      <c r="E48" s="1248" t="s">
        <v>32</v>
      </c>
      <c r="F48" s="1248"/>
      <c r="G48" s="1248"/>
      <c r="H48" s="1249"/>
      <c r="I48" s="86" t="s">
        <v>515</v>
      </c>
      <c r="J48" s="87" t="s">
        <v>515</v>
      </c>
      <c r="K48" s="87" t="s">
        <v>515</v>
      </c>
      <c r="L48" s="87" t="s">
        <v>515</v>
      </c>
      <c r="M48" s="88" t="s">
        <v>515</v>
      </c>
    </row>
    <row r="49" spans="2:13" ht="27.75" customHeight="1">
      <c r="B49" s="1246"/>
      <c r="C49" s="1247"/>
      <c r="D49" s="85"/>
      <c r="E49" s="1248" t="s">
        <v>33</v>
      </c>
      <c r="F49" s="1248"/>
      <c r="G49" s="1248"/>
      <c r="H49" s="1249"/>
      <c r="I49" s="86" t="s">
        <v>515</v>
      </c>
      <c r="J49" s="87" t="s">
        <v>515</v>
      </c>
      <c r="K49" s="87" t="s">
        <v>515</v>
      </c>
      <c r="L49" s="87" t="s">
        <v>515</v>
      </c>
      <c r="M49" s="88" t="s">
        <v>515</v>
      </c>
    </row>
    <row r="50" spans="2:13" ht="27.75" customHeight="1">
      <c r="B50" s="1242" t="s">
        <v>34</v>
      </c>
      <c r="C50" s="1243"/>
      <c r="D50" s="91"/>
      <c r="E50" s="1248" t="s">
        <v>35</v>
      </c>
      <c r="F50" s="1248"/>
      <c r="G50" s="1248"/>
      <c r="H50" s="1249"/>
      <c r="I50" s="86">
        <v>8156</v>
      </c>
      <c r="J50" s="87">
        <v>7597</v>
      </c>
      <c r="K50" s="87">
        <v>8603</v>
      </c>
      <c r="L50" s="87">
        <v>8574</v>
      </c>
      <c r="M50" s="88">
        <v>9051</v>
      </c>
    </row>
    <row r="51" spans="2:13" ht="27.75" customHeight="1">
      <c r="B51" s="1244"/>
      <c r="C51" s="1245"/>
      <c r="D51" s="85"/>
      <c r="E51" s="1248" t="s">
        <v>36</v>
      </c>
      <c r="F51" s="1248"/>
      <c r="G51" s="1248"/>
      <c r="H51" s="1249"/>
      <c r="I51" s="86">
        <v>3539</v>
      </c>
      <c r="J51" s="87">
        <v>3414</v>
      </c>
      <c r="K51" s="87">
        <v>3217</v>
      </c>
      <c r="L51" s="87">
        <v>3244</v>
      </c>
      <c r="M51" s="88">
        <v>3688</v>
      </c>
    </row>
    <row r="52" spans="2:13" ht="27.75" customHeight="1">
      <c r="B52" s="1246"/>
      <c r="C52" s="1247"/>
      <c r="D52" s="85"/>
      <c r="E52" s="1248" t="s">
        <v>37</v>
      </c>
      <c r="F52" s="1248"/>
      <c r="G52" s="1248"/>
      <c r="H52" s="1249"/>
      <c r="I52" s="86">
        <v>52893</v>
      </c>
      <c r="J52" s="87">
        <v>53281</v>
      </c>
      <c r="K52" s="87">
        <v>53372</v>
      </c>
      <c r="L52" s="87">
        <v>52669</v>
      </c>
      <c r="M52" s="88">
        <v>51806</v>
      </c>
    </row>
    <row r="53" spans="2:13" ht="27.75" customHeight="1" thickBot="1">
      <c r="B53" s="1250" t="s">
        <v>38</v>
      </c>
      <c r="C53" s="1251"/>
      <c r="D53" s="92"/>
      <c r="E53" s="1252" t="s">
        <v>39</v>
      </c>
      <c r="F53" s="1252"/>
      <c r="G53" s="1252"/>
      <c r="H53" s="1253"/>
      <c r="I53" s="93">
        <v>19274</v>
      </c>
      <c r="J53" s="94">
        <v>19839</v>
      </c>
      <c r="K53" s="94">
        <v>17895</v>
      </c>
      <c r="L53" s="94">
        <v>16793</v>
      </c>
      <c r="M53" s="95">
        <v>13921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Lh/HCXjx6CGLz5UvC+nfVoCr1teC/rhcWNlj/oD18Xpp1eYECJP/0kvLQaTsVLhgY0QLi7UoUVvUYt/sPRqow==" saltValue="72YpmZeZBmzfeJij9OtE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9" t="s">
        <v>42</v>
      </c>
      <c r="D55" s="1269"/>
      <c r="E55" s="1270"/>
      <c r="F55" s="107">
        <v>2294</v>
      </c>
      <c r="G55" s="107">
        <v>2364</v>
      </c>
      <c r="H55" s="108">
        <v>2712</v>
      </c>
    </row>
    <row r="56" spans="2:8" ht="52.5" customHeight="1">
      <c r="B56" s="109"/>
      <c r="C56" s="1271" t="s">
        <v>43</v>
      </c>
      <c r="D56" s="1271"/>
      <c r="E56" s="1272"/>
      <c r="F56" s="110">
        <v>1653</v>
      </c>
      <c r="G56" s="110">
        <v>1421</v>
      </c>
      <c r="H56" s="111">
        <v>1297</v>
      </c>
    </row>
    <row r="57" spans="2:8" ht="53.25" customHeight="1">
      <c r="B57" s="109"/>
      <c r="C57" s="1273" t="s">
        <v>44</v>
      </c>
      <c r="D57" s="1273"/>
      <c r="E57" s="1274"/>
      <c r="F57" s="112">
        <v>7089</v>
      </c>
      <c r="G57" s="112">
        <v>7129</v>
      </c>
      <c r="H57" s="113">
        <v>6936</v>
      </c>
    </row>
    <row r="58" spans="2:8" ht="45.75" customHeight="1">
      <c r="B58" s="114"/>
      <c r="C58" s="1261" t="s">
        <v>595</v>
      </c>
      <c r="D58" s="1262"/>
      <c r="E58" s="1263"/>
      <c r="F58" s="115">
        <v>2678</v>
      </c>
      <c r="G58" s="115">
        <v>2660</v>
      </c>
      <c r="H58" s="116">
        <v>2450</v>
      </c>
    </row>
    <row r="59" spans="2:8" ht="45.75" customHeight="1">
      <c r="B59" s="114"/>
      <c r="C59" s="1261" t="s">
        <v>596</v>
      </c>
      <c r="D59" s="1262"/>
      <c r="E59" s="1263"/>
      <c r="F59" s="115">
        <v>1167</v>
      </c>
      <c r="G59" s="115">
        <v>1169</v>
      </c>
      <c r="H59" s="116">
        <v>1170</v>
      </c>
    </row>
    <row r="60" spans="2:8" ht="45.75" customHeight="1">
      <c r="B60" s="114"/>
      <c r="C60" s="1261" t="s">
        <v>597</v>
      </c>
      <c r="D60" s="1262"/>
      <c r="E60" s="1263"/>
      <c r="F60" s="115">
        <v>623</v>
      </c>
      <c r="G60" s="115">
        <v>623</v>
      </c>
      <c r="H60" s="116">
        <v>624</v>
      </c>
    </row>
    <row r="61" spans="2:8" ht="45.75" customHeight="1">
      <c r="B61" s="114"/>
      <c r="C61" s="1261" t="s">
        <v>598</v>
      </c>
      <c r="D61" s="1262"/>
      <c r="E61" s="1263"/>
      <c r="F61" s="115">
        <v>474</v>
      </c>
      <c r="G61" s="115">
        <v>466</v>
      </c>
      <c r="H61" s="116">
        <v>462</v>
      </c>
    </row>
    <row r="62" spans="2:8" ht="45.75" customHeight="1" thickBot="1">
      <c r="B62" s="117"/>
      <c r="C62" s="1264" t="s">
        <v>599</v>
      </c>
      <c r="D62" s="1265"/>
      <c r="E62" s="1266"/>
      <c r="F62" s="118">
        <v>417</v>
      </c>
      <c r="G62" s="118">
        <v>424</v>
      </c>
      <c r="H62" s="119">
        <v>423</v>
      </c>
    </row>
    <row r="63" spans="2:8" ht="52.5" customHeight="1" thickBot="1">
      <c r="B63" s="120"/>
      <c r="C63" s="1267" t="s">
        <v>45</v>
      </c>
      <c r="D63" s="1267"/>
      <c r="E63" s="1268"/>
      <c r="F63" s="121">
        <v>11036</v>
      </c>
      <c r="G63" s="121">
        <v>10914</v>
      </c>
      <c r="H63" s="122">
        <v>10945</v>
      </c>
    </row>
    <row r="64" spans="2:8" ht="15" customHeight="1"/>
    <row r="65" ht="0" hidden="1" customHeight="1"/>
    <row r="66" ht="0" hidden="1" customHeight="1"/>
  </sheetData>
  <sheetProtection algorithmName="SHA-512" hashValue="uFGsDuYtC2H1TOHdXb2uP9iteP/S8R493SLybzvw5Fki+FBRQX5qzj5cLPRq6I6p4MCaovWgjG1C6/wBwjX5GQ==" saltValue="aI9yv4YEkvUNWbxw8/WM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611</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611</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610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609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605</v>
      </c>
    </row>
    <row r="50" spans="1:109" ht="13.5">
      <c r="B50" s="366"/>
      <c r="G50" s="1275"/>
      <c r="H50" s="1275"/>
      <c r="I50" s="1275"/>
      <c r="J50" s="1275"/>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8" t="s">
        <v>557</v>
      </c>
      <c r="BQ50" s="1278"/>
      <c r="BR50" s="1278"/>
      <c r="BS50" s="1278"/>
      <c r="BT50" s="1278"/>
      <c r="BU50" s="1278"/>
      <c r="BV50" s="1278"/>
      <c r="BW50" s="1278"/>
      <c r="BX50" s="1278" t="s">
        <v>558</v>
      </c>
      <c r="BY50" s="1278"/>
      <c r="BZ50" s="1278"/>
      <c r="CA50" s="1278"/>
      <c r="CB50" s="1278"/>
      <c r="CC50" s="1278"/>
      <c r="CD50" s="1278"/>
      <c r="CE50" s="1278"/>
      <c r="CF50" s="1278" t="s">
        <v>559</v>
      </c>
      <c r="CG50" s="1278"/>
      <c r="CH50" s="1278"/>
      <c r="CI50" s="1278"/>
      <c r="CJ50" s="1278"/>
      <c r="CK50" s="1278"/>
      <c r="CL50" s="1278"/>
      <c r="CM50" s="1278"/>
      <c r="CN50" s="1278" t="s">
        <v>560</v>
      </c>
      <c r="CO50" s="1278"/>
      <c r="CP50" s="1278"/>
      <c r="CQ50" s="1278"/>
      <c r="CR50" s="1278"/>
      <c r="CS50" s="1278"/>
      <c r="CT50" s="1278"/>
      <c r="CU50" s="1278"/>
      <c r="CV50" s="1278" t="s">
        <v>561</v>
      </c>
      <c r="CW50" s="1278"/>
      <c r="CX50" s="1278"/>
      <c r="CY50" s="1278"/>
      <c r="CZ50" s="1278"/>
      <c r="DA50" s="1278"/>
      <c r="DB50" s="1278"/>
      <c r="DC50" s="1278"/>
    </row>
    <row r="51" spans="1:109" ht="13.5" customHeight="1">
      <c r="B51" s="366"/>
      <c r="G51" s="1286"/>
      <c r="H51" s="1286"/>
      <c r="I51" s="1297"/>
      <c r="J51" s="1297"/>
      <c r="K51" s="1280"/>
      <c r="L51" s="1280"/>
      <c r="M51" s="1280"/>
      <c r="N51" s="1280"/>
      <c r="AM51" s="373"/>
      <c r="AN51" s="1279" t="s">
        <v>604</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87"/>
      <c r="BQ51" s="1277"/>
      <c r="BR51" s="1277"/>
      <c r="BS51" s="1277"/>
      <c r="BT51" s="1277"/>
      <c r="BU51" s="1277"/>
      <c r="BV51" s="1277"/>
      <c r="BW51" s="1277"/>
      <c r="BX51" s="1287"/>
      <c r="BY51" s="1277"/>
      <c r="BZ51" s="1277"/>
      <c r="CA51" s="1277"/>
      <c r="CB51" s="1277"/>
      <c r="CC51" s="1277"/>
      <c r="CD51" s="1277"/>
      <c r="CE51" s="1277"/>
      <c r="CF51" s="1287"/>
      <c r="CG51" s="1277"/>
      <c r="CH51" s="1277"/>
      <c r="CI51" s="1277"/>
      <c r="CJ51" s="1277"/>
      <c r="CK51" s="1277"/>
      <c r="CL51" s="1277"/>
      <c r="CM51" s="1277"/>
      <c r="CN51" s="1277">
        <v>88.6</v>
      </c>
      <c r="CO51" s="1277"/>
      <c r="CP51" s="1277"/>
      <c r="CQ51" s="1277"/>
      <c r="CR51" s="1277"/>
      <c r="CS51" s="1277"/>
      <c r="CT51" s="1277"/>
      <c r="CU51" s="1277"/>
      <c r="CV51" s="1277">
        <v>74.7</v>
      </c>
      <c r="CW51" s="1277"/>
      <c r="CX51" s="1277"/>
      <c r="CY51" s="1277"/>
      <c r="CZ51" s="1277"/>
      <c r="DA51" s="1277"/>
      <c r="DB51" s="1277"/>
      <c r="DC51" s="1277"/>
    </row>
    <row r="52" spans="1:109" ht="13.5">
      <c r="B52" s="366"/>
      <c r="G52" s="1286"/>
      <c r="H52" s="1286"/>
      <c r="I52" s="1297"/>
      <c r="J52" s="1297"/>
      <c r="K52" s="1280"/>
      <c r="L52" s="1280"/>
      <c r="M52" s="1280"/>
      <c r="N52" s="1280"/>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86"/>
      <c r="H53" s="1286"/>
      <c r="I53" s="1275"/>
      <c r="J53" s="1275"/>
      <c r="K53" s="1280"/>
      <c r="L53" s="1280"/>
      <c r="M53" s="1280"/>
      <c r="N53" s="1280"/>
      <c r="AM53" s="373"/>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87"/>
      <c r="BQ53" s="1277"/>
      <c r="BR53" s="1277"/>
      <c r="BS53" s="1277"/>
      <c r="BT53" s="1277"/>
      <c r="BU53" s="1277"/>
      <c r="BV53" s="1277"/>
      <c r="BW53" s="1277"/>
      <c r="BX53" s="1287"/>
      <c r="BY53" s="1277"/>
      <c r="BZ53" s="1277"/>
      <c r="CA53" s="1277"/>
      <c r="CB53" s="1277"/>
      <c r="CC53" s="1277"/>
      <c r="CD53" s="1277"/>
      <c r="CE53" s="1277"/>
      <c r="CF53" s="1287"/>
      <c r="CG53" s="1277"/>
      <c r="CH53" s="1277"/>
      <c r="CI53" s="1277"/>
      <c r="CJ53" s="1277"/>
      <c r="CK53" s="1277"/>
      <c r="CL53" s="1277"/>
      <c r="CM53" s="1277"/>
      <c r="CN53" s="1277">
        <v>62.3</v>
      </c>
      <c r="CO53" s="1277"/>
      <c r="CP53" s="1277"/>
      <c r="CQ53" s="1277"/>
      <c r="CR53" s="1277"/>
      <c r="CS53" s="1277"/>
      <c r="CT53" s="1277"/>
      <c r="CU53" s="1277"/>
      <c r="CV53" s="1277">
        <v>63.1</v>
      </c>
      <c r="CW53" s="1277"/>
      <c r="CX53" s="1277"/>
      <c r="CY53" s="1277"/>
      <c r="CZ53" s="1277"/>
      <c r="DA53" s="1277"/>
      <c r="DB53" s="1277"/>
      <c r="DC53" s="1277"/>
    </row>
    <row r="54" spans="1:109" ht="13.5">
      <c r="A54" s="381"/>
      <c r="B54" s="366"/>
      <c r="G54" s="1286"/>
      <c r="H54" s="1286"/>
      <c r="I54" s="1275"/>
      <c r="J54" s="1275"/>
      <c r="K54" s="1280"/>
      <c r="L54" s="1280"/>
      <c r="M54" s="1280"/>
      <c r="N54" s="1280"/>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5"/>
      <c r="H55" s="1275"/>
      <c r="I55" s="1275"/>
      <c r="J55" s="1275"/>
      <c r="K55" s="1280"/>
      <c r="L55" s="1280"/>
      <c r="M55" s="1280"/>
      <c r="N55" s="1280"/>
      <c r="AN55" s="1278" t="s">
        <v>603</v>
      </c>
      <c r="AO55" s="1278"/>
      <c r="AP55" s="1278"/>
      <c r="AQ55" s="1278"/>
      <c r="AR55" s="1278"/>
      <c r="AS55" s="1278"/>
      <c r="AT55" s="1278"/>
      <c r="AU55" s="1278"/>
      <c r="AV55" s="1278"/>
      <c r="AW55" s="1278"/>
      <c r="AX55" s="1278"/>
      <c r="AY55" s="1278"/>
      <c r="AZ55" s="1278"/>
      <c r="BA55" s="1278"/>
      <c r="BB55" s="1279" t="s">
        <v>602</v>
      </c>
      <c r="BC55" s="1279"/>
      <c r="BD55" s="1279"/>
      <c r="BE55" s="1279"/>
      <c r="BF55" s="1279"/>
      <c r="BG55" s="1279"/>
      <c r="BH55" s="1279"/>
      <c r="BI55" s="1279"/>
      <c r="BJ55" s="1279"/>
      <c r="BK55" s="1279"/>
      <c r="BL55" s="1279"/>
      <c r="BM55" s="1279"/>
      <c r="BN55" s="1279"/>
      <c r="BO55" s="1279"/>
      <c r="BP55" s="1287"/>
      <c r="BQ55" s="1277"/>
      <c r="BR55" s="1277"/>
      <c r="BS55" s="1277"/>
      <c r="BT55" s="1277"/>
      <c r="BU55" s="1277"/>
      <c r="BV55" s="1277"/>
      <c r="BW55" s="1277"/>
      <c r="BX55" s="1287"/>
      <c r="BY55" s="1277"/>
      <c r="BZ55" s="1277"/>
      <c r="CA55" s="1277"/>
      <c r="CB55" s="1277"/>
      <c r="CC55" s="1277"/>
      <c r="CD55" s="1277"/>
      <c r="CE55" s="1277"/>
      <c r="CF55" s="1287"/>
      <c r="CG55" s="1277"/>
      <c r="CH55" s="1277"/>
      <c r="CI55" s="1277"/>
      <c r="CJ55" s="1277"/>
      <c r="CK55" s="1277"/>
      <c r="CL55" s="1277"/>
      <c r="CM55" s="1277"/>
      <c r="CN55" s="1277">
        <v>32.5</v>
      </c>
      <c r="CO55" s="1277"/>
      <c r="CP55" s="1277"/>
      <c r="CQ55" s="1277"/>
      <c r="CR55" s="1277"/>
      <c r="CS55" s="1277"/>
      <c r="CT55" s="1277"/>
      <c r="CU55" s="1277"/>
      <c r="CV55" s="1277">
        <v>30.2</v>
      </c>
      <c r="CW55" s="1277"/>
      <c r="CX55" s="1277"/>
      <c r="CY55" s="1277"/>
      <c r="CZ55" s="1277"/>
      <c r="DA55" s="1277"/>
      <c r="DB55" s="1277"/>
      <c r="DC55" s="1277"/>
    </row>
    <row r="56" spans="1:109" ht="13.5">
      <c r="A56" s="381"/>
      <c r="B56" s="366"/>
      <c r="G56" s="1275"/>
      <c r="H56" s="1275"/>
      <c r="I56" s="1275"/>
      <c r="J56" s="1275"/>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5"/>
      <c r="H57" s="1275"/>
      <c r="I57" s="1281"/>
      <c r="J57" s="1281"/>
      <c r="K57" s="1280"/>
      <c r="L57" s="1280"/>
      <c r="M57" s="1280"/>
      <c r="N57" s="1280"/>
      <c r="AM57" s="365"/>
      <c r="AN57" s="1278"/>
      <c r="AO57" s="1278"/>
      <c r="AP57" s="1278"/>
      <c r="AQ57" s="1278"/>
      <c r="AR57" s="1278"/>
      <c r="AS57" s="1278"/>
      <c r="AT57" s="1278"/>
      <c r="AU57" s="1278"/>
      <c r="AV57" s="1278"/>
      <c r="AW57" s="1278"/>
      <c r="AX57" s="1278"/>
      <c r="AY57" s="1278"/>
      <c r="AZ57" s="1278"/>
      <c r="BA57" s="1278"/>
      <c r="BB57" s="1279" t="s">
        <v>608</v>
      </c>
      <c r="BC57" s="1279"/>
      <c r="BD57" s="1279"/>
      <c r="BE57" s="1279"/>
      <c r="BF57" s="1279"/>
      <c r="BG57" s="1279"/>
      <c r="BH57" s="1279"/>
      <c r="BI57" s="1279"/>
      <c r="BJ57" s="1279"/>
      <c r="BK57" s="1279"/>
      <c r="BL57" s="1279"/>
      <c r="BM57" s="1279"/>
      <c r="BN57" s="1279"/>
      <c r="BO57" s="1279"/>
      <c r="BP57" s="1287"/>
      <c r="BQ57" s="1277"/>
      <c r="BR57" s="1277"/>
      <c r="BS57" s="1277"/>
      <c r="BT57" s="1277"/>
      <c r="BU57" s="1277"/>
      <c r="BV57" s="1277"/>
      <c r="BW57" s="1277"/>
      <c r="BX57" s="1287"/>
      <c r="BY57" s="1277"/>
      <c r="BZ57" s="1277"/>
      <c r="CA57" s="1277"/>
      <c r="CB57" s="1277"/>
      <c r="CC57" s="1277"/>
      <c r="CD57" s="1277"/>
      <c r="CE57" s="1277"/>
      <c r="CF57" s="1287"/>
      <c r="CG57" s="1277"/>
      <c r="CH57" s="1277"/>
      <c r="CI57" s="1277"/>
      <c r="CJ57" s="1277"/>
      <c r="CK57" s="1277"/>
      <c r="CL57" s="1277"/>
      <c r="CM57" s="1277"/>
      <c r="CN57" s="1277">
        <v>57</v>
      </c>
      <c r="CO57" s="1277"/>
      <c r="CP57" s="1277"/>
      <c r="CQ57" s="1277"/>
      <c r="CR57" s="1277"/>
      <c r="CS57" s="1277"/>
      <c r="CT57" s="1277"/>
      <c r="CU57" s="1277"/>
      <c r="CV57" s="1277">
        <v>57.6</v>
      </c>
      <c r="CW57" s="1277"/>
      <c r="CX57" s="1277"/>
      <c r="CY57" s="1277"/>
      <c r="CZ57" s="1277"/>
      <c r="DA57" s="1277"/>
      <c r="DB57" s="1277"/>
      <c r="DC57" s="1277"/>
      <c r="DD57" s="392"/>
      <c r="DE57" s="387"/>
    </row>
    <row r="58" spans="1:109" s="381" customFormat="1" ht="13.5">
      <c r="A58" s="365"/>
      <c r="B58" s="387"/>
      <c r="G58" s="1275"/>
      <c r="H58" s="1275"/>
      <c r="I58" s="1281"/>
      <c r="J58" s="1281"/>
      <c r="K58" s="1280"/>
      <c r="L58" s="1280"/>
      <c r="M58" s="1280"/>
      <c r="N58" s="1280"/>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607</v>
      </c>
    </row>
    <row r="64" spans="1:109" ht="13.5">
      <c r="B64" s="366"/>
      <c r="G64" s="382"/>
      <c r="I64" s="384"/>
      <c r="J64" s="384"/>
      <c r="K64" s="384"/>
      <c r="L64" s="384"/>
      <c r="M64" s="384"/>
      <c r="N64" s="383"/>
      <c r="AM64" s="382"/>
      <c r="AN64" s="382" t="s">
        <v>606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614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605</v>
      </c>
    </row>
    <row r="72" spans="2:107" ht="13.5">
      <c r="B72" s="366"/>
      <c r="G72" s="1275"/>
      <c r="H72" s="1275"/>
      <c r="I72" s="1275"/>
      <c r="J72" s="1275"/>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8" t="s">
        <v>557</v>
      </c>
      <c r="BQ72" s="1278"/>
      <c r="BR72" s="1278"/>
      <c r="BS72" s="1278"/>
      <c r="BT72" s="1278"/>
      <c r="BU72" s="1278"/>
      <c r="BV72" s="1278"/>
      <c r="BW72" s="1278"/>
      <c r="BX72" s="1278" t="s">
        <v>558</v>
      </c>
      <c r="BY72" s="1278"/>
      <c r="BZ72" s="1278"/>
      <c r="CA72" s="1278"/>
      <c r="CB72" s="1278"/>
      <c r="CC72" s="1278"/>
      <c r="CD72" s="1278"/>
      <c r="CE72" s="1278"/>
      <c r="CF72" s="1278" t="s">
        <v>559</v>
      </c>
      <c r="CG72" s="1278"/>
      <c r="CH72" s="1278"/>
      <c r="CI72" s="1278"/>
      <c r="CJ72" s="1278"/>
      <c r="CK72" s="1278"/>
      <c r="CL72" s="1278"/>
      <c r="CM72" s="1278"/>
      <c r="CN72" s="1278" t="s">
        <v>560</v>
      </c>
      <c r="CO72" s="1278"/>
      <c r="CP72" s="1278"/>
      <c r="CQ72" s="1278"/>
      <c r="CR72" s="1278"/>
      <c r="CS72" s="1278"/>
      <c r="CT72" s="1278"/>
      <c r="CU72" s="1278"/>
      <c r="CV72" s="1278" t="s">
        <v>561</v>
      </c>
      <c r="CW72" s="1278"/>
      <c r="CX72" s="1278"/>
      <c r="CY72" s="1278"/>
      <c r="CZ72" s="1278"/>
      <c r="DA72" s="1278"/>
      <c r="DB72" s="1278"/>
      <c r="DC72" s="1278"/>
    </row>
    <row r="73" spans="2:107" ht="13.5">
      <c r="B73" s="366"/>
      <c r="G73" s="1286"/>
      <c r="H73" s="1286"/>
      <c r="I73" s="1286"/>
      <c r="J73" s="1286"/>
      <c r="K73" s="1276"/>
      <c r="L73" s="1276"/>
      <c r="M73" s="1276"/>
      <c r="N73" s="1276"/>
      <c r="AM73" s="373"/>
      <c r="AN73" s="1279" t="s">
        <v>604</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7">
        <v>100.9</v>
      </c>
      <c r="BQ73" s="1277"/>
      <c r="BR73" s="1277"/>
      <c r="BS73" s="1277"/>
      <c r="BT73" s="1277"/>
      <c r="BU73" s="1277"/>
      <c r="BV73" s="1277"/>
      <c r="BW73" s="1277"/>
      <c r="BX73" s="1277">
        <v>105.5</v>
      </c>
      <c r="BY73" s="1277"/>
      <c r="BZ73" s="1277"/>
      <c r="CA73" s="1277"/>
      <c r="CB73" s="1277"/>
      <c r="CC73" s="1277"/>
      <c r="CD73" s="1277"/>
      <c r="CE73" s="1277"/>
      <c r="CF73" s="1277">
        <v>93.9</v>
      </c>
      <c r="CG73" s="1277"/>
      <c r="CH73" s="1277"/>
      <c r="CI73" s="1277"/>
      <c r="CJ73" s="1277"/>
      <c r="CK73" s="1277"/>
      <c r="CL73" s="1277"/>
      <c r="CM73" s="1277"/>
      <c r="CN73" s="1277">
        <v>88.6</v>
      </c>
      <c r="CO73" s="1277"/>
      <c r="CP73" s="1277"/>
      <c r="CQ73" s="1277"/>
      <c r="CR73" s="1277"/>
      <c r="CS73" s="1277"/>
      <c r="CT73" s="1277"/>
      <c r="CU73" s="1277"/>
      <c r="CV73" s="1277">
        <v>74.7</v>
      </c>
      <c r="CW73" s="1277"/>
      <c r="CX73" s="1277"/>
      <c r="CY73" s="1277"/>
      <c r="CZ73" s="1277"/>
      <c r="DA73" s="1277"/>
      <c r="DB73" s="1277"/>
      <c r="DC73" s="1277"/>
    </row>
    <row r="74" spans="2:107" ht="13.5">
      <c r="B74" s="366"/>
      <c r="G74" s="1286"/>
      <c r="H74" s="1286"/>
      <c r="I74" s="1286"/>
      <c r="J74" s="1286"/>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86"/>
      <c r="H75" s="1286"/>
      <c r="I75" s="1275"/>
      <c r="J75" s="1275"/>
      <c r="K75" s="1280"/>
      <c r="L75" s="1280"/>
      <c r="M75" s="1280"/>
      <c r="N75" s="1280"/>
      <c r="AM75" s="373"/>
      <c r="AN75" s="1279"/>
      <c r="AO75" s="1279"/>
      <c r="AP75" s="1279"/>
      <c r="AQ75" s="1279"/>
      <c r="AR75" s="1279"/>
      <c r="AS75" s="1279"/>
      <c r="AT75" s="1279"/>
      <c r="AU75" s="1279"/>
      <c r="AV75" s="1279"/>
      <c r="AW75" s="1279"/>
      <c r="AX75" s="1279"/>
      <c r="AY75" s="1279"/>
      <c r="AZ75" s="1279"/>
      <c r="BA75" s="1279"/>
      <c r="BB75" s="1279" t="s">
        <v>601</v>
      </c>
      <c r="BC75" s="1279"/>
      <c r="BD75" s="1279"/>
      <c r="BE75" s="1279"/>
      <c r="BF75" s="1279"/>
      <c r="BG75" s="1279"/>
      <c r="BH75" s="1279"/>
      <c r="BI75" s="1279"/>
      <c r="BJ75" s="1279"/>
      <c r="BK75" s="1279"/>
      <c r="BL75" s="1279"/>
      <c r="BM75" s="1279"/>
      <c r="BN75" s="1279"/>
      <c r="BO75" s="1279"/>
      <c r="BP75" s="1277">
        <v>10.3</v>
      </c>
      <c r="BQ75" s="1277"/>
      <c r="BR75" s="1277"/>
      <c r="BS75" s="1277"/>
      <c r="BT75" s="1277"/>
      <c r="BU75" s="1277"/>
      <c r="BV75" s="1277"/>
      <c r="BW75" s="1277"/>
      <c r="BX75" s="1277">
        <v>10.199999999999999</v>
      </c>
      <c r="BY75" s="1277"/>
      <c r="BZ75" s="1277"/>
      <c r="CA75" s="1277"/>
      <c r="CB75" s="1277"/>
      <c r="CC75" s="1277"/>
      <c r="CD75" s="1277"/>
      <c r="CE75" s="1277"/>
      <c r="CF75" s="1277">
        <v>10.6</v>
      </c>
      <c r="CG75" s="1277"/>
      <c r="CH75" s="1277"/>
      <c r="CI75" s="1277"/>
      <c r="CJ75" s="1277"/>
      <c r="CK75" s="1277"/>
      <c r="CL75" s="1277"/>
      <c r="CM75" s="1277"/>
      <c r="CN75" s="1277">
        <v>11.1</v>
      </c>
      <c r="CO75" s="1277"/>
      <c r="CP75" s="1277"/>
      <c r="CQ75" s="1277"/>
      <c r="CR75" s="1277"/>
      <c r="CS75" s="1277"/>
      <c r="CT75" s="1277"/>
      <c r="CU75" s="1277"/>
      <c r="CV75" s="1277">
        <v>11.2</v>
      </c>
      <c r="CW75" s="1277"/>
      <c r="CX75" s="1277"/>
      <c r="CY75" s="1277"/>
      <c r="CZ75" s="1277"/>
      <c r="DA75" s="1277"/>
      <c r="DB75" s="1277"/>
      <c r="DC75" s="1277"/>
    </row>
    <row r="76" spans="2:107" ht="13.5">
      <c r="B76" s="366"/>
      <c r="G76" s="1286"/>
      <c r="H76" s="1286"/>
      <c r="I76" s="1275"/>
      <c r="J76" s="1275"/>
      <c r="K76" s="1280"/>
      <c r="L76" s="1280"/>
      <c r="M76" s="1280"/>
      <c r="N76" s="1280"/>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75"/>
      <c r="H77" s="1275"/>
      <c r="I77" s="1275"/>
      <c r="J77" s="1275"/>
      <c r="K77" s="1276"/>
      <c r="L77" s="1276"/>
      <c r="M77" s="1276"/>
      <c r="N77" s="1276"/>
      <c r="AN77" s="1278" t="s">
        <v>603</v>
      </c>
      <c r="AO77" s="1278"/>
      <c r="AP77" s="1278"/>
      <c r="AQ77" s="1278"/>
      <c r="AR77" s="1278"/>
      <c r="AS77" s="1278"/>
      <c r="AT77" s="1278"/>
      <c r="AU77" s="1278"/>
      <c r="AV77" s="1278"/>
      <c r="AW77" s="1278"/>
      <c r="AX77" s="1278"/>
      <c r="AY77" s="1278"/>
      <c r="AZ77" s="1278"/>
      <c r="BA77" s="1278"/>
      <c r="BB77" s="1279" t="s">
        <v>602</v>
      </c>
      <c r="BC77" s="1279"/>
      <c r="BD77" s="1279"/>
      <c r="BE77" s="1279"/>
      <c r="BF77" s="1279"/>
      <c r="BG77" s="1279"/>
      <c r="BH77" s="1279"/>
      <c r="BI77" s="1279"/>
      <c r="BJ77" s="1279"/>
      <c r="BK77" s="1279"/>
      <c r="BL77" s="1279"/>
      <c r="BM77" s="1279"/>
      <c r="BN77" s="1279"/>
      <c r="BO77" s="1279"/>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ht="13.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75"/>
      <c r="H79" s="1275"/>
      <c r="I79" s="1281"/>
      <c r="J79" s="1281"/>
      <c r="K79" s="1282"/>
      <c r="L79" s="1282"/>
      <c r="M79" s="1282"/>
      <c r="N79" s="1282"/>
      <c r="AN79" s="1278"/>
      <c r="AO79" s="1278"/>
      <c r="AP79" s="1278"/>
      <c r="AQ79" s="1278"/>
      <c r="AR79" s="1278"/>
      <c r="AS79" s="1278"/>
      <c r="AT79" s="1278"/>
      <c r="AU79" s="1278"/>
      <c r="AV79" s="1278"/>
      <c r="AW79" s="1278"/>
      <c r="AX79" s="1278"/>
      <c r="AY79" s="1278"/>
      <c r="AZ79" s="1278"/>
      <c r="BA79" s="1278"/>
      <c r="BB79" s="1279" t="s">
        <v>601</v>
      </c>
      <c r="BC79" s="1279"/>
      <c r="BD79" s="1279"/>
      <c r="BE79" s="1279"/>
      <c r="BF79" s="1279"/>
      <c r="BG79" s="1279"/>
      <c r="BH79" s="1279"/>
      <c r="BI79" s="1279"/>
      <c r="BJ79" s="1279"/>
      <c r="BK79" s="1279"/>
      <c r="BL79" s="1279"/>
      <c r="BM79" s="1279"/>
      <c r="BN79" s="1279"/>
      <c r="BO79" s="1279"/>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ht="13.5">
      <c r="B80" s="366"/>
      <c r="G80" s="1275"/>
      <c r="H80" s="1275"/>
      <c r="I80" s="1281"/>
      <c r="J80" s="1281"/>
      <c r="K80" s="1282"/>
      <c r="L80" s="1282"/>
      <c r="M80" s="1282"/>
      <c r="N80" s="1282"/>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WC5f3xrA807xLtyRRivHTHK1fdrVEh4Dl5m0dyVwHuy3CtJGqymABvFVHvaPjLlivRVoMmoDf8950tEtKdx5w==" saltValue="f7I/Fmy/cyYhTq0SiyWQZ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OqHl48/mjHFnih2c1TBONgd5MZWHZiHtN7yHjPhKAxJIhVThLkmPZaHkGOMv/CF7T3cyITm95FzJv2TcaIdg==" saltValue="rJIvqmrTEGxoVOQLK0SD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l82+//cRNfpcsYAmvfj4zXNN4J3eScEdAHwxRMsUnAoT/81ZoFp2hgxWpEQ9YHuInOJbTw/pnQzbyUGdA60sA==" saltValue="RloLeSXd7YuwN+TgxbxlQ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83639</v>
      </c>
      <c r="E3" s="141"/>
      <c r="F3" s="142">
        <v>63956</v>
      </c>
      <c r="G3" s="143"/>
      <c r="H3" s="144"/>
    </row>
    <row r="4" spans="1:8">
      <c r="A4" s="145"/>
      <c r="B4" s="146"/>
      <c r="C4" s="147"/>
      <c r="D4" s="148">
        <v>45833</v>
      </c>
      <c r="E4" s="149"/>
      <c r="F4" s="150">
        <v>29239</v>
      </c>
      <c r="G4" s="151"/>
      <c r="H4" s="152"/>
    </row>
    <row r="5" spans="1:8">
      <c r="A5" s="133" t="s">
        <v>549</v>
      </c>
      <c r="B5" s="138"/>
      <c r="C5" s="139"/>
      <c r="D5" s="140">
        <v>78883</v>
      </c>
      <c r="E5" s="141"/>
      <c r="F5" s="142">
        <v>66255</v>
      </c>
      <c r="G5" s="143"/>
      <c r="H5" s="144"/>
    </row>
    <row r="6" spans="1:8">
      <c r="A6" s="145"/>
      <c r="B6" s="146"/>
      <c r="C6" s="147"/>
      <c r="D6" s="148">
        <v>31543</v>
      </c>
      <c r="E6" s="149"/>
      <c r="F6" s="150">
        <v>31822</v>
      </c>
      <c r="G6" s="151"/>
      <c r="H6" s="152"/>
    </row>
    <row r="7" spans="1:8">
      <c r="A7" s="133" t="s">
        <v>550</v>
      </c>
      <c r="B7" s="138"/>
      <c r="C7" s="139"/>
      <c r="D7" s="140">
        <v>71537</v>
      </c>
      <c r="E7" s="141"/>
      <c r="F7" s="142">
        <v>92247</v>
      </c>
      <c r="G7" s="143"/>
      <c r="H7" s="144"/>
    </row>
    <row r="8" spans="1:8">
      <c r="A8" s="145"/>
      <c r="B8" s="146"/>
      <c r="C8" s="147"/>
      <c r="D8" s="148">
        <v>40154</v>
      </c>
      <c r="E8" s="149"/>
      <c r="F8" s="150">
        <v>37204</v>
      </c>
      <c r="G8" s="151"/>
      <c r="H8" s="152"/>
    </row>
    <row r="9" spans="1:8">
      <c r="A9" s="133" t="s">
        <v>551</v>
      </c>
      <c r="B9" s="138"/>
      <c r="C9" s="139"/>
      <c r="D9" s="140">
        <v>60756</v>
      </c>
      <c r="E9" s="141"/>
      <c r="F9" s="142">
        <v>67319</v>
      </c>
      <c r="G9" s="143"/>
      <c r="H9" s="144"/>
    </row>
    <row r="10" spans="1:8">
      <c r="A10" s="145"/>
      <c r="B10" s="146"/>
      <c r="C10" s="147"/>
      <c r="D10" s="148">
        <v>41679</v>
      </c>
      <c r="E10" s="149"/>
      <c r="F10" s="150">
        <v>38101</v>
      </c>
      <c r="G10" s="151"/>
      <c r="H10" s="152"/>
    </row>
    <row r="11" spans="1:8">
      <c r="A11" s="133" t="s">
        <v>552</v>
      </c>
      <c r="B11" s="138"/>
      <c r="C11" s="139"/>
      <c r="D11" s="140">
        <v>50678</v>
      </c>
      <c r="E11" s="141"/>
      <c r="F11" s="142">
        <v>70615</v>
      </c>
      <c r="G11" s="143"/>
      <c r="H11" s="144"/>
    </row>
    <row r="12" spans="1:8">
      <c r="A12" s="145"/>
      <c r="B12" s="146"/>
      <c r="C12" s="153"/>
      <c r="D12" s="148">
        <v>35239</v>
      </c>
      <c r="E12" s="149"/>
      <c r="F12" s="150">
        <v>37382</v>
      </c>
      <c r="G12" s="151"/>
      <c r="H12" s="152"/>
    </row>
    <row r="13" spans="1:8">
      <c r="A13" s="133"/>
      <c r="B13" s="138"/>
      <c r="C13" s="154"/>
      <c r="D13" s="155">
        <v>69099</v>
      </c>
      <c r="E13" s="156"/>
      <c r="F13" s="157">
        <v>72078</v>
      </c>
      <c r="G13" s="158"/>
      <c r="H13" s="144"/>
    </row>
    <row r="14" spans="1:8">
      <c r="A14" s="145"/>
      <c r="B14" s="146"/>
      <c r="C14" s="147"/>
      <c r="D14" s="148">
        <v>38890</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v>
      </c>
      <c r="C19" s="159">
        <f>ROUND(VALUE(SUBSTITUTE(実質収支比率等に係る経年分析!G$48,"▲","-")),2)</f>
        <v>3.62</v>
      </c>
      <c r="D19" s="159">
        <f>ROUND(VALUE(SUBSTITUTE(実質収支比率等に係る経年分析!H$48,"▲","-")),2)</f>
        <v>3.07</v>
      </c>
      <c r="E19" s="159">
        <f>ROUND(VALUE(SUBSTITUTE(実質収支比率等に係る経年分析!I$48,"▲","-")),2)</f>
        <v>4.34</v>
      </c>
      <c r="F19" s="159">
        <f>ROUND(VALUE(SUBSTITUTE(実質収支比率等に係る経年分析!J$48,"▲","-")),2)</f>
        <v>3.87</v>
      </c>
    </row>
    <row r="20" spans="1:11">
      <c r="A20" s="159" t="s">
        <v>49</v>
      </c>
      <c r="B20" s="159">
        <f>ROUND(VALUE(SUBSTITUTE(実質収支比率等に係る経年分析!F$47,"▲","-")),2)</f>
        <v>9.9700000000000006</v>
      </c>
      <c r="C20" s="159">
        <f>ROUND(VALUE(SUBSTITUTE(実質収支比率等に係る経年分析!G$47,"▲","-")),2)</f>
        <v>7.85</v>
      </c>
      <c r="D20" s="159">
        <f>ROUND(VALUE(SUBSTITUTE(実質収支比率等に係る経年分析!H$47,"▲","-")),2)</f>
        <v>9.56</v>
      </c>
      <c r="E20" s="159">
        <f>ROUND(VALUE(SUBSTITUTE(実質収支比率等に係る経年分析!I$47,"▲","-")),2)</f>
        <v>9.7899999999999991</v>
      </c>
      <c r="F20" s="159">
        <f>ROUND(VALUE(SUBSTITUTE(実質収支比率等に係る経年分析!J$47,"▲","-")),2)</f>
        <v>11.43</v>
      </c>
    </row>
    <row r="21" spans="1:11">
      <c r="A21" s="159" t="s">
        <v>50</v>
      </c>
      <c r="B21" s="159">
        <f>IF(ISNUMBER(VALUE(SUBSTITUTE(実質収支比率等に係る経年分析!F$49,"▲","-"))),ROUND(VALUE(SUBSTITUTE(実質収支比率等に係る経年分析!F$49,"▲","-")),2),NA())</f>
        <v>0.2</v>
      </c>
      <c r="C21" s="159">
        <f>IF(ISNUMBER(VALUE(SUBSTITUTE(実質収支比率等に係る経年分析!G$49,"▲","-"))),ROUND(VALUE(SUBSTITUTE(実質収支比率等に係る経年分析!G$49,"▲","-")),2),NA())</f>
        <v>-4.01</v>
      </c>
      <c r="D21" s="159">
        <f>IF(ISNUMBER(VALUE(SUBSTITUTE(実質収支比率等に係る経年分析!H$49,"▲","-"))),ROUND(VALUE(SUBSTITUTE(実質収支比率等に係る経年分析!H$49,"▲","-")),2),NA())</f>
        <v>0.46</v>
      </c>
      <c r="E21" s="159">
        <f>IF(ISNUMBER(VALUE(SUBSTITUTE(実質収支比率等に係る経年分析!I$49,"▲","-"))),ROUND(VALUE(SUBSTITUTE(実質収支比率等に係る経年分析!I$49,"▲","-")),2),NA())</f>
        <v>1.01</v>
      </c>
      <c r="F21" s="159">
        <f>IF(ISNUMBER(VALUE(SUBSTITUTE(実質収支比率等に係る経年分析!J$49,"▲","-"))),ROUND(VALUE(SUBSTITUTE(実質収支比率等に係る経年分析!J$49,"▲","-")),2),NA())</f>
        <v>-0.66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0.91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0.27</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農業集落排水施設事業特別会計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0.21</v>
      </c>
    </row>
    <row r="30" spans="1:11">
      <c r="A30" s="160" t="str">
        <f>IF(連結実質赤字比率に係る赤字・黒字の構成分析!C$40="",NA(),連結実質赤字比率に係る赤字・黒字の構成分析!C$40)</f>
        <v>宅地造成事業特別会計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0.32</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2.33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1.41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0.96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0.61</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1.1100000000000001</v>
      </c>
    </row>
    <row r="33" spans="1:16">
      <c r="A33" s="160" t="str">
        <f>IF(連結実質赤字比率に係る赤字・黒字の構成分析!C$37="",NA(),連結実質赤字比率に係る赤字・黒字の構成分析!C$37)</f>
        <v>介護保険事業特別会計（保険事業勘定）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3.87</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4.8600000000000003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4.9800000000000004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4.34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4.5599999999999996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4.32</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15.41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20.27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17.86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5377</v>
      </c>
      <c r="E42" s="161"/>
      <c r="F42" s="161"/>
      <c r="G42" s="161">
        <f>'実質公債費比率（分子）の構造'!L$52</f>
        <v>5191</v>
      </c>
      <c r="H42" s="161"/>
      <c r="I42" s="161"/>
      <c r="J42" s="161">
        <f>'実質公債費比率（分子）の構造'!M$52</f>
        <v>5168</v>
      </c>
      <c r="K42" s="161"/>
      <c r="L42" s="161"/>
      <c r="M42" s="161">
        <f>'実質公債費比率（分子）の構造'!N$52</f>
        <v>5456</v>
      </c>
      <c r="N42" s="161"/>
      <c r="O42" s="161"/>
      <c r="P42" s="161">
        <f>'実質公債費比率（分子）の構造'!O$52</f>
        <v>5355</v>
      </c>
    </row>
    <row r="43" spans="1:16">
      <c r="A43" s="161" t="s">
        <v>58</v>
      </c>
      <c r="B43" s="161">
        <f>'実質公債費比率（分子）の構造'!K$51</f>
        <v>0</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13</v>
      </c>
      <c r="C44" s="161"/>
      <c r="D44" s="161"/>
      <c r="E44" s="161">
        <f>'実質公債費比率（分子）の構造'!L$50</f>
        <v>14</v>
      </c>
      <c r="F44" s="161"/>
      <c r="G44" s="161"/>
      <c r="H44" s="161">
        <f>'実質公債費比率（分子）の構造'!M$50</f>
        <v>14</v>
      </c>
      <c r="I44" s="161"/>
      <c r="J44" s="161"/>
      <c r="K44" s="161">
        <f>'実質公債費比率（分子）の構造'!N$50</f>
        <v>14</v>
      </c>
      <c r="L44" s="161"/>
      <c r="M44" s="161"/>
      <c r="N44" s="161">
        <f>'実質公債費比率（分子）の構造'!O$50</f>
        <v>19</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1706</v>
      </c>
      <c r="C46" s="161"/>
      <c r="D46" s="161"/>
      <c r="E46" s="161">
        <f>'実質公債費比率（分子）の構造'!L$48</f>
        <v>1731</v>
      </c>
      <c r="F46" s="161"/>
      <c r="G46" s="161"/>
      <c r="H46" s="161">
        <f>'実質公債費比率（分子）の構造'!M$48</f>
        <v>1748</v>
      </c>
      <c r="I46" s="161"/>
      <c r="J46" s="161"/>
      <c r="K46" s="161">
        <f>'実質公債費比率（分子）の構造'!N$48</f>
        <v>1701</v>
      </c>
      <c r="L46" s="161"/>
      <c r="M46" s="161"/>
      <c r="N46" s="161">
        <f>'実質公債費比率（分子）の構造'!O$48</f>
        <v>1649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5548</v>
      </c>
      <c r="C49" s="161"/>
      <c r="D49" s="161"/>
      <c r="E49" s="161">
        <f>'実質公債費比率（分子）の構造'!L$45</f>
        <v>5486</v>
      </c>
      <c r="F49" s="161"/>
      <c r="G49" s="161"/>
      <c r="H49" s="161">
        <f>'実質公債費比率（分子）の構造'!M$45</f>
        <v>5519</v>
      </c>
      <c r="I49" s="161"/>
      <c r="J49" s="161"/>
      <c r="K49" s="161">
        <f>'実質公債費比率（分子）の構造'!N$45</f>
        <v>5900</v>
      </c>
      <c r="L49" s="161"/>
      <c r="M49" s="161"/>
      <c r="N49" s="161">
        <f>'実質公債費比率（分子）の構造'!O$45</f>
        <v>5775</v>
      </c>
      <c r="O49" s="161"/>
      <c r="P49" s="161"/>
    </row>
    <row r="50" spans="1:16">
      <c r="A50" s="161" t="s">
        <v>65</v>
      </c>
      <c r="B50" s="161" t="e">
        <f>NA()</f>
        <v>#N/A</v>
      </c>
      <c r="C50" s="161">
        <f>IF(ISNUMBER('実質公債費比率（分子）の構造'!K$53),'実質公債費比率（分子）の構造'!K$53,NA())</f>
        <v>1890</v>
      </c>
      <c r="D50" s="161" t="e">
        <f>NA()</f>
        <v>#N/A</v>
      </c>
      <c r="E50" s="161" t="e">
        <f>NA()</f>
        <v>#N/A</v>
      </c>
      <c r="F50" s="161">
        <f>IF(ISNUMBER('実質公債費比率（分子）の構造'!L$53),'実質公債費比率（分子）の構造'!L$53,NA())</f>
        <v>2040</v>
      </c>
      <c r="G50" s="161" t="e">
        <f>NA()</f>
        <v>#N/A</v>
      </c>
      <c r="H50" s="161" t="e">
        <f>NA()</f>
        <v>#N/A</v>
      </c>
      <c r="I50" s="161">
        <f>IF(ISNUMBER('実質公債費比率（分子）の構造'!M$53),'実質公債費比率（分子）の構造'!M$53,NA())</f>
        <v>2113</v>
      </c>
      <c r="J50" s="161" t="e">
        <f>NA()</f>
        <v>#N/A</v>
      </c>
      <c r="K50" s="161" t="e">
        <f>NA()</f>
        <v>#N/A</v>
      </c>
      <c r="L50" s="161">
        <f>IF(ISNUMBER('実質公債費比率（分子）の構造'!N$53),'実質公債費比率（分子）の構造'!N$53,NA())</f>
        <v>2159</v>
      </c>
      <c r="M50" s="161" t="e">
        <f>NA()</f>
        <v>#N/A</v>
      </c>
      <c r="N50" s="161" t="e">
        <f>NA()</f>
        <v>#N/A</v>
      </c>
      <c r="O50" s="161">
        <f>IF(ISNUMBER('実質公債費比率（分子）の構造'!O$53),'実質公債費比率（分子）の構造'!O$53,NA())</f>
        <v>2088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52893</v>
      </c>
      <c r="E56" s="160"/>
      <c r="F56" s="160"/>
      <c r="G56" s="160">
        <f>'将来負担比率（分子）の構造'!J$52</f>
        <v>53281</v>
      </c>
      <c r="H56" s="160"/>
      <c r="I56" s="160"/>
      <c r="J56" s="160">
        <f>'将来負担比率（分子）の構造'!K$52</f>
        <v>53372</v>
      </c>
      <c r="K56" s="160"/>
      <c r="L56" s="160"/>
      <c r="M56" s="160">
        <f>'将来負担比率（分子）の構造'!L$52</f>
        <v>52669</v>
      </c>
      <c r="N56" s="160"/>
      <c r="O56" s="160"/>
      <c r="P56" s="160">
        <f>'将来負担比率（分子）の構造'!M$52</f>
        <v>51806</v>
      </c>
    </row>
    <row r="57" spans="1:16">
      <c r="A57" s="160" t="s">
        <v>36</v>
      </c>
      <c r="B57" s="160"/>
      <c r="C57" s="160"/>
      <c r="D57" s="160">
        <f>'将来負担比率（分子）の構造'!I$51</f>
        <v>3539</v>
      </c>
      <c r="E57" s="160"/>
      <c r="F57" s="160"/>
      <c r="G57" s="160">
        <f>'将来負担比率（分子）の構造'!J$51</f>
        <v>3414</v>
      </c>
      <c r="H57" s="160"/>
      <c r="I57" s="160"/>
      <c r="J57" s="160">
        <f>'将来負担比率（分子）の構造'!K$51</f>
        <v>3217</v>
      </c>
      <c r="K57" s="160"/>
      <c r="L57" s="160"/>
      <c r="M57" s="160">
        <f>'将来負担比率（分子）の構造'!L$51</f>
        <v>3244</v>
      </c>
      <c r="N57" s="160"/>
      <c r="O57" s="160"/>
      <c r="P57" s="160">
        <f>'将来負担比率（分子）の構造'!M$51</f>
        <v>3688</v>
      </c>
    </row>
    <row r="58" spans="1:16">
      <c r="A58" s="160" t="s">
        <v>35</v>
      </c>
      <c r="B58" s="160"/>
      <c r="C58" s="160"/>
      <c r="D58" s="160">
        <f>'将来負担比率（分子）の構造'!I$50</f>
        <v>8156</v>
      </c>
      <c r="E58" s="160"/>
      <c r="F58" s="160"/>
      <c r="G58" s="160">
        <f>'将来負担比率（分子）の構造'!J$50</f>
        <v>7597</v>
      </c>
      <c r="H58" s="160"/>
      <c r="I58" s="160"/>
      <c r="J58" s="160">
        <f>'将来負担比率（分子）の構造'!K$50</f>
        <v>8603</v>
      </c>
      <c r="K58" s="160"/>
      <c r="L58" s="160"/>
      <c r="M58" s="160">
        <f>'将来負担比率（分子）の構造'!L$50</f>
        <v>8574</v>
      </c>
      <c r="N58" s="160"/>
      <c r="O58" s="160"/>
      <c r="P58" s="160">
        <f>'将来負担比率（分子）の構造'!M$50</f>
        <v>9051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6712</v>
      </c>
      <c r="C62" s="160"/>
      <c r="D62" s="160"/>
      <c r="E62" s="160">
        <f>'将来負担比率（分子）の構造'!J$45</f>
        <v>6207</v>
      </c>
      <c r="F62" s="160"/>
      <c r="G62" s="160"/>
      <c r="H62" s="160">
        <f>'将来負担比率（分子）の構造'!K$45</f>
        <v>6468</v>
      </c>
      <c r="I62" s="160"/>
      <c r="J62" s="160"/>
      <c r="K62" s="160">
        <f>'将来負担比率（分子）の構造'!L$45</f>
        <v>6461</v>
      </c>
      <c r="L62" s="160"/>
      <c r="M62" s="160"/>
      <c r="N62" s="160">
        <f>'将来負担比率（分子）の構造'!M$45</f>
        <v>6401</v>
      </c>
      <c r="O62" s="160"/>
      <c r="P62" s="160"/>
    </row>
    <row r="63" spans="1:16">
      <c r="A63" s="160" t="s">
        <v>28</v>
      </c>
      <c r="B63" s="160">
        <f>'将来負担比率（分子）の構造'!I$44</f>
        <v>66</v>
      </c>
      <c r="C63" s="160"/>
      <c r="D63" s="160"/>
      <c r="E63" s="160">
        <f>'将来負担比率（分子）の構造'!J$44</f>
        <v>53</v>
      </c>
      <c r="F63" s="160"/>
      <c r="G63" s="160"/>
      <c r="H63" s="160">
        <f>'将来負担比率（分子）の構造'!K$44</f>
        <v>38</v>
      </c>
      <c r="I63" s="160"/>
      <c r="J63" s="160"/>
      <c r="K63" s="160">
        <f>'将来負担比率（分子）の構造'!L$44</f>
        <v>26</v>
      </c>
      <c r="L63" s="160"/>
      <c r="M63" s="160"/>
      <c r="N63" s="160">
        <f>'将来負担比率（分子）の構造'!M$44</f>
        <v>16</v>
      </c>
      <c r="O63" s="160"/>
      <c r="P63" s="160"/>
    </row>
    <row r="64" spans="1:16">
      <c r="A64" s="160" t="s">
        <v>27</v>
      </c>
      <c r="B64" s="160">
        <f>'将来負担比率（分子）の構造'!I$43</f>
        <v>23188</v>
      </c>
      <c r="C64" s="160"/>
      <c r="D64" s="160"/>
      <c r="E64" s="160">
        <f>'将来負担比率（分子）の構造'!J$43</f>
        <v>23426</v>
      </c>
      <c r="F64" s="160"/>
      <c r="G64" s="160"/>
      <c r="H64" s="160">
        <f>'将来負担比率（分子）の構造'!K$43</f>
        <v>22681</v>
      </c>
      <c r="I64" s="160"/>
      <c r="J64" s="160"/>
      <c r="K64" s="160">
        <f>'将来負担比率（分子）の構造'!L$43</f>
        <v>22072</v>
      </c>
      <c r="L64" s="160"/>
      <c r="M64" s="160"/>
      <c r="N64" s="160">
        <f>'将来負担比率（分子）の構造'!M$43</f>
        <v>20946</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53896</v>
      </c>
      <c r="C66" s="160"/>
      <c r="D66" s="160"/>
      <c r="E66" s="160">
        <f>'将来負担比率（分子）の構造'!J$41</f>
        <v>54446</v>
      </c>
      <c r="F66" s="160"/>
      <c r="G66" s="160"/>
      <c r="H66" s="160">
        <f>'将来負担比率（分子）の構造'!K$41</f>
        <v>53899</v>
      </c>
      <c r="I66" s="160"/>
      <c r="J66" s="160"/>
      <c r="K66" s="160">
        <f>'将来負担比率（分子）の構造'!L$41</f>
        <v>52720</v>
      </c>
      <c r="L66" s="160"/>
      <c r="M66" s="160"/>
      <c r="N66" s="160">
        <f>'将来負担比率（分子）の構造'!M$41</f>
        <v>51104</v>
      </c>
      <c r="O66" s="160"/>
      <c r="P66" s="160"/>
    </row>
    <row r="67" spans="1:16">
      <c r="A67" s="160" t="s">
        <v>69</v>
      </c>
      <c r="B67" s="160" t="e">
        <f>NA()</f>
        <v>#N/A</v>
      </c>
      <c r="C67" s="160">
        <f>IF(ISNUMBER('将来負担比率（分子）の構造'!I$53), IF('将来負担比率（分子）の構造'!I$53 &lt; 0, 0, '将来負担比率（分子）の構造'!I$53), NA())</f>
        <v>19274</v>
      </c>
      <c r="D67" s="160" t="e">
        <f>NA()</f>
        <v>#N/A</v>
      </c>
      <c r="E67" s="160" t="e">
        <f>NA()</f>
        <v>#N/A</v>
      </c>
      <c r="F67" s="160">
        <f>IF(ISNUMBER('将来負担比率（分子）の構造'!J$53), IF('将来負担比率（分子）の構造'!J$53 &lt; 0, 0, '将来負担比率（分子）の構造'!J$53), NA())</f>
        <v>19839</v>
      </c>
      <c r="G67" s="160" t="e">
        <f>NA()</f>
        <v>#N/A</v>
      </c>
      <c r="H67" s="160" t="e">
        <f>NA()</f>
        <v>#N/A</v>
      </c>
      <c r="I67" s="160">
        <f>IF(ISNUMBER('将来負担比率（分子）の構造'!K$53), IF('将来負担比率（分子）の構造'!K$53 &lt; 0, 0, '将来負担比率（分子）の構造'!K$53), NA())</f>
        <v>17895</v>
      </c>
      <c r="J67" s="160" t="e">
        <f>NA()</f>
        <v>#N/A</v>
      </c>
      <c r="K67" s="160" t="e">
        <f>NA()</f>
        <v>#N/A</v>
      </c>
      <c r="L67" s="160">
        <f>IF(ISNUMBER('将来負担比率（分子）の構造'!L$53), IF('将来負担比率（分子）の構造'!L$53 &lt; 0, 0, '将来負担比率（分子）の構造'!L$53), NA())</f>
        <v>16793</v>
      </c>
      <c r="M67" s="160" t="e">
        <f>NA()</f>
        <v>#N/A</v>
      </c>
      <c r="N67" s="160" t="e">
        <f>NA()</f>
        <v>#N/A</v>
      </c>
      <c r="O67" s="160">
        <f>IF(ISNUMBER('将来負担比率（分子）の構造'!M$53), IF('将来負担比率（分子）の構造'!M$53 &lt; 0, 0, '将来負担比率（分子）の構造'!M$53), NA())</f>
        <v>13921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2294</v>
      </c>
      <c r="C72" s="164">
        <f>基金残高に係る経年分析!G55</f>
        <v>2364</v>
      </c>
      <c r="D72" s="164">
        <f>基金残高に係る経年分析!H55</f>
        <v>2712</v>
      </c>
    </row>
    <row r="73" spans="1:16">
      <c r="A73" s="163" t="s">
        <v>72</v>
      </c>
      <c r="B73" s="164">
        <f>基金残高に係る経年分析!F56</f>
        <v>1653</v>
      </c>
      <c r="C73" s="164">
        <f>基金残高に係る経年分析!G56</f>
        <v>1421</v>
      </c>
      <c r="D73" s="164">
        <f>基金残高に係る経年分析!H56</f>
        <v>1297</v>
      </c>
    </row>
    <row r="74" spans="1:16">
      <c r="A74" s="163" t="s">
        <v>73</v>
      </c>
      <c r="B74" s="164">
        <f>基金残高に係る経年分析!F57</f>
        <v>7089</v>
      </c>
      <c r="C74" s="164">
        <f>基金残高に係る経年分析!G57</f>
        <v>7129</v>
      </c>
      <c r="D74" s="164">
        <f>基金残高に係る経年分析!H57</f>
        <v>6936</v>
      </c>
    </row>
  </sheetData>
  <sheetProtection algorithmName="SHA-512" hashValue="X5gdT4z1c39SpAUsr/ZueA1/48zg6NQMbOPkSB5qqgKsvj82cryVcRYXIhd5w95jv/bfaHNdKbatpNREQhVIcA==" saltValue="QZLEm3DasZ6C/xUskTRt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11676754</v>
      </c>
      <c r="S5" s="707"/>
      <c r="T5" s="707"/>
      <c r="U5" s="707"/>
      <c r="V5" s="707"/>
      <c r="W5" s="707"/>
      <c r="X5" s="707"/>
      <c r="Y5" s="753"/>
      <c r="Z5" s="771">
        <v>28.3</v>
      </c>
      <c r="AA5" s="771"/>
      <c r="AB5" s="771"/>
      <c r="AC5" s="771"/>
      <c r="AD5" s="772">
        <v>11421835</v>
      </c>
      <c r="AE5" s="772"/>
      <c r="AF5" s="772"/>
      <c r="AG5" s="772"/>
      <c r="AH5" s="772"/>
      <c r="AI5" s="772"/>
      <c r="AJ5" s="772"/>
      <c r="AK5" s="772"/>
      <c r="AL5" s="754">
        <v>48.7</v>
      </c>
      <c r="AM5" s="723"/>
      <c r="AN5" s="723"/>
      <c r="AO5" s="755"/>
      <c r="AP5" s="740" t="s">
        <v>221</v>
      </c>
      <c r="AQ5" s="741"/>
      <c r="AR5" s="741"/>
      <c r="AS5" s="741"/>
      <c r="AT5" s="741"/>
      <c r="AU5" s="741"/>
      <c r="AV5" s="741"/>
      <c r="AW5" s="741"/>
      <c r="AX5" s="741"/>
      <c r="AY5" s="741"/>
      <c r="AZ5" s="741"/>
      <c r="BA5" s="741"/>
      <c r="BB5" s="741"/>
      <c r="BC5" s="741"/>
      <c r="BD5" s="741"/>
      <c r="BE5" s="741"/>
      <c r="BF5" s="742"/>
      <c r="BG5" s="641">
        <v>11413322</v>
      </c>
      <c r="BH5" s="644"/>
      <c r="BI5" s="644"/>
      <c r="BJ5" s="644"/>
      <c r="BK5" s="644"/>
      <c r="BL5" s="644"/>
      <c r="BM5" s="644"/>
      <c r="BN5" s="645"/>
      <c r="BO5" s="703">
        <v>97.7</v>
      </c>
      <c r="BP5" s="703"/>
      <c r="BQ5" s="703"/>
      <c r="BR5" s="703"/>
      <c r="BS5" s="704">
        <v>594877</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395764</v>
      </c>
      <c r="S6" s="644"/>
      <c r="T6" s="644"/>
      <c r="U6" s="644"/>
      <c r="V6" s="644"/>
      <c r="W6" s="644"/>
      <c r="X6" s="644"/>
      <c r="Y6" s="645"/>
      <c r="Z6" s="703">
        <v>1</v>
      </c>
      <c r="AA6" s="703"/>
      <c r="AB6" s="703"/>
      <c r="AC6" s="703"/>
      <c r="AD6" s="704">
        <v>395764</v>
      </c>
      <c r="AE6" s="704"/>
      <c r="AF6" s="704"/>
      <c r="AG6" s="704"/>
      <c r="AH6" s="704"/>
      <c r="AI6" s="704"/>
      <c r="AJ6" s="704"/>
      <c r="AK6" s="704"/>
      <c r="AL6" s="646">
        <v>1.7</v>
      </c>
      <c r="AM6" s="647"/>
      <c r="AN6" s="647"/>
      <c r="AO6" s="705"/>
      <c r="AP6" s="638" t="s">
        <v>226</v>
      </c>
      <c r="AQ6" s="639"/>
      <c r="AR6" s="639"/>
      <c r="AS6" s="639"/>
      <c r="AT6" s="639"/>
      <c r="AU6" s="639"/>
      <c r="AV6" s="639"/>
      <c r="AW6" s="639"/>
      <c r="AX6" s="639"/>
      <c r="AY6" s="639"/>
      <c r="AZ6" s="639"/>
      <c r="BA6" s="639"/>
      <c r="BB6" s="639"/>
      <c r="BC6" s="639"/>
      <c r="BD6" s="639"/>
      <c r="BE6" s="639"/>
      <c r="BF6" s="640"/>
      <c r="BG6" s="641">
        <v>11413322</v>
      </c>
      <c r="BH6" s="644"/>
      <c r="BI6" s="644"/>
      <c r="BJ6" s="644"/>
      <c r="BK6" s="644"/>
      <c r="BL6" s="644"/>
      <c r="BM6" s="644"/>
      <c r="BN6" s="645"/>
      <c r="BO6" s="703">
        <v>97.7</v>
      </c>
      <c r="BP6" s="703"/>
      <c r="BQ6" s="703"/>
      <c r="BR6" s="703"/>
      <c r="BS6" s="704">
        <v>594877</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298355</v>
      </c>
      <c r="CS6" s="644"/>
      <c r="CT6" s="644"/>
      <c r="CU6" s="644"/>
      <c r="CV6" s="644"/>
      <c r="CW6" s="644"/>
      <c r="CX6" s="644"/>
      <c r="CY6" s="645"/>
      <c r="CZ6" s="754">
        <v>0.7</v>
      </c>
      <c r="DA6" s="723"/>
      <c r="DB6" s="723"/>
      <c r="DC6" s="757"/>
      <c r="DD6" s="649" t="s">
        <v>121</v>
      </c>
      <c r="DE6" s="644"/>
      <c r="DF6" s="644"/>
      <c r="DG6" s="644"/>
      <c r="DH6" s="644"/>
      <c r="DI6" s="644"/>
      <c r="DJ6" s="644"/>
      <c r="DK6" s="644"/>
      <c r="DL6" s="644"/>
      <c r="DM6" s="644"/>
      <c r="DN6" s="644"/>
      <c r="DO6" s="644"/>
      <c r="DP6" s="645"/>
      <c r="DQ6" s="649">
        <v>297749</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17862</v>
      </c>
      <c r="S7" s="644"/>
      <c r="T7" s="644"/>
      <c r="U7" s="644"/>
      <c r="V7" s="644"/>
      <c r="W7" s="644"/>
      <c r="X7" s="644"/>
      <c r="Y7" s="645"/>
      <c r="Z7" s="703">
        <v>0</v>
      </c>
      <c r="AA7" s="703"/>
      <c r="AB7" s="703"/>
      <c r="AC7" s="703"/>
      <c r="AD7" s="704">
        <v>17862</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4916449</v>
      </c>
      <c r="BH7" s="644"/>
      <c r="BI7" s="644"/>
      <c r="BJ7" s="644"/>
      <c r="BK7" s="644"/>
      <c r="BL7" s="644"/>
      <c r="BM7" s="644"/>
      <c r="BN7" s="645"/>
      <c r="BO7" s="703">
        <v>42.1</v>
      </c>
      <c r="BP7" s="703"/>
      <c r="BQ7" s="703"/>
      <c r="BR7" s="703"/>
      <c r="BS7" s="704">
        <v>217190</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5547955</v>
      </c>
      <c r="CS7" s="644"/>
      <c r="CT7" s="644"/>
      <c r="CU7" s="644"/>
      <c r="CV7" s="644"/>
      <c r="CW7" s="644"/>
      <c r="CX7" s="644"/>
      <c r="CY7" s="645"/>
      <c r="CZ7" s="703">
        <v>13.8</v>
      </c>
      <c r="DA7" s="703"/>
      <c r="DB7" s="703"/>
      <c r="DC7" s="703"/>
      <c r="DD7" s="649">
        <v>966689</v>
      </c>
      <c r="DE7" s="644"/>
      <c r="DF7" s="644"/>
      <c r="DG7" s="644"/>
      <c r="DH7" s="644"/>
      <c r="DI7" s="644"/>
      <c r="DJ7" s="644"/>
      <c r="DK7" s="644"/>
      <c r="DL7" s="644"/>
      <c r="DM7" s="644"/>
      <c r="DN7" s="644"/>
      <c r="DO7" s="644"/>
      <c r="DP7" s="645"/>
      <c r="DQ7" s="649">
        <v>3297393</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66556</v>
      </c>
      <c r="S8" s="644"/>
      <c r="T8" s="644"/>
      <c r="U8" s="644"/>
      <c r="V8" s="644"/>
      <c r="W8" s="644"/>
      <c r="X8" s="644"/>
      <c r="Y8" s="645"/>
      <c r="Z8" s="703">
        <v>0.2</v>
      </c>
      <c r="AA8" s="703"/>
      <c r="AB8" s="703"/>
      <c r="AC8" s="703"/>
      <c r="AD8" s="704">
        <v>66556</v>
      </c>
      <c r="AE8" s="704"/>
      <c r="AF8" s="704"/>
      <c r="AG8" s="704"/>
      <c r="AH8" s="704"/>
      <c r="AI8" s="704"/>
      <c r="AJ8" s="704"/>
      <c r="AK8" s="704"/>
      <c r="AL8" s="646">
        <v>0.3</v>
      </c>
      <c r="AM8" s="647"/>
      <c r="AN8" s="647"/>
      <c r="AO8" s="705"/>
      <c r="AP8" s="638" t="s">
        <v>232</v>
      </c>
      <c r="AQ8" s="639"/>
      <c r="AR8" s="639"/>
      <c r="AS8" s="639"/>
      <c r="AT8" s="639"/>
      <c r="AU8" s="639"/>
      <c r="AV8" s="639"/>
      <c r="AW8" s="639"/>
      <c r="AX8" s="639"/>
      <c r="AY8" s="639"/>
      <c r="AZ8" s="639"/>
      <c r="BA8" s="639"/>
      <c r="BB8" s="639"/>
      <c r="BC8" s="639"/>
      <c r="BD8" s="639"/>
      <c r="BE8" s="639"/>
      <c r="BF8" s="640"/>
      <c r="BG8" s="641">
        <v>138960</v>
      </c>
      <c r="BH8" s="644"/>
      <c r="BI8" s="644"/>
      <c r="BJ8" s="644"/>
      <c r="BK8" s="644"/>
      <c r="BL8" s="644"/>
      <c r="BM8" s="644"/>
      <c r="BN8" s="645"/>
      <c r="BO8" s="703">
        <v>1.2</v>
      </c>
      <c r="BP8" s="703"/>
      <c r="BQ8" s="703"/>
      <c r="BR8" s="703"/>
      <c r="BS8" s="649" t="s">
        <v>233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13885462</v>
      </c>
      <c r="CS8" s="644"/>
      <c r="CT8" s="644"/>
      <c r="CU8" s="644"/>
      <c r="CV8" s="644"/>
      <c r="CW8" s="644"/>
      <c r="CX8" s="644"/>
      <c r="CY8" s="645"/>
      <c r="CZ8" s="703">
        <v>34.6</v>
      </c>
      <c r="DA8" s="703"/>
      <c r="DB8" s="703"/>
      <c r="DC8" s="703"/>
      <c r="DD8" s="649">
        <v>320711</v>
      </c>
      <c r="DE8" s="644"/>
      <c r="DF8" s="644"/>
      <c r="DG8" s="644"/>
      <c r="DH8" s="644"/>
      <c r="DI8" s="644"/>
      <c r="DJ8" s="644"/>
      <c r="DK8" s="644"/>
      <c r="DL8" s="644"/>
      <c r="DM8" s="644"/>
      <c r="DN8" s="644"/>
      <c r="DO8" s="644"/>
      <c r="DP8" s="645"/>
      <c r="DQ8" s="649">
        <v>6861655</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66004</v>
      </c>
      <c r="S9" s="644"/>
      <c r="T9" s="644"/>
      <c r="U9" s="644"/>
      <c r="V9" s="644"/>
      <c r="W9" s="644"/>
      <c r="X9" s="644"/>
      <c r="Y9" s="645"/>
      <c r="Z9" s="703">
        <v>0.2</v>
      </c>
      <c r="AA9" s="703"/>
      <c r="AB9" s="703"/>
      <c r="AC9" s="703"/>
      <c r="AD9" s="704">
        <v>66004</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3461711</v>
      </c>
      <c r="BH9" s="644"/>
      <c r="BI9" s="644"/>
      <c r="BJ9" s="644"/>
      <c r="BK9" s="644"/>
      <c r="BL9" s="644"/>
      <c r="BM9" s="644"/>
      <c r="BN9" s="645"/>
      <c r="BO9" s="703">
        <v>29.6</v>
      </c>
      <c r="BP9" s="703"/>
      <c r="BQ9" s="703"/>
      <c r="BR9" s="703"/>
      <c r="BS9" s="649" t="s">
        <v>121</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3942193</v>
      </c>
      <c r="CS9" s="644"/>
      <c r="CT9" s="644"/>
      <c r="CU9" s="644"/>
      <c r="CV9" s="644"/>
      <c r="CW9" s="644"/>
      <c r="CX9" s="644"/>
      <c r="CY9" s="645"/>
      <c r="CZ9" s="703">
        <v>9.8000000000000007</v>
      </c>
      <c r="DA9" s="703"/>
      <c r="DB9" s="703"/>
      <c r="DC9" s="703"/>
      <c r="DD9" s="649">
        <v>287714</v>
      </c>
      <c r="DE9" s="644"/>
      <c r="DF9" s="644"/>
      <c r="DG9" s="644"/>
      <c r="DH9" s="644"/>
      <c r="DI9" s="644"/>
      <c r="DJ9" s="644"/>
      <c r="DK9" s="644"/>
      <c r="DL9" s="644"/>
      <c r="DM9" s="644"/>
      <c r="DN9" s="644"/>
      <c r="DO9" s="644"/>
      <c r="DP9" s="645"/>
      <c r="DQ9" s="649">
        <v>3141296</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233</v>
      </c>
      <c r="S10" s="644"/>
      <c r="T10" s="644"/>
      <c r="U10" s="644"/>
      <c r="V10" s="644"/>
      <c r="W10" s="644"/>
      <c r="X10" s="644"/>
      <c r="Y10" s="645"/>
      <c r="Z10" s="703" t="s">
        <v>233</v>
      </c>
      <c r="AA10" s="703"/>
      <c r="AB10" s="703"/>
      <c r="AC10" s="703"/>
      <c r="AD10" s="704" t="s">
        <v>233</v>
      </c>
      <c r="AE10" s="704"/>
      <c r="AF10" s="704"/>
      <c r="AG10" s="704"/>
      <c r="AH10" s="704"/>
      <c r="AI10" s="704"/>
      <c r="AJ10" s="704"/>
      <c r="AK10" s="704"/>
      <c r="AL10" s="646" t="s">
        <v>233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373592</v>
      </c>
      <c r="BH10" s="644"/>
      <c r="BI10" s="644"/>
      <c r="BJ10" s="644"/>
      <c r="BK10" s="644"/>
      <c r="BL10" s="644"/>
      <c r="BM10" s="644"/>
      <c r="BN10" s="645"/>
      <c r="BO10" s="703">
        <v>3.2</v>
      </c>
      <c r="BP10" s="703"/>
      <c r="BQ10" s="703"/>
      <c r="BR10" s="703"/>
      <c r="BS10" s="649">
        <v>63298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25106</v>
      </c>
      <c r="CS10" s="644"/>
      <c r="CT10" s="644"/>
      <c r="CU10" s="644"/>
      <c r="CV10" s="644"/>
      <c r="CW10" s="644"/>
      <c r="CX10" s="644"/>
      <c r="CY10" s="645"/>
      <c r="CZ10" s="703">
        <v>0.1</v>
      </c>
      <c r="DA10" s="703"/>
      <c r="DB10" s="703"/>
      <c r="DC10" s="703"/>
      <c r="DD10" s="649" t="s">
        <v>233</v>
      </c>
      <c r="DE10" s="644"/>
      <c r="DF10" s="644"/>
      <c r="DG10" s="644"/>
      <c r="DH10" s="644"/>
      <c r="DI10" s="644"/>
      <c r="DJ10" s="644"/>
      <c r="DK10" s="644"/>
      <c r="DL10" s="644"/>
      <c r="DM10" s="644"/>
      <c r="DN10" s="644"/>
      <c r="DO10" s="644"/>
      <c r="DP10" s="645"/>
      <c r="DQ10" s="649">
        <v>19126</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233</v>
      </c>
      <c r="AE11" s="704"/>
      <c r="AF11" s="704"/>
      <c r="AG11" s="704"/>
      <c r="AH11" s="704"/>
      <c r="AI11" s="704"/>
      <c r="AJ11" s="704"/>
      <c r="AK11" s="704"/>
      <c r="AL11" s="646" t="s">
        <v>121</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942186</v>
      </c>
      <c r="BH11" s="644"/>
      <c r="BI11" s="644"/>
      <c r="BJ11" s="644"/>
      <c r="BK11" s="644"/>
      <c r="BL11" s="644"/>
      <c r="BM11" s="644"/>
      <c r="BN11" s="645"/>
      <c r="BO11" s="703">
        <v>8.1</v>
      </c>
      <c r="BP11" s="703"/>
      <c r="BQ11" s="703"/>
      <c r="BR11" s="703"/>
      <c r="BS11" s="649">
        <v>153892</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1789443</v>
      </c>
      <c r="CS11" s="644"/>
      <c r="CT11" s="644"/>
      <c r="CU11" s="644"/>
      <c r="CV11" s="644"/>
      <c r="CW11" s="644"/>
      <c r="CX11" s="644"/>
      <c r="CY11" s="645"/>
      <c r="CZ11" s="703">
        <v>4.5</v>
      </c>
      <c r="DA11" s="703"/>
      <c r="DB11" s="703"/>
      <c r="DC11" s="703"/>
      <c r="DD11" s="649">
        <v>313798</v>
      </c>
      <c r="DE11" s="644"/>
      <c r="DF11" s="644"/>
      <c r="DG11" s="644"/>
      <c r="DH11" s="644"/>
      <c r="DI11" s="644"/>
      <c r="DJ11" s="644"/>
      <c r="DK11" s="644"/>
      <c r="DL11" s="644"/>
      <c r="DM11" s="644"/>
      <c r="DN11" s="644"/>
      <c r="DO11" s="644"/>
      <c r="DP11" s="645"/>
      <c r="DQ11" s="649">
        <v>1153532</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1448088</v>
      </c>
      <c r="S12" s="644"/>
      <c r="T12" s="644"/>
      <c r="U12" s="644"/>
      <c r="V12" s="644"/>
      <c r="W12" s="644"/>
      <c r="X12" s="644"/>
      <c r="Y12" s="645"/>
      <c r="Z12" s="703">
        <v>3.5</v>
      </c>
      <c r="AA12" s="703"/>
      <c r="AB12" s="703"/>
      <c r="AC12" s="703"/>
      <c r="AD12" s="704">
        <v>1448088</v>
      </c>
      <c r="AE12" s="704"/>
      <c r="AF12" s="704"/>
      <c r="AG12" s="704"/>
      <c r="AH12" s="704"/>
      <c r="AI12" s="704"/>
      <c r="AJ12" s="704"/>
      <c r="AK12" s="704"/>
      <c r="AL12" s="646">
        <v>6.2</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5691792</v>
      </c>
      <c r="BH12" s="644"/>
      <c r="BI12" s="644"/>
      <c r="BJ12" s="644"/>
      <c r="BK12" s="644"/>
      <c r="BL12" s="644"/>
      <c r="BM12" s="644"/>
      <c r="BN12" s="645"/>
      <c r="BO12" s="703">
        <v>48.7</v>
      </c>
      <c r="BP12" s="703"/>
      <c r="BQ12" s="703"/>
      <c r="BR12" s="703"/>
      <c r="BS12" s="649">
        <v>377687</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319561</v>
      </c>
      <c r="CS12" s="644"/>
      <c r="CT12" s="644"/>
      <c r="CU12" s="644"/>
      <c r="CV12" s="644"/>
      <c r="CW12" s="644"/>
      <c r="CX12" s="644"/>
      <c r="CY12" s="645"/>
      <c r="CZ12" s="703">
        <v>0.8</v>
      </c>
      <c r="DA12" s="703"/>
      <c r="DB12" s="703"/>
      <c r="DC12" s="703"/>
      <c r="DD12" s="649">
        <v>4413</v>
      </c>
      <c r="DE12" s="644"/>
      <c r="DF12" s="644"/>
      <c r="DG12" s="644"/>
      <c r="DH12" s="644"/>
      <c r="DI12" s="644"/>
      <c r="DJ12" s="644"/>
      <c r="DK12" s="644"/>
      <c r="DL12" s="644"/>
      <c r="DM12" s="644"/>
      <c r="DN12" s="644"/>
      <c r="DO12" s="644"/>
      <c r="DP12" s="645"/>
      <c r="DQ12" s="649">
        <v>165007</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v>5910</v>
      </c>
      <c r="S13" s="644"/>
      <c r="T13" s="644"/>
      <c r="U13" s="644"/>
      <c r="V13" s="644"/>
      <c r="W13" s="644"/>
      <c r="X13" s="644"/>
      <c r="Y13" s="645"/>
      <c r="Z13" s="703">
        <v>0</v>
      </c>
      <c r="AA13" s="703"/>
      <c r="AB13" s="703"/>
      <c r="AC13" s="703"/>
      <c r="AD13" s="704">
        <v>5910</v>
      </c>
      <c r="AE13" s="704"/>
      <c r="AF13" s="704"/>
      <c r="AG13" s="704"/>
      <c r="AH13" s="704"/>
      <c r="AI13" s="704"/>
      <c r="AJ13" s="704"/>
      <c r="AK13" s="704"/>
      <c r="AL13" s="646">
        <v>0</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5659072</v>
      </c>
      <c r="BH13" s="644"/>
      <c r="BI13" s="644"/>
      <c r="BJ13" s="644"/>
      <c r="BK13" s="644"/>
      <c r="BL13" s="644"/>
      <c r="BM13" s="644"/>
      <c r="BN13" s="645"/>
      <c r="BO13" s="703">
        <v>48.5</v>
      </c>
      <c r="BP13" s="703"/>
      <c r="BQ13" s="703"/>
      <c r="BR13" s="703"/>
      <c r="BS13" s="649">
        <v>377687</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3360731</v>
      </c>
      <c r="CS13" s="644"/>
      <c r="CT13" s="644"/>
      <c r="CU13" s="644"/>
      <c r="CV13" s="644"/>
      <c r="CW13" s="644"/>
      <c r="CX13" s="644"/>
      <c r="CY13" s="645"/>
      <c r="CZ13" s="703">
        <v>8.4</v>
      </c>
      <c r="DA13" s="703"/>
      <c r="DB13" s="703"/>
      <c r="DC13" s="703"/>
      <c r="DD13" s="649">
        <v>1382858</v>
      </c>
      <c r="DE13" s="644"/>
      <c r="DF13" s="644"/>
      <c r="DG13" s="644"/>
      <c r="DH13" s="644"/>
      <c r="DI13" s="644"/>
      <c r="DJ13" s="644"/>
      <c r="DK13" s="644"/>
      <c r="DL13" s="644"/>
      <c r="DM13" s="644"/>
      <c r="DN13" s="644"/>
      <c r="DO13" s="644"/>
      <c r="DP13" s="645"/>
      <c r="DQ13" s="649">
        <v>1940899</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121</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245313</v>
      </c>
      <c r="BH14" s="644"/>
      <c r="BI14" s="644"/>
      <c r="BJ14" s="644"/>
      <c r="BK14" s="644"/>
      <c r="BL14" s="644"/>
      <c r="BM14" s="644"/>
      <c r="BN14" s="645"/>
      <c r="BO14" s="703">
        <v>2.1</v>
      </c>
      <c r="BP14" s="703"/>
      <c r="BQ14" s="703"/>
      <c r="BR14" s="703"/>
      <c r="BS14" s="649" t="s">
        <v>121</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1375029</v>
      </c>
      <c r="CS14" s="644"/>
      <c r="CT14" s="644"/>
      <c r="CU14" s="644"/>
      <c r="CV14" s="644"/>
      <c r="CW14" s="644"/>
      <c r="CX14" s="644"/>
      <c r="CY14" s="645"/>
      <c r="CZ14" s="703">
        <v>3.4</v>
      </c>
      <c r="DA14" s="703"/>
      <c r="DB14" s="703"/>
      <c r="DC14" s="703"/>
      <c r="DD14" s="649">
        <v>128356</v>
      </c>
      <c r="DE14" s="644"/>
      <c r="DF14" s="644"/>
      <c r="DG14" s="644"/>
      <c r="DH14" s="644"/>
      <c r="DI14" s="644"/>
      <c r="DJ14" s="644"/>
      <c r="DK14" s="644"/>
      <c r="DL14" s="644"/>
      <c r="DM14" s="644"/>
      <c r="DN14" s="644"/>
      <c r="DO14" s="644"/>
      <c r="DP14" s="645"/>
      <c r="DQ14" s="649">
        <v>1254173</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162543</v>
      </c>
      <c r="S15" s="644"/>
      <c r="T15" s="644"/>
      <c r="U15" s="644"/>
      <c r="V15" s="644"/>
      <c r="W15" s="644"/>
      <c r="X15" s="644"/>
      <c r="Y15" s="645"/>
      <c r="Z15" s="703">
        <v>0.4</v>
      </c>
      <c r="AA15" s="703"/>
      <c r="AB15" s="703"/>
      <c r="AC15" s="703"/>
      <c r="AD15" s="704">
        <v>162543</v>
      </c>
      <c r="AE15" s="704"/>
      <c r="AF15" s="704"/>
      <c r="AG15" s="704"/>
      <c r="AH15" s="704"/>
      <c r="AI15" s="704"/>
      <c r="AJ15" s="704"/>
      <c r="AK15" s="704"/>
      <c r="AL15" s="646">
        <v>0.7</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559768</v>
      </c>
      <c r="BH15" s="644"/>
      <c r="BI15" s="644"/>
      <c r="BJ15" s="644"/>
      <c r="BK15" s="644"/>
      <c r="BL15" s="644"/>
      <c r="BM15" s="644"/>
      <c r="BN15" s="645"/>
      <c r="BO15" s="703">
        <v>4.8</v>
      </c>
      <c r="BP15" s="703"/>
      <c r="BQ15" s="703"/>
      <c r="BR15" s="703"/>
      <c r="BS15" s="649" t="s">
        <v>233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3314981</v>
      </c>
      <c r="CS15" s="644"/>
      <c r="CT15" s="644"/>
      <c r="CU15" s="644"/>
      <c r="CV15" s="644"/>
      <c r="CW15" s="644"/>
      <c r="CX15" s="644"/>
      <c r="CY15" s="645"/>
      <c r="CZ15" s="703">
        <v>8.3000000000000007</v>
      </c>
      <c r="DA15" s="703"/>
      <c r="DB15" s="703"/>
      <c r="DC15" s="703"/>
      <c r="DD15" s="649">
        <v>603813</v>
      </c>
      <c r="DE15" s="644"/>
      <c r="DF15" s="644"/>
      <c r="DG15" s="644"/>
      <c r="DH15" s="644"/>
      <c r="DI15" s="644"/>
      <c r="DJ15" s="644"/>
      <c r="DK15" s="644"/>
      <c r="DL15" s="644"/>
      <c r="DM15" s="644"/>
      <c r="DN15" s="644"/>
      <c r="DO15" s="644"/>
      <c r="DP15" s="645"/>
      <c r="DQ15" s="649">
        <v>2468257</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233</v>
      </c>
      <c r="S16" s="644"/>
      <c r="T16" s="644"/>
      <c r="U16" s="644"/>
      <c r="V16" s="644"/>
      <c r="W16" s="644"/>
      <c r="X16" s="644"/>
      <c r="Y16" s="645"/>
      <c r="Z16" s="703" t="s">
        <v>121</v>
      </c>
      <c r="AA16" s="703"/>
      <c r="AB16" s="703"/>
      <c r="AC16" s="703"/>
      <c r="AD16" s="704" t="s">
        <v>233</v>
      </c>
      <c r="AE16" s="704"/>
      <c r="AF16" s="704"/>
      <c r="AG16" s="704"/>
      <c r="AH16" s="704"/>
      <c r="AI16" s="704"/>
      <c r="AJ16" s="704"/>
      <c r="AK16" s="704"/>
      <c r="AL16" s="646" t="s">
        <v>233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233</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323003</v>
      </c>
      <c r="CS16" s="644"/>
      <c r="CT16" s="644"/>
      <c r="CU16" s="644"/>
      <c r="CV16" s="644"/>
      <c r="CW16" s="644"/>
      <c r="CX16" s="644"/>
      <c r="CY16" s="645"/>
      <c r="CZ16" s="703">
        <v>0.8</v>
      </c>
      <c r="DA16" s="703"/>
      <c r="DB16" s="703"/>
      <c r="DC16" s="703"/>
      <c r="DD16" s="649" t="s">
        <v>121</v>
      </c>
      <c r="DE16" s="644"/>
      <c r="DF16" s="644"/>
      <c r="DG16" s="644"/>
      <c r="DH16" s="644"/>
      <c r="DI16" s="644"/>
      <c r="DJ16" s="644"/>
      <c r="DK16" s="644"/>
      <c r="DL16" s="644"/>
      <c r="DM16" s="644"/>
      <c r="DN16" s="644"/>
      <c r="DO16" s="644"/>
      <c r="DP16" s="645"/>
      <c r="DQ16" s="649">
        <v>264324</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59692</v>
      </c>
      <c r="S17" s="644"/>
      <c r="T17" s="644"/>
      <c r="U17" s="644"/>
      <c r="V17" s="644"/>
      <c r="W17" s="644"/>
      <c r="X17" s="644"/>
      <c r="Y17" s="645"/>
      <c r="Z17" s="703">
        <v>0.1</v>
      </c>
      <c r="AA17" s="703"/>
      <c r="AB17" s="703"/>
      <c r="AC17" s="703"/>
      <c r="AD17" s="704">
        <v>59692</v>
      </c>
      <c r="AE17" s="704"/>
      <c r="AF17" s="704"/>
      <c r="AG17" s="704"/>
      <c r="AH17" s="704"/>
      <c r="AI17" s="704"/>
      <c r="AJ17" s="704"/>
      <c r="AK17" s="704"/>
      <c r="AL17" s="646">
        <v>0.3</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233</v>
      </c>
      <c r="BP17" s="703"/>
      <c r="BQ17" s="703"/>
      <c r="BR17" s="703"/>
      <c r="BS17" s="649" t="s">
        <v>233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5925677</v>
      </c>
      <c r="CS17" s="644"/>
      <c r="CT17" s="644"/>
      <c r="CU17" s="644"/>
      <c r="CV17" s="644"/>
      <c r="CW17" s="644"/>
      <c r="CX17" s="644"/>
      <c r="CY17" s="645"/>
      <c r="CZ17" s="703">
        <v>14.8</v>
      </c>
      <c r="DA17" s="703"/>
      <c r="DB17" s="703"/>
      <c r="DC17" s="703"/>
      <c r="DD17" s="649" t="s">
        <v>121</v>
      </c>
      <c r="DE17" s="644"/>
      <c r="DF17" s="644"/>
      <c r="DG17" s="644"/>
      <c r="DH17" s="644"/>
      <c r="DI17" s="644"/>
      <c r="DJ17" s="644"/>
      <c r="DK17" s="644"/>
      <c r="DL17" s="644"/>
      <c r="DM17" s="644"/>
      <c r="DN17" s="644"/>
      <c r="DO17" s="644"/>
      <c r="DP17" s="645"/>
      <c r="DQ17" s="649">
        <v>5710940</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10732963</v>
      </c>
      <c r="S18" s="644"/>
      <c r="T18" s="644"/>
      <c r="U18" s="644"/>
      <c r="V18" s="644"/>
      <c r="W18" s="644"/>
      <c r="X18" s="644"/>
      <c r="Y18" s="645"/>
      <c r="Z18" s="703">
        <v>26</v>
      </c>
      <c r="AA18" s="703"/>
      <c r="AB18" s="703"/>
      <c r="AC18" s="703"/>
      <c r="AD18" s="704">
        <v>9371592</v>
      </c>
      <c r="AE18" s="704"/>
      <c r="AF18" s="704"/>
      <c r="AG18" s="704"/>
      <c r="AH18" s="704"/>
      <c r="AI18" s="704"/>
      <c r="AJ18" s="704"/>
      <c r="AK18" s="704"/>
      <c r="AL18" s="646">
        <v>39.9</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233</v>
      </c>
      <c r="DA18" s="703"/>
      <c r="DB18" s="703"/>
      <c r="DC18" s="703"/>
      <c r="DD18" s="649" t="s">
        <v>233</v>
      </c>
      <c r="DE18" s="644"/>
      <c r="DF18" s="644"/>
      <c r="DG18" s="644"/>
      <c r="DH18" s="644"/>
      <c r="DI18" s="644"/>
      <c r="DJ18" s="644"/>
      <c r="DK18" s="644"/>
      <c r="DL18" s="644"/>
      <c r="DM18" s="644"/>
      <c r="DN18" s="644"/>
      <c r="DO18" s="644"/>
      <c r="DP18" s="645"/>
      <c r="DQ18" s="649" t="s">
        <v>233</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9371592</v>
      </c>
      <c r="S19" s="644"/>
      <c r="T19" s="644"/>
      <c r="U19" s="644"/>
      <c r="V19" s="644"/>
      <c r="W19" s="644"/>
      <c r="X19" s="644"/>
      <c r="Y19" s="645"/>
      <c r="Z19" s="703">
        <v>22.7</v>
      </c>
      <c r="AA19" s="703"/>
      <c r="AB19" s="703"/>
      <c r="AC19" s="703"/>
      <c r="AD19" s="704">
        <v>9371592</v>
      </c>
      <c r="AE19" s="704"/>
      <c r="AF19" s="704"/>
      <c r="AG19" s="704"/>
      <c r="AH19" s="704"/>
      <c r="AI19" s="704"/>
      <c r="AJ19" s="704"/>
      <c r="AK19" s="704"/>
      <c r="AL19" s="646">
        <v>39.9</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263432</v>
      </c>
      <c r="BH19" s="644"/>
      <c r="BI19" s="644"/>
      <c r="BJ19" s="644"/>
      <c r="BK19" s="644"/>
      <c r="BL19" s="644"/>
      <c r="BM19" s="644"/>
      <c r="BN19" s="645"/>
      <c r="BO19" s="703">
        <v>2.2999999999999998</v>
      </c>
      <c r="BP19" s="703"/>
      <c r="BQ19" s="703"/>
      <c r="BR19" s="703"/>
      <c r="BS19" s="649" t="s">
        <v>121</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233</v>
      </c>
      <c r="DE19" s="644"/>
      <c r="DF19" s="644"/>
      <c r="DG19" s="644"/>
      <c r="DH19" s="644"/>
      <c r="DI19" s="644"/>
      <c r="DJ19" s="644"/>
      <c r="DK19" s="644"/>
      <c r="DL19" s="644"/>
      <c r="DM19" s="644"/>
      <c r="DN19" s="644"/>
      <c r="DO19" s="644"/>
      <c r="DP19" s="645"/>
      <c r="DQ19" s="649" t="s">
        <v>233</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1361371</v>
      </c>
      <c r="S20" s="644"/>
      <c r="T20" s="644"/>
      <c r="U20" s="644"/>
      <c r="V20" s="644"/>
      <c r="W20" s="644"/>
      <c r="X20" s="644"/>
      <c r="Y20" s="645"/>
      <c r="Z20" s="703">
        <v>3.3</v>
      </c>
      <c r="AA20" s="703"/>
      <c r="AB20" s="703"/>
      <c r="AC20" s="703"/>
      <c r="AD20" s="704" t="s">
        <v>121</v>
      </c>
      <c r="AE20" s="704"/>
      <c r="AF20" s="704"/>
      <c r="AG20" s="704"/>
      <c r="AH20" s="704"/>
      <c r="AI20" s="704"/>
      <c r="AJ20" s="704"/>
      <c r="AK20" s="704"/>
      <c r="AL20" s="646" t="s">
        <v>121</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263432</v>
      </c>
      <c r="BH20" s="644"/>
      <c r="BI20" s="644"/>
      <c r="BJ20" s="644"/>
      <c r="BK20" s="644"/>
      <c r="BL20" s="644"/>
      <c r="BM20" s="644"/>
      <c r="BN20" s="645"/>
      <c r="BO20" s="703">
        <v>2.2999999999999998</v>
      </c>
      <c r="BP20" s="703"/>
      <c r="BQ20" s="703"/>
      <c r="BR20" s="703"/>
      <c r="BS20" s="649" t="s">
        <v>233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40107496</v>
      </c>
      <c r="CS20" s="644"/>
      <c r="CT20" s="644"/>
      <c r="CU20" s="644"/>
      <c r="CV20" s="644"/>
      <c r="CW20" s="644"/>
      <c r="CX20" s="644"/>
      <c r="CY20" s="645"/>
      <c r="CZ20" s="703">
        <v>100</v>
      </c>
      <c r="DA20" s="703"/>
      <c r="DB20" s="703"/>
      <c r="DC20" s="703"/>
      <c r="DD20" s="649">
        <v>4008352</v>
      </c>
      <c r="DE20" s="644"/>
      <c r="DF20" s="644"/>
      <c r="DG20" s="644"/>
      <c r="DH20" s="644"/>
      <c r="DI20" s="644"/>
      <c r="DJ20" s="644"/>
      <c r="DK20" s="644"/>
      <c r="DL20" s="644"/>
      <c r="DM20" s="644"/>
      <c r="DN20" s="644"/>
      <c r="DO20" s="644"/>
      <c r="DP20" s="645"/>
      <c r="DQ20" s="649">
        <v>26574351</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233</v>
      </c>
      <c r="S21" s="644"/>
      <c r="T21" s="644"/>
      <c r="U21" s="644"/>
      <c r="V21" s="644"/>
      <c r="W21" s="644"/>
      <c r="X21" s="644"/>
      <c r="Y21" s="645"/>
      <c r="Z21" s="703" t="s">
        <v>233</v>
      </c>
      <c r="AA21" s="703"/>
      <c r="AB21" s="703"/>
      <c r="AC21" s="703"/>
      <c r="AD21" s="704" t="s">
        <v>233</v>
      </c>
      <c r="AE21" s="704"/>
      <c r="AF21" s="704"/>
      <c r="AG21" s="704"/>
      <c r="AH21" s="704"/>
      <c r="AI21" s="704"/>
      <c r="AJ21" s="704"/>
      <c r="AK21" s="704"/>
      <c r="AL21" s="646" t="s">
        <v>121</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8513</v>
      </c>
      <c r="BH21" s="644"/>
      <c r="BI21" s="644"/>
      <c r="BJ21" s="644"/>
      <c r="BK21" s="644"/>
      <c r="BL21" s="644"/>
      <c r="BM21" s="644"/>
      <c r="BN21" s="645"/>
      <c r="BO21" s="703">
        <v>0.1</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24632136</v>
      </c>
      <c r="S22" s="644"/>
      <c r="T22" s="644"/>
      <c r="U22" s="644"/>
      <c r="V22" s="644"/>
      <c r="W22" s="644"/>
      <c r="X22" s="644"/>
      <c r="Y22" s="645"/>
      <c r="Z22" s="703">
        <v>59.7</v>
      </c>
      <c r="AA22" s="703"/>
      <c r="AB22" s="703"/>
      <c r="AC22" s="703"/>
      <c r="AD22" s="704">
        <v>23015846</v>
      </c>
      <c r="AE22" s="704"/>
      <c r="AF22" s="704"/>
      <c r="AG22" s="704"/>
      <c r="AH22" s="704"/>
      <c r="AI22" s="704"/>
      <c r="AJ22" s="704"/>
      <c r="AK22" s="704"/>
      <c r="AL22" s="646">
        <v>98.1</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233</v>
      </c>
      <c r="BH22" s="644"/>
      <c r="BI22" s="644"/>
      <c r="BJ22" s="644"/>
      <c r="BK22" s="644"/>
      <c r="BL22" s="644"/>
      <c r="BM22" s="644"/>
      <c r="BN22" s="645"/>
      <c r="BO22" s="703" t="s">
        <v>233</v>
      </c>
      <c r="BP22" s="703"/>
      <c r="BQ22" s="703"/>
      <c r="BR22" s="703"/>
      <c r="BS22" s="649" t="s">
        <v>233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12229</v>
      </c>
      <c r="S23" s="644"/>
      <c r="T23" s="644"/>
      <c r="U23" s="644"/>
      <c r="V23" s="644"/>
      <c r="W23" s="644"/>
      <c r="X23" s="644"/>
      <c r="Y23" s="645"/>
      <c r="Z23" s="703">
        <v>0</v>
      </c>
      <c r="AA23" s="703"/>
      <c r="AB23" s="703"/>
      <c r="AC23" s="703"/>
      <c r="AD23" s="704">
        <v>12229</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254919</v>
      </c>
      <c r="BH23" s="644"/>
      <c r="BI23" s="644"/>
      <c r="BJ23" s="644"/>
      <c r="BK23" s="644"/>
      <c r="BL23" s="644"/>
      <c r="BM23" s="644"/>
      <c r="BN23" s="645"/>
      <c r="BO23" s="703">
        <v>2.2000000000000002</v>
      </c>
      <c r="BP23" s="703"/>
      <c r="BQ23" s="703"/>
      <c r="BR23" s="703"/>
      <c r="BS23" s="649" t="s">
        <v>121</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617277</v>
      </c>
      <c r="S24" s="644"/>
      <c r="T24" s="644"/>
      <c r="U24" s="644"/>
      <c r="V24" s="644"/>
      <c r="W24" s="644"/>
      <c r="X24" s="644"/>
      <c r="Y24" s="645"/>
      <c r="Z24" s="703">
        <v>1.5</v>
      </c>
      <c r="AA24" s="703"/>
      <c r="AB24" s="703"/>
      <c r="AC24" s="703"/>
      <c r="AD24" s="704" t="s">
        <v>121</v>
      </c>
      <c r="AE24" s="704"/>
      <c r="AF24" s="704"/>
      <c r="AG24" s="704"/>
      <c r="AH24" s="704"/>
      <c r="AI24" s="704"/>
      <c r="AJ24" s="704"/>
      <c r="AK24" s="704"/>
      <c r="AL24" s="646" t="s">
        <v>121</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21235482</v>
      </c>
      <c r="CS24" s="707"/>
      <c r="CT24" s="707"/>
      <c r="CU24" s="707"/>
      <c r="CV24" s="707"/>
      <c r="CW24" s="707"/>
      <c r="CX24" s="707"/>
      <c r="CY24" s="753"/>
      <c r="CZ24" s="754">
        <v>52.9</v>
      </c>
      <c r="DA24" s="723"/>
      <c r="DB24" s="723"/>
      <c r="DC24" s="757"/>
      <c r="DD24" s="752">
        <v>14756580</v>
      </c>
      <c r="DE24" s="707"/>
      <c r="DF24" s="707"/>
      <c r="DG24" s="707"/>
      <c r="DH24" s="707"/>
      <c r="DI24" s="707"/>
      <c r="DJ24" s="707"/>
      <c r="DK24" s="753"/>
      <c r="DL24" s="752">
        <v>14500473</v>
      </c>
      <c r="DM24" s="707"/>
      <c r="DN24" s="707"/>
      <c r="DO24" s="707"/>
      <c r="DP24" s="707"/>
      <c r="DQ24" s="707"/>
      <c r="DR24" s="707"/>
      <c r="DS24" s="707"/>
      <c r="DT24" s="707"/>
      <c r="DU24" s="707"/>
      <c r="DV24" s="753"/>
      <c r="DW24" s="754">
        <v>58.3</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687646</v>
      </c>
      <c r="S25" s="644"/>
      <c r="T25" s="644"/>
      <c r="U25" s="644"/>
      <c r="V25" s="644"/>
      <c r="W25" s="644"/>
      <c r="X25" s="644"/>
      <c r="Y25" s="645"/>
      <c r="Z25" s="703">
        <v>1.7</v>
      </c>
      <c r="AA25" s="703"/>
      <c r="AB25" s="703"/>
      <c r="AC25" s="703"/>
      <c r="AD25" s="704">
        <v>171955</v>
      </c>
      <c r="AE25" s="704"/>
      <c r="AF25" s="704"/>
      <c r="AG25" s="704"/>
      <c r="AH25" s="704"/>
      <c r="AI25" s="704"/>
      <c r="AJ25" s="704"/>
      <c r="AK25" s="704"/>
      <c r="AL25" s="646">
        <v>0.7</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233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6679061</v>
      </c>
      <c r="CS25" s="642"/>
      <c r="CT25" s="642"/>
      <c r="CU25" s="642"/>
      <c r="CV25" s="642"/>
      <c r="CW25" s="642"/>
      <c r="CX25" s="642"/>
      <c r="CY25" s="643"/>
      <c r="CZ25" s="646">
        <v>16.7</v>
      </c>
      <c r="DA25" s="675"/>
      <c r="DB25" s="675"/>
      <c r="DC25" s="676"/>
      <c r="DD25" s="649">
        <v>6206966</v>
      </c>
      <c r="DE25" s="642"/>
      <c r="DF25" s="642"/>
      <c r="DG25" s="642"/>
      <c r="DH25" s="642"/>
      <c r="DI25" s="642"/>
      <c r="DJ25" s="642"/>
      <c r="DK25" s="643"/>
      <c r="DL25" s="649">
        <v>5952516</v>
      </c>
      <c r="DM25" s="642"/>
      <c r="DN25" s="642"/>
      <c r="DO25" s="642"/>
      <c r="DP25" s="642"/>
      <c r="DQ25" s="642"/>
      <c r="DR25" s="642"/>
      <c r="DS25" s="642"/>
      <c r="DT25" s="642"/>
      <c r="DU25" s="642"/>
      <c r="DV25" s="643"/>
      <c r="DW25" s="646">
        <v>23.9</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534799</v>
      </c>
      <c r="S26" s="644"/>
      <c r="T26" s="644"/>
      <c r="U26" s="644"/>
      <c r="V26" s="644"/>
      <c r="W26" s="644"/>
      <c r="X26" s="644"/>
      <c r="Y26" s="645"/>
      <c r="Z26" s="703">
        <v>1.3</v>
      </c>
      <c r="AA26" s="703"/>
      <c r="AB26" s="703"/>
      <c r="AC26" s="703"/>
      <c r="AD26" s="704" t="s">
        <v>233</v>
      </c>
      <c r="AE26" s="704"/>
      <c r="AF26" s="704"/>
      <c r="AG26" s="704"/>
      <c r="AH26" s="704"/>
      <c r="AI26" s="704"/>
      <c r="AJ26" s="704"/>
      <c r="AK26" s="704"/>
      <c r="AL26" s="646" t="s">
        <v>121</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4088994</v>
      </c>
      <c r="CS26" s="644"/>
      <c r="CT26" s="644"/>
      <c r="CU26" s="644"/>
      <c r="CV26" s="644"/>
      <c r="CW26" s="644"/>
      <c r="CX26" s="644"/>
      <c r="CY26" s="645"/>
      <c r="CZ26" s="646">
        <v>10.199999999999999</v>
      </c>
      <c r="DA26" s="675"/>
      <c r="DB26" s="675"/>
      <c r="DC26" s="676"/>
      <c r="DD26" s="649">
        <v>3714193</v>
      </c>
      <c r="DE26" s="644"/>
      <c r="DF26" s="644"/>
      <c r="DG26" s="644"/>
      <c r="DH26" s="644"/>
      <c r="DI26" s="644"/>
      <c r="DJ26" s="644"/>
      <c r="DK26" s="645"/>
      <c r="DL26" s="649" t="s">
        <v>121</v>
      </c>
      <c r="DM26" s="644"/>
      <c r="DN26" s="644"/>
      <c r="DO26" s="644"/>
      <c r="DP26" s="644"/>
      <c r="DQ26" s="644"/>
      <c r="DR26" s="644"/>
      <c r="DS26" s="644"/>
      <c r="DT26" s="644"/>
      <c r="DU26" s="644"/>
      <c r="DV26" s="645"/>
      <c r="DW26" s="646" t="s">
        <v>233</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5054716</v>
      </c>
      <c r="S27" s="644"/>
      <c r="T27" s="644"/>
      <c r="U27" s="644"/>
      <c r="V27" s="644"/>
      <c r="W27" s="644"/>
      <c r="X27" s="644"/>
      <c r="Y27" s="645"/>
      <c r="Z27" s="703">
        <v>12.2</v>
      </c>
      <c r="AA27" s="703"/>
      <c r="AB27" s="703"/>
      <c r="AC27" s="703"/>
      <c r="AD27" s="704" t="s">
        <v>233</v>
      </c>
      <c r="AE27" s="704"/>
      <c r="AF27" s="704"/>
      <c r="AG27" s="704"/>
      <c r="AH27" s="704"/>
      <c r="AI27" s="704"/>
      <c r="AJ27" s="704"/>
      <c r="AK27" s="704"/>
      <c r="AL27" s="646" t="s">
        <v>233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11676754</v>
      </c>
      <c r="BH27" s="644"/>
      <c r="BI27" s="644"/>
      <c r="BJ27" s="644"/>
      <c r="BK27" s="644"/>
      <c r="BL27" s="644"/>
      <c r="BM27" s="644"/>
      <c r="BN27" s="645"/>
      <c r="BO27" s="703">
        <v>100</v>
      </c>
      <c r="BP27" s="703"/>
      <c r="BQ27" s="703"/>
      <c r="BR27" s="703"/>
      <c r="BS27" s="649">
        <v>594877</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8630744</v>
      </c>
      <c r="CS27" s="642"/>
      <c r="CT27" s="642"/>
      <c r="CU27" s="642"/>
      <c r="CV27" s="642"/>
      <c r="CW27" s="642"/>
      <c r="CX27" s="642"/>
      <c r="CY27" s="643"/>
      <c r="CZ27" s="646">
        <v>21.5</v>
      </c>
      <c r="DA27" s="675"/>
      <c r="DB27" s="675"/>
      <c r="DC27" s="676"/>
      <c r="DD27" s="649">
        <v>2838674</v>
      </c>
      <c r="DE27" s="642"/>
      <c r="DF27" s="642"/>
      <c r="DG27" s="642"/>
      <c r="DH27" s="642"/>
      <c r="DI27" s="642"/>
      <c r="DJ27" s="642"/>
      <c r="DK27" s="643"/>
      <c r="DL27" s="649">
        <v>2837017</v>
      </c>
      <c r="DM27" s="642"/>
      <c r="DN27" s="642"/>
      <c r="DO27" s="642"/>
      <c r="DP27" s="642"/>
      <c r="DQ27" s="642"/>
      <c r="DR27" s="642"/>
      <c r="DS27" s="642"/>
      <c r="DT27" s="642"/>
      <c r="DU27" s="642"/>
      <c r="DV27" s="643"/>
      <c r="DW27" s="646">
        <v>11.4</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v>22679</v>
      </c>
      <c r="S28" s="644"/>
      <c r="T28" s="644"/>
      <c r="U28" s="644"/>
      <c r="V28" s="644"/>
      <c r="W28" s="644"/>
      <c r="X28" s="644"/>
      <c r="Y28" s="645"/>
      <c r="Z28" s="703">
        <v>0.1</v>
      </c>
      <c r="AA28" s="703"/>
      <c r="AB28" s="703"/>
      <c r="AC28" s="703"/>
      <c r="AD28" s="704">
        <v>22679</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5925677</v>
      </c>
      <c r="CS28" s="644"/>
      <c r="CT28" s="644"/>
      <c r="CU28" s="644"/>
      <c r="CV28" s="644"/>
      <c r="CW28" s="644"/>
      <c r="CX28" s="644"/>
      <c r="CY28" s="645"/>
      <c r="CZ28" s="646">
        <v>14.8</v>
      </c>
      <c r="DA28" s="675"/>
      <c r="DB28" s="675"/>
      <c r="DC28" s="676"/>
      <c r="DD28" s="649">
        <v>5710940</v>
      </c>
      <c r="DE28" s="644"/>
      <c r="DF28" s="644"/>
      <c r="DG28" s="644"/>
      <c r="DH28" s="644"/>
      <c r="DI28" s="644"/>
      <c r="DJ28" s="644"/>
      <c r="DK28" s="645"/>
      <c r="DL28" s="649">
        <v>5710940</v>
      </c>
      <c r="DM28" s="644"/>
      <c r="DN28" s="644"/>
      <c r="DO28" s="644"/>
      <c r="DP28" s="644"/>
      <c r="DQ28" s="644"/>
      <c r="DR28" s="644"/>
      <c r="DS28" s="644"/>
      <c r="DT28" s="644"/>
      <c r="DU28" s="644"/>
      <c r="DV28" s="645"/>
      <c r="DW28" s="646">
        <v>22.9</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2769714</v>
      </c>
      <c r="S29" s="644"/>
      <c r="T29" s="644"/>
      <c r="U29" s="644"/>
      <c r="V29" s="644"/>
      <c r="W29" s="644"/>
      <c r="X29" s="644"/>
      <c r="Y29" s="645"/>
      <c r="Z29" s="703">
        <v>6.7</v>
      </c>
      <c r="AA29" s="703"/>
      <c r="AB29" s="703"/>
      <c r="AC29" s="703"/>
      <c r="AD29" s="704" t="s">
        <v>121</v>
      </c>
      <c r="AE29" s="704"/>
      <c r="AF29" s="704"/>
      <c r="AG29" s="704"/>
      <c r="AH29" s="704"/>
      <c r="AI29" s="704"/>
      <c r="AJ29" s="704"/>
      <c r="AK29" s="704"/>
      <c r="AL29" s="646" t="s">
        <v>121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5925358</v>
      </c>
      <c r="CS29" s="642"/>
      <c r="CT29" s="642"/>
      <c r="CU29" s="642"/>
      <c r="CV29" s="642"/>
      <c r="CW29" s="642"/>
      <c r="CX29" s="642"/>
      <c r="CY29" s="643"/>
      <c r="CZ29" s="646">
        <v>14.8</v>
      </c>
      <c r="DA29" s="675"/>
      <c r="DB29" s="675"/>
      <c r="DC29" s="676"/>
      <c r="DD29" s="649">
        <v>5710621</v>
      </c>
      <c r="DE29" s="642"/>
      <c r="DF29" s="642"/>
      <c r="DG29" s="642"/>
      <c r="DH29" s="642"/>
      <c r="DI29" s="642"/>
      <c r="DJ29" s="642"/>
      <c r="DK29" s="643"/>
      <c r="DL29" s="649">
        <v>5710621</v>
      </c>
      <c r="DM29" s="642"/>
      <c r="DN29" s="642"/>
      <c r="DO29" s="642"/>
      <c r="DP29" s="642"/>
      <c r="DQ29" s="642"/>
      <c r="DR29" s="642"/>
      <c r="DS29" s="642"/>
      <c r="DT29" s="642"/>
      <c r="DU29" s="642"/>
      <c r="DV29" s="643"/>
      <c r="DW29" s="646">
        <v>22.9</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575847</v>
      </c>
      <c r="S30" s="644"/>
      <c r="T30" s="644"/>
      <c r="U30" s="644"/>
      <c r="V30" s="644"/>
      <c r="W30" s="644"/>
      <c r="X30" s="644"/>
      <c r="Y30" s="645"/>
      <c r="Z30" s="703">
        <v>1.4</v>
      </c>
      <c r="AA30" s="703"/>
      <c r="AB30" s="703"/>
      <c r="AC30" s="703"/>
      <c r="AD30" s="704">
        <v>233903</v>
      </c>
      <c r="AE30" s="704"/>
      <c r="AF30" s="704"/>
      <c r="AG30" s="704"/>
      <c r="AH30" s="704"/>
      <c r="AI30" s="704"/>
      <c r="AJ30" s="704"/>
      <c r="AK30" s="704"/>
      <c r="AL30" s="646">
        <v>1</v>
      </c>
      <c r="AM30" s="647"/>
      <c r="AN30" s="647"/>
      <c r="AO30" s="705"/>
      <c r="AP30" s="731" t="s">
        <v>302</v>
      </c>
      <c r="AQ30" s="732"/>
      <c r="AR30" s="732"/>
      <c r="AS30" s="732"/>
      <c r="AT30" s="737" t="s">
        <v>303</v>
      </c>
      <c r="AU30" s="210"/>
      <c r="AV30" s="210"/>
      <c r="AW30" s="210"/>
      <c r="AX30" s="740" t="s">
        <v>179</v>
      </c>
      <c r="AY30" s="741"/>
      <c r="AZ30" s="741"/>
      <c r="BA30" s="741"/>
      <c r="BB30" s="741"/>
      <c r="BC30" s="741"/>
      <c r="BD30" s="741"/>
      <c r="BE30" s="741"/>
      <c r="BF30" s="742"/>
      <c r="BG30" s="721">
        <v>99.3</v>
      </c>
      <c r="BH30" s="722"/>
      <c r="BI30" s="722"/>
      <c r="BJ30" s="722"/>
      <c r="BK30" s="722"/>
      <c r="BL30" s="722"/>
      <c r="BM30" s="723">
        <v>97.8</v>
      </c>
      <c r="BN30" s="722"/>
      <c r="BO30" s="722"/>
      <c r="BP30" s="722"/>
      <c r="BQ30" s="724"/>
      <c r="BR30" s="721">
        <v>99.3</v>
      </c>
      <c r="BS30" s="722"/>
      <c r="BT30" s="722"/>
      <c r="BU30" s="722"/>
      <c r="BV30" s="722"/>
      <c r="BW30" s="722"/>
      <c r="BX30" s="723">
        <v>97.7</v>
      </c>
      <c r="BY30" s="722"/>
      <c r="BZ30" s="722"/>
      <c r="CA30" s="722"/>
      <c r="CB30" s="724"/>
      <c r="CD30" s="727"/>
      <c r="CE30" s="728"/>
      <c r="CF30" s="685" t="s">
        <v>304</v>
      </c>
      <c r="CG30" s="682"/>
      <c r="CH30" s="682"/>
      <c r="CI30" s="682"/>
      <c r="CJ30" s="682"/>
      <c r="CK30" s="682"/>
      <c r="CL30" s="682"/>
      <c r="CM30" s="682"/>
      <c r="CN30" s="682"/>
      <c r="CO30" s="682"/>
      <c r="CP30" s="682"/>
      <c r="CQ30" s="683"/>
      <c r="CR30" s="641">
        <v>5480049</v>
      </c>
      <c r="CS30" s="644"/>
      <c r="CT30" s="644"/>
      <c r="CU30" s="644"/>
      <c r="CV30" s="644"/>
      <c r="CW30" s="644"/>
      <c r="CX30" s="644"/>
      <c r="CY30" s="645"/>
      <c r="CZ30" s="646">
        <v>13.7</v>
      </c>
      <c r="DA30" s="675"/>
      <c r="DB30" s="675"/>
      <c r="DC30" s="676"/>
      <c r="DD30" s="649">
        <v>5309108</v>
      </c>
      <c r="DE30" s="644"/>
      <c r="DF30" s="644"/>
      <c r="DG30" s="644"/>
      <c r="DH30" s="644"/>
      <c r="DI30" s="644"/>
      <c r="DJ30" s="644"/>
      <c r="DK30" s="645"/>
      <c r="DL30" s="649">
        <v>5309108</v>
      </c>
      <c r="DM30" s="644"/>
      <c r="DN30" s="644"/>
      <c r="DO30" s="644"/>
      <c r="DP30" s="644"/>
      <c r="DQ30" s="644"/>
      <c r="DR30" s="644"/>
      <c r="DS30" s="644"/>
      <c r="DT30" s="644"/>
      <c r="DU30" s="644"/>
      <c r="DV30" s="645"/>
      <c r="DW30" s="646">
        <v>21.3</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111715</v>
      </c>
      <c r="S31" s="644"/>
      <c r="T31" s="644"/>
      <c r="U31" s="644"/>
      <c r="V31" s="644"/>
      <c r="W31" s="644"/>
      <c r="X31" s="644"/>
      <c r="Y31" s="645"/>
      <c r="Z31" s="703">
        <v>0.3</v>
      </c>
      <c r="AA31" s="703"/>
      <c r="AB31" s="703"/>
      <c r="AC31" s="703"/>
      <c r="AD31" s="704" t="s">
        <v>233</v>
      </c>
      <c r="AE31" s="704"/>
      <c r="AF31" s="704"/>
      <c r="AG31" s="704"/>
      <c r="AH31" s="704"/>
      <c r="AI31" s="704"/>
      <c r="AJ31" s="704"/>
      <c r="AK31" s="704"/>
      <c r="AL31" s="646" t="s">
        <v>121</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99.3</v>
      </c>
      <c r="BH31" s="642"/>
      <c r="BI31" s="642"/>
      <c r="BJ31" s="642"/>
      <c r="BK31" s="642"/>
      <c r="BL31" s="642"/>
      <c r="BM31" s="647">
        <v>97.9</v>
      </c>
      <c r="BN31" s="720"/>
      <c r="BO31" s="720"/>
      <c r="BP31" s="720"/>
      <c r="BQ31" s="681"/>
      <c r="BR31" s="719">
        <v>99.2</v>
      </c>
      <c r="BS31" s="642"/>
      <c r="BT31" s="642"/>
      <c r="BU31" s="642"/>
      <c r="BV31" s="642"/>
      <c r="BW31" s="642"/>
      <c r="BX31" s="647">
        <v>97.6</v>
      </c>
      <c r="BY31" s="720"/>
      <c r="BZ31" s="720"/>
      <c r="CA31" s="720"/>
      <c r="CB31" s="681"/>
      <c r="CD31" s="727"/>
      <c r="CE31" s="728"/>
      <c r="CF31" s="685" t="s">
        <v>308</v>
      </c>
      <c r="CG31" s="682"/>
      <c r="CH31" s="682"/>
      <c r="CI31" s="682"/>
      <c r="CJ31" s="682"/>
      <c r="CK31" s="682"/>
      <c r="CL31" s="682"/>
      <c r="CM31" s="682"/>
      <c r="CN31" s="682"/>
      <c r="CO31" s="682"/>
      <c r="CP31" s="682"/>
      <c r="CQ31" s="683"/>
      <c r="CR31" s="641">
        <v>445309</v>
      </c>
      <c r="CS31" s="642"/>
      <c r="CT31" s="642"/>
      <c r="CU31" s="642"/>
      <c r="CV31" s="642"/>
      <c r="CW31" s="642"/>
      <c r="CX31" s="642"/>
      <c r="CY31" s="643"/>
      <c r="CZ31" s="646">
        <v>1.1000000000000001</v>
      </c>
      <c r="DA31" s="675"/>
      <c r="DB31" s="675"/>
      <c r="DC31" s="676"/>
      <c r="DD31" s="649">
        <v>401513</v>
      </c>
      <c r="DE31" s="642"/>
      <c r="DF31" s="642"/>
      <c r="DG31" s="642"/>
      <c r="DH31" s="642"/>
      <c r="DI31" s="642"/>
      <c r="DJ31" s="642"/>
      <c r="DK31" s="643"/>
      <c r="DL31" s="649">
        <v>401513</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1342788</v>
      </c>
      <c r="S32" s="644"/>
      <c r="T32" s="644"/>
      <c r="U32" s="644"/>
      <c r="V32" s="644"/>
      <c r="W32" s="644"/>
      <c r="X32" s="644"/>
      <c r="Y32" s="645"/>
      <c r="Z32" s="703">
        <v>3.3</v>
      </c>
      <c r="AA32" s="703"/>
      <c r="AB32" s="703"/>
      <c r="AC32" s="703"/>
      <c r="AD32" s="704" t="s">
        <v>233</v>
      </c>
      <c r="AE32" s="704"/>
      <c r="AF32" s="704"/>
      <c r="AG32" s="704"/>
      <c r="AH32" s="704"/>
      <c r="AI32" s="704"/>
      <c r="AJ32" s="704"/>
      <c r="AK32" s="704"/>
      <c r="AL32" s="646" t="s">
        <v>233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99.4</v>
      </c>
      <c r="BH32" s="657"/>
      <c r="BI32" s="657"/>
      <c r="BJ32" s="657"/>
      <c r="BK32" s="657"/>
      <c r="BL32" s="657"/>
      <c r="BM32" s="701">
        <v>97.7</v>
      </c>
      <c r="BN32" s="657"/>
      <c r="BO32" s="657"/>
      <c r="BP32" s="657"/>
      <c r="BQ32" s="694"/>
      <c r="BR32" s="718">
        <v>99.4</v>
      </c>
      <c r="BS32" s="657"/>
      <c r="BT32" s="657"/>
      <c r="BU32" s="657"/>
      <c r="BV32" s="657"/>
      <c r="BW32" s="657"/>
      <c r="BX32" s="701">
        <v>97.6</v>
      </c>
      <c r="BY32" s="657"/>
      <c r="BZ32" s="657"/>
      <c r="CA32" s="657"/>
      <c r="CB32" s="694"/>
      <c r="CD32" s="729"/>
      <c r="CE32" s="730"/>
      <c r="CF32" s="685" t="s">
        <v>311</v>
      </c>
      <c r="CG32" s="682"/>
      <c r="CH32" s="682"/>
      <c r="CI32" s="682"/>
      <c r="CJ32" s="682"/>
      <c r="CK32" s="682"/>
      <c r="CL32" s="682"/>
      <c r="CM32" s="682"/>
      <c r="CN32" s="682"/>
      <c r="CO32" s="682"/>
      <c r="CP32" s="682"/>
      <c r="CQ32" s="683"/>
      <c r="CR32" s="641">
        <v>319</v>
      </c>
      <c r="CS32" s="644"/>
      <c r="CT32" s="644"/>
      <c r="CU32" s="644"/>
      <c r="CV32" s="644"/>
      <c r="CW32" s="644"/>
      <c r="CX32" s="644"/>
      <c r="CY32" s="645"/>
      <c r="CZ32" s="646">
        <v>0</v>
      </c>
      <c r="DA32" s="675"/>
      <c r="DB32" s="675"/>
      <c r="DC32" s="676"/>
      <c r="DD32" s="649">
        <v>319</v>
      </c>
      <c r="DE32" s="644"/>
      <c r="DF32" s="644"/>
      <c r="DG32" s="644"/>
      <c r="DH32" s="644"/>
      <c r="DI32" s="644"/>
      <c r="DJ32" s="644"/>
      <c r="DK32" s="645"/>
      <c r="DL32" s="649">
        <v>319</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716019</v>
      </c>
      <c r="S33" s="644"/>
      <c r="T33" s="644"/>
      <c r="U33" s="644"/>
      <c r="V33" s="644"/>
      <c r="W33" s="644"/>
      <c r="X33" s="644"/>
      <c r="Y33" s="645"/>
      <c r="Z33" s="703">
        <v>1.7</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14540659</v>
      </c>
      <c r="CS33" s="642"/>
      <c r="CT33" s="642"/>
      <c r="CU33" s="642"/>
      <c r="CV33" s="642"/>
      <c r="CW33" s="642"/>
      <c r="CX33" s="642"/>
      <c r="CY33" s="643"/>
      <c r="CZ33" s="646">
        <v>36.299999999999997</v>
      </c>
      <c r="DA33" s="675"/>
      <c r="DB33" s="675"/>
      <c r="DC33" s="676"/>
      <c r="DD33" s="649">
        <v>10777650</v>
      </c>
      <c r="DE33" s="642"/>
      <c r="DF33" s="642"/>
      <c r="DG33" s="642"/>
      <c r="DH33" s="642"/>
      <c r="DI33" s="642"/>
      <c r="DJ33" s="642"/>
      <c r="DK33" s="643"/>
      <c r="DL33" s="649">
        <v>9819099</v>
      </c>
      <c r="DM33" s="642"/>
      <c r="DN33" s="642"/>
      <c r="DO33" s="642"/>
      <c r="DP33" s="642"/>
      <c r="DQ33" s="642"/>
      <c r="DR33" s="642"/>
      <c r="DS33" s="642"/>
      <c r="DT33" s="642"/>
      <c r="DU33" s="642"/>
      <c r="DV33" s="643"/>
      <c r="DW33" s="646">
        <v>39.5</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347105</v>
      </c>
      <c r="S34" s="644"/>
      <c r="T34" s="644"/>
      <c r="U34" s="644"/>
      <c r="V34" s="644"/>
      <c r="W34" s="644"/>
      <c r="X34" s="644"/>
      <c r="Y34" s="645"/>
      <c r="Z34" s="703">
        <v>0.8</v>
      </c>
      <c r="AA34" s="703"/>
      <c r="AB34" s="703"/>
      <c r="AC34" s="703"/>
      <c r="AD34" s="704">
        <v>2092</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5249683</v>
      </c>
      <c r="CS34" s="644"/>
      <c r="CT34" s="644"/>
      <c r="CU34" s="644"/>
      <c r="CV34" s="644"/>
      <c r="CW34" s="644"/>
      <c r="CX34" s="644"/>
      <c r="CY34" s="645"/>
      <c r="CZ34" s="646">
        <v>13.1</v>
      </c>
      <c r="DA34" s="675"/>
      <c r="DB34" s="675"/>
      <c r="DC34" s="676"/>
      <c r="DD34" s="649">
        <v>3584698</v>
      </c>
      <c r="DE34" s="644"/>
      <c r="DF34" s="644"/>
      <c r="DG34" s="644"/>
      <c r="DH34" s="644"/>
      <c r="DI34" s="644"/>
      <c r="DJ34" s="644"/>
      <c r="DK34" s="645"/>
      <c r="DL34" s="649">
        <v>3408676</v>
      </c>
      <c r="DM34" s="644"/>
      <c r="DN34" s="644"/>
      <c r="DO34" s="644"/>
      <c r="DP34" s="644"/>
      <c r="DQ34" s="644"/>
      <c r="DR34" s="644"/>
      <c r="DS34" s="644"/>
      <c r="DT34" s="644"/>
      <c r="DU34" s="644"/>
      <c r="DV34" s="645"/>
      <c r="DW34" s="646">
        <v>13.7</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3863428</v>
      </c>
      <c r="S35" s="644"/>
      <c r="T35" s="644"/>
      <c r="U35" s="644"/>
      <c r="V35" s="644"/>
      <c r="W35" s="644"/>
      <c r="X35" s="644"/>
      <c r="Y35" s="645"/>
      <c r="Z35" s="703">
        <v>9.4</v>
      </c>
      <c r="AA35" s="703"/>
      <c r="AB35" s="703"/>
      <c r="AC35" s="703"/>
      <c r="AD35" s="704" t="s">
        <v>121</v>
      </c>
      <c r="AE35" s="704"/>
      <c r="AF35" s="704"/>
      <c r="AG35" s="704"/>
      <c r="AH35" s="704"/>
      <c r="AI35" s="704"/>
      <c r="AJ35" s="704"/>
      <c r="AK35" s="704"/>
      <c r="AL35" s="646" t="s">
        <v>121</v>
      </c>
      <c r="AM35" s="647"/>
      <c r="AN35" s="647"/>
      <c r="AO35" s="705"/>
      <c r="AP35" s="214"/>
      <c r="AQ35" s="709" t="s">
        <v>319</v>
      </c>
      <c r="AR35" s="710"/>
      <c r="AS35" s="710"/>
      <c r="AT35" s="710"/>
      <c r="AU35" s="710"/>
      <c r="AV35" s="710"/>
      <c r="AW35" s="710"/>
      <c r="AX35" s="710"/>
      <c r="AY35" s="711"/>
      <c r="AZ35" s="706">
        <v>5899691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263694</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389951</v>
      </c>
      <c r="CS35" s="642"/>
      <c r="CT35" s="642"/>
      <c r="CU35" s="642"/>
      <c r="CV35" s="642"/>
      <c r="CW35" s="642"/>
      <c r="CX35" s="642"/>
      <c r="CY35" s="643"/>
      <c r="CZ35" s="646">
        <v>1</v>
      </c>
      <c r="DA35" s="675"/>
      <c r="DB35" s="675"/>
      <c r="DC35" s="676"/>
      <c r="DD35" s="649">
        <v>323033</v>
      </c>
      <c r="DE35" s="642"/>
      <c r="DF35" s="642"/>
      <c r="DG35" s="642"/>
      <c r="DH35" s="642"/>
      <c r="DI35" s="642"/>
      <c r="DJ35" s="642"/>
      <c r="DK35" s="643"/>
      <c r="DL35" s="649">
        <v>306985</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121</v>
      </c>
      <c r="AM36" s="647"/>
      <c r="AN36" s="647"/>
      <c r="AO36" s="705"/>
      <c r="AQ36" s="678" t="s">
        <v>323</v>
      </c>
      <c r="AR36" s="679"/>
      <c r="AS36" s="679"/>
      <c r="AT36" s="679"/>
      <c r="AU36" s="679"/>
      <c r="AV36" s="679"/>
      <c r="AW36" s="679"/>
      <c r="AX36" s="679"/>
      <c r="AY36" s="680"/>
      <c r="AZ36" s="641">
        <v>1260919</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128702</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4454208</v>
      </c>
      <c r="CS36" s="644"/>
      <c r="CT36" s="644"/>
      <c r="CU36" s="644"/>
      <c r="CV36" s="644"/>
      <c r="CW36" s="644"/>
      <c r="CX36" s="644"/>
      <c r="CY36" s="645"/>
      <c r="CZ36" s="646">
        <v>11.1</v>
      </c>
      <c r="DA36" s="675"/>
      <c r="DB36" s="675"/>
      <c r="DC36" s="676"/>
      <c r="DD36" s="649">
        <v>3616024</v>
      </c>
      <c r="DE36" s="644"/>
      <c r="DF36" s="644"/>
      <c r="DG36" s="644"/>
      <c r="DH36" s="644"/>
      <c r="DI36" s="644"/>
      <c r="DJ36" s="644"/>
      <c r="DK36" s="645"/>
      <c r="DL36" s="649">
        <v>3234125</v>
      </c>
      <c r="DM36" s="644"/>
      <c r="DN36" s="644"/>
      <c r="DO36" s="644"/>
      <c r="DP36" s="644"/>
      <c r="DQ36" s="644"/>
      <c r="DR36" s="644"/>
      <c r="DS36" s="644"/>
      <c r="DT36" s="644"/>
      <c r="DU36" s="644"/>
      <c r="DV36" s="645"/>
      <c r="DW36" s="646">
        <v>13</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1425728</v>
      </c>
      <c r="S37" s="644"/>
      <c r="T37" s="644"/>
      <c r="U37" s="644"/>
      <c r="V37" s="644"/>
      <c r="W37" s="644"/>
      <c r="X37" s="644"/>
      <c r="Y37" s="645"/>
      <c r="Z37" s="703">
        <v>3.5</v>
      </c>
      <c r="AA37" s="703"/>
      <c r="AB37" s="703"/>
      <c r="AC37" s="703"/>
      <c r="AD37" s="704" t="s">
        <v>233</v>
      </c>
      <c r="AE37" s="704"/>
      <c r="AF37" s="704"/>
      <c r="AG37" s="704"/>
      <c r="AH37" s="704"/>
      <c r="AI37" s="704"/>
      <c r="AJ37" s="704"/>
      <c r="AK37" s="704"/>
      <c r="AL37" s="646" t="s">
        <v>233</v>
      </c>
      <c r="AM37" s="647"/>
      <c r="AN37" s="647"/>
      <c r="AO37" s="705"/>
      <c r="AQ37" s="678" t="s">
        <v>327</v>
      </c>
      <c r="AR37" s="679"/>
      <c r="AS37" s="679"/>
      <c r="AT37" s="679"/>
      <c r="AU37" s="679"/>
      <c r="AV37" s="679"/>
      <c r="AW37" s="679"/>
      <c r="AX37" s="679"/>
      <c r="AY37" s="680"/>
      <c r="AZ37" s="641">
        <v>1203416</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9821</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66120</v>
      </c>
      <c r="CS37" s="642"/>
      <c r="CT37" s="642"/>
      <c r="CU37" s="642"/>
      <c r="CV37" s="642"/>
      <c r="CW37" s="642"/>
      <c r="CX37" s="642"/>
      <c r="CY37" s="643"/>
      <c r="CZ37" s="646">
        <v>0.2</v>
      </c>
      <c r="DA37" s="675"/>
      <c r="DB37" s="675"/>
      <c r="DC37" s="676"/>
      <c r="DD37" s="649">
        <v>66120</v>
      </c>
      <c r="DE37" s="642"/>
      <c r="DF37" s="642"/>
      <c r="DG37" s="642"/>
      <c r="DH37" s="642"/>
      <c r="DI37" s="642"/>
      <c r="DJ37" s="642"/>
      <c r="DK37" s="643"/>
      <c r="DL37" s="649">
        <v>66120</v>
      </c>
      <c r="DM37" s="642"/>
      <c r="DN37" s="642"/>
      <c r="DO37" s="642"/>
      <c r="DP37" s="642"/>
      <c r="DQ37" s="642"/>
      <c r="DR37" s="642"/>
      <c r="DS37" s="642"/>
      <c r="DT37" s="642"/>
      <c r="DU37" s="642"/>
      <c r="DV37" s="643"/>
      <c r="DW37" s="646">
        <v>0.3</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41288098</v>
      </c>
      <c r="S38" s="693"/>
      <c r="T38" s="693"/>
      <c r="U38" s="693"/>
      <c r="V38" s="693"/>
      <c r="W38" s="693"/>
      <c r="X38" s="693"/>
      <c r="Y38" s="698"/>
      <c r="Z38" s="699">
        <v>100</v>
      </c>
      <c r="AA38" s="699"/>
      <c r="AB38" s="699"/>
      <c r="AC38" s="699"/>
      <c r="AD38" s="700">
        <v>23458704</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371245</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15185</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3594413</v>
      </c>
      <c r="CS38" s="644"/>
      <c r="CT38" s="644"/>
      <c r="CU38" s="644"/>
      <c r="CV38" s="644"/>
      <c r="CW38" s="644"/>
      <c r="CX38" s="644"/>
      <c r="CY38" s="645"/>
      <c r="CZ38" s="646">
        <v>9</v>
      </c>
      <c r="DA38" s="675"/>
      <c r="DB38" s="675"/>
      <c r="DC38" s="676"/>
      <c r="DD38" s="649">
        <v>3020161</v>
      </c>
      <c r="DE38" s="644"/>
      <c r="DF38" s="644"/>
      <c r="DG38" s="644"/>
      <c r="DH38" s="644"/>
      <c r="DI38" s="644"/>
      <c r="DJ38" s="644"/>
      <c r="DK38" s="645"/>
      <c r="DL38" s="649">
        <v>2869283</v>
      </c>
      <c r="DM38" s="644"/>
      <c r="DN38" s="644"/>
      <c r="DO38" s="644"/>
      <c r="DP38" s="644"/>
      <c r="DQ38" s="644"/>
      <c r="DR38" s="644"/>
      <c r="DS38" s="644"/>
      <c r="DT38" s="644"/>
      <c r="DU38" s="644"/>
      <c r="DV38" s="645"/>
      <c r="DW38" s="646">
        <v>11.5</v>
      </c>
      <c r="DX38" s="675"/>
      <c r="DY38" s="675"/>
      <c r="DZ38" s="675"/>
      <c r="EA38" s="675"/>
      <c r="EB38" s="675"/>
      <c r="EC38" s="677"/>
    </row>
    <row r="39" spans="2:133" ht="11.25" customHeight="1">
      <c r="AQ39" s="678" t="s">
        <v>334</v>
      </c>
      <c r="AR39" s="679"/>
      <c r="AS39" s="679"/>
      <c r="AT39" s="679"/>
      <c r="AU39" s="679"/>
      <c r="AV39" s="679"/>
      <c r="AW39" s="679"/>
      <c r="AX39" s="679"/>
      <c r="AY39" s="680"/>
      <c r="AZ39" s="641">
        <v>73793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89</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849648</v>
      </c>
      <c r="CS39" s="642"/>
      <c r="CT39" s="642"/>
      <c r="CU39" s="642"/>
      <c r="CV39" s="642"/>
      <c r="CW39" s="642"/>
      <c r="CX39" s="642"/>
      <c r="CY39" s="643"/>
      <c r="CZ39" s="646">
        <v>2.1</v>
      </c>
      <c r="DA39" s="675"/>
      <c r="DB39" s="675"/>
      <c r="DC39" s="676"/>
      <c r="DD39" s="649">
        <v>233704</v>
      </c>
      <c r="DE39" s="642"/>
      <c r="DF39" s="642"/>
      <c r="DG39" s="642"/>
      <c r="DH39" s="642"/>
      <c r="DI39" s="642"/>
      <c r="DJ39" s="642"/>
      <c r="DK39" s="643"/>
      <c r="DL39" s="649" t="s">
        <v>233</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338</v>
      </c>
      <c r="AR40" s="679"/>
      <c r="AS40" s="679"/>
      <c r="AT40" s="679"/>
      <c r="AU40" s="679"/>
      <c r="AV40" s="679"/>
      <c r="AW40" s="679"/>
      <c r="AX40" s="679"/>
      <c r="AY40" s="680"/>
      <c r="AZ40" s="641">
        <v>690372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106</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2756</v>
      </c>
      <c r="CS40" s="644"/>
      <c r="CT40" s="644"/>
      <c r="CU40" s="644"/>
      <c r="CV40" s="644"/>
      <c r="CW40" s="644"/>
      <c r="CX40" s="644"/>
      <c r="CY40" s="645"/>
      <c r="CZ40" s="646">
        <v>0</v>
      </c>
      <c r="DA40" s="675"/>
      <c r="DB40" s="675"/>
      <c r="DC40" s="676"/>
      <c r="DD40" s="649">
        <v>30</v>
      </c>
      <c r="DE40" s="644"/>
      <c r="DF40" s="644"/>
      <c r="DG40" s="644"/>
      <c r="DH40" s="644"/>
      <c r="DI40" s="644"/>
      <c r="DJ40" s="644"/>
      <c r="DK40" s="645"/>
      <c r="DL40" s="649">
        <v>30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341</v>
      </c>
      <c r="AR41" s="691"/>
      <c r="AS41" s="691"/>
      <c r="AT41" s="691"/>
      <c r="AU41" s="691"/>
      <c r="AV41" s="691"/>
      <c r="AW41" s="691"/>
      <c r="AX41" s="691"/>
      <c r="AY41" s="692"/>
      <c r="AZ41" s="656">
        <v>2299946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358</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233</v>
      </c>
      <c r="CS41" s="642"/>
      <c r="CT41" s="642"/>
      <c r="CU41" s="642"/>
      <c r="CV41" s="642"/>
      <c r="CW41" s="642"/>
      <c r="CX41" s="642"/>
      <c r="CY41" s="643"/>
      <c r="CZ41" s="646" t="s">
        <v>233</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4331355</v>
      </c>
      <c r="CS42" s="644"/>
      <c r="CT42" s="644"/>
      <c r="CU42" s="644"/>
      <c r="CV42" s="644"/>
      <c r="CW42" s="644"/>
      <c r="CX42" s="644"/>
      <c r="CY42" s="645"/>
      <c r="CZ42" s="646">
        <v>10.8</v>
      </c>
      <c r="DA42" s="647"/>
      <c r="DB42" s="647"/>
      <c r="DC42" s="648"/>
      <c r="DD42" s="649">
        <v>1040121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356298</v>
      </c>
      <c r="CS43" s="642"/>
      <c r="CT43" s="642"/>
      <c r="CU43" s="642"/>
      <c r="CV43" s="642"/>
      <c r="CW43" s="642"/>
      <c r="CX43" s="642"/>
      <c r="CY43" s="643"/>
      <c r="CZ43" s="646">
        <v>0.9</v>
      </c>
      <c r="DA43" s="675"/>
      <c r="DB43" s="675"/>
      <c r="DC43" s="676"/>
      <c r="DD43" s="649">
        <v>341633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300</v>
      </c>
      <c r="CE44" s="670"/>
      <c r="CF44" s="638" t="s">
        <v>349</v>
      </c>
      <c r="CG44" s="639"/>
      <c r="CH44" s="639"/>
      <c r="CI44" s="639"/>
      <c r="CJ44" s="639"/>
      <c r="CK44" s="639"/>
      <c r="CL44" s="639"/>
      <c r="CM44" s="639"/>
      <c r="CN44" s="639"/>
      <c r="CO44" s="639"/>
      <c r="CP44" s="639"/>
      <c r="CQ44" s="640"/>
      <c r="CR44" s="641">
        <v>4008352</v>
      </c>
      <c r="CS44" s="644"/>
      <c r="CT44" s="644"/>
      <c r="CU44" s="644"/>
      <c r="CV44" s="644"/>
      <c r="CW44" s="644"/>
      <c r="CX44" s="644"/>
      <c r="CY44" s="645"/>
      <c r="CZ44" s="646">
        <v>10</v>
      </c>
      <c r="DA44" s="647"/>
      <c r="DB44" s="647"/>
      <c r="DC44" s="648"/>
      <c r="DD44" s="649">
        <v>775797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1148330</v>
      </c>
      <c r="CS45" s="642"/>
      <c r="CT45" s="642"/>
      <c r="CU45" s="642"/>
      <c r="CV45" s="642"/>
      <c r="CW45" s="642"/>
      <c r="CX45" s="642"/>
      <c r="CY45" s="643"/>
      <c r="CZ45" s="646">
        <v>2.9</v>
      </c>
      <c r="DA45" s="675"/>
      <c r="DB45" s="675"/>
      <c r="DC45" s="676"/>
      <c r="DD45" s="649">
        <v>52864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2787267</v>
      </c>
      <c r="CS46" s="644"/>
      <c r="CT46" s="644"/>
      <c r="CU46" s="644"/>
      <c r="CV46" s="644"/>
      <c r="CW46" s="644"/>
      <c r="CX46" s="644"/>
      <c r="CY46" s="645"/>
      <c r="CZ46" s="646">
        <v>6.9</v>
      </c>
      <c r="DA46" s="647"/>
      <c r="DB46" s="647"/>
      <c r="DC46" s="648"/>
      <c r="DD46" s="649">
        <v>719278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323003</v>
      </c>
      <c r="CS47" s="642"/>
      <c r="CT47" s="642"/>
      <c r="CU47" s="642"/>
      <c r="CV47" s="642"/>
      <c r="CW47" s="642"/>
      <c r="CX47" s="642"/>
      <c r="CY47" s="643"/>
      <c r="CZ47" s="646">
        <v>0.8</v>
      </c>
      <c r="DA47" s="675"/>
      <c r="DB47" s="675"/>
      <c r="DC47" s="676"/>
      <c r="DD47" s="649">
        <v>264324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233</v>
      </c>
      <c r="CS48" s="644"/>
      <c r="CT48" s="644"/>
      <c r="CU48" s="644"/>
      <c r="CV48" s="644"/>
      <c r="CW48" s="644"/>
      <c r="CX48" s="644"/>
      <c r="CY48" s="645"/>
      <c r="CZ48" s="646" t="s">
        <v>233</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40107496</v>
      </c>
      <c r="CS49" s="657"/>
      <c r="CT49" s="657"/>
      <c r="CU49" s="657"/>
      <c r="CV49" s="657"/>
      <c r="CW49" s="657"/>
      <c r="CX49" s="657"/>
      <c r="CY49" s="658"/>
      <c r="CZ49" s="659">
        <v>100</v>
      </c>
      <c r="DA49" s="660"/>
      <c r="DB49" s="660"/>
      <c r="DC49" s="661"/>
      <c r="DD49" s="662">
        <v>26574351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2NwCVW7OmkzApCos/aOqoAj8WuLzSMJ3UyOEt1GWX9tsH/1WIUrQDSXg5pHzGhbN5e2oHE/VMze817EeaeJ6Hg==" saltValue="8C8wDsQU7YNkdfS5KU6g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40517</v>
      </c>
      <c r="R7" s="1174">
        <v>40516693</v>
      </c>
      <c r="S7" s="1174">
        <v>40516693</v>
      </c>
      <c r="T7" s="1174">
        <v>40516693</v>
      </c>
      <c r="U7" s="1174">
        <v>40516693</v>
      </c>
      <c r="V7" s="1174">
        <v>39336</v>
      </c>
      <c r="W7" s="1174">
        <v>39336091</v>
      </c>
      <c r="X7" s="1174">
        <v>39336091</v>
      </c>
      <c r="Y7" s="1174">
        <v>39336091</v>
      </c>
      <c r="Z7" s="1174">
        <v>39336091</v>
      </c>
      <c r="AA7" s="1174">
        <v>1181</v>
      </c>
      <c r="AB7" s="1174">
        <f>Z7-AA7</f>
        <v>39334910</v>
      </c>
      <c r="AC7" s="1174">
        <f>AA7-AB7</f>
        <v>-39333729</v>
      </c>
      <c r="AD7" s="1174">
        <f>AB7-AC7</f>
        <v>78668639</v>
      </c>
      <c r="AE7" s="1175">
        <f>AC7-AD7</f>
        <v>-118002368</v>
      </c>
      <c r="AF7" s="1176">
        <v>919</v>
      </c>
      <c r="AG7" s="1177"/>
      <c r="AH7" s="1177"/>
      <c r="AI7" s="1177"/>
      <c r="AJ7" s="1178"/>
      <c r="AK7" s="1160">
        <v>1343</v>
      </c>
      <c r="AL7" s="1161"/>
      <c r="AM7" s="1161"/>
      <c r="AN7" s="1161"/>
      <c r="AO7" s="1161"/>
      <c r="AP7" s="1161">
        <v>49471</v>
      </c>
      <c r="AQ7" s="1161">
        <v>49471078</v>
      </c>
      <c r="AR7" s="1161">
        <v>49471078</v>
      </c>
      <c r="AS7" s="1161">
        <v>49471078</v>
      </c>
      <c r="AT7" s="1161">
        <v>49471078</v>
      </c>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587</v>
      </c>
      <c r="BT7" s="1165" t="s">
        <v>587</v>
      </c>
      <c r="BU7" s="1165" t="s">
        <v>587</v>
      </c>
      <c r="BV7" s="1165" t="s">
        <v>587</v>
      </c>
      <c r="BW7" s="1165" t="s">
        <v>587</v>
      </c>
      <c r="BX7" s="1165" t="s">
        <v>587</v>
      </c>
      <c r="BY7" s="1165" t="s">
        <v>587</v>
      </c>
      <c r="BZ7" s="1165" t="s">
        <v>587</v>
      </c>
      <c r="CA7" s="1165" t="s">
        <v>587</v>
      </c>
      <c r="CB7" s="1165" t="s">
        <v>587</v>
      </c>
      <c r="CC7" s="1165" t="s">
        <v>587</v>
      </c>
      <c r="CD7" s="1165" t="s">
        <v>587</v>
      </c>
      <c r="CE7" s="1165" t="s">
        <v>587</v>
      </c>
      <c r="CF7" s="1165" t="s">
        <v>587</v>
      </c>
      <c r="CG7" s="1166" t="s">
        <v>587</v>
      </c>
      <c r="CH7" s="1157">
        <v>0</v>
      </c>
      <c r="CI7" s="1158">
        <v>254</v>
      </c>
      <c r="CJ7" s="1158">
        <v>254</v>
      </c>
      <c r="CK7" s="1158">
        <v>254</v>
      </c>
      <c r="CL7" s="1159">
        <v>254</v>
      </c>
      <c r="CM7" s="1157">
        <v>25</v>
      </c>
      <c r="CN7" s="1158">
        <v>24771</v>
      </c>
      <c r="CO7" s="1158">
        <v>24771</v>
      </c>
      <c r="CP7" s="1158">
        <v>24771</v>
      </c>
      <c r="CQ7" s="1159">
        <v>24771</v>
      </c>
      <c r="CR7" s="1157">
        <v>15</v>
      </c>
      <c r="CS7" s="1158">
        <v>15000</v>
      </c>
      <c r="CT7" s="1158">
        <v>15000</v>
      </c>
      <c r="CU7" s="1158">
        <v>15000</v>
      </c>
      <c r="CV7" s="1159">
        <v>15000</v>
      </c>
      <c r="CW7" s="1157">
        <v>10</v>
      </c>
      <c r="CX7" s="1158">
        <v>9981</v>
      </c>
      <c r="CY7" s="1158">
        <v>9981</v>
      </c>
      <c r="CZ7" s="1158">
        <v>9981</v>
      </c>
      <c r="DA7" s="1159">
        <v>9981</v>
      </c>
      <c r="DB7" s="1157" t="s">
        <v>515</v>
      </c>
      <c r="DC7" s="1158"/>
      <c r="DD7" s="1158"/>
      <c r="DE7" s="1158"/>
      <c r="DF7" s="1159"/>
      <c r="DG7" s="1157" t="s">
        <v>515</v>
      </c>
      <c r="DH7" s="1158"/>
      <c r="DI7" s="1158"/>
      <c r="DJ7" s="1158"/>
      <c r="DK7" s="1159"/>
      <c r="DL7" s="1157" t="s">
        <v>515</v>
      </c>
      <c r="DM7" s="1158"/>
      <c r="DN7" s="1158"/>
      <c r="DO7" s="1158"/>
      <c r="DP7" s="1159"/>
      <c r="DQ7" s="1157" t="s">
        <v>515</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40</v>
      </c>
      <c r="R8" s="1113">
        <v>40297</v>
      </c>
      <c r="S8" s="1113">
        <v>40297</v>
      </c>
      <c r="T8" s="1113">
        <v>40297</v>
      </c>
      <c r="U8" s="1113">
        <v>40297</v>
      </c>
      <c r="V8" s="1113">
        <v>40</v>
      </c>
      <c r="W8" s="1113">
        <v>40297</v>
      </c>
      <c r="X8" s="1113">
        <v>40297</v>
      </c>
      <c r="Y8" s="1113">
        <v>40297</v>
      </c>
      <c r="Z8" s="1113">
        <v>40297</v>
      </c>
      <c r="AA8" s="1113" t="s">
        <v>515</v>
      </c>
      <c r="AB8" s="1113"/>
      <c r="AC8" s="1113"/>
      <c r="AD8" s="1113"/>
      <c r="AE8" s="1114"/>
      <c r="AF8" s="1088" t="s">
        <v>121</v>
      </c>
      <c r="AG8" s="1089"/>
      <c r="AH8" s="1089"/>
      <c r="AI8" s="1089"/>
      <c r="AJ8" s="1090"/>
      <c r="AK8" s="1155">
        <v>26</v>
      </c>
      <c r="AL8" s="1156"/>
      <c r="AM8" s="1156"/>
      <c r="AN8" s="1156"/>
      <c r="AO8" s="1156"/>
      <c r="AP8" s="1156" t="s">
        <v>579</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588</v>
      </c>
      <c r="BT8" s="1084" t="s">
        <v>588</v>
      </c>
      <c r="BU8" s="1084" t="s">
        <v>588</v>
      </c>
      <c r="BV8" s="1084" t="s">
        <v>588</v>
      </c>
      <c r="BW8" s="1084" t="s">
        <v>588</v>
      </c>
      <c r="BX8" s="1084" t="s">
        <v>588</v>
      </c>
      <c r="BY8" s="1084" t="s">
        <v>588</v>
      </c>
      <c r="BZ8" s="1084" t="s">
        <v>588</v>
      </c>
      <c r="CA8" s="1084" t="s">
        <v>588</v>
      </c>
      <c r="CB8" s="1084" t="s">
        <v>588</v>
      </c>
      <c r="CC8" s="1084" t="s">
        <v>588</v>
      </c>
      <c r="CD8" s="1084" t="s">
        <v>588</v>
      </c>
      <c r="CE8" s="1084" t="s">
        <v>588</v>
      </c>
      <c r="CF8" s="1084" t="s">
        <v>588</v>
      </c>
      <c r="CG8" s="1085" t="s">
        <v>588</v>
      </c>
      <c r="CH8" s="1058">
        <v>-4</v>
      </c>
      <c r="CI8" s="1059">
        <v>-4347</v>
      </c>
      <c r="CJ8" s="1059">
        <v>-4347</v>
      </c>
      <c r="CK8" s="1059">
        <v>-4347</v>
      </c>
      <c r="CL8" s="1060">
        <v>-4347</v>
      </c>
      <c r="CM8" s="1058">
        <v>128</v>
      </c>
      <c r="CN8" s="1059">
        <v>128301</v>
      </c>
      <c r="CO8" s="1059">
        <v>128301</v>
      </c>
      <c r="CP8" s="1059">
        <v>128301</v>
      </c>
      <c r="CQ8" s="1060">
        <v>128301</v>
      </c>
      <c r="CR8" s="1058">
        <v>62</v>
      </c>
      <c r="CS8" s="1059">
        <v>62000</v>
      </c>
      <c r="CT8" s="1059">
        <v>62000</v>
      </c>
      <c r="CU8" s="1059">
        <v>62000</v>
      </c>
      <c r="CV8" s="1060">
        <v>62000</v>
      </c>
      <c r="CW8" s="1058" t="s">
        <v>515</v>
      </c>
      <c r="CX8" s="1059"/>
      <c r="CY8" s="1059"/>
      <c r="CZ8" s="1059"/>
      <c r="DA8" s="1060"/>
      <c r="DB8" s="1058" t="s">
        <v>515</v>
      </c>
      <c r="DC8" s="1059"/>
      <c r="DD8" s="1059"/>
      <c r="DE8" s="1059"/>
      <c r="DF8" s="1060"/>
      <c r="DG8" s="1058" t="s">
        <v>515</v>
      </c>
      <c r="DH8" s="1059"/>
      <c r="DI8" s="1059"/>
      <c r="DJ8" s="1059"/>
      <c r="DK8" s="1060"/>
      <c r="DL8" s="1058" t="s">
        <v>515</v>
      </c>
      <c r="DM8" s="1059"/>
      <c r="DN8" s="1059"/>
      <c r="DO8" s="1059"/>
      <c r="DP8" s="1060"/>
      <c r="DQ8" s="1058" t="s">
        <v>515</v>
      </c>
      <c r="DR8" s="1059"/>
      <c r="DS8" s="1059"/>
      <c r="DT8" s="1059"/>
      <c r="DU8" s="1060"/>
      <c r="DV8" s="1061"/>
      <c r="DW8" s="1062"/>
      <c r="DX8" s="1062"/>
      <c r="DY8" s="1062"/>
      <c r="DZ8" s="1063"/>
      <c r="EA8" s="234"/>
    </row>
    <row r="9" spans="1:131" s="235" customFormat="1" ht="26.25" customHeight="1">
      <c r="A9" s="241">
        <v>3</v>
      </c>
      <c r="B9" s="1106" t="s">
        <v>379</v>
      </c>
      <c r="C9" s="1107"/>
      <c r="D9" s="1107"/>
      <c r="E9" s="1107"/>
      <c r="F9" s="1107"/>
      <c r="G9" s="1107"/>
      <c r="H9" s="1107"/>
      <c r="I9" s="1107"/>
      <c r="J9" s="1107"/>
      <c r="K9" s="1107"/>
      <c r="L9" s="1107"/>
      <c r="M9" s="1107"/>
      <c r="N9" s="1107"/>
      <c r="O9" s="1107"/>
      <c r="P9" s="1108"/>
      <c r="Q9" s="1112">
        <v>1646</v>
      </c>
      <c r="R9" s="1113">
        <v>1646447</v>
      </c>
      <c r="S9" s="1113">
        <v>1646447</v>
      </c>
      <c r="T9" s="1113">
        <v>1646447</v>
      </c>
      <c r="U9" s="1113">
        <v>1646447</v>
      </c>
      <c r="V9" s="1113">
        <v>1646</v>
      </c>
      <c r="W9" s="1113">
        <v>1646447</v>
      </c>
      <c r="X9" s="1113">
        <v>1646447</v>
      </c>
      <c r="Y9" s="1113">
        <v>1646447</v>
      </c>
      <c r="Z9" s="1113">
        <v>1646447</v>
      </c>
      <c r="AA9" s="1113" t="s">
        <v>515</v>
      </c>
      <c r="AB9" s="1113"/>
      <c r="AC9" s="1113"/>
      <c r="AD9" s="1113"/>
      <c r="AE9" s="1114"/>
      <c r="AF9" s="1088" t="s">
        <v>121</v>
      </c>
      <c r="AG9" s="1089"/>
      <c r="AH9" s="1089"/>
      <c r="AI9" s="1089"/>
      <c r="AJ9" s="1090"/>
      <c r="AK9" s="1155">
        <v>890</v>
      </c>
      <c r="AL9" s="1156"/>
      <c r="AM9" s="1156"/>
      <c r="AN9" s="1156"/>
      <c r="AO9" s="1156"/>
      <c r="AP9" s="1156">
        <v>1633</v>
      </c>
      <c r="AQ9" s="1156">
        <v>1632656</v>
      </c>
      <c r="AR9" s="1156">
        <v>1632656</v>
      </c>
      <c r="AS9" s="1156">
        <v>1632656</v>
      </c>
      <c r="AT9" s="1156">
        <v>1632656</v>
      </c>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589</v>
      </c>
      <c r="BT9" s="1084" t="s">
        <v>589</v>
      </c>
      <c r="BU9" s="1084" t="s">
        <v>589</v>
      </c>
      <c r="BV9" s="1084" t="s">
        <v>589</v>
      </c>
      <c r="BW9" s="1084" t="s">
        <v>589</v>
      </c>
      <c r="BX9" s="1084" t="s">
        <v>589</v>
      </c>
      <c r="BY9" s="1084" t="s">
        <v>589</v>
      </c>
      <c r="BZ9" s="1084" t="s">
        <v>589</v>
      </c>
      <c r="CA9" s="1084" t="s">
        <v>589</v>
      </c>
      <c r="CB9" s="1084" t="s">
        <v>589</v>
      </c>
      <c r="CC9" s="1084" t="s">
        <v>589</v>
      </c>
      <c r="CD9" s="1084" t="s">
        <v>589</v>
      </c>
      <c r="CE9" s="1084" t="s">
        <v>589</v>
      </c>
      <c r="CF9" s="1084" t="s">
        <v>589</v>
      </c>
      <c r="CG9" s="1085" t="s">
        <v>589</v>
      </c>
      <c r="CH9" s="1058">
        <v>1</v>
      </c>
      <c r="CI9" s="1059">
        <v>938</v>
      </c>
      <c r="CJ9" s="1059">
        <v>938</v>
      </c>
      <c r="CK9" s="1059">
        <v>938</v>
      </c>
      <c r="CL9" s="1060">
        <v>938</v>
      </c>
      <c r="CM9" s="1058">
        <v>23</v>
      </c>
      <c r="CN9" s="1059">
        <v>23148</v>
      </c>
      <c r="CO9" s="1059">
        <v>23148</v>
      </c>
      <c r="CP9" s="1059">
        <v>23148</v>
      </c>
      <c r="CQ9" s="1060">
        <v>23148</v>
      </c>
      <c r="CR9" s="1058">
        <v>15</v>
      </c>
      <c r="CS9" s="1059">
        <v>15000</v>
      </c>
      <c r="CT9" s="1059">
        <v>15000</v>
      </c>
      <c r="CU9" s="1059">
        <v>15000</v>
      </c>
      <c r="CV9" s="1060">
        <v>15000</v>
      </c>
      <c r="CW9" s="1058">
        <v>3</v>
      </c>
      <c r="CX9" s="1059">
        <v>3173</v>
      </c>
      <c r="CY9" s="1059">
        <v>3173</v>
      </c>
      <c r="CZ9" s="1059">
        <v>3173</v>
      </c>
      <c r="DA9" s="1060">
        <v>3173</v>
      </c>
      <c r="DB9" s="1058" t="s">
        <v>515</v>
      </c>
      <c r="DC9" s="1059"/>
      <c r="DD9" s="1059"/>
      <c r="DE9" s="1059"/>
      <c r="DF9" s="1060"/>
      <c r="DG9" s="1058" t="s">
        <v>515</v>
      </c>
      <c r="DH9" s="1059"/>
      <c r="DI9" s="1059"/>
      <c r="DJ9" s="1059"/>
      <c r="DK9" s="1060"/>
      <c r="DL9" s="1058" t="s">
        <v>515</v>
      </c>
      <c r="DM9" s="1059"/>
      <c r="DN9" s="1059"/>
      <c r="DO9" s="1059"/>
      <c r="DP9" s="1060"/>
      <c r="DQ9" s="1058" t="s">
        <v>515</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590</v>
      </c>
      <c r="BT10" s="1084" t="s">
        <v>590</v>
      </c>
      <c r="BU10" s="1084" t="s">
        <v>590</v>
      </c>
      <c r="BV10" s="1084" t="s">
        <v>590</v>
      </c>
      <c r="BW10" s="1084" t="s">
        <v>590</v>
      </c>
      <c r="BX10" s="1084" t="s">
        <v>590</v>
      </c>
      <c r="BY10" s="1084" t="s">
        <v>590</v>
      </c>
      <c r="BZ10" s="1084" t="s">
        <v>590</v>
      </c>
      <c r="CA10" s="1084" t="s">
        <v>590</v>
      </c>
      <c r="CB10" s="1084" t="s">
        <v>590</v>
      </c>
      <c r="CC10" s="1084" t="s">
        <v>590</v>
      </c>
      <c r="CD10" s="1084" t="s">
        <v>590</v>
      </c>
      <c r="CE10" s="1084" t="s">
        <v>590</v>
      </c>
      <c r="CF10" s="1084" t="s">
        <v>590</v>
      </c>
      <c r="CG10" s="1085" t="s">
        <v>590</v>
      </c>
      <c r="CH10" s="1058">
        <v>2</v>
      </c>
      <c r="CI10" s="1059">
        <v>2171</v>
      </c>
      <c r="CJ10" s="1059">
        <v>2171</v>
      </c>
      <c r="CK10" s="1059">
        <v>2171</v>
      </c>
      <c r="CL10" s="1060">
        <v>2171</v>
      </c>
      <c r="CM10" s="1058">
        <v>74</v>
      </c>
      <c r="CN10" s="1059">
        <v>73611</v>
      </c>
      <c r="CO10" s="1059">
        <v>73611</v>
      </c>
      <c r="CP10" s="1059">
        <v>73611</v>
      </c>
      <c r="CQ10" s="1060">
        <v>73611</v>
      </c>
      <c r="CR10" s="1058">
        <v>4</v>
      </c>
      <c r="CS10" s="1059">
        <v>4320</v>
      </c>
      <c r="CT10" s="1059">
        <v>4320</v>
      </c>
      <c r="CU10" s="1059">
        <v>4320</v>
      </c>
      <c r="CV10" s="1060">
        <v>4320</v>
      </c>
      <c r="CW10" s="1058">
        <v>4</v>
      </c>
      <c r="CX10" s="1059">
        <v>4004</v>
      </c>
      <c r="CY10" s="1059">
        <v>4004</v>
      </c>
      <c r="CZ10" s="1059">
        <v>4004</v>
      </c>
      <c r="DA10" s="1060">
        <v>4004</v>
      </c>
      <c r="DB10" s="1058">
        <v>25</v>
      </c>
      <c r="DC10" s="1059">
        <v>25000</v>
      </c>
      <c r="DD10" s="1059">
        <v>25000</v>
      </c>
      <c r="DE10" s="1059">
        <v>25000</v>
      </c>
      <c r="DF10" s="1060">
        <v>25000</v>
      </c>
      <c r="DG10" s="1058" t="s">
        <v>515</v>
      </c>
      <c r="DH10" s="1059"/>
      <c r="DI10" s="1059"/>
      <c r="DJ10" s="1059"/>
      <c r="DK10" s="1060"/>
      <c r="DL10" s="1058" t="s">
        <v>515</v>
      </c>
      <c r="DM10" s="1059"/>
      <c r="DN10" s="1059"/>
      <c r="DO10" s="1059"/>
      <c r="DP10" s="1060"/>
      <c r="DQ10" s="1058" t="s">
        <v>515</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591</v>
      </c>
      <c r="BT11" s="1084" t="s">
        <v>591</v>
      </c>
      <c r="BU11" s="1084" t="s">
        <v>591</v>
      </c>
      <c r="BV11" s="1084" t="s">
        <v>591</v>
      </c>
      <c r="BW11" s="1084" t="s">
        <v>591</v>
      </c>
      <c r="BX11" s="1084" t="s">
        <v>591</v>
      </c>
      <c r="BY11" s="1084" t="s">
        <v>591</v>
      </c>
      <c r="BZ11" s="1084" t="s">
        <v>591</v>
      </c>
      <c r="CA11" s="1084" t="s">
        <v>591</v>
      </c>
      <c r="CB11" s="1084" t="s">
        <v>591</v>
      </c>
      <c r="CC11" s="1084" t="s">
        <v>591</v>
      </c>
      <c r="CD11" s="1084" t="s">
        <v>591</v>
      </c>
      <c r="CE11" s="1084" t="s">
        <v>591</v>
      </c>
      <c r="CF11" s="1084" t="s">
        <v>591</v>
      </c>
      <c r="CG11" s="1085" t="s">
        <v>591</v>
      </c>
      <c r="CH11" s="1058">
        <v>26</v>
      </c>
      <c r="CI11" s="1059">
        <v>26094</v>
      </c>
      <c r="CJ11" s="1059">
        <v>26094</v>
      </c>
      <c r="CK11" s="1059">
        <v>26094</v>
      </c>
      <c r="CL11" s="1060">
        <v>26094</v>
      </c>
      <c r="CM11" s="1058">
        <v>197</v>
      </c>
      <c r="CN11" s="1059">
        <v>197357</v>
      </c>
      <c r="CO11" s="1059">
        <v>197357</v>
      </c>
      <c r="CP11" s="1059">
        <v>197357</v>
      </c>
      <c r="CQ11" s="1060">
        <v>197357</v>
      </c>
      <c r="CR11" s="1058">
        <v>8</v>
      </c>
      <c r="CS11" s="1059">
        <v>8000</v>
      </c>
      <c r="CT11" s="1059">
        <v>8000</v>
      </c>
      <c r="CU11" s="1059">
        <v>8000</v>
      </c>
      <c r="CV11" s="1060">
        <v>8000</v>
      </c>
      <c r="CW11" s="1058" t="s">
        <v>515</v>
      </c>
      <c r="CX11" s="1059"/>
      <c r="CY11" s="1059"/>
      <c r="CZ11" s="1059"/>
      <c r="DA11" s="1060"/>
      <c r="DB11" s="1058" t="s">
        <v>515</v>
      </c>
      <c r="DC11" s="1059"/>
      <c r="DD11" s="1059"/>
      <c r="DE11" s="1059"/>
      <c r="DF11" s="1060"/>
      <c r="DG11" s="1058" t="s">
        <v>515</v>
      </c>
      <c r="DH11" s="1059"/>
      <c r="DI11" s="1059"/>
      <c r="DJ11" s="1059"/>
      <c r="DK11" s="1060"/>
      <c r="DL11" s="1058" t="s">
        <v>515</v>
      </c>
      <c r="DM11" s="1059"/>
      <c r="DN11" s="1059"/>
      <c r="DO11" s="1059"/>
      <c r="DP11" s="1060"/>
      <c r="DQ11" s="1058" t="s">
        <v>515</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592</v>
      </c>
      <c r="BT12" s="1084" t="s">
        <v>592</v>
      </c>
      <c r="BU12" s="1084" t="s">
        <v>592</v>
      </c>
      <c r="BV12" s="1084" t="s">
        <v>592</v>
      </c>
      <c r="BW12" s="1084" t="s">
        <v>592</v>
      </c>
      <c r="BX12" s="1084" t="s">
        <v>592</v>
      </c>
      <c r="BY12" s="1084" t="s">
        <v>592</v>
      </c>
      <c r="BZ12" s="1084" t="s">
        <v>592</v>
      </c>
      <c r="CA12" s="1084" t="s">
        <v>592</v>
      </c>
      <c r="CB12" s="1084" t="s">
        <v>592</v>
      </c>
      <c r="CC12" s="1084" t="s">
        <v>592</v>
      </c>
      <c r="CD12" s="1084" t="s">
        <v>592</v>
      </c>
      <c r="CE12" s="1084" t="s">
        <v>592</v>
      </c>
      <c r="CF12" s="1084" t="s">
        <v>592</v>
      </c>
      <c r="CG12" s="1085" t="s">
        <v>592</v>
      </c>
      <c r="CH12" s="1058">
        <v>1</v>
      </c>
      <c r="CI12" s="1059">
        <v>827</v>
      </c>
      <c r="CJ12" s="1059">
        <v>827</v>
      </c>
      <c r="CK12" s="1059">
        <v>827</v>
      </c>
      <c r="CL12" s="1060">
        <v>827</v>
      </c>
      <c r="CM12" s="1058">
        <v>35</v>
      </c>
      <c r="CN12" s="1059">
        <v>35359</v>
      </c>
      <c r="CO12" s="1059">
        <v>35359</v>
      </c>
      <c r="CP12" s="1059">
        <v>35359</v>
      </c>
      <c r="CQ12" s="1060">
        <v>35359</v>
      </c>
      <c r="CR12" s="1058">
        <v>29</v>
      </c>
      <c r="CS12" s="1059">
        <v>29000</v>
      </c>
      <c r="CT12" s="1059">
        <v>29000</v>
      </c>
      <c r="CU12" s="1059">
        <v>29000</v>
      </c>
      <c r="CV12" s="1060">
        <v>29000</v>
      </c>
      <c r="CW12" s="1058" t="s">
        <v>515</v>
      </c>
      <c r="CX12" s="1059"/>
      <c r="CY12" s="1059"/>
      <c r="CZ12" s="1059"/>
      <c r="DA12" s="1060"/>
      <c r="DB12" s="1058" t="s">
        <v>515</v>
      </c>
      <c r="DC12" s="1059"/>
      <c r="DD12" s="1059"/>
      <c r="DE12" s="1059"/>
      <c r="DF12" s="1060"/>
      <c r="DG12" s="1058" t="s">
        <v>515</v>
      </c>
      <c r="DH12" s="1059"/>
      <c r="DI12" s="1059"/>
      <c r="DJ12" s="1059"/>
      <c r="DK12" s="1060"/>
      <c r="DL12" s="1058" t="s">
        <v>515</v>
      </c>
      <c r="DM12" s="1059"/>
      <c r="DN12" s="1059"/>
      <c r="DO12" s="1059"/>
      <c r="DP12" s="1060"/>
      <c r="DQ12" s="1058" t="s">
        <v>515</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593</v>
      </c>
      <c r="BT13" s="1084" t="s">
        <v>593</v>
      </c>
      <c r="BU13" s="1084" t="s">
        <v>593</v>
      </c>
      <c r="BV13" s="1084" t="s">
        <v>593</v>
      </c>
      <c r="BW13" s="1084" t="s">
        <v>593</v>
      </c>
      <c r="BX13" s="1084" t="s">
        <v>593</v>
      </c>
      <c r="BY13" s="1084" t="s">
        <v>593</v>
      </c>
      <c r="BZ13" s="1084" t="s">
        <v>593</v>
      </c>
      <c r="CA13" s="1084" t="s">
        <v>593</v>
      </c>
      <c r="CB13" s="1084" t="s">
        <v>593</v>
      </c>
      <c r="CC13" s="1084" t="s">
        <v>593</v>
      </c>
      <c r="CD13" s="1084" t="s">
        <v>593</v>
      </c>
      <c r="CE13" s="1084" t="s">
        <v>593</v>
      </c>
      <c r="CF13" s="1084" t="s">
        <v>593</v>
      </c>
      <c r="CG13" s="1085" t="s">
        <v>593</v>
      </c>
      <c r="CH13" s="1058">
        <v>-4</v>
      </c>
      <c r="CI13" s="1059">
        <v>-3925</v>
      </c>
      <c r="CJ13" s="1059">
        <v>-3925</v>
      </c>
      <c r="CK13" s="1059">
        <v>-3925</v>
      </c>
      <c r="CL13" s="1060">
        <v>-3925</v>
      </c>
      <c r="CM13" s="1058">
        <v>20</v>
      </c>
      <c r="CN13" s="1059">
        <v>20485</v>
      </c>
      <c r="CO13" s="1059">
        <v>20485</v>
      </c>
      <c r="CP13" s="1059">
        <v>20485</v>
      </c>
      <c r="CQ13" s="1060">
        <v>20485</v>
      </c>
      <c r="CR13" s="1058">
        <v>10</v>
      </c>
      <c r="CS13" s="1059">
        <v>10000</v>
      </c>
      <c r="CT13" s="1059">
        <v>10000</v>
      </c>
      <c r="CU13" s="1059">
        <v>10000</v>
      </c>
      <c r="CV13" s="1060">
        <v>10000</v>
      </c>
      <c r="CW13" s="1058" t="s">
        <v>515</v>
      </c>
      <c r="CX13" s="1059"/>
      <c r="CY13" s="1059"/>
      <c r="CZ13" s="1059"/>
      <c r="DA13" s="1060"/>
      <c r="DB13" s="1058" t="s">
        <v>515</v>
      </c>
      <c r="DC13" s="1059"/>
      <c r="DD13" s="1059"/>
      <c r="DE13" s="1059"/>
      <c r="DF13" s="1060"/>
      <c r="DG13" s="1058" t="s">
        <v>515</v>
      </c>
      <c r="DH13" s="1059"/>
      <c r="DI13" s="1059"/>
      <c r="DJ13" s="1059"/>
      <c r="DK13" s="1060"/>
      <c r="DL13" s="1058" t="s">
        <v>515</v>
      </c>
      <c r="DM13" s="1059"/>
      <c r="DN13" s="1059"/>
      <c r="DO13" s="1059"/>
      <c r="DP13" s="1060"/>
      <c r="DQ13" s="1058" t="s">
        <v>515</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594</v>
      </c>
      <c r="BT14" s="1084" t="s">
        <v>594</v>
      </c>
      <c r="BU14" s="1084" t="s">
        <v>594</v>
      </c>
      <c r="BV14" s="1084" t="s">
        <v>594</v>
      </c>
      <c r="BW14" s="1084" t="s">
        <v>594</v>
      </c>
      <c r="BX14" s="1084" t="s">
        <v>594</v>
      </c>
      <c r="BY14" s="1084" t="s">
        <v>594</v>
      </c>
      <c r="BZ14" s="1084" t="s">
        <v>594</v>
      </c>
      <c r="CA14" s="1084" t="s">
        <v>594</v>
      </c>
      <c r="CB14" s="1084" t="s">
        <v>594</v>
      </c>
      <c r="CC14" s="1084" t="s">
        <v>594</v>
      </c>
      <c r="CD14" s="1084" t="s">
        <v>594</v>
      </c>
      <c r="CE14" s="1084" t="s">
        <v>594</v>
      </c>
      <c r="CF14" s="1084" t="s">
        <v>594</v>
      </c>
      <c r="CG14" s="1085" t="s">
        <v>594</v>
      </c>
      <c r="CH14" s="1058">
        <v>8</v>
      </c>
      <c r="CI14" s="1059">
        <v>7924</v>
      </c>
      <c r="CJ14" s="1059">
        <v>7924</v>
      </c>
      <c r="CK14" s="1059">
        <v>7924</v>
      </c>
      <c r="CL14" s="1060">
        <v>7924</v>
      </c>
      <c r="CM14" s="1058">
        <v>1358</v>
      </c>
      <c r="CN14" s="1059">
        <v>1357870</v>
      </c>
      <c r="CO14" s="1059">
        <v>1357870</v>
      </c>
      <c r="CP14" s="1059">
        <v>1357870</v>
      </c>
      <c r="CQ14" s="1060">
        <v>1357870</v>
      </c>
      <c r="CR14" s="1058">
        <v>1469</v>
      </c>
      <c r="CS14" s="1059">
        <v>1469420</v>
      </c>
      <c r="CT14" s="1059">
        <v>1469420</v>
      </c>
      <c r="CU14" s="1059">
        <v>1469420</v>
      </c>
      <c r="CV14" s="1060">
        <v>1469420</v>
      </c>
      <c r="CW14" s="1058">
        <v>366</v>
      </c>
      <c r="CX14" s="1059">
        <v>365963</v>
      </c>
      <c r="CY14" s="1059">
        <v>365963</v>
      </c>
      <c r="CZ14" s="1059">
        <v>365963</v>
      </c>
      <c r="DA14" s="1060">
        <v>365963</v>
      </c>
      <c r="DB14" s="1058" t="s">
        <v>515</v>
      </c>
      <c r="DC14" s="1059"/>
      <c r="DD14" s="1059"/>
      <c r="DE14" s="1059"/>
      <c r="DF14" s="1060"/>
      <c r="DG14" s="1058" t="s">
        <v>515</v>
      </c>
      <c r="DH14" s="1059"/>
      <c r="DI14" s="1059"/>
      <c r="DJ14" s="1059"/>
      <c r="DK14" s="1060"/>
      <c r="DL14" s="1058" t="s">
        <v>515</v>
      </c>
      <c r="DM14" s="1059"/>
      <c r="DN14" s="1059"/>
      <c r="DO14" s="1059"/>
      <c r="DP14" s="1060"/>
      <c r="DQ14" s="1058" t="s">
        <v>515</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41288</v>
      </c>
      <c r="R23" s="1138"/>
      <c r="S23" s="1138"/>
      <c r="T23" s="1138"/>
      <c r="U23" s="1138"/>
      <c r="V23" s="1138">
        <v>40107</v>
      </c>
      <c r="W23" s="1138"/>
      <c r="X23" s="1138"/>
      <c r="Y23" s="1138"/>
      <c r="Z23" s="1138"/>
      <c r="AA23" s="1138">
        <v>1181</v>
      </c>
      <c r="AB23" s="1138"/>
      <c r="AC23" s="1138"/>
      <c r="AD23" s="1138"/>
      <c r="AE23" s="1139"/>
      <c r="AF23" s="1140">
        <v>919</v>
      </c>
      <c r="AG23" s="1138"/>
      <c r="AH23" s="1138"/>
      <c r="AI23" s="1138"/>
      <c r="AJ23" s="1141"/>
      <c r="AK23" s="1142"/>
      <c r="AL23" s="1143"/>
      <c r="AM23" s="1143"/>
      <c r="AN23" s="1143"/>
      <c r="AO23" s="1143"/>
      <c r="AP23" s="1138">
        <v>51104</v>
      </c>
      <c r="AQ23" s="1138">
        <f t="shared" ref="AQ23:AT23" si="0">SUM(AQ7:AQ22)</f>
        <v>51103734</v>
      </c>
      <c r="AR23" s="1138">
        <f t="shared" si="0"/>
        <v>51103734</v>
      </c>
      <c r="AS23" s="1138">
        <f t="shared" si="0"/>
        <v>51103734</v>
      </c>
      <c r="AT23" s="1138">
        <f t="shared" si="0"/>
        <v>51103734</v>
      </c>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9115</v>
      </c>
      <c r="R28" s="1123"/>
      <c r="S28" s="1123"/>
      <c r="T28" s="1123"/>
      <c r="U28" s="1123"/>
      <c r="V28" s="1123">
        <v>8851</v>
      </c>
      <c r="W28" s="1123"/>
      <c r="X28" s="1123"/>
      <c r="Y28" s="1123"/>
      <c r="Z28" s="1123"/>
      <c r="AA28" s="1123">
        <v>264</v>
      </c>
      <c r="AB28" s="1123"/>
      <c r="AC28" s="1123"/>
      <c r="AD28" s="1123"/>
      <c r="AE28" s="1124"/>
      <c r="AF28" s="1125">
        <v>264</v>
      </c>
      <c r="AG28" s="1123"/>
      <c r="AH28" s="1123"/>
      <c r="AI28" s="1123"/>
      <c r="AJ28" s="1126"/>
      <c r="AK28" s="1127">
        <v>773</v>
      </c>
      <c r="AL28" s="1115"/>
      <c r="AM28" s="1115"/>
      <c r="AN28" s="1115"/>
      <c r="AO28" s="1115"/>
      <c r="AP28" s="1115" t="s">
        <v>575</v>
      </c>
      <c r="AQ28" s="1115"/>
      <c r="AR28" s="1115"/>
      <c r="AS28" s="1115"/>
      <c r="AT28" s="1115"/>
      <c r="AU28" s="1115" t="s">
        <v>575</v>
      </c>
      <c r="AV28" s="1115"/>
      <c r="AW28" s="1115"/>
      <c r="AX28" s="1115"/>
      <c r="AY28" s="1115"/>
      <c r="AZ28" s="1116" t="s">
        <v>574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39</v>
      </c>
      <c r="R29" s="1113"/>
      <c r="S29" s="1113"/>
      <c r="T29" s="1113"/>
      <c r="U29" s="1113"/>
      <c r="V29" s="1113">
        <v>39</v>
      </c>
      <c r="W29" s="1113"/>
      <c r="X29" s="1113"/>
      <c r="Y29" s="1113"/>
      <c r="Z29" s="1113"/>
      <c r="AA29" s="1113" t="s">
        <v>515</v>
      </c>
      <c r="AB29" s="1113"/>
      <c r="AC29" s="1113"/>
      <c r="AD29" s="1113"/>
      <c r="AE29" s="1114"/>
      <c r="AF29" s="1088" t="s">
        <v>121</v>
      </c>
      <c r="AG29" s="1089"/>
      <c r="AH29" s="1089"/>
      <c r="AI29" s="1089"/>
      <c r="AJ29" s="1090"/>
      <c r="AK29" s="1049">
        <v>12</v>
      </c>
      <c r="AL29" s="1040"/>
      <c r="AM29" s="1040"/>
      <c r="AN29" s="1040"/>
      <c r="AO29" s="1040"/>
      <c r="AP29" s="1040" t="s">
        <v>575</v>
      </c>
      <c r="AQ29" s="1040"/>
      <c r="AR29" s="1040"/>
      <c r="AS29" s="1040"/>
      <c r="AT29" s="1040"/>
      <c r="AU29" s="1040" t="s">
        <v>575</v>
      </c>
      <c r="AV29" s="1040"/>
      <c r="AW29" s="1040"/>
      <c r="AX29" s="1040"/>
      <c r="AY29" s="1040"/>
      <c r="AZ29" s="1111" t="s">
        <v>575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8297</v>
      </c>
      <c r="R30" s="1113"/>
      <c r="S30" s="1113"/>
      <c r="T30" s="1113"/>
      <c r="U30" s="1113"/>
      <c r="V30" s="1113">
        <v>7944</v>
      </c>
      <c r="W30" s="1113"/>
      <c r="X30" s="1113"/>
      <c r="Y30" s="1113"/>
      <c r="Z30" s="1113"/>
      <c r="AA30" s="1113">
        <v>353</v>
      </c>
      <c r="AB30" s="1113"/>
      <c r="AC30" s="1113"/>
      <c r="AD30" s="1113"/>
      <c r="AE30" s="1114"/>
      <c r="AF30" s="1088">
        <v>353</v>
      </c>
      <c r="AG30" s="1089"/>
      <c r="AH30" s="1089"/>
      <c r="AI30" s="1089"/>
      <c r="AJ30" s="1090"/>
      <c r="AK30" s="1049">
        <v>1195</v>
      </c>
      <c r="AL30" s="1040"/>
      <c r="AM30" s="1040"/>
      <c r="AN30" s="1040"/>
      <c r="AO30" s="1040"/>
      <c r="AP30" s="1040" t="s">
        <v>575</v>
      </c>
      <c r="AQ30" s="1040"/>
      <c r="AR30" s="1040"/>
      <c r="AS30" s="1040"/>
      <c r="AT30" s="1040"/>
      <c r="AU30" s="1040" t="s">
        <v>575</v>
      </c>
      <c r="AV30" s="1040"/>
      <c r="AW30" s="1040"/>
      <c r="AX30" s="1040"/>
      <c r="AY30" s="1040"/>
      <c r="AZ30" s="1111" t="s">
        <v>575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29</v>
      </c>
      <c r="R31" s="1113"/>
      <c r="S31" s="1113"/>
      <c r="T31" s="1113"/>
      <c r="U31" s="1113"/>
      <c r="V31" s="1113">
        <v>27</v>
      </c>
      <c r="W31" s="1113"/>
      <c r="X31" s="1113"/>
      <c r="Y31" s="1113"/>
      <c r="Z31" s="1113"/>
      <c r="AA31" s="1113">
        <v>2</v>
      </c>
      <c r="AB31" s="1113"/>
      <c r="AC31" s="1113"/>
      <c r="AD31" s="1113"/>
      <c r="AE31" s="1114"/>
      <c r="AF31" s="1088">
        <v>2</v>
      </c>
      <c r="AG31" s="1089"/>
      <c r="AH31" s="1089"/>
      <c r="AI31" s="1089"/>
      <c r="AJ31" s="1090"/>
      <c r="AK31" s="1049">
        <v>1</v>
      </c>
      <c r="AL31" s="1040"/>
      <c r="AM31" s="1040"/>
      <c r="AN31" s="1040"/>
      <c r="AO31" s="1040"/>
      <c r="AP31" s="1040" t="s">
        <v>575</v>
      </c>
      <c r="AQ31" s="1040"/>
      <c r="AR31" s="1040"/>
      <c r="AS31" s="1040"/>
      <c r="AT31" s="1040"/>
      <c r="AU31" s="1040" t="s">
        <v>575</v>
      </c>
      <c r="AV31" s="1040"/>
      <c r="AW31" s="1040"/>
      <c r="AX31" s="1040"/>
      <c r="AY31" s="1040"/>
      <c r="AZ31" s="1111" t="s">
        <v>576</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1917</v>
      </c>
      <c r="R32" s="1113"/>
      <c r="S32" s="1113"/>
      <c r="T32" s="1113"/>
      <c r="U32" s="1113"/>
      <c r="V32" s="1113">
        <v>1899</v>
      </c>
      <c r="W32" s="1113"/>
      <c r="X32" s="1113"/>
      <c r="Y32" s="1113"/>
      <c r="Z32" s="1113"/>
      <c r="AA32" s="1113">
        <v>18</v>
      </c>
      <c r="AB32" s="1113"/>
      <c r="AC32" s="1113"/>
      <c r="AD32" s="1113"/>
      <c r="AE32" s="1114"/>
      <c r="AF32" s="1088">
        <v>18</v>
      </c>
      <c r="AG32" s="1089"/>
      <c r="AH32" s="1089"/>
      <c r="AI32" s="1089"/>
      <c r="AJ32" s="1090"/>
      <c r="AK32" s="1049">
        <v>1158</v>
      </c>
      <c r="AL32" s="1040"/>
      <c r="AM32" s="1040"/>
      <c r="AN32" s="1040"/>
      <c r="AO32" s="1040"/>
      <c r="AP32" s="1040" t="s">
        <v>575</v>
      </c>
      <c r="AQ32" s="1040"/>
      <c r="AR32" s="1040"/>
      <c r="AS32" s="1040"/>
      <c r="AT32" s="1040"/>
      <c r="AU32" s="1040" t="s">
        <v>575</v>
      </c>
      <c r="AV32" s="1040"/>
      <c r="AW32" s="1040"/>
      <c r="AX32" s="1040"/>
      <c r="AY32" s="1040"/>
      <c r="AZ32" s="1111" t="s">
        <v>577</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398</v>
      </c>
      <c r="C33" s="1107"/>
      <c r="D33" s="1107"/>
      <c r="E33" s="1107"/>
      <c r="F33" s="1107"/>
      <c r="G33" s="1107"/>
      <c r="H33" s="1107"/>
      <c r="I33" s="1107"/>
      <c r="J33" s="1107"/>
      <c r="K33" s="1107"/>
      <c r="L33" s="1107"/>
      <c r="M33" s="1107"/>
      <c r="N33" s="1107"/>
      <c r="O33" s="1107"/>
      <c r="P33" s="1108"/>
      <c r="Q33" s="1112">
        <v>12383</v>
      </c>
      <c r="R33" s="1113"/>
      <c r="S33" s="1113"/>
      <c r="T33" s="1113"/>
      <c r="U33" s="1113"/>
      <c r="V33" s="1113">
        <v>12344</v>
      </c>
      <c r="W33" s="1113"/>
      <c r="X33" s="1113"/>
      <c r="Y33" s="1113"/>
      <c r="Z33" s="1113"/>
      <c r="AA33" s="1113">
        <v>39</v>
      </c>
      <c r="AB33" s="1113"/>
      <c r="AC33" s="1113"/>
      <c r="AD33" s="1113"/>
      <c r="AE33" s="1114"/>
      <c r="AF33" s="1088">
        <v>4237</v>
      </c>
      <c r="AG33" s="1089"/>
      <c r="AH33" s="1089"/>
      <c r="AI33" s="1089"/>
      <c r="AJ33" s="1090"/>
      <c r="AK33" s="1049">
        <v>1203</v>
      </c>
      <c r="AL33" s="1040"/>
      <c r="AM33" s="1040"/>
      <c r="AN33" s="1040"/>
      <c r="AO33" s="1040"/>
      <c r="AP33" s="1040">
        <v>9204</v>
      </c>
      <c r="AQ33" s="1040"/>
      <c r="AR33" s="1040"/>
      <c r="AS33" s="1040"/>
      <c r="AT33" s="1040"/>
      <c r="AU33" s="1040">
        <v>6323</v>
      </c>
      <c r="AV33" s="1040"/>
      <c r="AW33" s="1040"/>
      <c r="AX33" s="1040"/>
      <c r="AY33" s="1040"/>
      <c r="AZ33" s="1111" t="s">
        <v>575</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400</v>
      </c>
      <c r="C34" s="1107"/>
      <c r="D34" s="1107"/>
      <c r="E34" s="1107"/>
      <c r="F34" s="1107"/>
      <c r="G34" s="1107"/>
      <c r="H34" s="1107"/>
      <c r="I34" s="1107"/>
      <c r="J34" s="1107"/>
      <c r="K34" s="1107"/>
      <c r="L34" s="1107"/>
      <c r="M34" s="1107"/>
      <c r="N34" s="1107"/>
      <c r="O34" s="1107"/>
      <c r="P34" s="1108"/>
      <c r="Q34" s="1112">
        <v>2295</v>
      </c>
      <c r="R34" s="1113"/>
      <c r="S34" s="1113"/>
      <c r="T34" s="1113"/>
      <c r="U34" s="1113"/>
      <c r="V34" s="1113">
        <v>2360</v>
      </c>
      <c r="W34" s="1113"/>
      <c r="X34" s="1113"/>
      <c r="Y34" s="1113"/>
      <c r="Z34" s="1113"/>
      <c r="AA34" s="1113">
        <v>-65</v>
      </c>
      <c r="AB34" s="1113"/>
      <c r="AC34" s="1113"/>
      <c r="AD34" s="1113"/>
      <c r="AE34" s="1114"/>
      <c r="AF34" s="1088">
        <v>1026</v>
      </c>
      <c r="AG34" s="1089"/>
      <c r="AH34" s="1089"/>
      <c r="AI34" s="1089"/>
      <c r="AJ34" s="1090"/>
      <c r="AK34" s="1049">
        <v>371</v>
      </c>
      <c r="AL34" s="1040"/>
      <c r="AM34" s="1040"/>
      <c r="AN34" s="1040"/>
      <c r="AO34" s="1040"/>
      <c r="AP34" s="1040">
        <v>12132</v>
      </c>
      <c r="AQ34" s="1040"/>
      <c r="AR34" s="1040"/>
      <c r="AS34" s="1040"/>
      <c r="AT34" s="1040"/>
      <c r="AU34" s="1040">
        <v>4258</v>
      </c>
      <c r="AV34" s="1040"/>
      <c r="AW34" s="1040"/>
      <c r="AX34" s="1040"/>
      <c r="AY34" s="1040"/>
      <c r="AZ34" s="1111" t="s">
        <v>575</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402</v>
      </c>
      <c r="C35" s="1107"/>
      <c r="D35" s="1107"/>
      <c r="E35" s="1107"/>
      <c r="F35" s="1107"/>
      <c r="G35" s="1107"/>
      <c r="H35" s="1107"/>
      <c r="I35" s="1107"/>
      <c r="J35" s="1107"/>
      <c r="K35" s="1107"/>
      <c r="L35" s="1107"/>
      <c r="M35" s="1107"/>
      <c r="N35" s="1107"/>
      <c r="O35" s="1107"/>
      <c r="P35" s="1108"/>
      <c r="Q35" s="1112">
        <v>3397</v>
      </c>
      <c r="R35" s="1113"/>
      <c r="S35" s="1113"/>
      <c r="T35" s="1113"/>
      <c r="U35" s="1113"/>
      <c r="V35" s="1113">
        <v>3285</v>
      </c>
      <c r="W35" s="1113"/>
      <c r="X35" s="1113"/>
      <c r="Y35" s="1113"/>
      <c r="Z35" s="1113"/>
      <c r="AA35" s="1113">
        <v>113</v>
      </c>
      <c r="AB35" s="1113"/>
      <c r="AC35" s="1113"/>
      <c r="AD35" s="1113"/>
      <c r="AE35" s="1114"/>
      <c r="AF35" s="1088">
        <v>146</v>
      </c>
      <c r="AG35" s="1089"/>
      <c r="AH35" s="1089"/>
      <c r="AI35" s="1089"/>
      <c r="AJ35" s="1090"/>
      <c r="AK35" s="1049">
        <v>731</v>
      </c>
      <c r="AL35" s="1040"/>
      <c r="AM35" s="1040"/>
      <c r="AN35" s="1040"/>
      <c r="AO35" s="1040"/>
      <c r="AP35" s="1040">
        <v>16668</v>
      </c>
      <c r="AQ35" s="1040"/>
      <c r="AR35" s="1040"/>
      <c r="AS35" s="1040"/>
      <c r="AT35" s="1040"/>
      <c r="AU35" s="1040">
        <v>5334</v>
      </c>
      <c r="AV35" s="1040"/>
      <c r="AW35" s="1040"/>
      <c r="AX35" s="1040"/>
      <c r="AY35" s="1040"/>
      <c r="AZ35" s="1111" t="s">
        <v>575</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404</v>
      </c>
      <c r="C36" s="1107"/>
      <c r="D36" s="1107"/>
      <c r="E36" s="1107"/>
      <c r="F36" s="1107"/>
      <c r="G36" s="1107"/>
      <c r="H36" s="1107"/>
      <c r="I36" s="1107"/>
      <c r="J36" s="1107"/>
      <c r="K36" s="1107"/>
      <c r="L36" s="1107"/>
      <c r="M36" s="1107"/>
      <c r="N36" s="1107"/>
      <c r="O36" s="1107"/>
      <c r="P36" s="1108"/>
      <c r="Q36" s="1112">
        <v>27</v>
      </c>
      <c r="R36" s="1113"/>
      <c r="S36" s="1113"/>
      <c r="T36" s="1113"/>
      <c r="U36" s="1113"/>
      <c r="V36" s="1113">
        <v>27</v>
      </c>
      <c r="W36" s="1113"/>
      <c r="X36" s="1113"/>
      <c r="Y36" s="1113"/>
      <c r="Z36" s="1113"/>
      <c r="AA36" s="1113">
        <v>0</v>
      </c>
      <c r="AB36" s="1113"/>
      <c r="AC36" s="1113"/>
      <c r="AD36" s="1113"/>
      <c r="AE36" s="1114"/>
      <c r="AF36" s="1088" t="s">
        <v>405</v>
      </c>
      <c r="AG36" s="1089"/>
      <c r="AH36" s="1089"/>
      <c r="AI36" s="1089"/>
      <c r="AJ36" s="1090"/>
      <c r="AK36" s="1049">
        <v>2</v>
      </c>
      <c r="AL36" s="1040"/>
      <c r="AM36" s="1040"/>
      <c r="AN36" s="1040"/>
      <c r="AO36" s="1040"/>
      <c r="AP36" s="1040" t="s">
        <v>575</v>
      </c>
      <c r="AQ36" s="1040"/>
      <c r="AR36" s="1040"/>
      <c r="AS36" s="1040"/>
      <c r="AT36" s="1040"/>
      <c r="AU36" s="1040" t="s">
        <v>575</v>
      </c>
      <c r="AV36" s="1040"/>
      <c r="AW36" s="1040"/>
      <c r="AX36" s="1040"/>
      <c r="AY36" s="1040"/>
      <c r="AZ36" s="1111" t="s">
        <v>575</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407</v>
      </c>
      <c r="C37" s="1107"/>
      <c r="D37" s="1107"/>
      <c r="E37" s="1107"/>
      <c r="F37" s="1107"/>
      <c r="G37" s="1107"/>
      <c r="H37" s="1107"/>
      <c r="I37" s="1107"/>
      <c r="J37" s="1107"/>
      <c r="K37" s="1107"/>
      <c r="L37" s="1107"/>
      <c r="M37" s="1107"/>
      <c r="N37" s="1107"/>
      <c r="O37" s="1107"/>
      <c r="P37" s="1108"/>
      <c r="Q37" s="1112">
        <v>3</v>
      </c>
      <c r="R37" s="1113"/>
      <c r="S37" s="1113"/>
      <c r="T37" s="1113"/>
      <c r="U37" s="1113"/>
      <c r="V37" s="1113">
        <v>3</v>
      </c>
      <c r="W37" s="1113"/>
      <c r="X37" s="1113"/>
      <c r="Y37" s="1113"/>
      <c r="Z37" s="1113"/>
      <c r="AA37" s="1113">
        <v>0</v>
      </c>
      <c r="AB37" s="1113"/>
      <c r="AC37" s="1113"/>
      <c r="AD37" s="1113"/>
      <c r="AE37" s="1114"/>
      <c r="AF37" s="1088" t="s">
        <v>121</v>
      </c>
      <c r="AG37" s="1089"/>
      <c r="AH37" s="1089"/>
      <c r="AI37" s="1089"/>
      <c r="AJ37" s="1090"/>
      <c r="AK37" s="1049">
        <v>3</v>
      </c>
      <c r="AL37" s="1040"/>
      <c r="AM37" s="1040"/>
      <c r="AN37" s="1040"/>
      <c r="AO37" s="1040"/>
      <c r="AP37" s="1040" t="s">
        <v>575</v>
      </c>
      <c r="AQ37" s="1040"/>
      <c r="AR37" s="1040"/>
      <c r="AS37" s="1040"/>
      <c r="AT37" s="1040"/>
      <c r="AU37" s="1040" t="s">
        <v>575</v>
      </c>
      <c r="AV37" s="1040"/>
      <c r="AW37" s="1040"/>
      <c r="AX37" s="1040"/>
      <c r="AY37" s="1040"/>
      <c r="AZ37" s="1111" t="s">
        <v>575</v>
      </c>
      <c r="BA37" s="1111"/>
      <c r="BB37" s="1111"/>
      <c r="BC37" s="1111"/>
      <c r="BD37" s="1111"/>
      <c r="BE37" s="1101" t="s">
        <v>408</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409</v>
      </c>
      <c r="C38" s="1107"/>
      <c r="D38" s="1107"/>
      <c r="E38" s="1107"/>
      <c r="F38" s="1107"/>
      <c r="G38" s="1107"/>
      <c r="H38" s="1107"/>
      <c r="I38" s="1107"/>
      <c r="J38" s="1107"/>
      <c r="K38" s="1107"/>
      <c r="L38" s="1107"/>
      <c r="M38" s="1107"/>
      <c r="N38" s="1107"/>
      <c r="O38" s="1107"/>
      <c r="P38" s="1108"/>
      <c r="Q38" s="1112">
        <v>986</v>
      </c>
      <c r="R38" s="1113"/>
      <c r="S38" s="1113"/>
      <c r="T38" s="1113"/>
      <c r="U38" s="1113"/>
      <c r="V38" s="1113">
        <v>935</v>
      </c>
      <c r="W38" s="1113"/>
      <c r="X38" s="1113"/>
      <c r="Y38" s="1113"/>
      <c r="Z38" s="1113"/>
      <c r="AA38" s="1113">
        <v>51</v>
      </c>
      <c r="AB38" s="1113"/>
      <c r="AC38" s="1113"/>
      <c r="AD38" s="1113"/>
      <c r="AE38" s="1114"/>
      <c r="AF38" s="1088">
        <v>51</v>
      </c>
      <c r="AG38" s="1089"/>
      <c r="AH38" s="1089"/>
      <c r="AI38" s="1089"/>
      <c r="AJ38" s="1090"/>
      <c r="AK38" s="1049">
        <v>530</v>
      </c>
      <c r="AL38" s="1040"/>
      <c r="AM38" s="1040"/>
      <c r="AN38" s="1040"/>
      <c r="AO38" s="1040"/>
      <c r="AP38" s="1040">
        <v>5030</v>
      </c>
      <c r="AQ38" s="1040"/>
      <c r="AR38" s="1040"/>
      <c r="AS38" s="1040"/>
      <c r="AT38" s="1040"/>
      <c r="AU38" s="1040">
        <v>5030</v>
      </c>
      <c r="AV38" s="1040"/>
      <c r="AW38" s="1040"/>
      <c r="AX38" s="1040"/>
      <c r="AY38" s="1040"/>
      <c r="AZ38" s="1111" t="s">
        <v>578</v>
      </c>
      <c r="BA38" s="1111"/>
      <c r="BB38" s="1111"/>
      <c r="BC38" s="1111"/>
      <c r="BD38" s="1111"/>
      <c r="BE38" s="1101" t="s">
        <v>406</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t="s">
        <v>410</v>
      </c>
      <c r="C39" s="1107"/>
      <c r="D39" s="1107"/>
      <c r="E39" s="1107"/>
      <c r="F39" s="1107"/>
      <c r="G39" s="1107"/>
      <c r="H39" s="1107"/>
      <c r="I39" s="1107"/>
      <c r="J39" s="1107"/>
      <c r="K39" s="1107"/>
      <c r="L39" s="1107"/>
      <c r="M39" s="1107"/>
      <c r="N39" s="1107"/>
      <c r="O39" s="1107"/>
      <c r="P39" s="1108"/>
      <c r="Q39" s="1112">
        <v>94</v>
      </c>
      <c r="R39" s="1113"/>
      <c r="S39" s="1113"/>
      <c r="T39" s="1113"/>
      <c r="U39" s="1113"/>
      <c r="V39" s="1113">
        <v>596</v>
      </c>
      <c r="W39" s="1113"/>
      <c r="X39" s="1113"/>
      <c r="Y39" s="1113"/>
      <c r="Z39" s="1113"/>
      <c r="AA39" s="1113">
        <v>-502</v>
      </c>
      <c r="AB39" s="1113"/>
      <c r="AC39" s="1113"/>
      <c r="AD39" s="1113"/>
      <c r="AE39" s="1114"/>
      <c r="AF39" s="1088">
        <v>46</v>
      </c>
      <c r="AG39" s="1089"/>
      <c r="AH39" s="1089"/>
      <c r="AI39" s="1089"/>
      <c r="AJ39" s="1090"/>
      <c r="AK39" s="1049">
        <v>74</v>
      </c>
      <c r="AL39" s="1040"/>
      <c r="AM39" s="1040"/>
      <c r="AN39" s="1040"/>
      <c r="AO39" s="1040"/>
      <c r="AP39" s="1040" t="s">
        <v>575</v>
      </c>
      <c r="AQ39" s="1040"/>
      <c r="AR39" s="1040"/>
      <c r="AS39" s="1040"/>
      <c r="AT39" s="1040"/>
      <c r="AU39" s="1040" t="s">
        <v>575</v>
      </c>
      <c r="AV39" s="1040"/>
      <c r="AW39" s="1040"/>
      <c r="AX39" s="1040"/>
      <c r="AY39" s="1040"/>
      <c r="AZ39" s="1111" t="s">
        <v>576</v>
      </c>
      <c r="BA39" s="1111"/>
      <c r="BB39" s="1111"/>
      <c r="BC39" s="1111"/>
      <c r="BD39" s="1111"/>
      <c r="BE39" s="1101" t="s">
        <v>408</v>
      </c>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t="s">
        <v>411</v>
      </c>
      <c r="C40" s="1107"/>
      <c r="D40" s="1107"/>
      <c r="E40" s="1107"/>
      <c r="F40" s="1107"/>
      <c r="G40" s="1107"/>
      <c r="H40" s="1107"/>
      <c r="I40" s="1107"/>
      <c r="J40" s="1107"/>
      <c r="K40" s="1107"/>
      <c r="L40" s="1107"/>
      <c r="M40" s="1107"/>
      <c r="N40" s="1107"/>
      <c r="O40" s="1107"/>
      <c r="P40" s="1108"/>
      <c r="Q40" s="1112">
        <v>0</v>
      </c>
      <c r="R40" s="1113"/>
      <c r="S40" s="1113"/>
      <c r="T40" s="1113"/>
      <c r="U40" s="1113"/>
      <c r="V40" s="1113">
        <v>19</v>
      </c>
      <c r="W40" s="1113"/>
      <c r="X40" s="1113"/>
      <c r="Y40" s="1113"/>
      <c r="Z40" s="1113"/>
      <c r="AA40" s="1113">
        <v>-19</v>
      </c>
      <c r="AB40" s="1113"/>
      <c r="AC40" s="1113"/>
      <c r="AD40" s="1113"/>
      <c r="AE40" s="1114"/>
      <c r="AF40" s="1088">
        <v>76</v>
      </c>
      <c r="AG40" s="1089"/>
      <c r="AH40" s="1089"/>
      <c r="AI40" s="1089"/>
      <c r="AJ40" s="1090"/>
      <c r="AK40" s="1049">
        <v>0</v>
      </c>
      <c r="AL40" s="1040"/>
      <c r="AM40" s="1040"/>
      <c r="AN40" s="1040"/>
      <c r="AO40" s="1040"/>
      <c r="AP40" s="1040" t="s">
        <v>575</v>
      </c>
      <c r="AQ40" s="1040"/>
      <c r="AR40" s="1040"/>
      <c r="AS40" s="1040"/>
      <c r="AT40" s="1040"/>
      <c r="AU40" s="1040" t="s">
        <v>575</v>
      </c>
      <c r="AV40" s="1040"/>
      <c r="AW40" s="1040"/>
      <c r="AX40" s="1040"/>
      <c r="AY40" s="1040"/>
      <c r="AZ40" s="1111" t="s">
        <v>575</v>
      </c>
      <c r="BA40" s="1111"/>
      <c r="BB40" s="1111"/>
      <c r="BC40" s="1111"/>
      <c r="BD40" s="1111"/>
      <c r="BE40" s="1101" t="s">
        <v>412</v>
      </c>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414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6218</v>
      </c>
      <c r="AG63" s="1028"/>
      <c r="AH63" s="1028"/>
      <c r="AI63" s="1028"/>
      <c r="AJ63" s="1099"/>
      <c r="AK63" s="1100"/>
      <c r="AL63" s="1032"/>
      <c r="AM63" s="1032"/>
      <c r="AN63" s="1032"/>
      <c r="AO63" s="1032"/>
      <c r="AP63" s="1028">
        <v>43035</v>
      </c>
      <c r="AQ63" s="1028"/>
      <c r="AR63" s="1028"/>
      <c r="AS63" s="1028"/>
      <c r="AT63" s="1028"/>
      <c r="AU63" s="1028">
        <v>20946</v>
      </c>
      <c r="AV63" s="1028"/>
      <c r="AW63" s="1028"/>
      <c r="AX63" s="1028"/>
      <c r="AY63" s="1028"/>
      <c r="AZ63" s="1094"/>
      <c r="BA63" s="1094"/>
      <c r="BB63" s="1094"/>
      <c r="BC63" s="1094"/>
      <c r="BD63" s="1094"/>
      <c r="BE63" s="1029"/>
      <c r="BF63" s="1029"/>
      <c r="BG63" s="1029"/>
      <c r="BH63" s="1029"/>
      <c r="BI63" s="1030"/>
      <c r="BJ63" s="1095" t="s">
        <v>121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416</v>
      </c>
      <c r="B66" s="1065"/>
      <c r="C66" s="1065"/>
      <c r="D66" s="1065"/>
      <c r="E66" s="1065"/>
      <c r="F66" s="1065"/>
      <c r="G66" s="1065"/>
      <c r="H66" s="1065"/>
      <c r="I66" s="1065"/>
      <c r="J66" s="1065"/>
      <c r="K66" s="1065"/>
      <c r="L66" s="1065"/>
      <c r="M66" s="1065"/>
      <c r="N66" s="1065"/>
      <c r="O66" s="1065"/>
      <c r="P66" s="1066"/>
      <c r="Q66" s="1070" t="s">
        <v>417</v>
      </c>
      <c r="R66" s="1071"/>
      <c r="S66" s="1071"/>
      <c r="T66" s="1071"/>
      <c r="U66" s="1072"/>
      <c r="V66" s="1070" t="s">
        <v>386</v>
      </c>
      <c r="W66" s="1071"/>
      <c r="X66" s="1071"/>
      <c r="Y66" s="1071"/>
      <c r="Z66" s="1072"/>
      <c r="AA66" s="1070" t="s">
        <v>418</v>
      </c>
      <c r="AB66" s="1071"/>
      <c r="AC66" s="1071"/>
      <c r="AD66" s="1071"/>
      <c r="AE66" s="1072"/>
      <c r="AF66" s="1076" t="s">
        <v>419</v>
      </c>
      <c r="AG66" s="1077"/>
      <c r="AH66" s="1077"/>
      <c r="AI66" s="1077"/>
      <c r="AJ66" s="1078"/>
      <c r="AK66" s="1070" t="s">
        <v>389</v>
      </c>
      <c r="AL66" s="1065"/>
      <c r="AM66" s="1065"/>
      <c r="AN66" s="1065"/>
      <c r="AO66" s="1066"/>
      <c r="AP66" s="1070" t="s">
        <v>390</v>
      </c>
      <c r="AQ66" s="1071"/>
      <c r="AR66" s="1071"/>
      <c r="AS66" s="1071"/>
      <c r="AT66" s="1072"/>
      <c r="AU66" s="1070" t="s">
        <v>420</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580</v>
      </c>
      <c r="C68" s="1055"/>
      <c r="D68" s="1055"/>
      <c r="E68" s="1055"/>
      <c r="F68" s="1055"/>
      <c r="G68" s="1055"/>
      <c r="H68" s="1055"/>
      <c r="I68" s="1055"/>
      <c r="J68" s="1055"/>
      <c r="K68" s="1055"/>
      <c r="L68" s="1055"/>
      <c r="M68" s="1055"/>
      <c r="N68" s="1055"/>
      <c r="O68" s="1055"/>
      <c r="P68" s="1056"/>
      <c r="Q68" s="1057">
        <v>109</v>
      </c>
      <c r="R68" s="1051"/>
      <c r="S68" s="1051"/>
      <c r="T68" s="1051"/>
      <c r="U68" s="1051"/>
      <c r="V68" s="1051">
        <v>95</v>
      </c>
      <c r="W68" s="1051"/>
      <c r="X68" s="1051"/>
      <c r="Y68" s="1051"/>
      <c r="Z68" s="1051"/>
      <c r="AA68" s="1051">
        <v>14</v>
      </c>
      <c r="AB68" s="1051"/>
      <c r="AC68" s="1051"/>
      <c r="AD68" s="1051"/>
      <c r="AE68" s="1051"/>
      <c r="AF68" s="1051">
        <v>14</v>
      </c>
      <c r="AG68" s="1051"/>
      <c r="AH68" s="1051"/>
      <c r="AI68" s="1051"/>
      <c r="AJ68" s="1051"/>
      <c r="AK68" s="1051" t="s">
        <v>600</v>
      </c>
      <c r="AL68" s="1051"/>
      <c r="AM68" s="1051"/>
      <c r="AN68" s="1051"/>
      <c r="AO68" s="1051"/>
      <c r="AP68" s="1051" t="s">
        <v>579</v>
      </c>
      <c r="AQ68" s="1051"/>
      <c r="AR68" s="1051"/>
      <c r="AS68" s="1051"/>
      <c r="AT68" s="1051"/>
      <c r="AU68" s="1051" t="s">
        <v>586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581</v>
      </c>
      <c r="C69" s="1044"/>
      <c r="D69" s="1044"/>
      <c r="E69" s="1044"/>
      <c r="F69" s="1044"/>
      <c r="G69" s="1044"/>
      <c r="H69" s="1044"/>
      <c r="I69" s="1044"/>
      <c r="J69" s="1044"/>
      <c r="K69" s="1044"/>
      <c r="L69" s="1044"/>
      <c r="M69" s="1044"/>
      <c r="N69" s="1044"/>
      <c r="O69" s="1044"/>
      <c r="P69" s="1045"/>
      <c r="Q69" s="1046">
        <v>13</v>
      </c>
      <c r="R69" s="1040"/>
      <c r="S69" s="1040"/>
      <c r="T69" s="1040"/>
      <c r="U69" s="1040"/>
      <c r="V69" s="1040">
        <v>62</v>
      </c>
      <c r="W69" s="1040"/>
      <c r="X69" s="1040"/>
      <c r="Y69" s="1040"/>
      <c r="Z69" s="1040"/>
      <c r="AA69" s="1040">
        <v>-49</v>
      </c>
      <c r="AB69" s="1040"/>
      <c r="AC69" s="1040"/>
      <c r="AD69" s="1040"/>
      <c r="AE69" s="1040"/>
      <c r="AF69" s="1040">
        <v>2</v>
      </c>
      <c r="AG69" s="1040"/>
      <c r="AH69" s="1040"/>
      <c r="AI69" s="1040"/>
      <c r="AJ69" s="1040"/>
      <c r="AK69" s="1040" t="s">
        <v>515</v>
      </c>
      <c r="AL69" s="1040"/>
      <c r="AM69" s="1040"/>
      <c r="AN69" s="1040"/>
      <c r="AO69" s="1040"/>
      <c r="AP69" s="1040" t="s">
        <v>579</v>
      </c>
      <c r="AQ69" s="1040"/>
      <c r="AR69" s="1040"/>
      <c r="AS69" s="1040"/>
      <c r="AT69" s="1040"/>
      <c r="AU69" s="1040" t="s">
        <v>575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582</v>
      </c>
      <c r="C70" s="1044"/>
      <c r="D70" s="1044"/>
      <c r="E70" s="1044"/>
      <c r="F70" s="1044"/>
      <c r="G70" s="1044"/>
      <c r="H70" s="1044"/>
      <c r="I70" s="1044"/>
      <c r="J70" s="1044"/>
      <c r="K70" s="1044"/>
      <c r="L70" s="1044"/>
      <c r="M70" s="1044"/>
      <c r="N70" s="1044"/>
      <c r="O70" s="1044"/>
      <c r="P70" s="1045"/>
      <c r="Q70" s="1046">
        <v>1109</v>
      </c>
      <c r="R70" s="1040"/>
      <c r="S70" s="1040"/>
      <c r="T70" s="1040"/>
      <c r="U70" s="1040"/>
      <c r="V70" s="1040">
        <v>142</v>
      </c>
      <c r="W70" s="1040"/>
      <c r="X70" s="1040"/>
      <c r="Y70" s="1040"/>
      <c r="Z70" s="1040"/>
      <c r="AA70" s="1040">
        <v>967</v>
      </c>
      <c r="AB70" s="1040"/>
      <c r="AC70" s="1040"/>
      <c r="AD70" s="1040"/>
      <c r="AE70" s="1040"/>
      <c r="AF70" s="1040">
        <v>916</v>
      </c>
      <c r="AG70" s="1040"/>
      <c r="AH70" s="1040"/>
      <c r="AI70" s="1040"/>
      <c r="AJ70" s="1040"/>
      <c r="AK70" s="1040">
        <v>34</v>
      </c>
      <c r="AL70" s="1040"/>
      <c r="AM70" s="1040"/>
      <c r="AN70" s="1040"/>
      <c r="AO70" s="1040"/>
      <c r="AP70" s="1040">
        <v>80</v>
      </c>
      <c r="AQ70" s="1040"/>
      <c r="AR70" s="1040"/>
      <c r="AS70" s="1040"/>
      <c r="AT70" s="1040"/>
      <c r="AU70" s="1040">
        <v>16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583</v>
      </c>
      <c r="C71" s="1044"/>
      <c r="D71" s="1044"/>
      <c r="E71" s="1044"/>
      <c r="F71" s="1044"/>
      <c r="G71" s="1044"/>
      <c r="H71" s="1044"/>
      <c r="I71" s="1044"/>
      <c r="J71" s="1044"/>
      <c r="K71" s="1044"/>
      <c r="L71" s="1044"/>
      <c r="M71" s="1044"/>
      <c r="N71" s="1044"/>
      <c r="O71" s="1044"/>
      <c r="P71" s="1045"/>
      <c r="Q71" s="1046">
        <v>907</v>
      </c>
      <c r="R71" s="1040"/>
      <c r="S71" s="1040"/>
      <c r="T71" s="1040"/>
      <c r="U71" s="1040"/>
      <c r="V71" s="1040">
        <v>884</v>
      </c>
      <c r="W71" s="1040"/>
      <c r="X71" s="1040"/>
      <c r="Y71" s="1040"/>
      <c r="Z71" s="1040"/>
      <c r="AA71" s="1040">
        <v>23</v>
      </c>
      <c r="AB71" s="1040"/>
      <c r="AC71" s="1040"/>
      <c r="AD71" s="1040"/>
      <c r="AE71" s="1040"/>
      <c r="AF71" s="1040">
        <v>23</v>
      </c>
      <c r="AG71" s="1040"/>
      <c r="AH71" s="1040"/>
      <c r="AI71" s="1040"/>
      <c r="AJ71" s="1040"/>
      <c r="AK71" s="1040">
        <v>39</v>
      </c>
      <c r="AL71" s="1040"/>
      <c r="AM71" s="1040"/>
      <c r="AN71" s="1040"/>
      <c r="AO71" s="1040"/>
      <c r="AP71" s="1040" t="s">
        <v>586</v>
      </c>
      <c r="AQ71" s="1040"/>
      <c r="AR71" s="1040"/>
      <c r="AS71" s="1040"/>
      <c r="AT71" s="1040"/>
      <c r="AU71" s="1040" t="s">
        <v>575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584</v>
      </c>
      <c r="C72" s="1044"/>
      <c r="D72" s="1044"/>
      <c r="E72" s="1044"/>
      <c r="F72" s="1044"/>
      <c r="G72" s="1044"/>
      <c r="H72" s="1044"/>
      <c r="I72" s="1044"/>
      <c r="J72" s="1044"/>
      <c r="K72" s="1044"/>
      <c r="L72" s="1044"/>
      <c r="M72" s="1044"/>
      <c r="N72" s="1044"/>
      <c r="O72" s="1044"/>
      <c r="P72" s="1045"/>
      <c r="Q72" s="1046">
        <v>349216</v>
      </c>
      <c r="R72" s="1040"/>
      <c r="S72" s="1040"/>
      <c r="T72" s="1040"/>
      <c r="U72" s="1040"/>
      <c r="V72" s="1040">
        <v>338398</v>
      </c>
      <c r="W72" s="1040"/>
      <c r="X72" s="1040"/>
      <c r="Y72" s="1040"/>
      <c r="Z72" s="1040"/>
      <c r="AA72" s="1040">
        <v>10818</v>
      </c>
      <c r="AB72" s="1040"/>
      <c r="AC72" s="1040"/>
      <c r="AD72" s="1040"/>
      <c r="AE72" s="1040"/>
      <c r="AF72" s="1040">
        <v>10818</v>
      </c>
      <c r="AG72" s="1040"/>
      <c r="AH72" s="1040"/>
      <c r="AI72" s="1040"/>
      <c r="AJ72" s="1040"/>
      <c r="AK72" s="1040">
        <v>1</v>
      </c>
      <c r="AL72" s="1040"/>
      <c r="AM72" s="1040"/>
      <c r="AN72" s="1040"/>
      <c r="AO72" s="1040"/>
      <c r="AP72" s="1040" t="s">
        <v>575</v>
      </c>
      <c r="AQ72" s="1040"/>
      <c r="AR72" s="1040"/>
      <c r="AS72" s="1040"/>
      <c r="AT72" s="1040"/>
      <c r="AU72" s="1040" t="s">
        <v>575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585</v>
      </c>
      <c r="C73" s="1044"/>
      <c r="D73" s="1044"/>
      <c r="E73" s="1044"/>
      <c r="F73" s="1044"/>
      <c r="G73" s="1044"/>
      <c r="H73" s="1044"/>
      <c r="I73" s="1044"/>
      <c r="J73" s="1044"/>
      <c r="K73" s="1044"/>
      <c r="L73" s="1044"/>
      <c r="M73" s="1044"/>
      <c r="N73" s="1044"/>
      <c r="O73" s="1044"/>
      <c r="P73" s="1045"/>
      <c r="Q73" s="1046">
        <v>2467</v>
      </c>
      <c r="R73" s="1040"/>
      <c r="S73" s="1040"/>
      <c r="T73" s="1040"/>
      <c r="U73" s="1040"/>
      <c r="V73" s="1040">
        <v>2466</v>
      </c>
      <c r="W73" s="1040"/>
      <c r="X73" s="1040"/>
      <c r="Y73" s="1040"/>
      <c r="Z73" s="1040"/>
      <c r="AA73" s="1040">
        <v>1</v>
      </c>
      <c r="AB73" s="1040"/>
      <c r="AC73" s="1040"/>
      <c r="AD73" s="1040"/>
      <c r="AE73" s="1040"/>
      <c r="AF73" s="1040">
        <v>1</v>
      </c>
      <c r="AG73" s="1040"/>
      <c r="AH73" s="1040"/>
      <c r="AI73" s="1040"/>
      <c r="AJ73" s="1040"/>
      <c r="AK73" s="1040" t="s">
        <v>515</v>
      </c>
      <c r="AL73" s="1040"/>
      <c r="AM73" s="1040"/>
      <c r="AN73" s="1040"/>
      <c r="AO73" s="1040"/>
      <c r="AP73" s="1040" t="s">
        <v>586</v>
      </c>
      <c r="AQ73" s="1040"/>
      <c r="AR73" s="1040"/>
      <c r="AS73" s="1040"/>
      <c r="AT73" s="1040"/>
      <c r="AU73" s="1040" t="s">
        <v>575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11773</v>
      </c>
      <c r="AG88" s="1028"/>
      <c r="AH88" s="1028"/>
      <c r="AI88" s="1028"/>
      <c r="AJ88" s="1028"/>
      <c r="AK88" s="1032"/>
      <c r="AL88" s="1032"/>
      <c r="AM88" s="1032"/>
      <c r="AN88" s="1032"/>
      <c r="AO88" s="1032"/>
      <c r="AP88" s="1028">
        <v>80</v>
      </c>
      <c r="AQ88" s="1028"/>
      <c r="AR88" s="1028"/>
      <c r="AS88" s="1028"/>
      <c r="AT88" s="1028"/>
      <c r="AU88" s="1028">
        <v>16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1613</v>
      </c>
      <c r="CS102" s="1020"/>
      <c r="CT102" s="1020"/>
      <c r="CU102" s="1020"/>
      <c r="CV102" s="1021"/>
      <c r="CW102" s="1019">
        <v>383</v>
      </c>
      <c r="CX102" s="1020"/>
      <c r="CY102" s="1020"/>
      <c r="CZ102" s="1020"/>
      <c r="DA102" s="1021"/>
      <c r="DB102" s="1019">
        <v>25</v>
      </c>
      <c r="DC102" s="1020"/>
      <c r="DD102" s="1020"/>
      <c r="DE102" s="1020"/>
      <c r="DF102" s="1021"/>
      <c r="DG102" s="1019">
        <v>0</v>
      </c>
      <c r="DH102" s="1020"/>
      <c r="DI102" s="1020"/>
      <c r="DJ102" s="1020"/>
      <c r="DK102" s="1021"/>
      <c r="DL102" s="1019">
        <v>0</v>
      </c>
      <c r="DM102" s="1020"/>
      <c r="DN102" s="1020"/>
      <c r="DO102" s="1020"/>
      <c r="DP102" s="1021"/>
      <c r="DQ102" s="1019">
        <v>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299</v>
      </c>
      <c r="AG109" s="963"/>
      <c r="AH109" s="963"/>
      <c r="AI109" s="963"/>
      <c r="AJ109" s="964"/>
      <c r="AK109" s="965" t="s">
        <v>298</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299</v>
      </c>
      <c r="BW109" s="963"/>
      <c r="BX109" s="963"/>
      <c r="BY109" s="963"/>
      <c r="BZ109" s="964"/>
      <c r="CA109" s="965" t="s">
        <v>298</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299</v>
      </c>
      <c r="DM109" s="963"/>
      <c r="DN109" s="963"/>
      <c r="DO109" s="963"/>
      <c r="DP109" s="964"/>
      <c r="DQ109" s="965" t="s">
        <v>298</v>
      </c>
      <c r="DR109" s="963"/>
      <c r="DS109" s="963"/>
      <c r="DT109" s="963"/>
      <c r="DU109" s="964"/>
      <c r="DV109" s="965" t="s">
        <v>431</v>
      </c>
      <c r="DW109" s="963"/>
      <c r="DX109" s="963"/>
      <c r="DY109" s="963"/>
      <c r="DZ109" s="994"/>
    </row>
    <row r="110" spans="1:131" s="226" customFormat="1" ht="26.25" customHeight="1">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5518784</v>
      </c>
      <c r="AB110" s="956"/>
      <c r="AC110" s="956"/>
      <c r="AD110" s="956"/>
      <c r="AE110" s="957"/>
      <c r="AF110" s="958">
        <v>5899946</v>
      </c>
      <c r="AG110" s="956"/>
      <c r="AH110" s="956"/>
      <c r="AI110" s="956"/>
      <c r="AJ110" s="957"/>
      <c r="AK110" s="958">
        <v>5775358</v>
      </c>
      <c r="AL110" s="956"/>
      <c r="AM110" s="956"/>
      <c r="AN110" s="956"/>
      <c r="AO110" s="957"/>
      <c r="AP110" s="959">
        <v>31</v>
      </c>
      <c r="AQ110" s="960"/>
      <c r="AR110" s="960"/>
      <c r="AS110" s="960"/>
      <c r="AT110" s="961"/>
      <c r="AU110" s="995" t="s">
        <v>67</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53899447</v>
      </c>
      <c r="BR110" s="903"/>
      <c r="BS110" s="903"/>
      <c r="BT110" s="903"/>
      <c r="BU110" s="903"/>
      <c r="BV110" s="903">
        <v>52720355</v>
      </c>
      <c r="BW110" s="903"/>
      <c r="BX110" s="903"/>
      <c r="BY110" s="903"/>
      <c r="BZ110" s="903"/>
      <c r="CA110" s="903">
        <v>51103734</v>
      </c>
      <c r="CB110" s="903"/>
      <c r="CC110" s="903"/>
      <c r="CD110" s="903"/>
      <c r="CE110" s="903"/>
      <c r="CF110" s="927">
        <v>274.5</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405</v>
      </c>
      <c r="DH110" s="903"/>
      <c r="DI110" s="903"/>
      <c r="DJ110" s="903"/>
      <c r="DK110" s="903"/>
      <c r="DL110" s="903" t="s">
        <v>437</v>
      </c>
      <c r="DM110" s="903"/>
      <c r="DN110" s="903"/>
      <c r="DO110" s="903"/>
      <c r="DP110" s="903"/>
      <c r="DQ110" s="903" t="s">
        <v>437</v>
      </c>
      <c r="DR110" s="903"/>
      <c r="DS110" s="903"/>
      <c r="DT110" s="903"/>
      <c r="DU110" s="903"/>
      <c r="DV110" s="904" t="s">
        <v>437</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405</v>
      </c>
      <c r="AG111" s="984"/>
      <c r="AH111" s="984"/>
      <c r="AI111" s="984"/>
      <c r="AJ111" s="985"/>
      <c r="AK111" s="986" t="s">
        <v>437</v>
      </c>
      <c r="AL111" s="984"/>
      <c r="AM111" s="984"/>
      <c r="AN111" s="984"/>
      <c r="AO111" s="985"/>
      <c r="AP111" s="987" t="s">
        <v>121</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t="s">
        <v>121</v>
      </c>
      <c r="BR111" s="875"/>
      <c r="BS111" s="875"/>
      <c r="BT111" s="875"/>
      <c r="BU111" s="875"/>
      <c r="BV111" s="875" t="s">
        <v>405</v>
      </c>
      <c r="BW111" s="875"/>
      <c r="BX111" s="875"/>
      <c r="BY111" s="875"/>
      <c r="BZ111" s="875"/>
      <c r="CA111" s="875" t="s">
        <v>121</v>
      </c>
      <c r="CB111" s="875"/>
      <c r="CC111" s="875"/>
      <c r="CD111" s="875"/>
      <c r="CE111" s="875"/>
      <c r="CF111" s="936" t="s">
        <v>437</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437</v>
      </c>
      <c r="DH111" s="875"/>
      <c r="DI111" s="875"/>
      <c r="DJ111" s="875"/>
      <c r="DK111" s="875"/>
      <c r="DL111" s="875" t="s">
        <v>121</v>
      </c>
      <c r="DM111" s="875"/>
      <c r="DN111" s="875"/>
      <c r="DO111" s="875"/>
      <c r="DP111" s="875"/>
      <c r="DQ111" s="875" t="s">
        <v>405</v>
      </c>
      <c r="DR111" s="875"/>
      <c r="DS111" s="875"/>
      <c r="DT111" s="875"/>
      <c r="DU111" s="875"/>
      <c r="DV111" s="852" t="s">
        <v>437</v>
      </c>
      <c r="DW111" s="852"/>
      <c r="DX111" s="852"/>
      <c r="DY111" s="852"/>
      <c r="DZ111" s="853"/>
    </row>
    <row r="112" spans="1:131" s="226" customFormat="1" ht="26.25" customHeight="1">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405</v>
      </c>
      <c r="AB112" s="838"/>
      <c r="AC112" s="838"/>
      <c r="AD112" s="838"/>
      <c r="AE112" s="839"/>
      <c r="AF112" s="840" t="s">
        <v>437</v>
      </c>
      <c r="AG112" s="838"/>
      <c r="AH112" s="838"/>
      <c r="AI112" s="838"/>
      <c r="AJ112" s="839"/>
      <c r="AK112" s="840" t="s">
        <v>121</v>
      </c>
      <c r="AL112" s="838"/>
      <c r="AM112" s="838"/>
      <c r="AN112" s="838"/>
      <c r="AO112" s="839"/>
      <c r="AP112" s="885" t="s">
        <v>121</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22680886</v>
      </c>
      <c r="BR112" s="875"/>
      <c r="BS112" s="875"/>
      <c r="BT112" s="875"/>
      <c r="BU112" s="875"/>
      <c r="BV112" s="875">
        <v>22072031</v>
      </c>
      <c r="BW112" s="875"/>
      <c r="BX112" s="875"/>
      <c r="BY112" s="875"/>
      <c r="BZ112" s="875"/>
      <c r="CA112" s="875">
        <v>20946075</v>
      </c>
      <c r="CB112" s="875"/>
      <c r="CC112" s="875"/>
      <c r="CD112" s="875"/>
      <c r="CE112" s="875"/>
      <c r="CF112" s="936">
        <v>112.5</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405</v>
      </c>
      <c r="DH112" s="875"/>
      <c r="DI112" s="875"/>
      <c r="DJ112" s="875"/>
      <c r="DK112" s="875"/>
      <c r="DL112" s="875" t="s">
        <v>437</v>
      </c>
      <c r="DM112" s="875"/>
      <c r="DN112" s="875"/>
      <c r="DO112" s="875"/>
      <c r="DP112" s="875"/>
      <c r="DQ112" s="875" t="s">
        <v>405</v>
      </c>
      <c r="DR112" s="875"/>
      <c r="DS112" s="875"/>
      <c r="DT112" s="875"/>
      <c r="DU112" s="875"/>
      <c r="DV112" s="852" t="s">
        <v>121</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1747944</v>
      </c>
      <c r="AB113" s="984"/>
      <c r="AC113" s="984"/>
      <c r="AD113" s="984"/>
      <c r="AE113" s="985"/>
      <c r="AF113" s="986">
        <v>1700853</v>
      </c>
      <c r="AG113" s="984"/>
      <c r="AH113" s="984"/>
      <c r="AI113" s="984"/>
      <c r="AJ113" s="985"/>
      <c r="AK113" s="986">
        <v>1649420</v>
      </c>
      <c r="AL113" s="984"/>
      <c r="AM113" s="984"/>
      <c r="AN113" s="984"/>
      <c r="AO113" s="985"/>
      <c r="AP113" s="987">
        <v>8.9</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38201</v>
      </c>
      <c r="BR113" s="875"/>
      <c r="BS113" s="875"/>
      <c r="BT113" s="875"/>
      <c r="BU113" s="875"/>
      <c r="BV113" s="875">
        <v>26473</v>
      </c>
      <c r="BW113" s="875"/>
      <c r="BX113" s="875"/>
      <c r="BY113" s="875"/>
      <c r="BZ113" s="875"/>
      <c r="CA113" s="875">
        <v>15925</v>
      </c>
      <c r="CB113" s="875"/>
      <c r="CC113" s="875"/>
      <c r="CD113" s="875"/>
      <c r="CE113" s="875"/>
      <c r="CF113" s="936">
        <v>0.1</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437</v>
      </c>
      <c r="DH113" s="838"/>
      <c r="DI113" s="838"/>
      <c r="DJ113" s="838"/>
      <c r="DK113" s="839"/>
      <c r="DL113" s="840" t="s">
        <v>121</v>
      </c>
      <c r="DM113" s="838"/>
      <c r="DN113" s="838"/>
      <c r="DO113" s="838"/>
      <c r="DP113" s="839"/>
      <c r="DQ113" s="840" t="s">
        <v>405</v>
      </c>
      <c r="DR113" s="838"/>
      <c r="DS113" s="838"/>
      <c r="DT113" s="838"/>
      <c r="DU113" s="839"/>
      <c r="DV113" s="885" t="s">
        <v>437</v>
      </c>
      <c r="DW113" s="886"/>
      <c r="DX113" s="886"/>
      <c r="DY113" s="886"/>
      <c r="DZ113" s="887"/>
    </row>
    <row r="114" spans="1:130" s="226" customFormat="1" ht="26.25" customHeight="1">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437</v>
      </c>
      <c r="AB114" s="838"/>
      <c r="AC114" s="838"/>
      <c r="AD114" s="838"/>
      <c r="AE114" s="839"/>
      <c r="AF114" s="840" t="s">
        <v>121</v>
      </c>
      <c r="AG114" s="838"/>
      <c r="AH114" s="838"/>
      <c r="AI114" s="838"/>
      <c r="AJ114" s="839"/>
      <c r="AK114" s="840" t="s">
        <v>405</v>
      </c>
      <c r="AL114" s="838"/>
      <c r="AM114" s="838"/>
      <c r="AN114" s="838"/>
      <c r="AO114" s="839"/>
      <c r="AP114" s="885" t="s">
        <v>405</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6467958</v>
      </c>
      <c r="BR114" s="875"/>
      <c r="BS114" s="875"/>
      <c r="BT114" s="875"/>
      <c r="BU114" s="875"/>
      <c r="BV114" s="875">
        <v>6461300</v>
      </c>
      <c r="BW114" s="875"/>
      <c r="BX114" s="875"/>
      <c r="BY114" s="875"/>
      <c r="BZ114" s="875"/>
      <c r="CA114" s="875">
        <v>6400529</v>
      </c>
      <c r="CB114" s="875"/>
      <c r="CC114" s="875"/>
      <c r="CD114" s="875"/>
      <c r="CE114" s="875"/>
      <c r="CF114" s="936">
        <v>34.4</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437</v>
      </c>
      <c r="DM114" s="838"/>
      <c r="DN114" s="838"/>
      <c r="DO114" s="838"/>
      <c r="DP114" s="839"/>
      <c r="DQ114" s="840" t="s">
        <v>121</v>
      </c>
      <c r="DR114" s="838"/>
      <c r="DS114" s="838"/>
      <c r="DT114" s="838"/>
      <c r="DU114" s="839"/>
      <c r="DV114" s="885" t="s">
        <v>437</v>
      </c>
      <c r="DW114" s="886"/>
      <c r="DX114" s="886"/>
      <c r="DY114" s="886"/>
      <c r="DZ114" s="887"/>
    </row>
    <row r="115" spans="1:130" s="226" customFormat="1" ht="26.25" customHeight="1">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14401</v>
      </c>
      <c r="AB115" s="984"/>
      <c r="AC115" s="984"/>
      <c r="AD115" s="984"/>
      <c r="AE115" s="985"/>
      <c r="AF115" s="986">
        <v>13745</v>
      </c>
      <c r="AG115" s="984"/>
      <c r="AH115" s="984"/>
      <c r="AI115" s="984"/>
      <c r="AJ115" s="985"/>
      <c r="AK115" s="986">
        <v>19218</v>
      </c>
      <c r="AL115" s="984"/>
      <c r="AM115" s="984"/>
      <c r="AN115" s="984"/>
      <c r="AO115" s="985"/>
      <c r="AP115" s="987">
        <v>0.1</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437</v>
      </c>
      <c r="BR115" s="875"/>
      <c r="BS115" s="875"/>
      <c r="BT115" s="875"/>
      <c r="BU115" s="875"/>
      <c r="BV115" s="875" t="s">
        <v>453</v>
      </c>
      <c r="BW115" s="875"/>
      <c r="BX115" s="875"/>
      <c r="BY115" s="875"/>
      <c r="BZ115" s="875"/>
      <c r="CA115" s="875" t="s">
        <v>453</v>
      </c>
      <c r="CB115" s="875"/>
      <c r="CC115" s="875"/>
      <c r="CD115" s="875"/>
      <c r="CE115" s="875"/>
      <c r="CF115" s="936" t="s">
        <v>437</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437</v>
      </c>
      <c r="DM115" s="838"/>
      <c r="DN115" s="838"/>
      <c r="DO115" s="838"/>
      <c r="DP115" s="839"/>
      <c r="DQ115" s="840" t="s">
        <v>437</v>
      </c>
      <c r="DR115" s="838"/>
      <c r="DS115" s="838"/>
      <c r="DT115" s="838"/>
      <c r="DU115" s="839"/>
      <c r="DV115" s="885" t="s">
        <v>405</v>
      </c>
      <c r="DW115" s="886"/>
      <c r="DX115" s="886"/>
      <c r="DY115" s="886"/>
      <c r="DZ115" s="887"/>
    </row>
    <row r="116" spans="1:130" s="226" customFormat="1" ht="26.25" customHeight="1">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8</v>
      </c>
      <c r="AB116" s="838"/>
      <c r="AC116" s="838"/>
      <c r="AD116" s="838"/>
      <c r="AE116" s="839"/>
      <c r="AF116" s="840">
        <v>60</v>
      </c>
      <c r="AG116" s="838"/>
      <c r="AH116" s="838"/>
      <c r="AI116" s="838"/>
      <c r="AJ116" s="839"/>
      <c r="AK116" s="840" t="s">
        <v>121</v>
      </c>
      <c r="AL116" s="838"/>
      <c r="AM116" s="838"/>
      <c r="AN116" s="838"/>
      <c r="AO116" s="839"/>
      <c r="AP116" s="885" t="s">
        <v>437</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405</v>
      </c>
      <c r="BR116" s="875"/>
      <c r="BS116" s="875"/>
      <c r="BT116" s="875"/>
      <c r="BU116" s="875"/>
      <c r="BV116" s="875" t="s">
        <v>121</v>
      </c>
      <c r="BW116" s="875"/>
      <c r="BX116" s="875"/>
      <c r="BY116" s="875"/>
      <c r="BZ116" s="875"/>
      <c r="CA116" s="875" t="s">
        <v>453</v>
      </c>
      <c r="CB116" s="875"/>
      <c r="CC116" s="875"/>
      <c r="CD116" s="875"/>
      <c r="CE116" s="875"/>
      <c r="CF116" s="936" t="s">
        <v>121</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405</v>
      </c>
      <c r="DM116" s="838"/>
      <c r="DN116" s="838"/>
      <c r="DO116" s="838"/>
      <c r="DP116" s="839"/>
      <c r="DQ116" s="840" t="s">
        <v>437</v>
      </c>
      <c r="DR116" s="838"/>
      <c r="DS116" s="838"/>
      <c r="DT116" s="838"/>
      <c r="DU116" s="839"/>
      <c r="DV116" s="885" t="s">
        <v>437</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7281137</v>
      </c>
      <c r="AB117" s="970"/>
      <c r="AC117" s="970"/>
      <c r="AD117" s="970"/>
      <c r="AE117" s="971"/>
      <c r="AF117" s="972">
        <v>7614604</v>
      </c>
      <c r="AG117" s="970"/>
      <c r="AH117" s="970"/>
      <c r="AI117" s="970"/>
      <c r="AJ117" s="971"/>
      <c r="AK117" s="972">
        <v>7443996</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437</v>
      </c>
      <c r="BR117" s="875"/>
      <c r="BS117" s="875"/>
      <c r="BT117" s="875"/>
      <c r="BU117" s="875"/>
      <c r="BV117" s="875" t="s">
        <v>437</v>
      </c>
      <c r="BW117" s="875"/>
      <c r="BX117" s="875"/>
      <c r="BY117" s="875"/>
      <c r="BZ117" s="875"/>
      <c r="CA117" s="875" t="s">
        <v>437</v>
      </c>
      <c r="CB117" s="875"/>
      <c r="CC117" s="875"/>
      <c r="CD117" s="875"/>
      <c r="CE117" s="875"/>
      <c r="CF117" s="936" t="s">
        <v>437</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437</v>
      </c>
      <c r="DH117" s="838"/>
      <c r="DI117" s="838"/>
      <c r="DJ117" s="838"/>
      <c r="DK117" s="839"/>
      <c r="DL117" s="840" t="s">
        <v>437</v>
      </c>
      <c r="DM117" s="838"/>
      <c r="DN117" s="838"/>
      <c r="DO117" s="838"/>
      <c r="DP117" s="839"/>
      <c r="DQ117" s="840" t="s">
        <v>437</v>
      </c>
      <c r="DR117" s="838"/>
      <c r="DS117" s="838"/>
      <c r="DT117" s="838"/>
      <c r="DU117" s="839"/>
      <c r="DV117" s="885" t="s">
        <v>437</v>
      </c>
      <c r="DW117" s="886"/>
      <c r="DX117" s="886"/>
      <c r="DY117" s="886"/>
      <c r="DZ117" s="887"/>
    </row>
    <row r="118" spans="1:130" s="226" customFormat="1" ht="26.25" customHeight="1">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299</v>
      </c>
      <c r="AG118" s="963"/>
      <c r="AH118" s="963"/>
      <c r="AI118" s="963"/>
      <c r="AJ118" s="964"/>
      <c r="AK118" s="965" t="s">
        <v>298</v>
      </c>
      <c r="AL118" s="963"/>
      <c r="AM118" s="963"/>
      <c r="AN118" s="963"/>
      <c r="AO118" s="964"/>
      <c r="AP118" s="966" t="s">
        <v>431</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462</v>
      </c>
      <c r="BW118" s="906"/>
      <c r="BX118" s="906"/>
      <c r="BY118" s="906"/>
      <c r="BZ118" s="906"/>
      <c r="CA118" s="906" t="s">
        <v>462</v>
      </c>
      <c r="CB118" s="906"/>
      <c r="CC118" s="906"/>
      <c r="CD118" s="906"/>
      <c r="CE118" s="906"/>
      <c r="CF118" s="936" t="s">
        <v>121</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453</v>
      </c>
      <c r="DH118" s="838"/>
      <c r="DI118" s="838"/>
      <c r="DJ118" s="838"/>
      <c r="DK118" s="839"/>
      <c r="DL118" s="840" t="s">
        <v>405</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405</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464</v>
      </c>
      <c r="BP119" s="939"/>
      <c r="BQ119" s="943">
        <v>83086492</v>
      </c>
      <c r="BR119" s="906"/>
      <c r="BS119" s="906"/>
      <c r="BT119" s="906"/>
      <c r="BU119" s="906"/>
      <c r="BV119" s="906">
        <v>81280159</v>
      </c>
      <c r="BW119" s="906"/>
      <c r="BX119" s="906"/>
      <c r="BY119" s="906"/>
      <c r="BZ119" s="906"/>
      <c r="CA119" s="906">
        <v>78466263</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405</v>
      </c>
      <c r="DH119" s="821"/>
      <c r="DI119" s="821"/>
      <c r="DJ119" s="821"/>
      <c r="DK119" s="822"/>
      <c r="DL119" s="823" t="s">
        <v>121</v>
      </c>
      <c r="DM119" s="821"/>
      <c r="DN119" s="821"/>
      <c r="DO119" s="821"/>
      <c r="DP119" s="822"/>
      <c r="DQ119" s="823" t="s">
        <v>405</v>
      </c>
      <c r="DR119" s="821"/>
      <c r="DS119" s="821"/>
      <c r="DT119" s="821"/>
      <c r="DU119" s="822"/>
      <c r="DV119" s="909" t="s">
        <v>121</v>
      </c>
      <c r="DW119" s="910"/>
      <c r="DX119" s="910"/>
      <c r="DY119" s="910"/>
      <c r="DZ119" s="911"/>
    </row>
    <row r="120" spans="1:130" s="226" customFormat="1" ht="26.25" customHeight="1">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462</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8602760</v>
      </c>
      <c r="BR120" s="903"/>
      <c r="BS120" s="903"/>
      <c r="BT120" s="903"/>
      <c r="BU120" s="903"/>
      <c r="BV120" s="903">
        <v>8574202</v>
      </c>
      <c r="BW120" s="903"/>
      <c r="BX120" s="903"/>
      <c r="BY120" s="903"/>
      <c r="BZ120" s="903"/>
      <c r="CA120" s="903">
        <v>9050889</v>
      </c>
      <c r="CB120" s="903"/>
      <c r="CC120" s="903"/>
      <c r="CD120" s="903"/>
      <c r="CE120" s="903"/>
      <c r="CF120" s="927">
        <v>48.6</v>
      </c>
      <c r="CG120" s="928"/>
      <c r="CH120" s="928"/>
      <c r="CI120" s="928"/>
      <c r="CJ120" s="928"/>
      <c r="CK120" s="929" t="s">
        <v>468</v>
      </c>
      <c r="CL120" s="913"/>
      <c r="CM120" s="913"/>
      <c r="CN120" s="913"/>
      <c r="CO120" s="914"/>
      <c r="CP120" s="933" t="s">
        <v>469</v>
      </c>
      <c r="CQ120" s="934"/>
      <c r="CR120" s="934"/>
      <c r="CS120" s="934"/>
      <c r="CT120" s="934"/>
      <c r="CU120" s="934"/>
      <c r="CV120" s="934"/>
      <c r="CW120" s="934"/>
      <c r="CX120" s="934"/>
      <c r="CY120" s="934"/>
      <c r="CZ120" s="934"/>
      <c r="DA120" s="934"/>
      <c r="DB120" s="934"/>
      <c r="DC120" s="934"/>
      <c r="DD120" s="934"/>
      <c r="DE120" s="934"/>
      <c r="DF120" s="935"/>
      <c r="DG120" s="922">
        <v>6719514</v>
      </c>
      <c r="DH120" s="903"/>
      <c r="DI120" s="903"/>
      <c r="DJ120" s="903"/>
      <c r="DK120" s="903"/>
      <c r="DL120" s="903">
        <v>6598486</v>
      </c>
      <c r="DM120" s="903"/>
      <c r="DN120" s="903"/>
      <c r="DO120" s="903"/>
      <c r="DP120" s="903"/>
      <c r="DQ120" s="903">
        <v>6323423</v>
      </c>
      <c r="DR120" s="903"/>
      <c r="DS120" s="903"/>
      <c r="DT120" s="903"/>
      <c r="DU120" s="903"/>
      <c r="DV120" s="904">
        <v>34</v>
      </c>
      <c r="DW120" s="904"/>
      <c r="DX120" s="904"/>
      <c r="DY120" s="904"/>
      <c r="DZ120" s="905"/>
    </row>
    <row r="121" spans="1:130" s="226" customFormat="1" ht="26.25" customHeight="1">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462</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3217278</v>
      </c>
      <c r="BR121" s="875"/>
      <c r="BS121" s="875"/>
      <c r="BT121" s="875"/>
      <c r="BU121" s="875"/>
      <c r="BV121" s="875">
        <v>3243916</v>
      </c>
      <c r="BW121" s="875"/>
      <c r="BX121" s="875"/>
      <c r="BY121" s="875"/>
      <c r="BZ121" s="875"/>
      <c r="CA121" s="875">
        <v>3688225</v>
      </c>
      <c r="CB121" s="875"/>
      <c r="CC121" s="875"/>
      <c r="CD121" s="875"/>
      <c r="CE121" s="875"/>
      <c r="CF121" s="936">
        <v>19.8</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6121784</v>
      </c>
      <c r="DH121" s="875"/>
      <c r="DI121" s="875"/>
      <c r="DJ121" s="875"/>
      <c r="DK121" s="875"/>
      <c r="DL121" s="875">
        <v>5993608</v>
      </c>
      <c r="DM121" s="875"/>
      <c r="DN121" s="875"/>
      <c r="DO121" s="875"/>
      <c r="DP121" s="875"/>
      <c r="DQ121" s="875">
        <v>5333819</v>
      </c>
      <c r="DR121" s="875"/>
      <c r="DS121" s="875"/>
      <c r="DT121" s="875"/>
      <c r="DU121" s="875"/>
      <c r="DV121" s="852">
        <v>28.6</v>
      </c>
      <c r="DW121" s="852"/>
      <c r="DX121" s="852"/>
      <c r="DY121" s="852"/>
      <c r="DZ121" s="853"/>
    </row>
    <row r="122" spans="1:130" s="226" customFormat="1" ht="26.25" customHeight="1">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453</v>
      </c>
      <c r="AB122" s="838"/>
      <c r="AC122" s="838"/>
      <c r="AD122" s="838"/>
      <c r="AE122" s="839"/>
      <c r="AF122" s="840" t="s">
        <v>453</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53371726</v>
      </c>
      <c r="BR122" s="906"/>
      <c r="BS122" s="906"/>
      <c r="BT122" s="906"/>
      <c r="BU122" s="906"/>
      <c r="BV122" s="906">
        <v>52669138</v>
      </c>
      <c r="BW122" s="906"/>
      <c r="BX122" s="906"/>
      <c r="BY122" s="906"/>
      <c r="BZ122" s="906"/>
      <c r="CA122" s="906">
        <v>51805963</v>
      </c>
      <c r="CB122" s="906"/>
      <c r="CC122" s="906"/>
      <c r="CD122" s="906"/>
      <c r="CE122" s="906"/>
      <c r="CF122" s="907">
        <v>278.2</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v>5540957</v>
      </c>
      <c r="DH122" s="875"/>
      <c r="DI122" s="875"/>
      <c r="DJ122" s="875"/>
      <c r="DK122" s="875"/>
      <c r="DL122" s="875">
        <v>5292723</v>
      </c>
      <c r="DM122" s="875"/>
      <c r="DN122" s="875"/>
      <c r="DO122" s="875"/>
      <c r="DP122" s="875"/>
      <c r="DQ122" s="875">
        <v>5030377</v>
      </c>
      <c r="DR122" s="875"/>
      <c r="DS122" s="875"/>
      <c r="DT122" s="875"/>
      <c r="DU122" s="875"/>
      <c r="DV122" s="852">
        <v>27</v>
      </c>
      <c r="DW122" s="852"/>
      <c r="DX122" s="852"/>
      <c r="DY122" s="852"/>
      <c r="DZ122" s="853"/>
    </row>
    <row r="123" spans="1:130" s="226" customFormat="1" ht="26.25" customHeight="1">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453</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475</v>
      </c>
      <c r="BP123" s="939"/>
      <c r="BQ123" s="893">
        <v>65191764</v>
      </c>
      <c r="BR123" s="894"/>
      <c r="BS123" s="894"/>
      <c r="BT123" s="894"/>
      <c r="BU123" s="894"/>
      <c r="BV123" s="894">
        <v>64487256</v>
      </c>
      <c r="BW123" s="894"/>
      <c r="BX123" s="894"/>
      <c r="BY123" s="894"/>
      <c r="BZ123" s="894"/>
      <c r="CA123" s="894">
        <v>64545077</v>
      </c>
      <c r="CB123" s="894"/>
      <c r="CC123" s="894"/>
      <c r="CD123" s="894"/>
      <c r="CE123" s="894"/>
      <c r="CF123" s="804"/>
      <c r="CG123" s="805"/>
      <c r="CH123" s="805"/>
      <c r="CI123" s="805"/>
      <c r="CJ123" s="895"/>
      <c r="CK123" s="930"/>
      <c r="CL123" s="916"/>
      <c r="CM123" s="916"/>
      <c r="CN123" s="916"/>
      <c r="CO123" s="917"/>
      <c r="CP123" s="896" t="s">
        <v>476</v>
      </c>
      <c r="CQ123" s="897"/>
      <c r="CR123" s="897"/>
      <c r="CS123" s="897"/>
      <c r="CT123" s="897"/>
      <c r="CU123" s="897"/>
      <c r="CV123" s="897"/>
      <c r="CW123" s="897"/>
      <c r="CX123" s="897"/>
      <c r="CY123" s="897"/>
      <c r="CZ123" s="897"/>
      <c r="DA123" s="897"/>
      <c r="DB123" s="897"/>
      <c r="DC123" s="897"/>
      <c r="DD123" s="897"/>
      <c r="DE123" s="897"/>
      <c r="DF123" s="898"/>
      <c r="DG123" s="837">
        <v>1449172</v>
      </c>
      <c r="DH123" s="838"/>
      <c r="DI123" s="838"/>
      <c r="DJ123" s="838"/>
      <c r="DK123" s="839"/>
      <c r="DL123" s="840">
        <v>1397462</v>
      </c>
      <c r="DM123" s="838"/>
      <c r="DN123" s="838"/>
      <c r="DO123" s="838"/>
      <c r="DP123" s="839"/>
      <c r="DQ123" s="840">
        <v>4258456</v>
      </c>
      <c r="DR123" s="838"/>
      <c r="DS123" s="838"/>
      <c r="DT123" s="838"/>
      <c r="DU123" s="839"/>
      <c r="DV123" s="885">
        <v>22.9</v>
      </c>
      <c r="DW123" s="886"/>
      <c r="DX123" s="886"/>
      <c r="DY123" s="886"/>
      <c r="DZ123" s="887"/>
    </row>
    <row r="124" spans="1:130" s="226" customFormat="1" ht="26.25" customHeight="1" thickBot="1">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405</v>
      </c>
      <c r="AB124" s="838"/>
      <c r="AC124" s="838"/>
      <c r="AD124" s="838"/>
      <c r="AE124" s="839"/>
      <c r="AF124" s="840" t="s">
        <v>405</v>
      </c>
      <c r="AG124" s="838"/>
      <c r="AH124" s="838"/>
      <c r="AI124" s="838"/>
      <c r="AJ124" s="839"/>
      <c r="AK124" s="840" t="s">
        <v>405</v>
      </c>
      <c r="AL124" s="838"/>
      <c r="AM124" s="838"/>
      <c r="AN124" s="838"/>
      <c r="AO124" s="839"/>
      <c r="AP124" s="885" t="s">
        <v>121</v>
      </c>
      <c r="AQ124" s="886"/>
      <c r="AR124" s="886"/>
      <c r="AS124" s="886"/>
      <c r="AT124" s="887"/>
      <c r="AU124" s="888" t="s">
        <v>477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93.9</v>
      </c>
      <c r="BR124" s="892"/>
      <c r="BS124" s="892"/>
      <c r="BT124" s="892"/>
      <c r="BU124" s="892"/>
      <c r="BV124" s="892">
        <v>88.6</v>
      </c>
      <c r="BW124" s="892"/>
      <c r="BX124" s="892"/>
      <c r="BY124" s="892"/>
      <c r="BZ124" s="892"/>
      <c r="CA124" s="892">
        <v>74.7</v>
      </c>
      <c r="CB124" s="892"/>
      <c r="CC124" s="892"/>
      <c r="CD124" s="892"/>
      <c r="CE124" s="892"/>
      <c r="CF124" s="782"/>
      <c r="CG124" s="783"/>
      <c r="CH124" s="783"/>
      <c r="CI124" s="783"/>
      <c r="CJ124" s="923"/>
      <c r="CK124" s="931"/>
      <c r="CL124" s="931"/>
      <c r="CM124" s="931"/>
      <c r="CN124" s="931"/>
      <c r="CO124" s="932"/>
      <c r="CP124" s="896" t="s">
        <v>478</v>
      </c>
      <c r="CQ124" s="897"/>
      <c r="CR124" s="897"/>
      <c r="CS124" s="897"/>
      <c r="CT124" s="897"/>
      <c r="CU124" s="897"/>
      <c r="CV124" s="897"/>
      <c r="CW124" s="897"/>
      <c r="CX124" s="897"/>
      <c r="CY124" s="897"/>
      <c r="CZ124" s="897"/>
      <c r="DA124" s="897"/>
      <c r="DB124" s="897"/>
      <c r="DC124" s="897"/>
      <c r="DD124" s="897"/>
      <c r="DE124" s="897"/>
      <c r="DF124" s="898"/>
      <c r="DG124" s="820">
        <v>2849459</v>
      </c>
      <c r="DH124" s="821"/>
      <c r="DI124" s="821"/>
      <c r="DJ124" s="821"/>
      <c r="DK124" s="822"/>
      <c r="DL124" s="823">
        <v>2789752</v>
      </c>
      <c r="DM124" s="821"/>
      <c r="DN124" s="821"/>
      <c r="DO124" s="821"/>
      <c r="DP124" s="822"/>
      <c r="DQ124" s="823" t="s">
        <v>121</v>
      </c>
      <c r="DR124" s="821"/>
      <c r="DS124" s="821"/>
      <c r="DT124" s="821"/>
      <c r="DU124" s="822"/>
      <c r="DV124" s="909" t="s">
        <v>121</v>
      </c>
      <c r="DW124" s="910"/>
      <c r="DX124" s="910"/>
      <c r="DY124" s="910"/>
      <c r="DZ124" s="911"/>
    </row>
    <row r="125" spans="1:130" s="226" customFormat="1" ht="26.25" customHeight="1">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121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479</v>
      </c>
      <c r="CL125" s="913"/>
      <c r="CM125" s="913"/>
      <c r="CN125" s="913"/>
      <c r="CO125" s="914"/>
      <c r="CP125" s="921" t="s">
        <v>480</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121</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481</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121</v>
      </c>
      <c r="DM126" s="875"/>
      <c r="DN126" s="875"/>
      <c r="DO126" s="875"/>
      <c r="DP126" s="875"/>
      <c r="DQ126" s="875" t="s">
        <v>121</v>
      </c>
      <c r="DR126" s="875"/>
      <c r="DS126" s="875"/>
      <c r="DT126" s="875"/>
      <c r="DU126" s="875"/>
      <c r="DV126" s="852" t="s">
        <v>121</v>
      </c>
      <c r="DW126" s="852"/>
      <c r="DX126" s="852"/>
      <c r="DY126" s="852"/>
      <c r="DZ126" s="853"/>
    </row>
    <row r="127" spans="1:130" s="226" customFormat="1" ht="26.25" customHeight="1">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14401</v>
      </c>
      <c r="AB127" s="838"/>
      <c r="AC127" s="838"/>
      <c r="AD127" s="838"/>
      <c r="AE127" s="839"/>
      <c r="AF127" s="840">
        <v>13745</v>
      </c>
      <c r="AG127" s="838"/>
      <c r="AH127" s="838"/>
      <c r="AI127" s="838"/>
      <c r="AJ127" s="839"/>
      <c r="AK127" s="840">
        <v>19218</v>
      </c>
      <c r="AL127" s="838"/>
      <c r="AM127" s="838"/>
      <c r="AN127" s="838"/>
      <c r="AO127" s="839"/>
      <c r="AP127" s="885">
        <v>0.1</v>
      </c>
      <c r="AQ127" s="886"/>
      <c r="AR127" s="886"/>
      <c r="AS127" s="886"/>
      <c r="AT127" s="887"/>
      <c r="AU127" s="262"/>
      <c r="AV127" s="262"/>
      <c r="AW127" s="262"/>
      <c r="AX127" s="902" t="s">
        <v>483</v>
      </c>
      <c r="AY127" s="870"/>
      <c r="AZ127" s="870"/>
      <c r="BA127" s="870"/>
      <c r="BB127" s="870"/>
      <c r="BC127" s="870"/>
      <c r="BD127" s="870"/>
      <c r="BE127" s="871"/>
      <c r="BF127" s="869" t="s">
        <v>484</v>
      </c>
      <c r="BG127" s="870"/>
      <c r="BH127" s="870"/>
      <c r="BI127" s="870"/>
      <c r="BJ127" s="870"/>
      <c r="BK127" s="870"/>
      <c r="BL127" s="871"/>
      <c r="BM127" s="869" t="s">
        <v>485</v>
      </c>
      <c r="BN127" s="870"/>
      <c r="BO127" s="870"/>
      <c r="BP127" s="870"/>
      <c r="BQ127" s="870"/>
      <c r="BR127" s="870"/>
      <c r="BS127" s="871"/>
      <c r="BT127" s="869" t="s">
        <v>486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487</v>
      </c>
      <c r="CQ127" s="808"/>
      <c r="CR127" s="808"/>
      <c r="CS127" s="808"/>
      <c r="CT127" s="808"/>
      <c r="CU127" s="808"/>
      <c r="CV127" s="808"/>
      <c r="CW127" s="808"/>
      <c r="CX127" s="808"/>
      <c r="CY127" s="808"/>
      <c r="CZ127" s="808"/>
      <c r="DA127" s="808"/>
      <c r="DB127" s="808"/>
      <c r="DC127" s="808"/>
      <c r="DD127" s="808"/>
      <c r="DE127" s="808"/>
      <c r="DF127" s="809"/>
      <c r="DG127" s="874" t="s">
        <v>462</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229205</v>
      </c>
      <c r="AB128" s="859"/>
      <c r="AC128" s="859"/>
      <c r="AD128" s="859"/>
      <c r="AE128" s="860"/>
      <c r="AF128" s="861">
        <v>249687</v>
      </c>
      <c r="AG128" s="859"/>
      <c r="AH128" s="859"/>
      <c r="AI128" s="859"/>
      <c r="AJ128" s="860"/>
      <c r="AK128" s="861">
        <v>254313</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121</v>
      </c>
      <c r="BG128" s="845"/>
      <c r="BH128" s="845"/>
      <c r="BI128" s="845"/>
      <c r="BJ128" s="845"/>
      <c r="BK128" s="845"/>
      <c r="BL128" s="868"/>
      <c r="BM128" s="844">
        <v>12.17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t="s">
        <v>462</v>
      </c>
      <c r="DR128" s="849"/>
      <c r="DS128" s="849"/>
      <c r="DT128" s="849"/>
      <c r="DU128" s="849"/>
      <c r="DV128" s="850" t="s">
        <v>121</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492</v>
      </c>
      <c r="X129" s="835"/>
      <c r="Y129" s="835"/>
      <c r="Z129" s="836"/>
      <c r="AA129" s="837">
        <v>23991425</v>
      </c>
      <c r="AB129" s="838"/>
      <c r="AC129" s="838"/>
      <c r="AD129" s="838"/>
      <c r="AE129" s="839"/>
      <c r="AF129" s="840">
        <v>24158866</v>
      </c>
      <c r="AG129" s="838"/>
      <c r="AH129" s="838"/>
      <c r="AI129" s="838"/>
      <c r="AJ129" s="839"/>
      <c r="AK129" s="840">
        <v>23721589</v>
      </c>
      <c r="AL129" s="838"/>
      <c r="AM129" s="838"/>
      <c r="AN129" s="838"/>
      <c r="AO129" s="839"/>
      <c r="AP129" s="841"/>
      <c r="AQ129" s="842"/>
      <c r="AR129" s="842"/>
      <c r="AS129" s="842"/>
      <c r="AT129" s="843"/>
      <c r="AU129" s="264"/>
      <c r="AV129" s="264"/>
      <c r="AW129" s="264"/>
      <c r="AX129" s="807" t="s">
        <v>493</v>
      </c>
      <c r="AY129" s="808"/>
      <c r="AZ129" s="808"/>
      <c r="BA129" s="808"/>
      <c r="BB129" s="808"/>
      <c r="BC129" s="808"/>
      <c r="BD129" s="808"/>
      <c r="BE129" s="809"/>
      <c r="BF129" s="827" t="s">
        <v>121</v>
      </c>
      <c r="BG129" s="828"/>
      <c r="BH129" s="828"/>
      <c r="BI129" s="828"/>
      <c r="BJ129" s="828"/>
      <c r="BK129" s="828"/>
      <c r="BL129" s="829"/>
      <c r="BM129" s="827">
        <v>17.170000000000002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4939016</v>
      </c>
      <c r="AB130" s="838"/>
      <c r="AC130" s="838"/>
      <c r="AD130" s="838"/>
      <c r="AE130" s="839"/>
      <c r="AF130" s="840">
        <v>5205264</v>
      </c>
      <c r="AG130" s="838"/>
      <c r="AH130" s="838"/>
      <c r="AI130" s="838"/>
      <c r="AJ130" s="839"/>
      <c r="AK130" s="840">
        <v>5101369</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11.2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19052409</v>
      </c>
      <c r="AB131" s="821"/>
      <c r="AC131" s="821"/>
      <c r="AD131" s="821"/>
      <c r="AE131" s="822"/>
      <c r="AF131" s="823">
        <v>18953602</v>
      </c>
      <c r="AG131" s="821"/>
      <c r="AH131" s="821"/>
      <c r="AI131" s="821"/>
      <c r="AJ131" s="822"/>
      <c r="AK131" s="823">
        <v>18620220</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v>74.7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11.09002016</v>
      </c>
      <c r="AB132" s="801"/>
      <c r="AC132" s="801"/>
      <c r="AD132" s="801"/>
      <c r="AE132" s="802"/>
      <c r="AF132" s="803">
        <v>11.39441991</v>
      </c>
      <c r="AG132" s="801"/>
      <c r="AH132" s="801"/>
      <c r="AI132" s="801"/>
      <c r="AJ132" s="802"/>
      <c r="AK132" s="803">
        <v>11.2153025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10.6</v>
      </c>
      <c r="AB133" s="780"/>
      <c r="AC133" s="780"/>
      <c r="AD133" s="780"/>
      <c r="AE133" s="781"/>
      <c r="AF133" s="779">
        <v>11.1</v>
      </c>
      <c r="AG133" s="780"/>
      <c r="AH133" s="780"/>
      <c r="AI133" s="780"/>
      <c r="AJ133" s="781"/>
      <c r="AK133" s="779">
        <v>11.2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6TMW39WhLKlWcdqyk5KL40q+u7YNJ+hF2/Lywj/gRv00xpyc7+nmJXRAIVnDxUYFz2YI+eDiSU7yEwtRF4H/XA==" saltValue="aGxUpNFjTOUlcM3h6erT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gFBufNBjg+bM/rBdYAmvtiNyx4YSGaj4BDByPgA1CrUKXOtsNy9nRRC7JugFBv1P0dhOgI4jDJ2lKeki1q0Fw==" saltValue="8EUcSZ+uBw/CDCeEHfzo2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4CN9WXw+Meq8e7d1d4ZL9A2Zr8tc4kkpbB2JO4eVxwrHRlvx5Okd174Tyx36rwcROveg4KKQXD0cjldEEqFqQ==" saltValue="Gx9SWEmkGR76NbsQv9mHs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510</v>
      </c>
      <c r="AL9" s="1207"/>
      <c r="AM9" s="1207"/>
      <c r="AN9" s="1208"/>
      <c r="AO9" s="292">
        <v>6679061</v>
      </c>
      <c r="AP9" s="292">
        <v>84444</v>
      </c>
      <c r="AQ9" s="293">
        <v>72828</v>
      </c>
      <c r="AR9" s="294">
        <v>15.9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511</v>
      </c>
      <c r="AL10" s="1207"/>
      <c r="AM10" s="1207"/>
      <c r="AN10" s="1208"/>
      <c r="AO10" s="295">
        <v>471943</v>
      </c>
      <c r="AP10" s="295">
        <v>5967</v>
      </c>
      <c r="AQ10" s="296">
        <v>5865</v>
      </c>
      <c r="AR10" s="297">
        <v>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512</v>
      </c>
      <c r="AL11" s="1207"/>
      <c r="AM11" s="1207"/>
      <c r="AN11" s="1208"/>
      <c r="AO11" s="295">
        <v>419</v>
      </c>
      <c r="AP11" s="295">
        <v>5</v>
      </c>
      <c r="AQ11" s="296">
        <v>5145</v>
      </c>
      <c r="AR11" s="297">
        <v>-99.9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513</v>
      </c>
      <c r="AL12" s="1207"/>
      <c r="AM12" s="1207"/>
      <c r="AN12" s="1208"/>
      <c r="AO12" s="295">
        <v>672719</v>
      </c>
      <c r="AP12" s="295">
        <v>8505</v>
      </c>
      <c r="AQ12" s="296">
        <v>1255</v>
      </c>
      <c r="AR12" s="297">
        <v>577.70000000000005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515</v>
      </c>
      <c r="AP13" s="295" t="s">
        <v>515</v>
      </c>
      <c r="AQ13" s="296">
        <v>1</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516</v>
      </c>
      <c r="AL14" s="1207"/>
      <c r="AM14" s="1207"/>
      <c r="AN14" s="1208"/>
      <c r="AO14" s="295">
        <v>247281</v>
      </c>
      <c r="AP14" s="295">
        <v>3126</v>
      </c>
      <c r="AQ14" s="296">
        <v>3026</v>
      </c>
      <c r="AR14" s="297">
        <v>3.3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517</v>
      </c>
      <c r="AL15" s="1207"/>
      <c r="AM15" s="1207"/>
      <c r="AN15" s="1208"/>
      <c r="AO15" s="295">
        <v>356298</v>
      </c>
      <c r="AP15" s="295">
        <v>4505</v>
      </c>
      <c r="AQ15" s="296">
        <v>1617</v>
      </c>
      <c r="AR15" s="297">
        <v>178.6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518</v>
      </c>
      <c r="AL16" s="1210"/>
      <c r="AM16" s="1210"/>
      <c r="AN16" s="1211"/>
      <c r="AO16" s="295">
        <v>-563922</v>
      </c>
      <c r="AP16" s="295">
        <v>-7130</v>
      </c>
      <c r="AQ16" s="296">
        <v>-6841</v>
      </c>
      <c r="AR16" s="297">
        <v>4.2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7863799</v>
      </c>
      <c r="AP17" s="295">
        <v>99422</v>
      </c>
      <c r="AQ17" s="296">
        <v>82896</v>
      </c>
      <c r="AR17" s="297">
        <v>19.899999999999999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523</v>
      </c>
      <c r="AL21" s="1204"/>
      <c r="AM21" s="1204"/>
      <c r="AN21" s="1205"/>
      <c r="AO21" s="307">
        <v>8.82</v>
      </c>
      <c r="AP21" s="308">
        <v>8.3000000000000007</v>
      </c>
      <c r="AQ21" s="309">
        <v>0.52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524</v>
      </c>
      <c r="AL22" s="1204"/>
      <c r="AM22" s="1204"/>
      <c r="AN22" s="1205"/>
      <c r="AO22" s="312">
        <v>100.5</v>
      </c>
      <c r="AP22" s="313">
        <v>98</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529</v>
      </c>
      <c r="AL32" s="1195"/>
      <c r="AM32" s="1195"/>
      <c r="AN32" s="1196"/>
      <c r="AO32" s="322">
        <v>5775358</v>
      </c>
      <c r="AP32" s="322">
        <v>73018</v>
      </c>
      <c r="AQ32" s="323">
        <v>54128</v>
      </c>
      <c r="AR32" s="324">
        <v>34.9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530</v>
      </c>
      <c r="AL33" s="1195"/>
      <c r="AM33" s="1195"/>
      <c r="AN33" s="1196"/>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531</v>
      </c>
      <c r="AL34" s="1195"/>
      <c r="AM34" s="1195"/>
      <c r="AN34" s="1196"/>
      <c r="AO34" s="322" t="s">
        <v>515</v>
      </c>
      <c r="AP34" s="322" t="s">
        <v>515</v>
      </c>
      <c r="AQ34" s="323">
        <v>36</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532</v>
      </c>
      <c r="AL35" s="1195"/>
      <c r="AM35" s="1195"/>
      <c r="AN35" s="1196"/>
      <c r="AO35" s="322">
        <v>1649420</v>
      </c>
      <c r="AP35" s="322">
        <v>20854</v>
      </c>
      <c r="AQ35" s="323">
        <v>14780</v>
      </c>
      <c r="AR35" s="324">
        <v>41.1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533</v>
      </c>
      <c r="AL36" s="1195"/>
      <c r="AM36" s="1195"/>
      <c r="AN36" s="1196"/>
      <c r="AO36" s="322" t="s">
        <v>515</v>
      </c>
      <c r="AP36" s="322" t="s">
        <v>515</v>
      </c>
      <c r="AQ36" s="323">
        <v>1208</v>
      </c>
      <c r="AR36" s="324" t="s">
        <v>515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534</v>
      </c>
      <c r="AL37" s="1195"/>
      <c r="AM37" s="1195"/>
      <c r="AN37" s="1196"/>
      <c r="AO37" s="322">
        <v>19218</v>
      </c>
      <c r="AP37" s="322">
        <v>243</v>
      </c>
      <c r="AQ37" s="323">
        <v>884</v>
      </c>
      <c r="AR37" s="324">
        <v>-72.5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535</v>
      </c>
      <c r="AL38" s="1198"/>
      <c r="AM38" s="1198"/>
      <c r="AN38" s="1199"/>
      <c r="AO38" s="325" t="s">
        <v>515</v>
      </c>
      <c r="AP38" s="325" t="s">
        <v>515</v>
      </c>
      <c r="AQ38" s="326">
        <v>2</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536</v>
      </c>
      <c r="AL39" s="1198"/>
      <c r="AM39" s="1198"/>
      <c r="AN39" s="1199"/>
      <c r="AO39" s="322">
        <v>-254313</v>
      </c>
      <c r="AP39" s="322">
        <v>-3215</v>
      </c>
      <c r="AQ39" s="323">
        <v>-4266</v>
      </c>
      <c r="AR39" s="324">
        <v>-24.6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537</v>
      </c>
      <c r="AL40" s="1195"/>
      <c r="AM40" s="1195"/>
      <c r="AN40" s="1196"/>
      <c r="AO40" s="322">
        <v>-5101369</v>
      </c>
      <c r="AP40" s="322">
        <v>-64497</v>
      </c>
      <c r="AQ40" s="323">
        <v>-48487</v>
      </c>
      <c r="AR40" s="324">
        <v>33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2088314</v>
      </c>
      <c r="AP41" s="322">
        <v>26403</v>
      </c>
      <c r="AQ41" s="323">
        <v>18285</v>
      </c>
      <c r="AR41" s="324">
        <v>44.4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505</v>
      </c>
      <c r="AN49" s="1189" t="s">
        <v>541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6790887</v>
      </c>
      <c r="AN51" s="344">
        <v>83639</v>
      </c>
      <c r="AO51" s="345">
        <v>16.399999999999999</v>
      </c>
      <c r="AP51" s="346">
        <v>63956</v>
      </c>
      <c r="AQ51" s="347">
        <v>25.7</v>
      </c>
      <c r="AR51" s="348">
        <v>-9.3000000000000007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3721335</v>
      </c>
      <c r="AN52" s="352">
        <v>45833</v>
      </c>
      <c r="AO52" s="353">
        <v>29.4</v>
      </c>
      <c r="AP52" s="354">
        <v>29239</v>
      </c>
      <c r="AQ52" s="355">
        <v>8.8000000000000007</v>
      </c>
      <c r="AR52" s="356">
        <v>20.6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6364423</v>
      </c>
      <c r="AN53" s="344">
        <v>78883</v>
      </c>
      <c r="AO53" s="345">
        <v>-5.7</v>
      </c>
      <c r="AP53" s="346">
        <v>66255</v>
      </c>
      <c r="AQ53" s="347">
        <v>3.6</v>
      </c>
      <c r="AR53" s="348">
        <v>-9.3000000000000007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2544977</v>
      </c>
      <c r="AN54" s="352">
        <v>31543</v>
      </c>
      <c r="AO54" s="353">
        <v>-31.2</v>
      </c>
      <c r="AP54" s="354">
        <v>31822</v>
      </c>
      <c r="AQ54" s="355">
        <v>8.8000000000000007</v>
      </c>
      <c r="AR54" s="356">
        <v>-40</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5724313</v>
      </c>
      <c r="AN55" s="344">
        <v>71537</v>
      </c>
      <c r="AO55" s="345">
        <v>-9.3000000000000007</v>
      </c>
      <c r="AP55" s="346">
        <v>92247</v>
      </c>
      <c r="AQ55" s="347">
        <v>39.200000000000003</v>
      </c>
      <c r="AR55" s="348">
        <v>-48.5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3213110</v>
      </c>
      <c r="AN56" s="352">
        <v>40154</v>
      </c>
      <c r="AO56" s="353">
        <v>27.3</v>
      </c>
      <c r="AP56" s="354">
        <v>37204</v>
      </c>
      <c r="AQ56" s="355">
        <v>16.899999999999999</v>
      </c>
      <c r="AR56" s="356">
        <v>10.4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4835835</v>
      </c>
      <c r="AN57" s="344">
        <v>60756</v>
      </c>
      <c r="AO57" s="345">
        <v>-15.1</v>
      </c>
      <c r="AP57" s="346">
        <v>67319</v>
      </c>
      <c r="AQ57" s="347">
        <v>-27</v>
      </c>
      <c r="AR57" s="348">
        <v>11.9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3317374</v>
      </c>
      <c r="AN58" s="352">
        <v>41679</v>
      </c>
      <c r="AO58" s="353">
        <v>3.8</v>
      </c>
      <c r="AP58" s="354">
        <v>38101</v>
      </c>
      <c r="AQ58" s="355">
        <v>2.4</v>
      </c>
      <c r="AR58" s="356">
        <v>1.4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4008352</v>
      </c>
      <c r="AN59" s="344">
        <v>50678</v>
      </c>
      <c r="AO59" s="345">
        <v>-16.600000000000001</v>
      </c>
      <c r="AP59" s="346">
        <v>70615</v>
      </c>
      <c r="AQ59" s="347">
        <v>4.9000000000000004</v>
      </c>
      <c r="AR59" s="348">
        <v>-21.5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2787267</v>
      </c>
      <c r="AN60" s="352">
        <v>35239</v>
      </c>
      <c r="AO60" s="353">
        <v>-15.5</v>
      </c>
      <c r="AP60" s="354">
        <v>37382</v>
      </c>
      <c r="AQ60" s="355">
        <v>-1.9</v>
      </c>
      <c r="AR60" s="356">
        <v>-13.6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5544762</v>
      </c>
      <c r="AN61" s="359">
        <v>69099</v>
      </c>
      <c r="AO61" s="360">
        <v>-6.1</v>
      </c>
      <c r="AP61" s="361">
        <v>72078</v>
      </c>
      <c r="AQ61" s="362">
        <v>9.3000000000000007</v>
      </c>
      <c r="AR61" s="348">
        <v>-15.4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3116813</v>
      </c>
      <c r="AN62" s="352">
        <v>38890</v>
      </c>
      <c r="AO62" s="353">
        <v>2.8</v>
      </c>
      <c r="AP62" s="354">
        <v>34750</v>
      </c>
      <c r="AQ62" s="355">
        <v>7</v>
      </c>
      <c r="AR62" s="356">
        <v>-4.2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5RU6+v3NGLJNvl8Lubk5xwfycBvyqErN8voZVmgEg1B+EZDMplj8Re4vv8v/nG0zPq+MKMR7j0K/RR7cYxhBg==" saltValue="vdcybaA8L801BvthkL4v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pCCEgdxn3o0tqPv4COYZjgzDetniDlr84r4lwQ6H3AzgClgW3es6eaZp5TOOqYLpzFN3UFRA7v1bOC9spJ4Yg==" saltValue="S0UNcu/iZ4RgGgWqSLYGA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XeMQXLjnSsUrvCJc7NtKKhg3ykEWFaqe9QwYK1rfAVxjhs6lZAjDcjoa5riYny9CbxIfTYvtOkdEMZx4iEHlQ==" saltValue="NQJDuEGPgLybZwIMj3QoC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9.9700000000000006</v>
      </c>
      <c r="G47" s="12">
        <v>7.85</v>
      </c>
      <c r="H47" s="12">
        <v>9.56</v>
      </c>
      <c r="I47" s="12">
        <v>9.7899999999999991</v>
      </c>
      <c r="J47" s="13">
        <v>11.43</v>
      </c>
    </row>
    <row r="48" spans="2:10" ht="57.75" customHeight="1">
      <c r="B48" s="14"/>
      <c r="C48" s="1214" t="s">
        <v>4</v>
      </c>
      <c r="D48" s="1214"/>
      <c r="E48" s="1215"/>
      <c r="F48" s="15">
        <v>4</v>
      </c>
      <c r="G48" s="16">
        <v>3.62</v>
      </c>
      <c r="H48" s="16">
        <v>3.07</v>
      </c>
      <c r="I48" s="16">
        <v>4.34</v>
      </c>
      <c r="J48" s="17">
        <v>3.87</v>
      </c>
    </row>
    <row r="49" spans="2:10" ht="57.75" customHeight="1" thickBot="1">
      <c r="B49" s="18"/>
      <c r="C49" s="1216" t="s">
        <v>5</v>
      </c>
      <c r="D49" s="1216"/>
      <c r="E49" s="1217"/>
      <c r="F49" s="19">
        <v>0.2</v>
      </c>
      <c r="G49" s="20" t="s">
        <v>562</v>
      </c>
      <c r="H49" s="20">
        <v>0.46</v>
      </c>
      <c r="I49" s="20">
        <v>1.01</v>
      </c>
      <c r="J49" s="21" t="s">
        <v>563</v>
      </c>
    </row>
    <row r="50" spans="2:10" ht="13.5" customHeight="1"/>
    <row r="51" spans="2:10" ht="13.5" hidden="1" customHeight="1"/>
    <row r="52" spans="2:10" ht="13.5" hidden="1" customHeight="1"/>
    <row r="53" spans="2:10" ht="13.5" hidden="1" customHeight="1"/>
  </sheetData>
  <sheetProtection algorithmName="SHA-512" hashValue="0wbKX9FE3ZpYrP+WOa4ythpa4ONnaAADQCndPJWPBg73z9zErJu1fYWLHqSCEgy/lKfO2bbfg60g6+oLNL2+Jg==" saltValue="KtMOnJuiB4oLgAAVp+la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島村 孝之</dc:creator>
  <cp:lastModifiedBy> </cp:lastModifiedBy>
  <cp:lastPrinted>2019-03-27T02:02:14Z</cp:lastPrinted>
  <dcterms:created xsi:type="dcterms:W3CDTF">2019-03-18T06:42:00Z</dcterms:created>
  <dcterms:modified xsi:type="dcterms:W3CDTF">2019-10-29T23:39:13Z</dcterms:modified>
</cp:coreProperties>
</file>