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41.192\share\00課内共有\企画振興部内からの照会\R4\デジタル戦略推進課分\221206　【デジタル戦略推進課・依頼】庁内各所属保有データの提出について（依頼）\地域交通班分\"/>
    </mc:Choice>
  </mc:AlternateContent>
  <bookViews>
    <workbookView xWindow="1395" yWindow="0" windowWidth="18435" windowHeight="10170" activeTab="1"/>
  </bookViews>
  <sheets>
    <sheet name="輸送人員（2022）" sheetId="11" r:id="rId1"/>
    <sheet name="輸送人員 (2021)" sheetId="1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9" i="12" l="1"/>
  <c r="AL19" i="12"/>
  <c r="AK19" i="12"/>
  <c r="AQ13" i="12"/>
  <c r="AP13" i="12"/>
  <c r="AO13" i="12"/>
  <c r="AN13" i="12"/>
  <c r="AJ13" i="12"/>
  <c r="AI13" i="12"/>
  <c r="AH13" i="12"/>
  <c r="AG13" i="12"/>
  <c r="AC13" i="12"/>
  <c r="AB13" i="12"/>
  <c r="AA13" i="12"/>
  <c r="Z13" i="12"/>
  <c r="V13" i="12"/>
  <c r="U13" i="12"/>
  <c r="T13" i="12"/>
  <c r="S13" i="12"/>
  <c r="O13" i="12"/>
  <c r="N13" i="12"/>
  <c r="M13" i="12"/>
  <c r="L13" i="12"/>
  <c r="H13" i="12"/>
  <c r="G13" i="12"/>
  <c r="F13" i="12"/>
  <c r="E13" i="12"/>
  <c r="AQ7" i="12"/>
  <c r="AP7" i="12"/>
  <c r="AO7" i="12"/>
  <c r="AN7" i="12"/>
  <c r="AJ7" i="12"/>
  <c r="AI7" i="12"/>
  <c r="AH7" i="12"/>
  <c r="AG7" i="12"/>
  <c r="AC7" i="12"/>
  <c r="AB7" i="12"/>
  <c r="AA7" i="12"/>
  <c r="Z7" i="12"/>
  <c r="V7" i="12"/>
  <c r="U7" i="12"/>
  <c r="T7" i="12"/>
  <c r="S7" i="12"/>
  <c r="O7" i="12"/>
  <c r="N7" i="12"/>
  <c r="M7" i="12"/>
  <c r="L7" i="12"/>
  <c r="H7" i="12"/>
  <c r="G7" i="12"/>
  <c r="F7" i="12"/>
  <c r="E7" i="12"/>
  <c r="AM18" i="12"/>
  <c r="AL18" i="12"/>
  <c r="AK18" i="12"/>
  <c r="AQ12" i="12"/>
  <c r="AP12" i="12"/>
  <c r="AO12" i="12"/>
  <c r="AN12" i="12"/>
  <c r="AJ12" i="12"/>
  <c r="AI12" i="12"/>
  <c r="AH12" i="12"/>
  <c r="AG12" i="12"/>
  <c r="AC12" i="12"/>
  <c r="AB12" i="12"/>
  <c r="AA12" i="12"/>
  <c r="Z12" i="12"/>
  <c r="V12" i="12"/>
  <c r="U12" i="12"/>
  <c r="T12" i="12"/>
  <c r="S12" i="12"/>
  <c r="O12" i="12"/>
  <c r="N12" i="12"/>
  <c r="M12" i="12"/>
  <c r="L12" i="12"/>
  <c r="H12" i="12"/>
  <c r="G12" i="12"/>
  <c r="F12" i="12"/>
  <c r="E12" i="12"/>
  <c r="AQ6" i="12"/>
  <c r="AP6" i="12"/>
  <c r="AO6" i="12"/>
  <c r="AN6" i="12"/>
  <c r="AJ6" i="12"/>
  <c r="AI6" i="12"/>
  <c r="AH6" i="12"/>
  <c r="AG6" i="12"/>
  <c r="AC6" i="12"/>
  <c r="AB6" i="12"/>
  <c r="AA6" i="12"/>
  <c r="Z6" i="12"/>
  <c r="V6" i="12"/>
  <c r="U6" i="12"/>
  <c r="T6" i="12"/>
  <c r="S6" i="12"/>
  <c r="O6" i="12"/>
  <c r="N6" i="12"/>
  <c r="M6" i="12"/>
  <c r="L6" i="12"/>
  <c r="H6" i="12"/>
  <c r="G6" i="12"/>
  <c r="F6" i="12"/>
  <c r="E6" i="12"/>
  <c r="AQ19" i="12" l="1"/>
  <c r="AP18" i="12"/>
  <c r="AN19" i="12"/>
  <c r="AN18" i="12"/>
  <c r="AO19" i="12"/>
  <c r="AQ18" i="12"/>
  <c r="AO18" i="12"/>
  <c r="AP19" i="12"/>
  <c r="AY7" i="11" l="1"/>
  <c r="AX7" i="11"/>
  <c r="AW7" i="11"/>
  <c r="AV7" i="11"/>
  <c r="AS7" i="11"/>
  <c r="AR7" i="11"/>
  <c r="AO7" i="11"/>
  <c r="AN7" i="11"/>
  <c r="AK7" i="11"/>
  <c r="AJ7" i="11"/>
  <c r="AG7" i="11"/>
  <c r="AF7" i="11"/>
  <c r="AC7" i="11"/>
  <c r="AB7" i="11"/>
  <c r="Y7" i="11"/>
  <c r="X7" i="11"/>
  <c r="U7" i="11"/>
  <c r="T7" i="11"/>
  <c r="Q7" i="11"/>
  <c r="P7" i="11"/>
  <c r="M7" i="11"/>
  <c r="L7" i="11"/>
  <c r="I7" i="11"/>
  <c r="H7" i="11"/>
  <c r="E7" i="11"/>
  <c r="D7" i="11"/>
  <c r="AY6" i="11"/>
  <c r="AX6" i="11"/>
  <c r="AW6" i="11"/>
  <c r="AV6" i="11"/>
  <c r="AS6" i="11"/>
  <c r="AR6" i="11"/>
  <c r="AO6" i="11"/>
  <c r="AN6" i="11"/>
  <c r="AK6" i="11"/>
  <c r="AJ6" i="11"/>
  <c r="AG6" i="11"/>
  <c r="AF6" i="11"/>
  <c r="AC6" i="11"/>
  <c r="AB6" i="11"/>
  <c r="Y6" i="11"/>
  <c r="X6" i="11"/>
  <c r="U6" i="11"/>
  <c r="T6" i="11"/>
  <c r="Q6" i="11"/>
  <c r="P6" i="11"/>
  <c r="M6" i="11"/>
  <c r="L6" i="11"/>
  <c r="I6" i="11"/>
  <c r="H6" i="11"/>
  <c r="E6" i="11"/>
  <c r="D6" i="11"/>
  <c r="BA7" i="11" l="1"/>
  <c r="BA6" i="11"/>
  <c r="AZ6" i="11"/>
  <c r="AZ7" i="11"/>
</calcChain>
</file>

<file path=xl/sharedStrings.xml><?xml version="1.0" encoding="utf-8"?>
<sst xmlns="http://schemas.openxmlformats.org/spreadsheetml/2006/main" count="251" uniqueCount="35">
  <si>
    <t>4月</t>
    <rPh sb="1" eb="2">
      <t>ガツ</t>
    </rPh>
    <phoneticPr fontId="2"/>
  </si>
  <si>
    <t>増減</t>
    <rPh sb="0" eb="2">
      <t>ゾウゲン</t>
    </rPh>
    <phoneticPr fontId="2"/>
  </si>
  <si>
    <t>割合</t>
    <rPh sb="0" eb="2">
      <t>ワリアイ</t>
    </rPh>
    <phoneticPr fontId="2"/>
  </si>
  <si>
    <t>合計</t>
    <rPh sb="0" eb="2">
      <t>ゴウケイ</t>
    </rPh>
    <phoneticPr fontId="2"/>
  </si>
  <si>
    <t>2月</t>
  </si>
  <si>
    <t>年度</t>
    <rPh sb="0" eb="2">
      <t>ネンド</t>
    </rPh>
    <phoneticPr fontId="2"/>
  </si>
  <si>
    <t>月</t>
    <rPh sb="0" eb="1">
      <t>ツキ</t>
    </rPh>
    <phoneticPr fontId="2"/>
  </si>
  <si>
    <t>2021年</t>
    <rPh sb="4" eb="5">
      <t>ネン</t>
    </rPh>
    <phoneticPr fontId="2"/>
  </si>
  <si>
    <t>運賃</t>
    <rPh sb="0" eb="2">
      <t>ウンチン</t>
    </rPh>
    <phoneticPr fontId="2"/>
  </si>
  <si>
    <t>人員</t>
    <rPh sb="0" eb="2">
      <t>ジンイン</t>
    </rPh>
    <phoneticPr fontId="2"/>
  </si>
  <si>
    <t>5月</t>
  </si>
  <si>
    <t>6月</t>
  </si>
  <si>
    <t>7月</t>
  </si>
  <si>
    <t>11月</t>
  </si>
  <si>
    <t>2022年</t>
    <rPh sb="4" eb="5">
      <t>ネン</t>
    </rPh>
    <phoneticPr fontId="2"/>
  </si>
  <si>
    <t>対2021年度</t>
    <rPh sb="0" eb="1">
      <t>タイ</t>
    </rPh>
    <rPh sb="5" eb="7">
      <t>ネンド</t>
    </rPh>
    <phoneticPr fontId="2"/>
  </si>
  <si>
    <t>8月</t>
  </si>
  <si>
    <t>9月</t>
  </si>
  <si>
    <t>10月</t>
  </si>
  <si>
    <t>12月</t>
  </si>
  <si>
    <t>1月</t>
  </si>
  <si>
    <t>3月</t>
  </si>
  <si>
    <t>毎月の運賃・乗車人員並びに割合（熊本電気鉄道株式会社）</t>
    <rPh sb="16" eb="26">
      <t>クマモトデンキテツドウカブシキガイシャ</t>
    </rPh>
    <phoneticPr fontId="2"/>
  </si>
  <si>
    <t>対2019年度</t>
    <rPh sb="0" eb="1">
      <t>タイ</t>
    </rPh>
    <rPh sb="5" eb="7">
      <t>ネンド</t>
    </rPh>
    <phoneticPr fontId="2"/>
  </si>
  <si>
    <t>対2020年度</t>
    <rPh sb="0" eb="1">
      <t>タイ</t>
    </rPh>
    <rPh sb="5" eb="7">
      <t>ネンド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</si>
  <si>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</si>
  <si>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</si>
  <si>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</si>
  <si>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</si>
  <si>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</si>
  <si>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</si>
  <si>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</si>
  <si>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3月</t>
    <phoneticPr fontId="2"/>
  </si>
  <si>
    <t>2022年度</t>
    <rPh sb="4" eb="5">
      <t>ネン</t>
    </rPh>
    <rPh sb="5" eb="6">
      <t>ド</t>
    </rPh>
    <phoneticPr fontId="2"/>
  </si>
  <si>
    <t>2021年度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</si>
</sst>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▲ &quot;#,##0"/>
    <numFmt numFmtId="178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vertical="center" shrinkToFit="1"/>
    </xf>
    <xf numFmtId="177" fontId="4" fillId="0" borderId="10" xfId="0" applyNumberFormat="1" applyFont="1" applyBorder="1" applyAlignment="1">
      <alignment vertical="center" shrinkToFit="1"/>
    </xf>
    <xf numFmtId="177" fontId="4" fillId="0" borderId="8" xfId="0" applyNumberFormat="1" applyFont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4" borderId="4" xfId="0" applyNumberFormat="1" applyFont="1" applyFill="1" applyBorder="1" applyAlignment="1">
      <alignment vertical="center" shrinkToFit="1"/>
    </xf>
    <xf numFmtId="177" fontId="4" fillId="4" borderId="10" xfId="0" applyNumberFormat="1" applyFont="1" applyFill="1" applyBorder="1" applyAlignment="1">
      <alignment vertical="center" shrinkToFit="1"/>
    </xf>
    <xf numFmtId="178" fontId="4" fillId="4" borderId="5" xfId="0" applyNumberFormat="1" applyFont="1" applyFill="1" applyBorder="1" applyAlignment="1">
      <alignment vertical="center" shrinkToFit="1"/>
    </xf>
    <xf numFmtId="176" fontId="4" fillId="4" borderId="6" xfId="0" applyNumberFormat="1" applyFont="1" applyFill="1" applyBorder="1" applyAlignment="1">
      <alignment vertical="center" shrinkToFit="1"/>
    </xf>
    <xf numFmtId="177" fontId="4" fillId="4" borderId="8" xfId="0" applyNumberFormat="1" applyFont="1" applyFill="1" applyBorder="1" applyAlignment="1">
      <alignment vertical="center" shrinkToFit="1"/>
    </xf>
    <xf numFmtId="178" fontId="4" fillId="4" borderId="7" xfId="0" applyNumberFormat="1" applyFont="1" applyFill="1" applyBorder="1" applyAlignment="1">
      <alignment vertical="center" shrinkToFit="1"/>
    </xf>
    <xf numFmtId="176" fontId="4" fillId="4" borderId="13" xfId="0" applyNumberFormat="1" applyFont="1" applyFill="1" applyBorder="1" applyAlignment="1">
      <alignment vertical="center" shrinkToFit="1"/>
    </xf>
    <xf numFmtId="176" fontId="4" fillId="4" borderId="15" xfId="0" applyNumberFormat="1" applyFont="1" applyFill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6" fontId="3" fillId="0" borderId="15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176" fontId="4" fillId="0" borderId="6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8" fontId="4" fillId="3" borderId="5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7" fontId="0" fillId="0" borderId="4" xfId="0" applyNumberFormat="1" applyBorder="1" applyAlignment="1">
      <alignment vertical="center" shrinkToFit="1"/>
    </xf>
    <xf numFmtId="177" fontId="0" fillId="0" borderId="38" xfId="0" applyNumberForma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8" fontId="3" fillId="0" borderId="13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177" fontId="5" fillId="0" borderId="38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7" fontId="3" fillId="0" borderId="33" xfId="0" applyNumberFormat="1" applyFont="1" applyBorder="1" applyAlignment="1">
      <alignment vertical="center" shrinkToFit="1"/>
    </xf>
    <xf numFmtId="178" fontId="3" fillId="0" borderId="3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38" xfId="0" applyNumberFormat="1" applyFont="1" applyBorder="1" applyAlignment="1">
      <alignment vertical="center" shrinkToFit="1"/>
    </xf>
    <xf numFmtId="176" fontId="4" fillId="4" borderId="38" xfId="0" applyNumberFormat="1" applyFont="1" applyFill="1" applyBorder="1" applyAlignment="1">
      <alignment vertical="center" shrinkToFit="1"/>
    </xf>
    <xf numFmtId="178" fontId="4" fillId="4" borderId="13" xfId="0" applyNumberFormat="1" applyFont="1" applyFill="1" applyBorder="1" applyAlignment="1">
      <alignment vertical="center" shrinkToFit="1"/>
    </xf>
    <xf numFmtId="176" fontId="4" fillId="0" borderId="39" xfId="0" applyNumberFormat="1" applyFont="1" applyFill="1" applyBorder="1" applyAlignment="1">
      <alignment vertical="center" shrinkToFit="1"/>
    </xf>
    <xf numFmtId="176" fontId="3" fillId="0" borderId="9" xfId="0" applyNumberFormat="1" applyFont="1" applyFill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7" fontId="4" fillId="0" borderId="40" xfId="0" applyNumberFormat="1" applyFont="1" applyBorder="1" applyAlignment="1">
      <alignment vertical="center" shrinkToFit="1"/>
    </xf>
    <xf numFmtId="178" fontId="3" fillId="0" borderId="7" xfId="0" applyNumberFormat="1" applyFont="1" applyFill="1" applyBorder="1" applyAlignment="1">
      <alignment vertical="center" shrinkToFit="1"/>
    </xf>
    <xf numFmtId="177" fontId="0" fillId="0" borderId="6" xfId="0" applyNumberFormat="1" applyFill="1" applyBorder="1" applyAlignment="1">
      <alignment vertical="center" shrinkToFit="1"/>
    </xf>
    <xf numFmtId="177" fontId="0" fillId="0" borderId="39" xfId="0" applyNumberFormat="1" applyFill="1" applyBorder="1" applyAlignment="1">
      <alignment vertical="center" shrinkToFit="1"/>
    </xf>
    <xf numFmtId="177" fontId="3" fillId="0" borderId="9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178" fontId="3" fillId="0" borderId="15" xfId="0" applyNumberFormat="1" applyFont="1" applyBorder="1" applyAlignment="1">
      <alignment vertical="center" shrinkToFit="1"/>
    </xf>
    <xf numFmtId="177" fontId="3" fillId="0" borderId="40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177" fontId="0" fillId="0" borderId="39" xfId="0" applyNumberForma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7" fontId="5" fillId="5" borderId="6" xfId="0" applyNumberFormat="1" applyFont="1" applyFill="1" applyBorder="1" applyAlignment="1">
      <alignment vertical="center" shrinkToFit="1"/>
    </xf>
    <xf numFmtId="177" fontId="5" fillId="5" borderId="39" xfId="0" applyNumberFormat="1" applyFont="1" applyFill="1" applyBorder="1" applyAlignment="1">
      <alignment vertical="center" shrinkToFit="1"/>
    </xf>
    <xf numFmtId="176" fontId="3" fillId="5" borderId="41" xfId="0" applyNumberFormat="1" applyFont="1" applyFill="1" applyBorder="1" applyAlignment="1">
      <alignment vertical="center" shrinkToFit="1"/>
    </xf>
    <xf numFmtId="177" fontId="3" fillId="0" borderId="42" xfId="0" applyNumberFormat="1" applyFont="1" applyBorder="1" applyAlignment="1">
      <alignment vertical="center" shrinkToFit="1"/>
    </xf>
    <xf numFmtId="178" fontId="3" fillId="0" borderId="42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39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177" fontId="5" fillId="0" borderId="39" xfId="0" applyNumberFormat="1" applyFont="1" applyFill="1" applyBorder="1" applyAlignment="1">
      <alignment vertical="center" shrinkToFit="1"/>
    </xf>
    <xf numFmtId="176" fontId="4" fillId="4" borderId="39" xfId="0" applyNumberFormat="1" applyFont="1" applyFill="1" applyBorder="1" applyAlignment="1">
      <alignment vertical="center" shrinkToFit="1"/>
    </xf>
    <xf numFmtId="178" fontId="4" fillId="4" borderId="15" xfId="0" applyNumberFormat="1" applyFont="1" applyFill="1" applyBorder="1" applyAlignment="1">
      <alignment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center" vertical="center" shrinkToFit="1"/>
    </xf>
    <xf numFmtId="176" fontId="0" fillId="0" borderId="48" xfId="0" applyNumberFormat="1" applyBorder="1" applyAlignment="1">
      <alignment vertical="center" shrinkToFit="1"/>
    </xf>
    <xf numFmtId="178" fontId="3" fillId="0" borderId="49" xfId="0" applyNumberFormat="1" applyFont="1" applyBorder="1" applyAlignment="1">
      <alignment vertical="center" shrinkToFit="1"/>
    </xf>
    <xf numFmtId="176" fontId="0" fillId="0" borderId="50" xfId="0" applyNumberFormat="1" applyFill="1" applyBorder="1" applyAlignment="1">
      <alignment vertical="center" shrinkToFit="1"/>
    </xf>
    <xf numFmtId="176" fontId="0" fillId="0" borderId="51" xfId="0" applyNumberFormat="1" applyFill="1" applyBorder="1" applyAlignment="1">
      <alignment vertical="center" shrinkToFit="1"/>
    </xf>
    <xf numFmtId="177" fontId="3" fillId="0" borderId="51" xfId="0" applyNumberFormat="1" applyFont="1" applyBorder="1" applyAlignment="1">
      <alignment vertical="center" shrinkToFit="1"/>
    </xf>
    <xf numFmtId="177" fontId="3" fillId="0" borderId="52" xfId="0" applyNumberFormat="1" applyFont="1" applyBorder="1" applyAlignment="1">
      <alignment vertical="center" shrinkToFit="1"/>
    </xf>
    <xf numFmtId="178" fontId="3" fillId="0" borderId="53" xfId="0" applyNumberFormat="1" applyFont="1" applyBorder="1" applyAlignment="1">
      <alignment vertical="center" shrinkToFit="1"/>
    </xf>
    <xf numFmtId="177" fontId="3" fillId="0" borderId="54" xfId="0" applyNumberFormat="1" applyFont="1" applyBorder="1" applyAlignment="1">
      <alignment vertical="center" shrinkToFit="1"/>
    </xf>
    <xf numFmtId="178" fontId="3" fillId="0" borderId="55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4" sqref="B4:C4"/>
    </sheetView>
  </sheetViews>
  <sheetFormatPr defaultRowHeight="18.75" x14ac:dyDescent="0.4"/>
  <cols>
    <col min="1" max="1" width="12.125" customWidth="1"/>
    <col min="2" max="29" width="8.375" customWidth="1"/>
    <col min="30" max="49" width="8.375" hidden="1" customWidth="1"/>
    <col min="50" max="115" width="8.375" customWidth="1"/>
    <col min="116" max="116" width="9.625" bestFit="1" customWidth="1"/>
    <col min="117" max="136" width="8.375" customWidth="1"/>
  </cols>
  <sheetData>
    <row r="1" spans="1:130" ht="24" x14ac:dyDescent="0.4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</row>
    <row r="2" spans="1:130" ht="19.5" thickBot="1" x14ac:dyDescent="0.45"/>
    <row r="3" spans="1:130" ht="29.45" customHeight="1" thickTop="1" thickBot="1" x14ac:dyDescent="0.45">
      <c r="A3" s="3" t="s">
        <v>6</v>
      </c>
      <c r="B3" s="36" t="s">
        <v>0</v>
      </c>
      <c r="C3" s="37"/>
      <c r="D3" s="37"/>
      <c r="E3" s="38"/>
      <c r="F3" s="36" t="s">
        <v>10</v>
      </c>
      <c r="G3" s="37"/>
      <c r="H3" s="37"/>
      <c r="I3" s="38"/>
      <c r="J3" s="36" t="s">
        <v>11</v>
      </c>
      <c r="K3" s="37"/>
      <c r="L3" s="37"/>
      <c r="M3" s="38"/>
      <c r="N3" s="36" t="s">
        <v>12</v>
      </c>
      <c r="O3" s="37"/>
      <c r="P3" s="37"/>
      <c r="Q3" s="38"/>
      <c r="R3" s="36" t="s">
        <v>16</v>
      </c>
      <c r="S3" s="37"/>
      <c r="T3" s="37"/>
      <c r="U3" s="38"/>
      <c r="V3" s="36" t="s">
        <v>17</v>
      </c>
      <c r="W3" s="37"/>
      <c r="X3" s="37"/>
      <c r="Y3" s="38"/>
      <c r="Z3" s="36" t="s">
        <v>18</v>
      </c>
      <c r="AA3" s="37"/>
      <c r="AB3" s="37"/>
      <c r="AC3" s="38"/>
      <c r="AD3" s="36" t="s">
        <v>13</v>
      </c>
      <c r="AE3" s="37"/>
      <c r="AF3" s="37"/>
      <c r="AG3" s="38"/>
      <c r="AH3" s="36" t="s">
        <v>19</v>
      </c>
      <c r="AI3" s="37"/>
      <c r="AJ3" s="37"/>
      <c r="AK3" s="38"/>
      <c r="AL3" s="36" t="s">
        <v>20</v>
      </c>
      <c r="AM3" s="37"/>
      <c r="AN3" s="37"/>
      <c r="AO3" s="38"/>
      <c r="AP3" s="36" t="s">
        <v>4</v>
      </c>
      <c r="AQ3" s="37"/>
      <c r="AR3" s="37"/>
      <c r="AS3" s="38"/>
      <c r="AT3" s="36" t="s">
        <v>21</v>
      </c>
      <c r="AU3" s="37"/>
      <c r="AV3" s="37"/>
      <c r="AW3" s="38"/>
      <c r="AX3" s="36" t="s">
        <v>3</v>
      </c>
      <c r="AY3" s="37"/>
      <c r="AZ3" s="37"/>
      <c r="BA3" s="38"/>
    </row>
    <row r="4" spans="1:130" ht="29.45" customHeight="1" thickTop="1" x14ac:dyDescent="0.4">
      <c r="A4" s="3" t="s">
        <v>33</v>
      </c>
      <c r="B4" s="39" t="s">
        <v>5</v>
      </c>
      <c r="C4" s="40"/>
      <c r="D4" s="41" t="s">
        <v>15</v>
      </c>
      <c r="E4" s="42"/>
      <c r="F4" s="39" t="s">
        <v>5</v>
      </c>
      <c r="G4" s="40"/>
      <c r="H4" s="41" t="s">
        <v>15</v>
      </c>
      <c r="I4" s="43"/>
      <c r="J4" s="44" t="s">
        <v>5</v>
      </c>
      <c r="K4" s="45"/>
      <c r="L4" s="46" t="s">
        <v>15</v>
      </c>
      <c r="M4" s="47"/>
      <c r="N4" s="44" t="s">
        <v>5</v>
      </c>
      <c r="O4" s="45"/>
      <c r="P4" s="46" t="s">
        <v>15</v>
      </c>
      <c r="Q4" s="47"/>
      <c r="R4" s="44" t="s">
        <v>5</v>
      </c>
      <c r="S4" s="45"/>
      <c r="T4" s="46" t="s">
        <v>15</v>
      </c>
      <c r="U4" s="47"/>
      <c r="V4" s="44" t="s">
        <v>5</v>
      </c>
      <c r="W4" s="45"/>
      <c r="X4" s="46" t="s">
        <v>15</v>
      </c>
      <c r="Y4" s="47"/>
      <c r="Z4" s="44" t="s">
        <v>5</v>
      </c>
      <c r="AA4" s="45"/>
      <c r="AB4" s="46" t="s">
        <v>15</v>
      </c>
      <c r="AC4" s="47"/>
      <c r="AD4" s="44" t="s">
        <v>5</v>
      </c>
      <c r="AE4" s="45"/>
      <c r="AF4" s="46" t="s">
        <v>15</v>
      </c>
      <c r="AG4" s="47"/>
      <c r="AH4" s="44" t="s">
        <v>5</v>
      </c>
      <c r="AI4" s="45"/>
      <c r="AJ4" s="46" t="s">
        <v>15</v>
      </c>
      <c r="AK4" s="47"/>
      <c r="AL4" s="44" t="s">
        <v>5</v>
      </c>
      <c r="AM4" s="45"/>
      <c r="AN4" s="46" t="s">
        <v>15</v>
      </c>
      <c r="AO4" s="47"/>
      <c r="AP4" s="44" t="s">
        <v>5</v>
      </c>
      <c r="AQ4" s="45"/>
      <c r="AR4" s="46" t="s">
        <v>15</v>
      </c>
      <c r="AS4" s="47"/>
      <c r="AT4" s="44" t="s">
        <v>5</v>
      </c>
      <c r="AU4" s="45"/>
      <c r="AV4" s="46" t="s">
        <v>15</v>
      </c>
      <c r="AW4" s="47"/>
      <c r="AX4" s="48" t="s">
        <v>5</v>
      </c>
      <c r="AY4" s="49"/>
      <c r="AZ4" s="50" t="s">
        <v>15</v>
      </c>
      <c r="BA4" s="51"/>
    </row>
    <row r="5" spans="1:130" ht="29.45" customHeight="1" x14ac:dyDescent="0.4">
      <c r="A5" s="2" t="s">
        <v>5</v>
      </c>
      <c r="B5" s="19" t="s">
        <v>7</v>
      </c>
      <c r="C5" s="7" t="s">
        <v>14</v>
      </c>
      <c r="D5" s="20" t="s">
        <v>1</v>
      </c>
      <c r="E5" s="21" t="s">
        <v>2</v>
      </c>
      <c r="F5" s="19" t="s">
        <v>7</v>
      </c>
      <c r="G5" s="7" t="s">
        <v>14</v>
      </c>
      <c r="H5" s="20" t="s">
        <v>1</v>
      </c>
      <c r="I5" s="32" t="s">
        <v>2</v>
      </c>
      <c r="J5" s="19" t="s">
        <v>7</v>
      </c>
      <c r="K5" s="7" t="s">
        <v>14</v>
      </c>
      <c r="L5" s="20" t="s">
        <v>1</v>
      </c>
      <c r="M5" s="21" t="s">
        <v>2</v>
      </c>
      <c r="N5" s="19" t="s">
        <v>7</v>
      </c>
      <c r="O5" s="7" t="s">
        <v>14</v>
      </c>
      <c r="P5" s="20" t="s">
        <v>1</v>
      </c>
      <c r="Q5" s="31" t="s">
        <v>2</v>
      </c>
      <c r="R5" s="19" t="s">
        <v>7</v>
      </c>
      <c r="S5" s="7" t="s">
        <v>14</v>
      </c>
      <c r="T5" s="20" t="s">
        <v>1</v>
      </c>
      <c r="U5" s="21" t="s">
        <v>2</v>
      </c>
      <c r="V5" s="19" t="s">
        <v>7</v>
      </c>
      <c r="W5" s="7" t="s">
        <v>14</v>
      </c>
      <c r="X5" s="20" t="s">
        <v>1</v>
      </c>
      <c r="Y5" s="21" t="s">
        <v>2</v>
      </c>
      <c r="Z5" s="19" t="s">
        <v>7</v>
      </c>
      <c r="AA5" s="7" t="s">
        <v>14</v>
      </c>
      <c r="AB5" s="20" t="s">
        <v>1</v>
      </c>
      <c r="AC5" s="21" t="s">
        <v>2</v>
      </c>
      <c r="AD5" s="19" t="s">
        <v>7</v>
      </c>
      <c r="AE5" s="7" t="s">
        <v>14</v>
      </c>
      <c r="AF5" s="20" t="s">
        <v>1</v>
      </c>
      <c r="AG5" s="21" t="s">
        <v>2</v>
      </c>
      <c r="AH5" s="19" t="s">
        <v>7</v>
      </c>
      <c r="AI5" s="7" t="s">
        <v>14</v>
      </c>
      <c r="AJ5" s="20" t="s">
        <v>1</v>
      </c>
      <c r="AK5" s="21" t="s">
        <v>2</v>
      </c>
      <c r="AL5" s="19" t="s">
        <v>7</v>
      </c>
      <c r="AM5" s="7" t="s">
        <v>14</v>
      </c>
      <c r="AN5" s="20" t="s">
        <v>1</v>
      </c>
      <c r="AO5" s="21" t="s">
        <v>2</v>
      </c>
      <c r="AP5" s="19" t="s">
        <v>7</v>
      </c>
      <c r="AQ5" s="7" t="s">
        <v>14</v>
      </c>
      <c r="AR5" s="20" t="s">
        <v>1</v>
      </c>
      <c r="AS5" s="21" t="s">
        <v>2</v>
      </c>
      <c r="AT5" s="19" t="s">
        <v>7</v>
      </c>
      <c r="AU5" s="7" t="s">
        <v>14</v>
      </c>
      <c r="AV5" s="20" t="s">
        <v>1</v>
      </c>
      <c r="AW5" s="21" t="s">
        <v>2</v>
      </c>
      <c r="AX5" s="19" t="s">
        <v>7</v>
      </c>
      <c r="AY5" s="7" t="s">
        <v>14</v>
      </c>
      <c r="AZ5" s="20" t="s">
        <v>1</v>
      </c>
      <c r="BA5" s="21" t="s">
        <v>2</v>
      </c>
    </row>
    <row r="6" spans="1:130" ht="29.45" customHeight="1" x14ac:dyDescent="0.4">
      <c r="A6" s="1" t="s">
        <v>8</v>
      </c>
      <c r="B6" s="4">
        <v>29241</v>
      </c>
      <c r="C6" s="18">
        <v>25859</v>
      </c>
      <c r="D6" s="5">
        <f>SUM(C6-B6)</f>
        <v>-3382</v>
      </c>
      <c r="E6" s="22">
        <f>SUM(C6/B6)</f>
        <v>0.88434048083170891</v>
      </c>
      <c r="F6" s="4">
        <v>20064</v>
      </c>
      <c r="G6" s="28">
        <v>29188</v>
      </c>
      <c r="H6" s="27">
        <f>SUM(G6-F6)</f>
        <v>9124</v>
      </c>
      <c r="I6" s="33">
        <f>SUM(G6/F6)</f>
        <v>1.4547448165869219</v>
      </c>
      <c r="J6" s="4">
        <v>21730</v>
      </c>
      <c r="K6" s="28">
        <v>26051</v>
      </c>
      <c r="L6" s="35">
        <f>SUM(K6-J6)</f>
        <v>4321</v>
      </c>
      <c r="M6" s="22">
        <f>SUM(K6/J6)</f>
        <v>1.1988495167970548</v>
      </c>
      <c r="N6" s="4">
        <v>24133</v>
      </c>
      <c r="O6" s="28">
        <v>26521</v>
      </c>
      <c r="P6" s="35">
        <f>SUM(O6-N6)</f>
        <v>2388</v>
      </c>
      <c r="Q6" s="22">
        <f>SUM(O6/N6)</f>
        <v>1.0989516429784942</v>
      </c>
      <c r="R6" s="4">
        <v>19280</v>
      </c>
      <c r="S6" s="28">
        <v>22015</v>
      </c>
      <c r="T6" s="35">
        <f>SUM(S6-R6)</f>
        <v>2735</v>
      </c>
      <c r="U6" s="22">
        <f>SUM(S6/R6)</f>
        <v>1.141856846473029</v>
      </c>
      <c r="V6" s="4">
        <v>19881</v>
      </c>
      <c r="W6" s="28">
        <v>26698</v>
      </c>
      <c r="X6" s="35">
        <f>SUM(W6-V6)</f>
        <v>6817</v>
      </c>
      <c r="Y6" s="22">
        <f>SUM(W6/V6)</f>
        <v>1.3428901966701876</v>
      </c>
      <c r="Z6" s="4">
        <v>24898</v>
      </c>
      <c r="AA6" s="28">
        <v>30949</v>
      </c>
      <c r="AB6" s="35">
        <f>SUM(AA6-Z6)</f>
        <v>6051</v>
      </c>
      <c r="AC6" s="22">
        <f>SUM(AA6/Z6)</f>
        <v>1.243031568800707</v>
      </c>
      <c r="AD6" s="4">
        <v>23971</v>
      </c>
      <c r="AE6" s="28"/>
      <c r="AF6" s="35">
        <f>SUM(AE6-AD6)</f>
        <v>-23971</v>
      </c>
      <c r="AG6" s="22">
        <f>SUM(AE6/AD6)</f>
        <v>0</v>
      </c>
      <c r="AH6" s="4">
        <v>23381</v>
      </c>
      <c r="AI6" s="28"/>
      <c r="AJ6" s="35">
        <f>SUM(AI6-AH6)</f>
        <v>-23381</v>
      </c>
      <c r="AK6" s="22">
        <f>SUM(AI6/AH6)</f>
        <v>0</v>
      </c>
      <c r="AL6" s="4">
        <v>24081</v>
      </c>
      <c r="AM6" s="28"/>
      <c r="AN6" s="35">
        <f>SUM(AM6-AL6)</f>
        <v>-24081</v>
      </c>
      <c r="AO6" s="22">
        <f>SUM(AM6/AL6)</f>
        <v>0</v>
      </c>
      <c r="AP6" s="4">
        <v>15434</v>
      </c>
      <c r="AQ6" s="28"/>
      <c r="AR6" s="35">
        <f>SUM(AQ6-AP6)</f>
        <v>-15434</v>
      </c>
      <c r="AS6" s="22">
        <f>SUM(AQ6/AP6)</f>
        <v>0</v>
      </c>
      <c r="AT6" s="4">
        <v>16092</v>
      </c>
      <c r="AU6" s="28"/>
      <c r="AV6" s="35">
        <f>SUM(AU6-AT6)</f>
        <v>-16092</v>
      </c>
      <c r="AW6" s="22">
        <f>SUM(AU6/AT6)</f>
        <v>0</v>
      </c>
      <c r="AX6" s="10">
        <f>SUM(B6,F6,J6,N6,R6,V6,Z6)</f>
        <v>159227</v>
      </c>
      <c r="AY6" s="16">
        <f>SUM(C6,G6,K6,O6,S6,W6,AA6)</f>
        <v>187281</v>
      </c>
      <c r="AZ6" s="11">
        <f>SUM(AY6-AX6)</f>
        <v>28054</v>
      </c>
      <c r="BA6" s="12">
        <f>SUM(AY6/AX6)</f>
        <v>1.1761887117134657</v>
      </c>
    </row>
    <row r="7" spans="1:130" ht="29.45" customHeight="1" thickBot="1" x14ac:dyDescent="0.45">
      <c r="A7" s="8" t="s">
        <v>9</v>
      </c>
      <c r="B7" s="9">
        <v>122908</v>
      </c>
      <c r="C7" s="24">
        <v>127467</v>
      </c>
      <c r="D7" s="6">
        <f>SUM(C7-B7)</f>
        <v>4559</v>
      </c>
      <c r="E7" s="23">
        <f>SUM(C7/B7)</f>
        <v>1.0370927848472027</v>
      </c>
      <c r="F7" s="26">
        <v>87369</v>
      </c>
      <c r="G7" s="29">
        <v>132047</v>
      </c>
      <c r="H7" s="30">
        <f>SUM(G7-F7)</f>
        <v>44678</v>
      </c>
      <c r="I7" s="34">
        <f>SUM(G7/F7)</f>
        <v>1.5113713101901132</v>
      </c>
      <c r="J7" s="26">
        <v>94433</v>
      </c>
      <c r="K7" s="29">
        <v>137145</v>
      </c>
      <c r="L7" s="30">
        <f>SUM(K7-J7)</f>
        <v>42712</v>
      </c>
      <c r="M7" s="23">
        <f>SUM(K7/J7)</f>
        <v>1.452299513941101</v>
      </c>
      <c r="N7" s="26">
        <v>104438</v>
      </c>
      <c r="O7" s="29">
        <v>119711</v>
      </c>
      <c r="P7" s="30">
        <f>SUM(O7-N7)</f>
        <v>15273</v>
      </c>
      <c r="Q7" s="23">
        <f>SUM(O7/N7)</f>
        <v>1.1462398743752273</v>
      </c>
      <c r="R7" s="26">
        <v>85150</v>
      </c>
      <c r="S7" s="29">
        <v>98972</v>
      </c>
      <c r="T7" s="30">
        <f>SUM(S7-R7)</f>
        <v>13822</v>
      </c>
      <c r="U7" s="23">
        <f>SUM(S7/R7)</f>
        <v>1.1623253082795069</v>
      </c>
      <c r="V7" s="26">
        <v>85201</v>
      </c>
      <c r="W7" s="29">
        <v>122751</v>
      </c>
      <c r="X7" s="30">
        <f>SUM(W7-V7)</f>
        <v>37550</v>
      </c>
      <c r="Y7" s="23">
        <f>SUM(W7/V7)</f>
        <v>1.4407225267309069</v>
      </c>
      <c r="Z7" s="26">
        <v>106547</v>
      </c>
      <c r="AA7" s="29">
        <v>142116</v>
      </c>
      <c r="AB7" s="30">
        <f>SUM(AA7-Z7)</f>
        <v>35569</v>
      </c>
      <c r="AC7" s="23">
        <f>SUM(AA7/Z7)</f>
        <v>1.3338338949008419</v>
      </c>
      <c r="AD7" s="26">
        <v>108789</v>
      </c>
      <c r="AE7" s="29"/>
      <c r="AF7" s="30">
        <f>SUM(AE7-AD7)</f>
        <v>-108789</v>
      </c>
      <c r="AG7" s="23">
        <f>SUM(AE7/AD7)</f>
        <v>0</v>
      </c>
      <c r="AH7" s="26">
        <v>110073</v>
      </c>
      <c r="AI7" s="29"/>
      <c r="AJ7" s="30">
        <f>SUM(AI7-AH7)</f>
        <v>-110073</v>
      </c>
      <c r="AK7" s="23">
        <f>SUM(AI7/AH7)</f>
        <v>0</v>
      </c>
      <c r="AL7" s="26">
        <v>105113</v>
      </c>
      <c r="AM7" s="29"/>
      <c r="AN7" s="30">
        <f>SUM(AM7-AL7)</f>
        <v>-105113</v>
      </c>
      <c r="AO7" s="23">
        <f>SUM(AM7/AL7)</f>
        <v>0</v>
      </c>
      <c r="AP7" s="26">
        <v>70378</v>
      </c>
      <c r="AQ7" s="29"/>
      <c r="AR7" s="30">
        <f>SUM(AQ7-AP7)</f>
        <v>-70378</v>
      </c>
      <c r="AS7" s="23">
        <f>SUM(AQ7/AP7)</f>
        <v>0</v>
      </c>
      <c r="AT7" s="26">
        <v>102341</v>
      </c>
      <c r="AU7" s="29"/>
      <c r="AV7" s="30">
        <f>SUM(AU7-AT7)</f>
        <v>-102341</v>
      </c>
      <c r="AW7" s="23">
        <f>SUM(AU7/AT7)</f>
        <v>0</v>
      </c>
      <c r="AX7" s="13">
        <f>SUM(B7,F7,J7,N7,R7,V7,Z7)</f>
        <v>686046</v>
      </c>
      <c r="AY7" s="17">
        <f>SUM(C7,G7,K7,O7,S7,W7,AA7)</f>
        <v>880209</v>
      </c>
      <c r="AZ7" s="14">
        <f>SUM(AY7-AX7)</f>
        <v>194163</v>
      </c>
      <c r="BA7" s="15">
        <f>SUM(AY7/AX7)</f>
        <v>1.2830174653011606</v>
      </c>
    </row>
    <row r="8" spans="1:130" ht="19.5" thickTop="1" x14ac:dyDescent="0.4"/>
  </sheetData>
  <mergeCells count="39">
    <mergeCell ref="AX4:AY4"/>
    <mergeCell ref="AZ4:BA4"/>
    <mergeCell ref="AL4:AM4"/>
    <mergeCell ref="AN4:AO4"/>
    <mergeCell ref="AP4:AQ4"/>
    <mergeCell ref="AR4:AS4"/>
    <mergeCell ref="AT4:AU4"/>
    <mergeCell ref="AV4:AW4"/>
    <mergeCell ref="L4:M4"/>
    <mergeCell ref="AJ4:AK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B4:C4"/>
    <mergeCell ref="D4:E4"/>
    <mergeCell ref="F4:G4"/>
    <mergeCell ref="H4:I4"/>
    <mergeCell ref="J4:K4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</mergeCells>
  <phoneticPr fontId="2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0"/>
  <sheetViews>
    <sheetView tabSelected="1" view="pageBreakPreview" zoomScale="60" zoomScaleNormal="80" workbookViewId="0">
      <selection activeCell="B10" sqref="B10:D10"/>
    </sheetView>
  </sheetViews>
  <sheetFormatPr defaultRowHeight="18.75" x14ac:dyDescent="0.4"/>
  <cols>
    <col min="1" max="1" width="12.125" customWidth="1"/>
    <col min="2" max="47" width="8.375" customWidth="1"/>
    <col min="48" max="48" width="7.25" bestFit="1" customWidth="1"/>
    <col min="49" max="49" width="6.75" bestFit="1" customWidth="1"/>
    <col min="50" max="115" width="8.375" customWidth="1"/>
    <col min="116" max="116" width="9.625" bestFit="1" customWidth="1"/>
    <col min="117" max="136" width="8.375" customWidth="1"/>
  </cols>
  <sheetData>
    <row r="1" spans="1:130" ht="24" x14ac:dyDescent="0.4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</row>
    <row r="2" spans="1:130" ht="19.5" thickBot="1" x14ac:dyDescent="0.45"/>
    <row r="3" spans="1:130" ht="28.5" customHeight="1" thickTop="1" x14ac:dyDescent="0.4">
      <c r="A3" s="52" t="s">
        <v>6</v>
      </c>
      <c r="B3" s="53" t="s">
        <v>0</v>
      </c>
      <c r="C3" s="54"/>
      <c r="D3" s="54"/>
      <c r="E3" s="54"/>
      <c r="F3" s="54"/>
      <c r="G3" s="54"/>
      <c r="H3" s="51"/>
      <c r="I3" s="53" t="s">
        <v>10</v>
      </c>
      <c r="J3" s="54"/>
      <c r="K3" s="54"/>
      <c r="L3" s="54"/>
      <c r="M3" s="54"/>
      <c r="N3" s="54"/>
      <c r="O3" s="51"/>
      <c r="P3" s="53" t="s">
        <v>11</v>
      </c>
      <c r="Q3" s="54"/>
      <c r="R3" s="54"/>
      <c r="S3" s="54"/>
      <c r="T3" s="54"/>
      <c r="U3" s="54"/>
      <c r="V3" s="51"/>
      <c r="W3" s="53" t="s">
        <v>12</v>
      </c>
      <c r="X3" s="54"/>
      <c r="Y3" s="54"/>
      <c r="Z3" s="54"/>
      <c r="AA3" s="54"/>
      <c r="AB3" s="54"/>
      <c r="AC3" s="51"/>
      <c r="AD3" s="53" t="s">
        <v>27</v>
      </c>
      <c r="AE3" s="54"/>
      <c r="AF3" s="54"/>
      <c r="AG3" s="54"/>
      <c r="AH3" s="54"/>
      <c r="AI3" s="54"/>
      <c r="AJ3" s="54"/>
      <c r="AK3" s="125" t="s">
        <v>28</v>
      </c>
      <c r="AL3" s="126"/>
      <c r="AM3" s="126"/>
      <c r="AN3" s="126"/>
      <c r="AO3" s="126"/>
      <c r="AP3" s="126"/>
      <c r="AQ3" s="127"/>
    </row>
    <row r="4" spans="1:130" ht="28.5" customHeight="1" x14ac:dyDescent="0.4">
      <c r="A4" s="3" t="s">
        <v>34</v>
      </c>
      <c r="B4" s="48" t="s">
        <v>5</v>
      </c>
      <c r="C4" s="58"/>
      <c r="D4" s="49"/>
      <c r="E4" s="59" t="s">
        <v>23</v>
      </c>
      <c r="F4" s="49"/>
      <c r="G4" s="59" t="s">
        <v>24</v>
      </c>
      <c r="H4" s="60"/>
      <c r="I4" s="48" t="s">
        <v>5</v>
      </c>
      <c r="J4" s="58"/>
      <c r="K4" s="49"/>
      <c r="L4" s="59" t="s">
        <v>23</v>
      </c>
      <c r="M4" s="49"/>
      <c r="N4" s="59" t="s">
        <v>24</v>
      </c>
      <c r="O4" s="60"/>
      <c r="P4" s="48" t="s">
        <v>5</v>
      </c>
      <c r="Q4" s="58"/>
      <c r="R4" s="49"/>
      <c r="S4" s="59" t="s">
        <v>23</v>
      </c>
      <c r="T4" s="49"/>
      <c r="U4" s="59" t="s">
        <v>24</v>
      </c>
      <c r="V4" s="60"/>
      <c r="W4" s="48" t="s">
        <v>5</v>
      </c>
      <c r="X4" s="58"/>
      <c r="Y4" s="49"/>
      <c r="Z4" s="59" t="s">
        <v>23</v>
      </c>
      <c r="AA4" s="49"/>
      <c r="AB4" s="59" t="s">
        <v>24</v>
      </c>
      <c r="AC4" s="60"/>
      <c r="AD4" s="48" t="s">
        <v>5</v>
      </c>
      <c r="AE4" s="58"/>
      <c r="AF4" s="49"/>
      <c r="AG4" s="59" t="s">
        <v>23</v>
      </c>
      <c r="AH4" s="49"/>
      <c r="AI4" s="59" t="s">
        <v>24</v>
      </c>
      <c r="AJ4" s="58"/>
      <c r="AK4" s="128" t="s">
        <v>5</v>
      </c>
      <c r="AL4" s="58"/>
      <c r="AM4" s="49"/>
      <c r="AN4" s="59" t="s">
        <v>23</v>
      </c>
      <c r="AO4" s="49"/>
      <c r="AP4" s="59" t="s">
        <v>24</v>
      </c>
      <c r="AQ4" s="129"/>
    </row>
    <row r="5" spans="1:130" ht="28.5" customHeight="1" x14ac:dyDescent="0.4">
      <c r="A5" s="2" t="s">
        <v>5</v>
      </c>
      <c r="B5" s="63" t="s">
        <v>25</v>
      </c>
      <c r="C5" s="64" t="s">
        <v>26</v>
      </c>
      <c r="D5" s="65" t="s">
        <v>7</v>
      </c>
      <c r="E5" s="66" t="s">
        <v>1</v>
      </c>
      <c r="F5" s="67" t="s">
        <v>2</v>
      </c>
      <c r="G5" s="68" t="s">
        <v>1</v>
      </c>
      <c r="H5" s="69" t="s">
        <v>2</v>
      </c>
      <c r="I5" s="63" t="s">
        <v>25</v>
      </c>
      <c r="J5" s="64" t="s">
        <v>26</v>
      </c>
      <c r="K5" s="65" t="s">
        <v>7</v>
      </c>
      <c r="L5" s="66" t="s">
        <v>1</v>
      </c>
      <c r="M5" s="67" t="s">
        <v>2</v>
      </c>
      <c r="N5" s="68" t="s">
        <v>1</v>
      </c>
      <c r="O5" s="69" t="s">
        <v>2</v>
      </c>
      <c r="P5" s="63" t="s">
        <v>25</v>
      </c>
      <c r="Q5" s="64" t="s">
        <v>26</v>
      </c>
      <c r="R5" s="65" t="s">
        <v>7</v>
      </c>
      <c r="S5" s="66" t="s">
        <v>1</v>
      </c>
      <c r="T5" s="67" t="s">
        <v>2</v>
      </c>
      <c r="U5" s="68" t="s">
        <v>1</v>
      </c>
      <c r="V5" s="69" t="s">
        <v>2</v>
      </c>
      <c r="W5" s="63" t="s">
        <v>25</v>
      </c>
      <c r="X5" s="64" t="s">
        <v>26</v>
      </c>
      <c r="Y5" s="65" t="s">
        <v>7</v>
      </c>
      <c r="Z5" s="66" t="s">
        <v>1</v>
      </c>
      <c r="AA5" s="67" t="s">
        <v>2</v>
      </c>
      <c r="AB5" s="68" t="s">
        <v>1</v>
      </c>
      <c r="AC5" s="69" t="s">
        <v>2</v>
      </c>
      <c r="AD5" s="63" t="s">
        <v>25</v>
      </c>
      <c r="AE5" s="64" t="s">
        <v>26</v>
      </c>
      <c r="AF5" s="65" t="s">
        <v>7</v>
      </c>
      <c r="AG5" s="66" t="s">
        <v>1</v>
      </c>
      <c r="AH5" s="67" t="s">
        <v>2</v>
      </c>
      <c r="AI5" s="68" t="s">
        <v>1</v>
      </c>
      <c r="AJ5" s="2" t="s">
        <v>2</v>
      </c>
      <c r="AK5" s="130" t="s">
        <v>25</v>
      </c>
      <c r="AL5" s="64" t="s">
        <v>26</v>
      </c>
      <c r="AM5" s="65" t="s">
        <v>7</v>
      </c>
      <c r="AN5" s="66" t="s">
        <v>1</v>
      </c>
      <c r="AO5" s="67" t="s">
        <v>2</v>
      </c>
      <c r="AP5" s="68" t="s">
        <v>1</v>
      </c>
      <c r="AQ5" s="131" t="s">
        <v>2</v>
      </c>
    </row>
    <row r="6" spans="1:130" ht="28.5" customHeight="1" x14ac:dyDescent="0.4">
      <c r="A6" s="1" t="s">
        <v>8</v>
      </c>
      <c r="B6" s="4">
        <v>38077</v>
      </c>
      <c r="C6" s="70">
        <v>11615</v>
      </c>
      <c r="D6" s="71">
        <v>29241</v>
      </c>
      <c r="E6" s="5">
        <f>SUM(D6-B6)</f>
        <v>-8836</v>
      </c>
      <c r="F6" s="72">
        <f>SUM(D6/B6)</f>
        <v>0.76794390314363004</v>
      </c>
      <c r="G6" s="73">
        <f>SUM(D6-C6)</f>
        <v>17626</v>
      </c>
      <c r="H6" s="74">
        <f>SUM(D6/C6)</f>
        <v>2.5175204476969437</v>
      </c>
      <c r="I6" s="75">
        <v>30932</v>
      </c>
      <c r="J6" s="76">
        <v>16875</v>
      </c>
      <c r="K6" s="77">
        <v>20064</v>
      </c>
      <c r="L6" s="78">
        <f>SUM(K6-I6)</f>
        <v>-10868</v>
      </c>
      <c r="M6" s="79">
        <f>SUM(K6/I6)</f>
        <v>0.64864864864864868</v>
      </c>
      <c r="N6" s="80">
        <f>SUM(K6-J6)</f>
        <v>3189</v>
      </c>
      <c r="O6" s="74">
        <f>SUM(K6/J6)</f>
        <v>1.1889777777777777</v>
      </c>
      <c r="P6" s="75">
        <v>29263</v>
      </c>
      <c r="Q6" s="76">
        <v>24271</v>
      </c>
      <c r="R6" s="77">
        <v>21730</v>
      </c>
      <c r="S6" s="78">
        <f>SUM(R6-P6)</f>
        <v>-7533</v>
      </c>
      <c r="T6" s="79">
        <f>SUM(R6/P6)</f>
        <v>0.74257594915080483</v>
      </c>
      <c r="U6" s="80">
        <f>SUM(R6-Q6)</f>
        <v>-2541</v>
      </c>
      <c r="V6" s="81">
        <f>SUM(R6/Q6)</f>
        <v>0.89530715668905281</v>
      </c>
      <c r="W6" s="82">
        <v>33674</v>
      </c>
      <c r="X6" s="83">
        <v>20945</v>
      </c>
      <c r="Y6" s="77">
        <v>24133</v>
      </c>
      <c r="Z6" s="78">
        <f>SUM(Y6-W6)</f>
        <v>-9541</v>
      </c>
      <c r="AA6" s="79">
        <f>SUM(Y6/W6)</f>
        <v>0.71666567678327497</v>
      </c>
      <c r="AB6" s="80">
        <f>SUM(Y6-X6)</f>
        <v>3188</v>
      </c>
      <c r="AC6" s="81">
        <f>SUM(Y6/X6)</f>
        <v>1.1522081642396753</v>
      </c>
      <c r="AD6" s="82">
        <v>29072</v>
      </c>
      <c r="AE6" s="83">
        <v>20283</v>
      </c>
      <c r="AF6" s="77">
        <v>19280</v>
      </c>
      <c r="AG6" s="78">
        <f>SUM(AF6-AD6)</f>
        <v>-9792</v>
      </c>
      <c r="AH6" s="79">
        <f>SUM(AF6/AD6)</f>
        <v>0.66318106769400109</v>
      </c>
      <c r="AI6" s="80">
        <f>SUM(AF6-AE6)</f>
        <v>-1003</v>
      </c>
      <c r="AJ6" s="81">
        <f>SUM(AF6/AE6)</f>
        <v>0.95054972144160133</v>
      </c>
      <c r="AK6" s="132">
        <v>37102</v>
      </c>
      <c r="AL6" s="83">
        <v>24007</v>
      </c>
      <c r="AM6" s="77">
        <v>19881</v>
      </c>
      <c r="AN6" s="78">
        <f>SUM(AM6-AK6)</f>
        <v>-17221</v>
      </c>
      <c r="AO6" s="79">
        <f>SUM(AM6/AK6)</f>
        <v>0.53584712414425095</v>
      </c>
      <c r="AP6" s="80">
        <f>SUM(AM6-AL6)</f>
        <v>-4126</v>
      </c>
      <c r="AQ6" s="133">
        <f>SUM(AM6/AL6)</f>
        <v>0.82813346107385344</v>
      </c>
    </row>
    <row r="7" spans="1:130" ht="28.5" customHeight="1" thickBot="1" x14ac:dyDescent="0.45">
      <c r="A7" s="8" t="s">
        <v>9</v>
      </c>
      <c r="B7" s="9">
        <v>182047</v>
      </c>
      <c r="C7" s="95">
        <v>67552</v>
      </c>
      <c r="D7" s="96">
        <v>122908</v>
      </c>
      <c r="E7" s="6">
        <f>SUM(D7-B7)</f>
        <v>-59139</v>
      </c>
      <c r="F7" s="97">
        <f>SUM(D7/B7)</f>
        <v>0.67514433085961323</v>
      </c>
      <c r="G7" s="98">
        <f>SUM(D7-C7)</f>
        <v>55356</v>
      </c>
      <c r="H7" s="99">
        <f>SUM(D7/C7)</f>
        <v>1.8194576030317384</v>
      </c>
      <c r="I7" s="100">
        <v>151559</v>
      </c>
      <c r="J7" s="101">
        <v>71848</v>
      </c>
      <c r="K7" s="102">
        <v>87369</v>
      </c>
      <c r="L7" s="103">
        <f>SUM(K7-I7)</f>
        <v>-64190</v>
      </c>
      <c r="M7" s="104">
        <f>SUM(K7/I7)</f>
        <v>0.57646856999584317</v>
      </c>
      <c r="N7" s="105">
        <f>SUM(K7-J7)</f>
        <v>15521</v>
      </c>
      <c r="O7" s="106">
        <f>SUM(K7/J7)</f>
        <v>1.2160254982741343</v>
      </c>
      <c r="P7" s="107">
        <v>140699</v>
      </c>
      <c r="Q7" s="108">
        <v>106413</v>
      </c>
      <c r="R7" s="109">
        <v>94433</v>
      </c>
      <c r="S7" s="103">
        <f>SUM(R7-P7)</f>
        <v>-46266</v>
      </c>
      <c r="T7" s="104">
        <f>SUM(R7/P7)</f>
        <v>0.67117037079154795</v>
      </c>
      <c r="U7" s="105">
        <f>SUM(R7-Q7)</f>
        <v>-11980</v>
      </c>
      <c r="V7" s="110">
        <f>SUM(R7/Q7)</f>
        <v>0.88741977014086626</v>
      </c>
      <c r="W7" s="111">
        <v>168931</v>
      </c>
      <c r="X7" s="112">
        <v>96497</v>
      </c>
      <c r="Y7" s="109">
        <v>104438</v>
      </c>
      <c r="Z7" s="103">
        <f>SUM(Y7-W7)</f>
        <v>-64493</v>
      </c>
      <c r="AA7" s="104">
        <f>SUM(Y7/W7)</f>
        <v>0.61822874428020913</v>
      </c>
      <c r="AB7" s="105">
        <f>SUM(Y7-X7)</f>
        <v>7941</v>
      </c>
      <c r="AC7" s="110">
        <f>SUM(Y7/X7)</f>
        <v>1.0822927137631222</v>
      </c>
      <c r="AD7" s="111">
        <v>138688</v>
      </c>
      <c r="AE7" s="112">
        <v>86397</v>
      </c>
      <c r="AF7" s="109">
        <v>85150</v>
      </c>
      <c r="AG7" s="103">
        <f>SUM(AF7-AD7)</f>
        <v>-53538</v>
      </c>
      <c r="AH7" s="104">
        <f>SUM(AF7/AD7)</f>
        <v>0.61396804337794186</v>
      </c>
      <c r="AI7" s="105">
        <f>SUM(AF7-AE7)</f>
        <v>-1247</v>
      </c>
      <c r="AJ7" s="110">
        <f>SUM(AF7/AE7)</f>
        <v>0.98556662847089593</v>
      </c>
      <c r="AK7" s="134">
        <v>171499</v>
      </c>
      <c r="AL7" s="135">
        <v>101547</v>
      </c>
      <c r="AM7" s="136">
        <v>85201</v>
      </c>
      <c r="AN7" s="137">
        <f>SUM(AM7-AK7)</f>
        <v>-86298</v>
      </c>
      <c r="AO7" s="138">
        <f>SUM(AM7/AK7)</f>
        <v>0.49680173062233601</v>
      </c>
      <c r="AP7" s="139">
        <f>SUM(AM7-AL7)</f>
        <v>-16346</v>
      </c>
      <c r="AQ7" s="140">
        <f>SUM(AM7/AL7)</f>
        <v>0.83903020276325246</v>
      </c>
    </row>
    <row r="8" spans="1:130" ht="28.5" customHeight="1" thickTop="1" thickBot="1" x14ac:dyDescent="0.45"/>
    <row r="9" spans="1:130" ht="28.5" customHeight="1" thickTop="1" thickBot="1" x14ac:dyDescent="0.45">
      <c r="A9" s="52" t="s">
        <v>6</v>
      </c>
      <c r="B9" s="55" t="s">
        <v>29</v>
      </c>
      <c r="C9" s="56"/>
      <c r="D9" s="56"/>
      <c r="E9" s="56"/>
      <c r="F9" s="56"/>
      <c r="G9" s="56"/>
      <c r="H9" s="57"/>
      <c r="I9" s="53" t="s">
        <v>13</v>
      </c>
      <c r="J9" s="54"/>
      <c r="K9" s="54"/>
      <c r="L9" s="54"/>
      <c r="M9" s="54"/>
      <c r="N9" s="54"/>
      <c r="O9" s="51"/>
      <c r="P9" s="53" t="s">
        <v>30</v>
      </c>
      <c r="Q9" s="54"/>
      <c r="R9" s="54"/>
      <c r="S9" s="54"/>
      <c r="T9" s="54"/>
      <c r="U9" s="54"/>
      <c r="V9" s="51"/>
      <c r="W9" s="53" t="s">
        <v>31</v>
      </c>
      <c r="X9" s="54"/>
      <c r="Y9" s="54"/>
      <c r="Z9" s="54"/>
      <c r="AA9" s="54"/>
      <c r="AB9" s="54"/>
      <c r="AC9" s="51"/>
      <c r="AD9" s="53" t="s">
        <v>4</v>
      </c>
      <c r="AE9" s="54"/>
      <c r="AF9" s="54"/>
      <c r="AG9" s="54"/>
      <c r="AH9" s="54"/>
      <c r="AI9" s="54"/>
      <c r="AJ9" s="51"/>
      <c r="AK9" s="53" t="s">
        <v>32</v>
      </c>
      <c r="AL9" s="54"/>
      <c r="AM9" s="54"/>
      <c r="AN9" s="54"/>
      <c r="AO9" s="54"/>
      <c r="AP9" s="54"/>
      <c r="AQ9" s="51"/>
    </row>
    <row r="10" spans="1:130" ht="28.5" customHeight="1" thickTop="1" x14ac:dyDescent="0.4">
      <c r="A10" s="3" t="s">
        <v>34</v>
      </c>
      <c r="B10" s="53" t="s">
        <v>5</v>
      </c>
      <c r="C10" s="54"/>
      <c r="D10" s="61"/>
      <c r="E10" s="50" t="s">
        <v>23</v>
      </c>
      <c r="F10" s="61"/>
      <c r="G10" s="50" t="s">
        <v>24</v>
      </c>
      <c r="H10" s="51"/>
      <c r="I10" s="53" t="s">
        <v>5</v>
      </c>
      <c r="J10" s="54"/>
      <c r="K10" s="61"/>
      <c r="L10" s="50" t="s">
        <v>23</v>
      </c>
      <c r="M10" s="61"/>
      <c r="N10" s="50" t="s">
        <v>24</v>
      </c>
      <c r="O10" s="51"/>
      <c r="P10" s="53" t="s">
        <v>5</v>
      </c>
      <c r="Q10" s="54"/>
      <c r="R10" s="61"/>
      <c r="S10" s="50" t="s">
        <v>23</v>
      </c>
      <c r="T10" s="61"/>
      <c r="U10" s="50" t="s">
        <v>24</v>
      </c>
      <c r="V10" s="51"/>
      <c r="W10" s="53" t="s">
        <v>5</v>
      </c>
      <c r="X10" s="54"/>
      <c r="Y10" s="61"/>
      <c r="Z10" s="50" t="s">
        <v>23</v>
      </c>
      <c r="AA10" s="61"/>
      <c r="AB10" s="50" t="s">
        <v>24</v>
      </c>
      <c r="AC10" s="54"/>
      <c r="AD10" s="53" t="s">
        <v>5</v>
      </c>
      <c r="AE10" s="54"/>
      <c r="AF10" s="61"/>
      <c r="AG10" s="50" t="s">
        <v>23</v>
      </c>
      <c r="AH10" s="61"/>
      <c r="AI10" s="50" t="s">
        <v>24</v>
      </c>
      <c r="AJ10" s="51"/>
      <c r="AK10" s="53" t="s">
        <v>5</v>
      </c>
      <c r="AL10" s="54"/>
      <c r="AM10" s="61"/>
      <c r="AN10" s="50" t="s">
        <v>23</v>
      </c>
      <c r="AO10" s="61"/>
      <c r="AP10" s="50" t="s">
        <v>24</v>
      </c>
      <c r="AQ10" s="51"/>
    </row>
    <row r="11" spans="1:130" ht="28.5" customHeight="1" x14ac:dyDescent="0.4">
      <c r="A11" s="2" t="s">
        <v>5</v>
      </c>
      <c r="B11" s="63" t="s">
        <v>25</v>
      </c>
      <c r="C11" s="64" t="s">
        <v>26</v>
      </c>
      <c r="D11" s="65" t="s">
        <v>7</v>
      </c>
      <c r="E11" s="66" t="s">
        <v>1</v>
      </c>
      <c r="F11" s="67" t="s">
        <v>2</v>
      </c>
      <c r="G11" s="68" t="s">
        <v>1</v>
      </c>
      <c r="H11" s="69" t="s">
        <v>2</v>
      </c>
      <c r="I11" s="63" t="s">
        <v>25</v>
      </c>
      <c r="J11" s="64" t="s">
        <v>26</v>
      </c>
      <c r="K11" s="65" t="s">
        <v>7</v>
      </c>
      <c r="L11" s="66" t="s">
        <v>1</v>
      </c>
      <c r="M11" s="67" t="s">
        <v>2</v>
      </c>
      <c r="N11" s="68" t="s">
        <v>1</v>
      </c>
      <c r="O11" s="69" t="s">
        <v>2</v>
      </c>
      <c r="P11" s="63" t="s">
        <v>25</v>
      </c>
      <c r="Q11" s="64" t="s">
        <v>26</v>
      </c>
      <c r="R11" s="65" t="s">
        <v>7</v>
      </c>
      <c r="S11" s="66" t="s">
        <v>1</v>
      </c>
      <c r="T11" s="67" t="s">
        <v>2</v>
      </c>
      <c r="U11" s="68" t="s">
        <v>1</v>
      </c>
      <c r="V11" s="69" t="s">
        <v>2</v>
      </c>
      <c r="W11" s="63" t="s">
        <v>25</v>
      </c>
      <c r="X11" s="64" t="s">
        <v>26</v>
      </c>
      <c r="Y11" s="65" t="s">
        <v>7</v>
      </c>
      <c r="Z11" s="66" t="s">
        <v>1</v>
      </c>
      <c r="AA11" s="67" t="s">
        <v>2</v>
      </c>
      <c r="AB11" s="68" t="s">
        <v>1</v>
      </c>
      <c r="AC11" s="2" t="s">
        <v>2</v>
      </c>
      <c r="AD11" s="63" t="s">
        <v>25</v>
      </c>
      <c r="AE11" s="64" t="s">
        <v>26</v>
      </c>
      <c r="AF11" s="65" t="s">
        <v>7</v>
      </c>
      <c r="AG11" s="66" t="s">
        <v>1</v>
      </c>
      <c r="AH11" s="67" t="s">
        <v>2</v>
      </c>
      <c r="AI11" s="68" t="s">
        <v>1</v>
      </c>
      <c r="AJ11" s="69" t="s">
        <v>2</v>
      </c>
      <c r="AK11" s="63" t="s">
        <v>25</v>
      </c>
      <c r="AL11" s="64" t="s">
        <v>26</v>
      </c>
      <c r="AM11" s="65" t="s">
        <v>7</v>
      </c>
      <c r="AN11" s="66" t="s">
        <v>1</v>
      </c>
      <c r="AO11" s="67" t="s">
        <v>2</v>
      </c>
      <c r="AP11" s="68" t="s">
        <v>1</v>
      </c>
      <c r="AQ11" s="69" t="s">
        <v>2</v>
      </c>
    </row>
    <row r="12" spans="1:130" ht="28.5" customHeight="1" x14ac:dyDescent="0.4">
      <c r="A12" s="1" t="s">
        <v>8</v>
      </c>
      <c r="B12" s="84">
        <v>29725</v>
      </c>
      <c r="C12" s="85">
        <v>22953</v>
      </c>
      <c r="D12" s="77">
        <v>24898</v>
      </c>
      <c r="E12" s="78">
        <f>SUM(D12-B12)</f>
        <v>-4827</v>
      </c>
      <c r="F12" s="79">
        <f>SUM(D12/B12)</f>
        <v>0.83761143818334738</v>
      </c>
      <c r="G12" s="80">
        <f>SUM(D12-C12)</f>
        <v>1945</v>
      </c>
      <c r="H12" s="74">
        <f>SUM(D12/C12)</f>
        <v>1.084738378425478</v>
      </c>
      <c r="I12" s="82">
        <v>28176</v>
      </c>
      <c r="J12" s="83">
        <v>21666</v>
      </c>
      <c r="K12" s="77">
        <v>23971</v>
      </c>
      <c r="L12" s="78">
        <f>SUM(K12-I12)</f>
        <v>-4205</v>
      </c>
      <c r="M12" s="79">
        <f>SUM(K12/I12)</f>
        <v>0.85075951164111296</v>
      </c>
      <c r="N12" s="80">
        <f>SUM(K12-J12)</f>
        <v>2305</v>
      </c>
      <c r="O12" s="74">
        <f>SUM(K12/J12)</f>
        <v>1.1063878888581187</v>
      </c>
      <c r="P12" s="82">
        <v>30121</v>
      </c>
      <c r="Q12" s="83">
        <v>21140</v>
      </c>
      <c r="R12" s="77">
        <v>23381</v>
      </c>
      <c r="S12" s="78">
        <f>SUM(R12-P12)</f>
        <v>-6740</v>
      </c>
      <c r="T12" s="79">
        <f>SUM(R12/P12)</f>
        <v>0.77623584874340157</v>
      </c>
      <c r="U12" s="80">
        <f>SUM(R12-Q12)</f>
        <v>2241</v>
      </c>
      <c r="V12" s="74">
        <f>SUM(R12/Q12)</f>
        <v>1.1060075685903501</v>
      </c>
      <c r="W12" s="86">
        <v>34246</v>
      </c>
      <c r="X12" s="87">
        <v>22137</v>
      </c>
      <c r="Y12" s="88">
        <v>24081</v>
      </c>
      <c r="Z12" s="78">
        <f>SUM(Y12-W12)</f>
        <v>-10165</v>
      </c>
      <c r="AA12" s="79">
        <f>SUM(Y12/W12)</f>
        <v>0.70317701337382466</v>
      </c>
      <c r="AB12" s="89">
        <f>SUM(Y12-X12)</f>
        <v>1944</v>
      </c>
      <c r="AC12" s="90">
        <f>SUM(Y12/X12)</f>
        <v>1.0878167773411032</v>
      </c>
      <c r="AD12" s="91">
        <v>25243</v>
      </c>
      <c r="AE12" s="92">
        <v>17960</v>
      </c>
      <c r="AF12" s="18">
        <v>15434</v>
      </c>
      <c r="AG12" s="78">
        <f>SUM(AF12-AD12)</f>
        <v>-9809</v>
      </c>
      <c r="AH12" s="79">
        <f>SUM(AF12/AD12)</f>
        <v>0.61141702650239671</v>
      </c>
      <c r="AI12" s="78">
        <f>SUM(AF12-AE12)</f>
        <v>-2526</v>
      </c>
      <c r="AJ12" s="74">
        <f>SUM(AF12/AE12)</f>
        <v>0.85935412026726055</v>
      </c>
      <c r="AK12" s="86">
        <v>22406</v>
      </c>
      <c r="AL12" s="87">
        <v>23651</v>
      </c>
      <c r="AM12" s="18">
        <v>16092</v>
      </c>
      <c r="AN12" s="78">
        <f>SUM(AM12-AK12)</f>
        <v>-6314</v>
      </c>
      <c r="AO12" s="79">
        <f>SUM(AM12/AK12)</f>
        <v>0.71820048201374631</v>
      </c>
      <c r="AP12" s="78">
        <f>SUM(AM12-AL12)</f>
        <v>-7559</v>
      </c>
      <c r="AQ12" s="74">
        <f>SUM(AM12/AL12)</f>
        <v>0.68039406367595445</v>
      </c>
    </row>
    <row r="13" spans="1:130" ht="28.5" customHeight="1" thickBot="1" x14ac:dyDescent="0.45">
      <c r="A13" s="8" t="s">
        <v>9</v>
      </c>
      <c r="B13" s="111">
        <v>145363</v>
      </c>
      <c r="C13" s="112">
        <v>102018</v>
      </c>
      <c r="D13" s="109">
        <v>106547</v>
      </c>
      <c r="E13" s="103">
        <f>SUM(D13-B13)</f>
        <v>-38816</v>
      </c>
      <c r="F13" s="104">
        <f>SUM(D13/B13)</f>
        <v>0.73297193921424297</v>
      </c>
      <c r="G13" s="105">
        <f>SUM(D13-C13)</f>
        <v>4529</v>
      </c>
      <c r="H13" s="106">
        <f>SUM(D13/C13)</f>
        <v>1.0443941265266914</v>
      </c>
      <c r="I13" s="111">
        <v>136492</v>
      </c>
      <c r="J13" s="112">
        <v>94774</v>
      </c>
      <c r="K13" s="109">
        <v>108789</v>
      </c>
      <c r="L13" s="103">
        <f>SUM(K13-I13)</f>
        <v>-27703</v>
      </c>
      <c r="M13" s="104">
        <f>SUM(K13/I13)</f>
        <v>0.79703572370541864</v>
      </c>
      <c r="N13" s="105">
        <f>SUM(K13-J13)</f>
        <v>14015</v>
      </c>
      <c r="O13" s="106">
        <f>SUM(K13/J13)</f>
        <v>1.1478781100301771</v>
      </c>
      <c r="P13" s="111">
        <v>147712</v>
      </c>
      <c r="Q13" s="112">
        <v>88412</v>
      </c>
      <c r="R13" s="109">
        <v>110073</v>
      </c>
      <c r="S13" s="103">
        <f>SUM(R13-P13)</f>
        <v>-37639</v>
      </c>
      <c r="T13" s="104">
        <f>SUM(R13/P13)</f>
        <v>0.74518657928942811</v>
      </c>
      <c r="U13" s="105">
        <f>SUM(R13-Q13)</f>
        <v>21661</v>
      </c>
      <c r="V13" s="106">
        <f>SUM(R13/Q13)</f>
        <v>1.2450006786409085</v>
      </c>
      <c r="W13" s="113">
        <v>149950</v>
      </c>
      <c r="X13" s="114">
        <v>93763</v>
      </c>
      <c r="Y13" s="115">
        <v>105113</v>
      </c>
      <c r="Z13" s="103">
        <f>SUM(Y13-W13)</f>
        <v>-44837</v>
      </c>
      <c r="AA13" s="104">
        <f>SUM(Y13/W13)</f>
        <v>0.70098699566522171</v>
      </c>
      <c r="AB13" s="116">
        <f>SUM(Y13-X13)</f>
        <v>11350</v>
      </c>
      <c r="AC13" s="117">
        <f>SUM(Y13/X13)</f>
        <v>1.1210498810831564</v>
      </c>
      <c r="AD13" s="118">
        <v>125553</v>
      </c>
      <c r="AE13" s="119">
        <v>81226</v>
      </c>
      <c r="AF13" s="120">
        <v>70378</v>
      </c>
      <c r="AG13" s="103">
        <f>SUM(AF13-AD13)</f>
        <v>-55175</v>
      </c>
      <c r="AH13" s="104">
        <f>SUM(AF13/AD13)</f>
        <v>0.56054415266859414</v>
      </c>
      <c r="AI13" s="103">
        <f>SUM(AF13-AE13)</f>
        <v>-10848</v>
      </c>
      <c r="AJ13" s="106">
        <f>SUM(AF13/AE13)</f>
        <v>0.86644670425725756</v>
      </c>
      <c r="AK13" s="121">
        <v>111741</v>
      </c>
      <c r="AL13" s="122">
        <v>107998</v>
      </c>
      <c r="AM13" s="120">
        <v>102341</v>
      </c>
      <c r="AN13" s="103">
        <f>SUM(AM13-AK13)</f>
        <v>-9400</v>
      </c>
      <c r="AO13" s="104">
        <f>SUM(AM13/AK13)</f>
        <v>0.91587689388854587</v>
      </c>
      <c r="AP13" s="103">
        <f>SUM(AM13-AL13)</f>
        <v>-5657</v>
      </c>
      <c r="AQ13" s="106">
        <f>SUM(AM13/AL13)</f>
        <v>0.94761940035926595</v>
      </c>
    </row>
    <row r="14" spans="1:130" ht="28.5" customHeight="1" thickTop="1" thickBot="1" x14ac:dyDescent="0.45"/>
    <row r="15" spans="1:130" ht="28.5" customHeight="1" thickTop="1" thickBot="1" x14ac:dyDescent="0.45">
      <c r="AK15" s="55" t="s">
        <v>3</v>
      </c>
      <c r="AL15" s="56"/>
      <c r="AM15" s="56"/>
      <c r="AN15" s="56"/>
      <c r="AO15" s="56"/>
      <c r="AP15" s="56"/>
      <c r="AQ15" s="57"/>
    </row>
    <row r="16" spans="1:130" ht="28.5" customHeight="1" thickTop="1" x14ac:dyDescent="0.4">
      <c r="AK16" s="44" t="s">
        <v>5</v>
      </c>
      <c r="AL16" s="62"/>
      <c r="AM16" s="45"/>
      <c r="AN16" s="46" t="s">
        <v>23</v>
      </c>
      <c r="AO16" s="45"/>
      <c r="AP16" s="46" t="s">
        <v>24</v>
      </c>
      <c r="AQ16" s="47"/>
    </row>
    <row r="17" spans="37:43" ht="28.5" customHeight="1" x14ac:dyDescent="0.4">
      <c r="AK17" s="63" t="s">
        <v>25</v>
      </c>
      <c r="AL17" s="64" t="s">
        <v>26</v>
      </c>
      <c r="AM17" s="7" t="s">
        <v>7</v>
      </c>
      <c r="AN17" s="66" t="s">
        <v>1</v>
      </c>
      <c r="AO17" s="67" t="s">
        <v>2</v>
      </c>
      <c r="AP17" s="66" t="s">
        <v>1</v>
      </c>
      <c r="AQ17" s="69" t="s">
        <v>2</v>
      </c>
    </row>
    <row r="18" spans="37:43" ht="28.5" customHeight="1" x14ac:dyDescent="0.4">
      <c r="AK18" s="10">
        <f>SUM(B6,I6,P6,W6,AD6,AK6,B12,I12,P12,W12,AD12,AK12)</f>
        <v>368037</v>
      </c>
      <c r="AL18" s="93">
        <f>SUM(C6,J6,Q6,X6,AE6,AL6,C12,J12,Q12,X12,AE12,AL12)</f>
        <v>247503</v>
      </c>
      <c r="AM18" s="16">
        <f>SUM(D6,K6,R6,Y6,AF6,AM6,D12,K12,R12,Y12,AF12,AM12)</f>
        <v>262186</v>
      </c>
      <c r="AN18" s="11">
        <f>SUM(AM18-AK18)</f>
        <v>-105851</v>
      </c>
      <c r="AO18" s="94">
        <f>SUM(AM18/AK18)</f>
        <v>0.71239033032004939</v>
      </c>
      <c r="AP18" s="11">
        <f>SUM(AM18-AL18)</f>
        <v>14683</v>
      </c>
      <c r="AQ18" s="12">
        <f>SUM(AM18/AL18)</f>
        <v>1.0593245334399988</v>
      </c>
    </row>
    <row r="19" spans="37:43" ht="28.5" customHeight="1" thickBot="1" x14ac:dyDescent="0.45">
      <c r="AK19" s="13">
        <f>SUM(B7,I7,P7,W7,AD7,AK7,B13,I13,P13,W13,AD13,AK13)</f>
        <v>1770234</v>
      </c>
      <c r="AL19" s="123">
        <f>SUM(C7,J7,Q7,X7,AE7,AL7,C13,J13,Q13,X13,AE13,AL13)</f>
        <v>1098445</v>
      </c>
      <c r="AM19" s="17">
        <f>SUM(D7,K7,R7,Y7,AF7,AM7,D13,K13,R13,Y13,AF13,AM13)</f>
        <v>1182740</v>
      </c>
      <c r="AN19" s="14">
        <f>SUM(AM19-AK19)</f>
        <v>-587494</v>
      </c>
      <c r="AO19" s="124">
        <f>SUM(AM19/AK19)</f>
        <v>0.66812636069581766</v>
      </c>
      <c r="AP19" s="14">
        <f>SUM(AM19-AL19)</f>
        <v>84295</v>
      </c>
      <c r="AQ19" s="15">
        <f>SUM(AM19/AL19)</f>
        <v>1.0767403010619558</v>
      </c>
    </row>
    <row r="20" spans="37:43" ht="19.5" thickTop="1" x14ac:dyDescent="0.4"/>
  </sheetData>
  <mergeCells count="52">
    <mergeCell ref="AP16:AQ16"/>
    <mergeCell ref="AI10:AJ10"/>
    <mergeCell ref="AK10:AM10"/>
    <mergeCell ref="AN10:AO10"/>
    <mergeCell ref="AP10:AQ10"/>
    <mergeCell ref="AK16:AM16"/>
    <mergeCell ref="AN16:AO16"/>
    <mergeCell ref="U10:V10"/>
    <mergeCell ref="W10:Y10"/>
    <mergeCell ref="Z10:AA10"/>
    <mergeCell ref="AB10:AC10"/>
    <mergeCell ref="AD10:AF10"/>
    <mergeCell ref="AG10:AH10"/>
    <mergeCell ref="G10:H10"/>
    <mergeCell ref="I10:K10"/>
    <mergeCell ref="L10:M10"/>
    <mergeCell ref="N10:O10"/>
    <mergeCell ref="P10:R10"/>
    <mergeCell ref="S10:T10"/>
    <mergeCell ref="AI4:AJ4"/>
    <mergeCell ref="AK4:AM4"/>
    <mergeCell ref="AN4:AO4"/>
    <mergeCell ref="AP4:AQ4"/>
    <mergeCell ref="B10:D10"/>
    <mergeCell ref="E10:F10"/>
    <mergeCell ref="U4:V4"/>
    <mergeCell ref="W4:Y4"/>
    <mergeCell ref="Z4:AA4"/>
    <mergeCell ref="AB4:AC4"/>
    <mergeCell ref="AD4:AF4"/>
    <mergeCell ref="AG4:AH4"/>
    <mergeCell ref="AK9:AQ9"/>
    <mergeCell ref="AK15:AQ15"/>
    <mergeCell ref="B4:D4"/>
    <mergeCell ref="E4:F4"/>
    <mergeCell ref="G4:H4"/>
    <mergeCell ref="I4:K4"/>
    <mergeCell ref="L4:M4"/>
    <mergeCell ref="N4:O4"/>
    <mergeCell ref="P4:R4"/>
    <mergeCell ref="S4:T4"/>
    <mergeCell ref="AK3:AQ3"/>
    <mergeCell ref="B9:H9"/>
    <mergeCell ref="I9:O9"/>
    <mergeCell ref="P9:V9"/>
    <mergeCell ref="W9:AC9"/>
    <mergeCell ref="AD9:AJ9"/>
    <mergeCell ref="B3:H3"/>
    <mergeCell ref="I3:O3"/>
    <mergeCell ref="P3:V3"/>
    <mergeCell ref="W3:AC3"/>
    <mergeCell ref="AD3:AJ3"/>
  </mergeCells>
  <phoneticPr fontId="2"/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BD4CD996BD7D4B8945D11346249FDE" ma:contentTypeVersion="2" ma:contentTypeDescription="新しいドキュメントを作成します。" ma:contentTypeScope="" ma:versionID="798f975c344cc6452b38e986bd8312e3">
  <xsd:schema xmlns:xsd="http://www.w3.org/2001/XMLSchema" xmlns:xs="http://www.w3.org/2001/XMLSchema" xmlns:p="http://schemas.microsoft.com/office/2006/metadata/properties" xmlns:ns3="5adcba4d-07fe-4e14-ae28-f680efa2265b" targetNamespace="http://schemas.microsoft.com/office/2006/metadata/properties" ma:root="true" ma:fieldsID="15ccf68576de7938cb58a5736ad83942" ns3:_="">
    <xsd:import namespace="5adcba4d-07fe-4e14-ae28-f680efa226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cba4d-07fe-4e14-ae28-f680efa226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BC9470-22BC-48C5-86A8-BE020EC3AB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adcba4d-07fe-4e14-ae28-f680efa2265b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64CCB2-249C-4EA1-BD81-C1933D0CF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dcba4d-07fe-4e14-ae28-f680efa22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4D01D7-94CC-457D-BA7B-05B4DD9F6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輸送人員（2022）</vt:lpstr>
      <vt:lpstr>輸送人員 (2021)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4815355</cp:lastModifiedBy>
  <cp:lastPrinted>2022-12-16T06:08:08Z</cp:lastPrinted>
  <dcterms:modified xsi:type="dcterms:W3CDTF">2022-12-16T06:09:01Z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0x01010042BD4CD996BD7D4B8945D11346249FDE</vt:lpwstr>
  </property>
</Properties>
</file>