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7635" yWindow="-15" windowWidth="7680" windowHeight="8745" tabRatio="760" firstSheet="3" activeTab="12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第１４表①!$A$1:$V$36</definedName>
    <definedName name="_xlnm.Print_Area" localSheetId="4">第１４表②!$A$1:$AS$36</definedName>
    <definedName name="_xlnm.Print_Area" localSheetId="5">第１４表③!$A$1:$AB$36</definedName>
    <definedName name="_xlnm.Print_Area" localSheetId="6">第１５表!$A$1:$AN$36</definedName>
    <definedName name="_xlnm.Print_Area" localSheetId="7">第１６表!$A$1:$K$36</definedName>
    <definedName name="_xlnm.Print_Area" localSheetId="8">第１７表①!$A$1:$V$36</definedName>
    <definedName name="_xlnm.Print_Area" localSheetId="9">第１７表②!$A$1:$AC$36</definedName>
    <definedName name="_xlnm.Print_Area" localSheetId="10">第１７表③!$A$1:$R$36</definedName>
    <definedName name="_xlnm.Print_Area" localSheetId="11">第１７表④!$A$1:$AB$36</definedName>
    <definedName name="_xlnm.Print_Area" localSheetId="12">第１８表!$A$1:$AC$36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62913"/>
</workbook>
</file>

<file path=xl/calcChain.xml><?xml version="1.0" encoding="utf-8"?>
<calcChain xmlns="http://schemas.openxmlformats.org/spreadsheetml/2006/main">
  <c r="I35" i="16" l="1"/>
  <c r="I36" i="16" s="1"/>
  <c r="I23" i="16"/>
  <c r="H35" i="16"/>
  <c r="I39" i="16" l="1"/>
  <c r="I38" i="16"/>
  <c r="O39" i="17" l="1"/>
  <c r="O38" i="17"/>
  <c r="AC38" i="14" l="1"/>
  <c r="S39" i="13"/>
  <c r="S38" i="13"/>
  <c r="L39" i="10" l="1"/>
  <c r="K39" i="10"/>
  <c r="L38" i="10"/>
  <c r="K38" i="10"/>
  <c r="V38" i="8" l="1"/>
  <c r="S39" i="8"/>
  <c r="R39" i="8"/>
  <c r="S38" i="8"/>
  <c r="R38" i="8"/>
  <c r="P38" i="16" l="1"/>
  <c r="Q38" i="16"/>
  <c r="R38" i="16"/>
  <c r="S38" i="16"/>
  <c r="O38" i="16"/>
  <c r="L2" i="16"/>
  <c r="T2" i="16"/>
  <c r="P35" i="16"/>
  <c r="Q35" i="16"/>
  <c r="R35" i="16"/>
  <c r="S35" i="16"/>
  <c r="S36" i="16" s="1"/>
  <c r="S39" i="16" s="1"/>
  <c r="P23" i="16"/>
  <c r="P36" i="16" s="1"/>
  <c r="P39" i="16" s="1"/>
  <c r="Q23" i="16"/>
  <c r="Q36" i="16" s="1"/>
  <c r="Q39" i="16" s="1"/>
  <c r="R23" i="16"/>
  <c r="R36" i="16" s="1"/>
  <c r="R39" i="16" s="1"/>
  <c r="S23" i="16"/>
  <c r="H38" i="16"/>
  <c r="H23" i="16"/>
  <c r="H36" i="16" s="1"/>
  <c r="H39" i="16" l="1"/>
  <c r="F35" i="5"/>
  <c r="H23" i="5"/>
  <c r="I23" i="5"/>
  <c r="J23" i="5"/>
  <c r="K23" i="5"/>
  <c r="L23" i="5"/>
  <c r="M23" i="5"/>
  <c r="N23" i="5"/>
  <c r="O23" i="5"/>
  <c r="F23" i="5"/>
  <c r="G23" i="5"/>
  <c r="E35" i="16" l="1"/>
  <c r="F35" i="16"/>
  <c r="G35" i="16"/>
  <c r="J35" i="16"/>
  <c r="K35" i="16"/>
  <c r="L35" i="16"/>
  <c r="M35" i="16"/>
  <c r="N35" i="16"/>
  <c r="O35" i="16"/>
  <c r="T35" i="16"/>
  <c r="U35" i="16"/>
  <c r="V35" i="16"/>
  <c r="W35" i="16"/>
  <c r="X35" i="16"/>
  <c r="Y35" i="16"/>
  <c r="Z35" i="16"/>
  <c r="AA35" i="16"/>
  <c r="AB35" i="16"/>
  <c r="AC35" i="16"/>
  <c r="W36" i="16"/>
  <c r="E23" i="16"/>
  <c r="F23" i="16"/>
  <c r="G23" i="16"/>
  <c r="J23" i="16"/>
  <c r="K23" i="16"/>
  <c r="L23" i="16"/>
  <c r="M23" i="16"/>
  <c r="N23" i="16"/>
  <c r="O23" i="16"/>
  <c r="T23" i="16"/>
  <c r="U23" i="16"/>
  <c r="V23" i="16"/>
  <c r="W23" i="16"/>
  <c r="X23" i="16"/>
  <c r="Y23" i="16"/>
  <c r="Z23" i="16"/>
  <c r="AA23" i="16"/>
  <c r="AB23" i="16"/>
  <c r="AC23" i="16"/>
  <c r="C35" i="16"/>
  <c r="D35" i="16"/>
  <c r="C23" i="16"/>
  <c r="D23" i="16"/>
  <c r="L38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V35" i="15"/>
  <c r="W35" i="15"/>
  <c r="X35" i="15"/>
  <c r="Y35" i="15"/>
  <c r="Z35" i="15"/>
  <c r="AA35" i="15"/>
  <c r="AB35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C35" i="15"/>
  <c r="D35" i="15"/>
  <c r="C23" i="15"/>
  <c r="D23" i="15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C35" i="17"/>
  <c r="D35" i="17"/>
  <c r="E23" i="17"/>
  <c r="E36" i="17" s="1"/>
  <c r="F23" i="17"/>
  <c r="F36" i="17" s="1"/>
  <c r="G23" i="17"/>
  <c r="H23" i="17"/>
  <c r="I23" i="17"/>
  <c r="I36" i="17" s="1"/>
  <c r="J23" i="17"/>
  <c r="J36" i="17" s="1"/>
  <c r="K23" i="17"/>
  <c r="L23" i="17"/>
  <c r="M23" i="17"/>
  <c r="M36" i="17" s="1"/>
  <c r="N23" i="17"/>
  <c r="N36" i="17" s="1"/>
  <c r="O23" i="17"/>
  <c r="P23" i="17"/>
  <c r="Q23" i="17"/>
  <c r="Q36" i="17" s="1"/>
  <c r="R23" i="17"/>
  <c r="R36" i="17" s="1"/>
  <c r="C23" i="17"/>
  <c r="C36" i="17" s="1"/>
  <c r="D23" i="17"/>
  <c r="D36" i="17" s="1"/>
  <c r="E35" i="14"/>
  <c r="E23" i="14"/>
  <c r="E38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C23" i="14"/>
  <c r="D23" i="14"/>
  <c r="N35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C23" i="13"/>
  <c r="D23" i="13"/>
  <c r="E23" i="12"/>
  <c r="F23" i="12"/>
  <c r="G23" i="12"/>
  <c r="H23" i="12"/>
  <c r="I23" i="12"/>
  <c r="J23" i="12"/>
  <c r="K23" i="12"/>
  <c r="D23" i="12"/>
  <c r="C23" i="12"/>
  <c r="D36" i="16" l="1"/>
  <c r="E36" i="14"/>
  <c r="E39" i="14" s="1"/>
  <c r="AA36" i="16"/>
  <c r="E36" i="16"/>
  <c r="O36" i="16"/>
  <c r="K36" i="16"/>
  <c r="AB36" i="16"/>
  <c r="X36" i="16"/>
  <c r="T36" i="16"/>
  <c r="Z36" i="16"/>
  <c r="V36" i="16"/>
  <c r="AC36" i="16"/>
  <c r="Y36" i="16"/>
  <c r="U36" i="16"/>
  <c r="C36" i="16"/>
  <c r="N36" i="16"/>
  <c r="G36" i="16"/>
  <c r="L36" i="16"/>
  <c r="F36" i="16"/>
  <c r="J36" i="16"/>
  <c r="M36" i="16"/>
  <c r="L39" i="15"/>
  <c r="D36" i="15"/>
  <c r="C36" i="15"/>
  <c r="P36" i="17"/>
  <c r="L36" i="17"/>
  <c r="H36" i="17"/>
  <c r="O36" i="17"/>
  <c r="K36" i="17"/>
  <c r="G36" i="17"/>
  <c r="E38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E35" i="11"/>
  <c r="D23" i="11"/>
  <c r="C23" i="11"/>
  <c r="E38" i="9"/>
  <c r="E35" i="9"/>
  <c r="E23" i="9"/>
  <c r="E36" i="11" l="1"/>
  <c r="E39" i="11" s="1"/>
  <c r="E36" i="9"/>
  <c r="E39" i="9"/>
  <c r="O23" i="10"/>
  <c r="O35" i="10"/>
  <c r="E23" i="10"/>
  <c r="F23" i="10"/>
  <c r="G23" i="10"/>
  <c r="H23" i="10"/>
  <c r="I23" i="10"/>
  <c r="J23" i="10"/>
  <c r="K23" i="10"/>
  <c r="L23" i="10"/>
  <c r="M23" i="10"/>
  <c r="N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D23" i="10"/>
  <c r="C23" i="10"/>
  <c r="D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C23" i="9"/>
  <c r="S35" i="13" l="1"/>
  <c r="S36" i="13" s="1"/>
  <c r="AS35" i="9"/>
  <c r="AR35" i="9"/>
  <c r="AQ35" i="9"/>
  <c r="AP35" i="9"/>
  <c r="AP36" i="9" s="1"/>
  <c r="AO35" i="9"/>
  <c r="AN35" i="9"/>
  <c r="AM35" i="9"/>
  <c r="AL35" i="9"/>
  <c r="AK35" i="9"/>
  <c r="AJ35" i="9"/>
  <c r="AI35" i="9"/>
  <c r="AH35" i="9"/>
  <c r="AG35" i="9"/>
  <c r="AF35" i="9"/>
  <c r="AE35" i="9"/>
  <c r="AD35" i="9"/>
  <c r="L35" i="10" l="1"/>
  <c r="L36" i="10" s="1"/>
  <c r="V23" i="8" l="1"/>
  <c r="Q23" i="8"/>
  <c r="R23" i="8"/>
  <c r="S23" i="8"/>
  <c r="T23" i="8"/>
  <c r="U23" i="8"/>
  <c r="P23" i="8"/>
  <c r="O23" i="8"/>
  <c r="N23" i="8"/>
  <c r="I23" i="8"/>
  <c r="J23" i="8"/>
  <c r="K23" i="8"/>
  <c r="L23" i="8"/>
  <c r="M23" i="8"/>
  <c r="H23" i="8"/>
  <c r="G23" i="8"/>
  <c r="E23" i="8"/>
  <c r="F23" i="8"/>
  <c r="D23" i="8"/>
  <c r="C23" i="8"/>
  <c r="K23" i="7"/>
  <c r="L23" i="7"/>
  <c r="M23" i="7"/>
  <c r="N23" i="7"/>
  <c r="J23" i="7"/>
  <c r="I23" i="7"/>
  <c r="D23" i="7"/>
  <c r="E23" i="7"/>
  <c r="F23" i="7"/>
  <c r="G23" i="7"/>
  <c r="H23" i="7"/>
  <c r="C23" i="7"/>
  <c r="Q23" i="5"/>
  <c r="R23" i="5"/>
  <c r="S23" i="5"/>
  <c r="T23" i="5"/>
  <c r="U23" i="5"/>
  <c r="P23" i="5"/>
  <c r="S35" i="8" l="1"/>
  <c r="S36" i="8" s="1"/>
  <c r="G23" i="6" l="1"/>
  <c r="F23" i="6"/>
  <c r="E23" i="6"/>
  <c r="D23" i="6"/>
  <c r="C23" i="6"/>
  <c r="N35" i="10" l="1"/>
  <c r="M35" i="10"/>
  <c r="K35" i="10"/>
  <c r="J35" i="10"/>
  <c r="I35" i="10"/>
  <c r="H35" i="10"/>
  <c r="G35" i="10"/>
  <c r="F35" i="10"/>
  <c r="E35" i="10"/>
  <c r="D35" i="10"/>
  <c r="C35" i="10"/>
  <c r="K38" i="15" l="1"/>
  <c r="N38" i="17"/>
  <c r="R38" i="13"/>
  <c r="R35" i="13"/>
  <c r="C38" i="10"/>
  <c r="K36" i="10"/>
  <c r="AO38" i="9"/>
  <c r="AL38" i="9"/>
  <c r="AO36" i="9"/>
  <c r="O38" i="8"/>
  <c r="Q38" i="8" s="1"/>
  <c r="R35" i="8"/>
  <c r="R36" i="8" s="1"/>
  <c r="D38" i="16"/>
  <c r="D39" i="16" s="1"/>
  <c r="E38" i="16"/>
  <c r="F38" i="16"/>
  <c r="G38" i="16"/>
  <c r="J38" i="16"/>
  <c r="J39" i="16" s="1"/>
  <c r="K38" i="16"/>
  <c r="K39" i="16" s="1"/>
  <c r="L38" i="16"/>
  <c r="M38" i="16"/>
  <c r="N38" i="16"/>
  <c r="N39" i="16" s="1"/>
  <c r="T38" i="16"/>
  <c r="T39" i="16" s="1"/>
  <c r="U38" i="16"/>
  <c r="V38" i="16"/>
  <c r="V39" i="16" s="1"/>
  <c r="W38" i="16"/>
  <c r="W39" i="16" s="1"/>
  <c r="X38" i="16"/>
  <c r="Y38" i="16"/>
  <c r="Z38" i="16"/>
  <c r="AA38" i="16"/>
  <c r="AB38" i="16"/>
  <c r="C38" i="16"/>
  <c r="D38" i="15"/>
  <c r="E38" i="15"/>
  <c r="E39" i="15" s="1"/>
  <c r="F38" i="15"/>
  <c r="H38" i="15"/>
  <c r="I38" i="15"/>
  <c r="I39" i="15" s="1"/>
  <c r="M38" i="15"/>
  <c r="M39" i="15" s="1"/>
  <c r="N38" i="15"/>
  <c r="P38" i="15"/>
  <c r="Q38" i="15"/>
  <c r="R38" i="15"/>
  <c r="S38" i="15"/>
  <c r="S39" i="15" s="1"/>
  <c r="T38" i="15"/>
  <c r="V38" i="15"/>
  <c r="W38" i="15"/>
  <c r="X38" i="15"/>
  <c r="Y38" i="15"/>
  <c r="Z38" i="15"/>
  <c r="AA38" i="15"/>
  <c r="C38" i="15"/>
  <c r="D38" i="17"/>
  <c r="D39" i="17" s="1"/>
  <c r="E38" i="17"/>
  <c r="G38" i="17"/>
  <c r="H38" i="17"/>
  <c r="I38" i="17"/>
  <c r="I39" i="17" s="1"/>
  <c r="K38" i="17"/>
  <c r="K39" i="17" s="1"/>
  <c r="L38" i="17"/>
  <c r="P38" i="17"/>
  <c r="Q38" i="17"/>
  <c r="C38" i="17"/>
  <c r="D38" i="14"/>
  <c r="F38" i="14"/>
  <c r="G38" i="14"/>
  <c r="H38" i="14"/>
  <c r="I38" i="14"/>
  <c r="J38" i="14"/>
  <c r="K38" i="14"/>
  <c r="M38" i="14"/>
  <c r="N38" i="14"/>
  <c r="P38" i="14"/>
  <c r="Q38" i="14"/>
  <c r="R38" i="14"/>
  <c r="S38" i="14"/>
  <c r="U38" i="14"/>
  <c r="V38" i="14"/>
  <c r="W38" i="14"/>
  <c r="X38" i="14"/>
  <c r="Y38" i="14"/>
  <c r="AA38" i="14"/>
  <c r="AB38" i="14"/>
  <c r="C38" i="14"/>
  <c r="D38" i="13"/>
  <c r="F38" i="13"/>
  <c r="G38" i="13"/>
  <c r="H38" i="13"/>
  <c r="I38" i="13"/>
  <c r="K38" i="13"/>
  <c r="L38" i="13"/>
  <c r="M38" i="13"/>
  <c r="O38" i="13"/>
  <c r="P38" i="13"/>
  <c r="T38" i="13"/>
  <c r="U38" i="13"/>
  <c r="C38" i="13"/>
  <c r="E38" i="13" s="1"/>
  <c r="D38" i="10"/>
  <c r="E38" i="10"/>
  <c r="F38" i="10"/>
  <c r="H38" i="10"/>
  <c r="I38" i="10"/>
  <c r="M38" i="10"/>
  <c r="N38" i="10"/>
  <c r="P38" i="10"/>
  <c r="Q38" i="10"/>
  <c r="R38" i="10"/>
  <c r="S38" i="10"/>
  <c r="T38" i="10"/>
  <c r="V38" i="10"/>
  <c r="W38" i="10"/>
  <c r="X38" i="10"/>
  <c r="Y38" i="10"/>
  <c r="Z38" i="10"/>
  <c r="AA38" i="10"/>
  <c r="D38" i="9"/>
  <c r="F38" i="9"/>
  <c r="G38" i="9"/>
  <c r="H38" i="9"/>
  <c r="I38" i="9"/>
  <c r="J38" i="9"/>
  <c r="K38" i="9"/>
  <c r="M38" i="9"/>
  <c r="N38" i="9"/>
  <c r="P38" i="9"/>
  <c r="Q38" i="9"/>
  <c r="R38" i="9"/>
  <c r="S38" i="9"/>
  <c r="U38" i="9"/>
  <c r="V38" i="9"/>
  <c r="W38" i="9"/>
  <c r="X38" i="9"/>
  <c r="Y38" i="9"/>
  <c r="AA38" i="9"/>
  <c r="AB38" i="9"/>
  <c r="AD38" i="9"/>
  <c r="AE38" i="9"/>
  <c r="AF38" i="9"/>
  <c r="AH38" i="9"/>
  <c r="AI38" i="9"/>
  <c r="AJ38" i="9"/>
  <c r="AM38" i="9"/>
  <c r="AQ38" i="9"/>
  <c r="AR38" i="9"/>
  <c r="C38" i="9"/>
  <c r="G38" i="8"/>
  <c r="H38" i="8"/>
  <c r="I38" i="8"/>
  <c r="K38" i="8"/>
  <c r="L38" i="8"/>
  <c r="M38" i="8"/>
  <c r="P38" i="8"/>
  <c r="T38" i="8"/>
  <c r="U38" i="8"/>
  <c r="F38" i="8"/>
  <c r="D38" i="8"/>
  <c r="C38" i="8"/>
  <c r="D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C38" i="11"/>
  <c r="J35" i="11"/>
  <c r="K35" i="11"/>
  <c r="K36" i="11" s="1"/>
  <c r="K39" i="11" s="1"/>
  <c r="L35" i="11"/>
  <c r="L36" i="11" s="1"/>
  <c r="L39" i="11" s="1"/>
  <c r="M35" i="11"/>
  <c r="J36" i="11"/>
  <c r="J39" i="11" s="1"/>
  <c r="D38" i="12"/>
  <c r="E38" i="12"/>
  <c r="F38" i="12"/>
  <c r="G38" i="12"/>
  <c r="H38" i="12"/>
  <c r="I38" i="12"/>
  <c r="J38" i="12"/>
  <c r="K38" i="12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M38" i="7"/>
  <c r="H38" i="7"/>
  <c r="G38" i="7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C38" i="5"/>
  <c r="E38" i="5" s="1"/>
  <c r="P2" i="15"/>
  <c r="K2" i="15"/>
  <c r="K2" i="17"/>
  <c r="V2" i="14"/>
  <c r="Q2" i="14"/>
  <c r="J2" i="14"/>
  <c r="O2" i="13"/>
  <c r="G2" i="13"/>
  <c r="AE2" i="11"/>
  <c r="W2" i="11"/>
  <c r="P2" i="11"/>
  <c r="P2" i="10"/>
  <c r="K2" i="10"/>
  <c r="AL2" i="9"/>
  <c r="AD2" i="9"/>
  <c r="V2" i="9"/>
  <c r="Q2" i="9"/>
  <c r="J2" i="9"/>
  <c r="O2" i="8"/>
  <c r="G2" i="8"/>
  <c r="P2" i="5"/>
  <c r="F2" i="5"/>
  <c r="E39" i="16"/>
  <c r="O39" i="16"/>
  <c r="Z39" i="16"/>
  <c r="D39" i="15"/>
  <c r="H39" i="17"/>
  <c r="D35" i="14"/>
  <c r="F35" i="14"/>
  <c r="G35" i="14"/>
  <c r="H35" i="14"/>
  <c r="H36" i="14" s="1"/>
  <c r="I35" i="14"/>
  <c r="I36" i="14" s="1"/>
  <c r="J35" i="14"/>
  <c r="J36" i="14" s="1"/>
  <c r="K35" i="14"/>
  <c r="K36" i="14" s="1"/>
  <c r="L35" i="14"/>
  <c r="L36" i="14" s="1"/>
  <c r="M35" i="14"/>
  <c r="N35" i="14"/>
  <c r="N36" i="14" s="1"/>
  <c r="N39" i="14" s="1"/>
  <c r="O35" i="14"/>
  <c r="P35" i="14"/>
  <c r="Q35" i="14"/>
  <c r="R35" i="14"/>
  <c r="S35" i="14"/>
  <c r="S36" i="14" s="1"/>
  <c r="T35" i="14"/>
  <c r="U35" i="14"/>
  <c r="V35" i="14"/>
  <c r="V36" i="14" s="1"/>
  <c r="V39" i="14" s="1"/>
  <c r="W35" i="14"/>
  <c r="W36" i="14" s="1"/>
  <c r="X35" i="14"/>
  <c r="X36" i="14" s="1"/>
  <c r="Y35" i="14"/>
  <c r="Z35" i="14"/>
  <c r="Z36" i="14" s="1"/>
  <c r="AA35" i="14"/>
  <c r="AB35" i="14"/>
  <c r="AC35" i="14"/>
  <c r="F36" i="14"/>
  <c r="G36" i="14"/>
  <c r="C35" i="14"/>
  <c r="C36" i="14" s="1"/>
  <c r="D35" i="13"/>
  <c r="E35" i="13"/>
  <c r="F35" i="13"/>
  <c r="G35" i="13"/>
  <c r="G36" i="13" s="1"/>
  <c r="H35" i="13"/>
  <c r="I35" i="13"/>
  <c r="I36" i="13" s="1"/>
  <c r="J35" i="13"/>
  <c r="K35" i="13"/>
  <c r="K36" i="13" s="1"/>
  <c r="L35" i="13"/>
  <c r="L36" i="13" s="1"/>
  <c r="L39" i="13" s="1"/>
  <c r="M35" i="13"/>
  <c r="O35" i="13"/>
  <c r="P35" i="13"/>
  <c r="P36" i="13" s="1"/>
  <c r="Q35" i="13"/>
  <c r="T35" i="13"/>
  <c r="U35" i="13"/>
  <c r="U36" i="13" s="1"/>
  <c r="V35" i="13"/>
  <c r="V36" i="13" s="1"/>
  <c r="C35" i="13"/>
  <c r="D36" i="13"/>
  <c r="C35" i="12"/>
  <c r="C36" i="12" s="1"/>
  <c r="E36" i="12"/>
  <c r="E39" i="12" s="1"/>
  <c r="D35" i="12"/>
  <c r="E35" i="12"/>
  <c r="F35" i="12"/>
  <c r="F36" i="12" s="1"/>
  <c r="G35" i="12"/>
  <c r="G36" i="12" s="1"/>
  <c r="G39" i="12" s="1"/>
  <c r="H35" i="12"/>
  <c r="I35" i="12"/>
  <c r="J35" i="12"/>
  <c r="J36" i="12" s="1"/>
  <c r="K35" i="12"/>
  <c r="K36" i="12" s="1"/>
  <c r="D35" i="11"/>
  <c r="F35" i="11"/>
  <c r="G35" i="11"/>
  <c r="H35" i="11"/>
  <c r="I35" i="11"/>
  <c r="N35" i="11"/>
  <c r="O35" i="11"/>
  <c r="O36" i="11" s="1"/>
  <c r="P35" i="11"/>
  <c r="Q35" i="11"/>
  <c r="Q36" i="11" s="1"/>
  <c r="R35" i="11"/>
  <c r="S35" i="11"/>
  <c r="S36" i="11" s="1"/>
  <c r="T35" i="11"/>
  <c r="T36" i="11" s="1"/>
  <c r="U35" i="11"/>
  <c r="U36" i="11" s="1"/>
  <c r="V35" i="11"/>
  <c r="V36" i="11" s="1"/>
  <c r="W35" i="11"/>
  <c r="W36" i="11" s="1"/>
  <c r="X35" i="11"/>
  <c r="X36" i="11" s="1"/>
  <c r="Y35" i="11"/>
  <c r="Y36" i="11" s="1"/>
  <c r="Z35" i="11"/>
  <c r="Z36" i="11" s="1"/>
  <c r="AA35" i="11"/>
  <c r="AA36" i="11" s="1"/>
  <c r="AB35" i="11"/>
  <c r="AC35" i="11"/>
  <c r="AC36" i="11" s="1"/>
  <c r="AC39" i="11" s="1"/>
  <c r="AD35" i="11"/>
  <c r="AD36" i="11" s="1"/>
  <c r="AE35" i="11"/>
  <c r="AE36" i="11" s="1"/>
  <c r="AF35" i="11"/>
  <c r="AG35" i="11"/>
  <c r="AH35" i="11"/>
  <c r="AI35" i="11"/>
  <c r="AJ35" i="11"/>
  <c r="AK35" i="11"/>
  <c r="AL35" i="11"/>
  <c r="AM35" i="11"/>
  <c r="AM36" i="11" s="1"/>
  <c r="AN35" i="11"/>
  <c r="C35" i="11"/>
  <c r="F36" i="11"/>
  <c r="N36" i="11"/>
  <c r="AJ36" i="11"/>
  <c r="AJ39" i="11" s="1"/>
  <c r="P35" i="10"/>
  <c r="P36" i="10" s="1"/>
  <c r="Q35" i="10"/>
  <c r="Q36" i="10" s="1"/>
  <c r="Q39" i="10" s="1"/>
  <c r="R35" i="10"/>
  <c r="S35" i="10"/>
  <c r="T35" i="10"/>
  <c r="T36" i="10" s="1"/>
  <c r="U35" i="10"/>
  <c r="U36" i="10" s="1"/>
  <c r="V35" i="10"/>
  <c r="W35" i="10"/>
  <c r="X35" i="10"/>
  <c r="X36" i="10" s="1"/>
  <c r="Y35" i="10"/>
  <c r="Y36" i="10" s="1"/>
  <c r="Y39" i="10" s="1"/>
  <c r="Z35" i="10"/>
  <c r="AA35" i="10"/>
  <c r="AB35" i="10"/>
  <c r="AB36" i="10" s="1"/>
  <c r="D36" i="10"/>
  <c r="E36" i="10"/>
  <c r="F36" i="10"/>
  <c r="G36" i="10"/>
  <c r="H36" i="10"/>
  <c r="I36" i="10"/>
  <c r="J36" i="10"/>
  <c r="M36" i="10"/>
  <c r="N36" i="10"/>
  <c r="O36" i="10"/>
  <c r="S36" i="10"/>
  <c r="V36" i="10"/>
  <c r="W36" i="10"/>
  <c r="W39" i="10" s="1"/>
  <c r="Z36" i="10"/>
  <c r="C36" i="10"/>
  <c r="D35" i="8"/>
  <c r="E35" i="8"/>
  <c r="F35" i="8"/>
  <c r="F36" i="8" s="1"/>
  <c r="C35" i="8"/>
  <c r="C36" i="8" s="1"/>
  <c r="C39" i="8" s="1"/>
  <c r="D36" i="8"/>
  <c r="D35" i="9"/>
  <c r="D36" i="9" s="1"/>
  <c r="F35" i="9"/>
  <c r="F36" i="9" s="1"/>
  <c r="G35" i="9"/>
  <c r="G36" i="9" s="1"/>
  <c r="H35" i="9"/>
  <c r="H36" i="9" s="1"/>
  <c r="I35" i="9"/>
  <c r="I36" i="9" s="1"/>
  <c r="J35" i="9"/>
  <c r="K35" i="9"/>
  <c r="K36" i="9" s="1"/>
  <c r="L35" i="9"/>
  <c r="L36" i="9" s="1"/>
  <c r="M35" i="9"/>
  <c r="N35" i="9"/>
  <c r="O35" i="9"/>
  <c r="O36" i="9" s="1"/>
  <c r="P35" i="9"/>
  <c r="P36" i="9" s="1"/>
  <c r="Q35" i="9"/>
  <c r="R35" i="9"/>
  <c r="S35" i="9"/>
  <c r="S36" i="9" s="1"/>
  <c r="T35" i="9"/>
  <c r="T36" i="9" s="1"/>
  <c r="U35" i="9"/>
  <c r="U36" i="9" s="1"/>
  <c r="V35" i="9"/>
  <c r="W35" i="9"/>
  <c r="W36" i="9" s="1"/>
  <c r="X35" i="9"/>
  <c r="X36" i="9" s="1"/>
  <c r="Y35" i="9"/>
  <c r="Y36" i="9" s="1"/>
  <c r="Z35" i="9"/>
  <c r="AA35" i="9"/>
  <c r="AA36" i="9" s="1"/>
  <c r="AB35" i="9"/>
  <c r="AB36" i="9" s="1"/>
  <c r="AC35" i="9"/>
  <c r="AC36" i="9" s="1"/>
  <c r="AD36" i="9"/>
  <c r="AF36" i="9"/>
  <c r="AG36" i="9"/>
  <c r="AH36" i="9"/>
  <c r="AJ36" i="9"/>
  <c r="AK36" i="9"/>
  <c r="AL36" i="9"/>
  <c r="AM36" i="9"/>
  <c r="AN36" i="9"/>
  <c r="AQ36" i="9"/>
  <c r="AR36" i="9"/>
  <c r="C35" i="9"/>
  <c r="C36" i="9" s="1"/>
  <c r="G35" i="8"/>
  <c r="H35" i="8"/>
  <c r="H36" i="8" s="1"/>
  <c r="I35" i="8"/>
  <c r="I36" i="8" s="1"/>
  <c r="J35" i="8"/>
  <c r="J36" i="8" s="1"/>
  <c r="K35" i="8"/>
  <c r="K36" i="8" s="1"/>
  <c r="L35" i="8"/>
  <c r="L36" i="8" s="1"/>
  <c r="M35" i="8"/>
  <c r="M36" i="8" s="1"/>
  <c r="N35" i="8"/>
  <c r="N36" i="8" s="1"/>
  <c r="O35" i="8"/>
  <c r="O36" i="8" s="1"/>
  <c r="O39" i="8" s="1"/>
  <c r="P35" i="8"/>
  <c r="Q35" i="8"/>
  <c r="T35" i="8"/>
  <c r="T36" i="8" s="1"/>
  <c r="U35" i="8"/>
  <c r="U36" i="8" s="1"/>
  <c r="V35" i="8"/>
  <c r="J35" i="7"/>
  <c r="K35" i="7"/>
  <c r="L35" i="7"/>
  <c r="L36" i="7" s="1"/>
  <c r="M35" i="7"/>
  <c r="M36" i="7" s="1"/>
  <c r="N35" i="7"/>
  <c r="N36" i="7" s="1"/>
  <c r="I35" i="7"/>
  <c r="I36" i="7" s="1"/>
  <c r="D35" i="7"/>
  <c r="E35" i="7"/>
  <c r="F35" i="7"/>
  <c r="F36" i="7" s="1"/>
  <c r="G35" i="7"/>
  <c r="G36" i="7" s="1"/>
  <c r="H35" i="7"/>
  <c r="H36" i="7" s="1"/>
  <c r="C35" i="7"/>
  <c r="D35" i="6"/>
  <c r="D36" i="6" s="1"/>
  <c r="E35" i="6"/>
  <c r="E36" i="6" s="1"/>
  <c r="E39" i="6" s="1"/>
  <c r="F35" i="6"/>
  <c r="F36" i="6" s="1"/>
  <c r="G35" i="6"/>
  <c r="C35" i="6"/>
  <c r="D35" i="5"/>
  <c r="E35" i="5"/>
  <c r="F36" i="5"/>
  <c r="G35" i="5"/>
  <c r="G36" i="5" s="1"/>
  <c r="H35" i="5"/>
  <c r="H36" i="5" s="1"/>
  <c r="I35" i="5"/>
  <c r="I36" i="5" s="1"/>
  <c r="J35" i="5"/>
  <c r="J36" i="5" s="1"/>
  <c r="K35" i="5"/>
  <c r="L35" i="5"/>
  <c r="M35" i="5"/>
  <c r="N35" i="5"/>
  <c r="N36" i="5" s="1"/>
  <c r="O35" i="5"/>
  <c r="O36" i="5" s="1"/>
  <c r="P35" i="5"/>
  <c r="P36" i="5" s="1"/>
  <c r="P39" i="5" s="1"/>
  <c r="Q35" i="5"/>
  <c r="R35" i="5"/>
  <c r="S35" i="5"/>
  <c r="S36" i="5" s="1"/>
  <c r="S39" i="5" s="1"/>
  <c r="T35" i="5"/>
  <c r="U35" i="5"/>
  <c r="C35" i="5"/>
  <c r="D23" i="5"/>
  <c r="E23" i="5"/>
  <c r="L36" i="5"/>
  <c r="C23" i="5"/>
  <c r="O36" i="14"/>
  <c r="AL36" i="11"/>
  <c r="AE36" i="9"/>
  <c r="AI36" i="9"/>
  <c r="AK36" i="11"/>
  <c r="T36" i="14"/>
  <c r="P36" i="14"/>
  <c r="C39" i="14" l="1"/>
  <c r="S39" i="14"/>
  <c r="U39" i="13"/>
  <c r="C39" i="12"/>
  <c r="AM39" i="11"/>
  <c r="AE39" i="11"/>
  <c r="AA39" i="11"/>
  <c r="K39" i="8"/>
  <c r="K39" i="13"/>
  <c r="E38" i="8"/>
  <c r="AK39" i="11"/>
  <c r="F38" i="17"/>
  <c r="F39" i="17" s="1"/>
  <c r="I39" i="14"/>
  <c r="X39" i="14"/>
  <c r="D39" i="13"/>
  <c r="J39" i="12"/>
  <c r="F39" i="12"/>
  <c r="K39" i="12"/>
  <c r="W39" i="11"/>
  <c r="O39" i="11"/>
  <c r="S39" i="10"/>
  <c r="J38" i="10"/>
  <c r="C39" i="10"/>
  <c r="D39" i="9"/>
  <c r="M39" i="8"/>
  <c r="J38" i="8"/>
  <c r="J39" i="8" s="1"/>
  <c r="I39" i="8"/>
  <c r="F39" i="8"/>
  <c r="D39" i="8"/>
  <c r="F39" i="6"/>
  <c r="Z39" i="15"/>
  <c r="P39" i="15"/>
  <c r="U38" i="15"/>
  <c r="C39" i="15"/>
  <c r="Y39" i="15"/>
  <c r="G38" i="15"/>
  <c r="G39" i="15" s="1"/>
  <c r="C39" i="17"/>
  <c r="J38" i="17"/>
  <c r="J39" i="17" s="1"/>
  <c r="H39" i="14"/>
  <c r="L38" i="14"/>
  <c r="L39" i="14" s="1"/>
  <c r="G39" i="14"/>
  <c r="K39" i="14"/>
  <c r="Z39" i="11"/>
  <c r="V39" i="11"/>
  <c r="Q39" i="11"/>
  <c r="Y39" i="11"/>
  <c r="U39" i="11"/>
  <c r="T39" i="10"/>
  <c r="AB38" i="10"/>
  <c r="U38" i="10"/>
  <c r="U39" i="10" s="1"/>
  <c r="AI39" i="9"/>
  <c r="AH39" i="9"/>
  <c r="F39" i="9"/>
  <c r="AQ39" i="9"/>
  <c r="AO39" i="9"/>
  <c r="AA39" i="9"/>
  <c r="AG38" i="9"/>
  <c r="AG39" i="9" s="1"/>
  <c r="AK38" i="9"/>
  <c r="AK39" i="9" s="1"/>
  <c r="AD39" i="9"/>
  <c r="Z38" i="9"/>
  <c r="C39" i="9"/>
  <c r="I39" i="9"/>
  <c r="L38" i="9"/>
  <c r="L39" i="9" s="1"/>
  <c r="F38" i="7"/>
  <c r="F39" i="7" s="1"/>
  <c r="I39" i="7"/>
  <c r="L38" i="7"/>
  <c r="L39" i="7" s="1"/>
  <c r="D39" i="6"/>
  <c r="C36" i="5"/>
  <c r="AL39" i="11"/>
  <c r="AG36" i="11"/>
  <c r="AG39" i="11" s="1"/>
  <c r="AF36" i="11"/>
  <c r="AF39" i="11" s="1"/>
  <c r="AH36" i="11"/>
  <c r="AH39" i="11" s="1"/>
  <c r="AD39" i="11"/>
  <c r="AB36" i="11"/>
  <c r="AB39" i="11" s="1"/>
  <c r="X39" i="11"/>
  <c r="S39" i="11"/>
  <c r="R36" i="11"/>
  <c r="R39" i="11" s="1"/>
  <c r="T39" i="11"/>
  <c r="C36" i="11"/>
  <c r="C39" i="11" s="1"/>
  <c r="I36" i="11"/>
  <c r="I39" i="11" s="1"/>
  <c r="D36" i="11"/>
  <c r="D39" i="11" s="1"/>
  <c r="G36" i="11"/>
  <c r="G39" i="11" s="1"/>
  <c r="F39" i="11"/>
  <c r="H36" i="11"/>
  <c r="H39" i="11" s="1"/>
  <c r="M36" i="11"/>
  <c r="M39" i="11" s="1"/>
  <c r="N39" i="11"/>
  <c r="N39" i="15"/>
  <c r="H39" i="15"/>
  <c r="F39" i="15"/>
  <c r="J38" i="15"/>
  <c r="K39" i="15"/>
  <c r="G39" i="17"/>
  <c r="P39" i="17"/>
  <c r="N39" i="17"/>
  <c r="E39" i="17"/>
  <c r="Q39" i="17"/>
  <c r="M39" i="10"/>
  <c r="G38" i="10"/>
  <c r="G39" i="10" s="1"/>
  <c r="F39" i="10"/>
  <c r="D39" i="10"/>
  <c r="E39" i="10"/>
  <c r="N39" i="10"/>
  <c r="H39" i="10"/>
  <c r="AF39" i="9"/>
  <c r="AE39" i="9"/>
  <c r="AR39" i="9"/>
  <c r="AL39" i="9"/>
  <c r="AN38" i="9"/>
  <c r="AN39" i="9" s="1"/>
  <c r="AM39" i="9"/>
  <c r="AJ39" i="9"/>
  <c r="X39" i="16"/>
  <c r="U39" i="16"/>
  <c r="AC38" i="16"/>
  <c r="AC39" i="16" s="1"/>
  <c r="Y39" i="16"/>
  <c r="G39" i="16"/>
  <c r="L39" i="16"/>
  <c r="C39" i="16"/>
  <c r="M39" i="16"/>
  <c r="F39" i="16"/>
  <c r="AC36" i="14"/>
  <c r="J39" i="14"/>
  <c r="AB36" i="14"/>
  <c r="AB39" i="14" s="1"/>
  <c r="Y36" i="14"/>
  <c r="Y39" i="14" s="1"/>
  <c r="Q36" i="14"/>
  <c r="Q39" i="14" s="1"/>
  <c r="M36" i="14"/>
  <c r="M39" i="14" s="1"/>
  <c r="F39" i="14"/>
  <c r="Z38" i="14"/>
  <c r="Z39" i="14" s="1"/>
  <c r="AA36" i="14"/>
  <c r="AA39" i="14" s="1"/>
  <c r="D36" i="14"/>
  <c r="D39" i="14" s="1"/>
  <c r="O38" i="14"/>
  <c r="W39" i="14"/>
  <c r="R36" i="14"/>
  <c r="R39" i="14" s="1"/>
  <c r="P39" i="14"/>
  <c r="U36" i="14"/>
  <c r="U39" i="14" s="1"/>
  <c r="T38" i="14"/>
  <c r="T39" i="14" s="1"/>
  <c r="O36" i="13"/>
  <c r="O39" i="13" s="1"/>
  <c r="T36" i="13"/>
  <c r="T39" i="13" s="1"/>
  <c r="N36" i="13"/>
  <c r="Q36" i="13"/>
  <c r="M36" i="13"/>
  <c r="M39" i="13" s="1"/>
  <c r="J36" i="13"/>
  <c r="I39" i="13"/>
  <c r="P39" i="13"/>
  <c r="Q38" i="13"/>
  <c r="H36" i="13"/>
  <c r="H39" i="13" s="1"/>
  <c r="J38" i="13"/>
  <c r="G39" i="13"/>
  <c r="N38" i="13"/>
  <c r="R36" i="13"/>
  <c r="R39" i="13" s="1"/>
  <c r="F36" i="13"/>
  <c r="F39" i="13" s="1"/>
  <c r="C36" i="13"/>
  <c r="C39" i="13" s="1"/>
  <c r="AB39" i="9"/>
  <c r="Z36" i="9"/>
  <c r="V36" i="9"/>
  <c r="V39" i="9" s="1"/>
  <c r="K39" i="9"/>
  <c r="G39" i="9"/>
  <c r="X39" i="9"/>
  <c r="T38" i="9"/>
  <c r="T39" i="9" s="1"/>
  <c r="O38" i="9"/>
  <c r="O39" i="9" s="1"/>
  <c r="H39" i="9"/>
  <c r="Y39" i="9"/>
  <c r="U39" i="9"/>
  <c r="P39" i="9"/>
  <c r="M36" i="9"/>
  <c r="M39" i="9" s="1"/>
  <c r="S39" i="9"/>
  <c r="T39" i="8"/>
  <c r="V36" i="8"/>
  <c r="U39" i="8"/>
  <c r="N38" i="8"/>
  <c r="H39" i="8"/>
  <c r="I36" i="12"/>
  <c r="I39" i="12" s="1"/>
  <c r="H36" i="12"/>
  <c r="H39" i="12" s="1"/>
  <c r="D36" i="12"/>
  <c r="D39" i="12" s="1"/>
  <c r="R36" i="10"/>
  <c r="R39" i="10" s="1"/>
  <c r="AB39" i="10"/>
  <c r="V39" i="10"/>
  <c r="Z39" i="10"/>
  <c r="P39" i="10"/>
  <c r="AA36" i="10"/>
  <c r="AA39" i="10" s="1"/>
  <c r="X39" i="10"/>
  <c r="V39" i="15"/>
  <c r="X39" i="15"/>
  <c r="R39" i="15"/>
  <c r="AB38" i="15"/>
  <c r="AB39" i="15" s="1"/>
  <c r="W39" i="15"/>
  <c r="T39" i="15"/>
  <c r="Q39" i="15"/>
  <c r="AA39" i="15"/>
  <c r="E36" i="8"/>
  <c r="E39" i="8" s="1"/>
  <c r="C36" i="7"/>
  <c r="C39" i="7" s="1"/>
  <c r="E36" i="7"/>
  <c r="E39" i="7" s="1"/>
  <c r="D36" i="7"/>
  <c r="D39" i="7" s="1"/>
  <c r="C36" i="6"/>
  <c r="C39" i="6" s="1"/>
  <c r="G36" i="6"/>
  <c r="G39" i="6" s="1"/>
  <c r="R36" i="5"/>
  <c r="R39" i="5" s="1"/>
  <c r="U36" i="5"/>
  <c r="U39" i="5" s="1"/>
  <c r="Q36" i="5"/>
  <c r="Q39" i="5" s="1"/>
  <c r="T36" i="5"/>
  <c r="T39" i="5" s="1"/>
  <c r="M36" i="5"/>
  <c r="K36" i="5"/>
  <c r="O38" i="5"/>
  <c r="O39" i="5" s="1"/>
  <c r="D36" i="5"/>
  <c r="Q36" i="8"/>
  <c r="Q39" i="8" s="1"/>
  <c r="J36" i="7"/>
  <c r="J39" i="7" s="1"/>
  <c r="Q36" i="9"/>
  <c r="Q39" i="9" s="1"/>
  <c r="J39" i="10"/>
  <c r="P36" i="11"/>
  <c r="P39" i="11" s="1"/>
  <c r="AN36" i="11"/>
  <c r="AN39" i="11" s="1"/>
  <c r="E36" i="5"/>
  <c r="E39" i="5" s="1"/>
  <c r="M38" i="17"/>
  <c r="M39" i="17" s="1"/>
  <c r="P36" i="8"/>
  <c r="P39" i="8" s="1"/>
  <c r="G36" i="8"/>
  <c r="G39" i="8" s="1"/>
  <c r="W39" i="9"/>
  <c r="J36" i="9"/>
  <c r="J39" i="9" s="1"/>
  <c r="I39" i="10"/>
  <c r="AI36" i="11"/>
  <c r="AI39" i="11" s="1"/>
  <c r="E36" i="13"/>
  <c r="E39" i="13" s="1"/>
  <c r="AB39" i="16"/>
  <c r="K36" i="7"/>
  <c r="K39" i="7" s="1"/>
  <c r="L39" i="8"/>
  <c r="AS36" i="9"/>
  <c r="R36" i="9"/>
  <c r="R39" i="9" s="1"/>
  <c r="N36" i="9"/>
  <c r="N39" i="9" s="1"/>
  <c r="L39" i="17"/>
  <c r="AA39" i="16"/>
  <c r="O38" i="10" l="1"/>
  <c r="J39" i="13"/>
  <c r="N39" i="13"/>
  <c r="O38" i="15"/>
  <c r="O39" i="15" s="1"/>
  <c r="U39" i="15"/>
  <c r="J39" i="15"/>
  <c r="Z39" i="9"/>
  <c r="AS38" i="9"/>
  <c r="AS39" i="9" s="1"/>
  <c r="O39" i="10"/>
  <c r="AC39" i="14"/>
  <c r="O39" i="14"/>
  <c r="Q39" i="13"/>
  <c r="V38" i="13"/>
  <c r="V39" i="13" s="1"/>
  <c r="AC38" i="9"/>
  <c r="AC39" i="9" s="1"/>
  <c r="V39" i="8"/>
  <c r="N39" i="8"/>
  <c r="R38" i="17"/>
  <c r="R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T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L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W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E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<sst xmlns="http://schemas.openxmlformats.org/spreadsheetml/2006/main" count="1281" uniqueCount="678">
  <si>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</si>
  <si>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</si>
  <si>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</si>
  <si>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</si>
  <si>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</si>
  <si>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</si>
  <si>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</si>
  <si>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</si>
  <si>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</si>
  <si>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</si>
  <si>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</si>
  <si>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</si>
  <si>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</si>
  <si>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</si>
  <si>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</si>
  <si>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</si>
  <si>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</si>
  <si>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</si>
  <si>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</si>
  <si>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</si>
  <si>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</si>
  <si>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</si>
  <si>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</si>
  <si>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</si>
  <si>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</si>
  <si>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</si>
  <si>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</si>
  <si>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</si>
  <si>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</si>
  <si>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</si>
  <si>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</si>
  <si>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</si>
  <si>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</si>
  <si>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</si>
  <si>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</si>
  <si>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</si>
  <si>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</si>
  <si>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</si>
  <si>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</si>
  <si>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</si>
  <si>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</si>
  <si>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</si>
  <si>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</si>
  <si>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</si>
  <si>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</si>
  <si>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</si>
  <si>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</si>
  <si>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</si>
  <si>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</si>
  <si>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</si>
  <si>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</si>
  <si>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</si>
  <si>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</si>
  <si>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</si>
  <si>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</si>
  <si>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</si>
  <si>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</si>
  <si>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</si>
  <si>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</si>
  <si>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</si>
  <si>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</si>
  <si>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</si>
  <si>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</si>
  <si>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</si>
  <si>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</si>
  <si>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</si>
  <si>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</si>
  <si>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</si>
  <si>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</si>
  <si>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</si>
  <si>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</si>
  <si>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</si>
  <si>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</si>
  <si>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</si>
  <si>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</si>
  <si>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</si>
  <si>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</si>
  <si>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</si>
  <si>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</si>
  <si>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</si>
  <si>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</si>
  <si>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</si>
  <si>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</si>
  <si>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</si>
  <si>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</si>
  <si>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</si>
  <si>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</si>
  <si>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</si>
  <si>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</si>
  <si>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</si>
  <si>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</si>
  <si>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</si>
  <si>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</si>
  <si>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</si>
  <si>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</si>
  <si>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</si>
  <si>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</si>
  <si>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</si>
  <si>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</si>
  <si>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</si>
  <si>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</si>
  <si>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</si>
  <si>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</si>
  <si>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</si>
  <si>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</si>
  <si>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</si>
  <si>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</si>
  <si>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</si>
  <si>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</si>
  <si>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</si>
  <si>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</si>
  <si>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</si>
  <si>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</si>
  <si>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</si>
  <si>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</si>
  <si>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</si>
  <si>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</si>
  <si>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</si>
  <si>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</si>
  <si>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</si>
  <si>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</si>
  <si>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</si>
  <si>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</si>
  <si>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</si>
  <si>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</si>
  <si>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</si>
  <si>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</si>
  <si>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</si>
  <si>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</si>
  <si>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</si>
  <si>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</si>
  <si>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</si>
  <si>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</si>
  <si>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</si>
  <si>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</si>
  <si>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</si>
  <si>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</si>
  <si>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</si>
  <si>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</si>
  <si>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</si>
  <si>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</si>
  <si>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</si>
  <si>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</si>
  <si>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</si>
  <si>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</si>
  <si>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</si>
  <si>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</si>
  <si>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</si>
  <si>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</si>
  <si>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</si>
  <si>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</si>
  <si>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</si>
  <si>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</si>
  <si>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</si>
  <si>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</si>
  <si>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</si>
  <si>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</si>
  <si>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</si>
  <si>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</si>
  <si>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</si>
  <si>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</si>
  <si>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</si>
  <si>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</si>
  <si>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</si>
  <si>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</si>
  <si>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</si>
  <si>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</si>
  <si>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</si>
  <si>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</si>
  <si>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</si>
  <si>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</si>
  <si>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</si>
  <si>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</si>
  <si>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</si>
  <si>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</si>
  <si>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</si>
  <si>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</si>
  <si>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</si>
  <si>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</si>
  <si>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</si>
  <si>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</si>
  <si>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</si>
  <si>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</si>
  <si>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</si>
  <si>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</si>
  <si>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</si>
  <si>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</si>
  <si>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</si>
  <si>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</si>
  <si>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</si>
  <si>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</si>
  <si>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</si>
  <si>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</si>
  <si>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</si>
  <si>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</si>
  <si>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</si>
  <si>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</si>
  <si>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</si>
  <si>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</si>
  <si>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</si>
  <si>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</si>
  <si>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</si>
  <si>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</si>
  <si>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</si>
  <si>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</si>
  <si>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</si>
  <si>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</si>
  <si>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</si>
  <si>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</si>
  <si>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</si>
  <si>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</si>
  <si>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</si>
  <si>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</si>
  <si>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</si>
  <si>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</si>
  <si>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</si>
  <si>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</si>
  <si>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</si>
  <si>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</si>
  <si>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</si>
  <si>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</si>
  <si>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</si>
  <si>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</si>
  <si>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</si>
  <si>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</si>
  <si>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</si>
  <si>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</si>
  <si>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</si>
  <si>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</si>
  <si>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</si>
  <si>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</si>
  <si>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</si>
  <si>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</si>
  <si>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</si>
  <si>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</si>
  <si>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</si>
  <si>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</si>
  <si>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</si>
  <si>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</si>
  <si>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</si>
  <si>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</si>
  <si>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</si>
  <si>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</si>
  <si>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</si>
  <si>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</si>
  <si>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</si>
  <si>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</si>
  <si>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</si>
  <si>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</si>
  <si>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</si>
  <si>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</si>
  <si>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</si>
  <si>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</si>
  <si>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</si>
  <si>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</si>
  <si>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</si>
  <si>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</si>
  <si>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</si>
  <si>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</si>
  <si>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</si>
  <si>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</si>
  <si>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</si>
  <si>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</si>
  <si>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</si>
  <si>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</si>
  <si>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</si>
  <si>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</si>
  <si>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</si>
  <si>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</si>
  <si>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</si>
  <si>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</si>
  <si>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</si>
  <si>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</si>
  <si>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</si>
  <si>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</si>
  <si>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</si>
  <si>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</si>
  <si>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</si>
  <si>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</si>
  <si>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</si>
  <si>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</si>
  <si>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</si>
  <si>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</si>
  <si>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</si>
  <si>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</si>
  <si>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</si>
  <si>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</si>
  <si>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</si>
  <si>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</si>
  <si>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</si>
  <si>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</si>
  <si>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</si>
  <si>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</si>
  <si>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</si>
  <si>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</si>
  <si>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</si>
  <si>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</si>
  <si>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</si>
  <si>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</si>
  <si>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</si>
  <si>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</si>
  <si>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</si>
  <si>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</si>
  <si>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</si>
  <si>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</si>
  <si>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</si>
  <si>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</si>
  <si>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</si>
  <si>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</si>
  <si>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</si>
  <si>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</si>
  <si>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</si>
  <si>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</si>
  <si>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</si>
  <si>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</si>
  <si>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</si>
  <si>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</si>
  <si>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</si>
  <si>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</si>
  <si>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</si>
  <si>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</si>
  <si>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</si>
  <si>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</si>
  <si>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</si>
  <si>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</si>
  <si>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</si>
  <si>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</si>
  <si>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</si>
  <si>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</si>
  <si>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</si>
  <si>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</si>
  <si>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</si>
  <si>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</si>
  <si>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</si>
  <si>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</si>
  <si>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</si>
  <si>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</si>
  <si>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</si>
  <si>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</si>
  <si>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</si>
  <si>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</si>
  <si>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</si>
  <si>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</si>
  <si>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</si>
  <si>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</si>
  <si>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32-01-08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</si>
  <si>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</si>
  <si>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</si>
  <si>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</si>
  <si>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</si>
  <si>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</si>
  <si>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</si>
  <si>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</si>
  <si>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</si>
  <si>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</si>
  <si>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</si>
  <si>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</si>
  <si>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</si>
  <si>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</si>
  <si>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</si>
  <si>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</si>
  <si>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</si>
  <si>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</si>
  <si>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</si>
  <si>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</si>
  <si>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</si>
  <si>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</si>
  <si>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</si>
  <si>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</si>
  <si>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</si>
  <si>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</si>
  <si>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</si>
  <si>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</si>
  <si>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</si>
  <si>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</si>
  <si>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</si>
  <si>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</si>
  <si>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</si>
  <si>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</si>
  <si>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</si>
  <si>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</si>
  <si>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</si>
  <si>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</si>
  <si>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</si>
  <si>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</si>
  <si>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</si>
  <si>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</si>
  <si>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</si>
  <si>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</si>
  <si>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</si>
  <si>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</si>
  <si>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</si>
  <si>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</si>
  <si>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</si>
  <si>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</si>
  <si>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</si>
  <si>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</si>
  <si>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</si>
  <si>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</si>
  <si>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</si>
  <si>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</si>
  <si>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</si>
  <si>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</si>
  <si>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</si>
  <si>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</si>
  <si>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</si>
  <si>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</si>
  <si>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</si>
  <si>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</si>
  <si>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</si>
  <si>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</si>
  <si>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</si>
  <si>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</si>
  <si>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</si>
  <si>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</si>
  <si>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</si>
  <si>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</si>
  <si>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</si>
  <si>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</si>
  <si>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</si>
  <si>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</si>
  <si>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</si>
  <si>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</si>
  <si>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</si>
  <si>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</si>
  <si>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</si>
  <si>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</si>
  <si>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</si>
  <si>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</si>
  <si>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</si>
  <si>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</si>
  <si>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</si>
  <si>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</si>
  <si>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</si>
  <si>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</si>
  <si>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</si>
  <si>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</si>
  <si>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</si>
  <si>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</si>
  <si>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</si>
  <si>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</si>
  <si>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</si>
  <si>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</si>
  <si>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</si>
  <si>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</si>
  <si>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</si>
  <si>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</si>
  <si>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</si>
  <si>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</si>
  <si>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</si>
  <si>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</si>
  <si>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19-01-19</t>
    <phoneticPr fontId="3"/>
  </si>
  <si>
    <t>19-01-23</t>
    <phoneticPr fontId="3"/>
  </si>
  <si>
    <t>19-01-24</t>
    <phoneticPr fontId="3"/>
  </si>
  <si>
    <t>19-01-29</t>
    <phoneticPr fontId="3"/>
  </si>
  <si>
    <t>19-01-28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</si>
  <si>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</si>
  <si>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</si>
  <si>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</si>
  <si>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</si>
  <si>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58-10-19</t>
  </si>
  <si>
    <t>58-10-13</t>
  </si>
  <si>
    <t>58-10-16</t>
  </si>
  <si>
    <t>58-10-15</t>
  </si>
  <si>
    <t>58-10-18</t>
    <phoneticPr fontId="2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</si>
  <si>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</si>
  <si>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</si>
  <si>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</si>
  <si>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</si>
  <si>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</si>
  <si>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59-10-29</t>
  </si>
  <si>
    <t>59-10-30</t>
  </si>
  <si>
    <t>59-10-28</t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</si>
  <si>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</si>
  <si>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</si>
  <si>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</si>
  <si>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</si>
  <si>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</si>
  <si>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59-18-13</t>
  </si>
  <si>
    <t>59-18-21</t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</si>
  <si>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</si>
  <si>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譲渡所得金等の金額</t>
    <rPh sb="0" eb="2">
      <t>ジョウト</t>
    </rPh>
    <rPh sb="2" eb="4">
      <t>ショトク</t>
    </rPh>
    <rPh sb="4" eb="6">
      <t>キントウ</t>
    </rPh>
    <rPh sb="7" eb="9">
      <t>キンガク</t>
    </rPh>
    <phoneticPr fontId="3"/>
  </si>
  <si>
    <t>58-10-14</t>
    <phoneticPr fontId="3"/>
  </si>
  <si>
    <t>58-10-17</t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</si>
  <si>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</si>
  <si>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所得等の金額に係るもの</t>
    <rPh sb="0" eb="2">
      <t>ショトク</t>
    </rPh>
    <rPh sb="2" eb="3">
      <t>トウ</t>
    </rPh>
    <phoneticPr fontId="3"/>
  </si>
  <si>
    <t>一般株式等に係る譲渡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</si>
  <si>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上場株式等に係る譲渡</t>
    <rPh sb="0" eb="2">
      <t>ジョウジョウ</t>
    </rPh>
    <rPh sb="2" eb="4">
      <t>カブシキ</t>
    </rPh>
    <rPh sb="4" eb="5">
      <t>トウ</t>
    </rPh>
    <rPh sb="6" eb="7">
      <t>カカ</t>
    </rPh>
    <rPh sb="8" eb="10">
      <t>ジョウト</t>
    </rPh>
    <phoneticPr fontId="2"/>
  </si>
  <si>
    <t>所得者の金額に係るもの</t>
    <rPh sb="0" eb="3">
      <t>ショトクシャ</t>
    </rPh>
    <rPh sb="4" eb="6">
      <t>キンガク</t>
    </rPh>
    <rPh sb="7" eb="8">
      <t>カカ</t>
    </rPh>
    <phoneticPr fontId="2"/>
  </si>
  <si>
    <t>59-10-17</t>
    <phoneticPr fontId="2"/>
  </si>
  <si>
    <t>59-10-18</t>
    <phoneticPr fontId="3"/>
  </si>
  <si>
    <t>59-10-22</t>
    <phoneticPr fontId="3"/>
  </si>
  <si>
    <t>59-10-23</t>
    <phoneticPr fontId="3"/>
  </si>
  <si>
    <t>59-10-24</t>
    <phoneticPr fontId="3"/>
  </si>
  <si>
    <t>59-10-25</t>
    <phoneticPr fontId="3"/>
  </si>
  <si>
    <t>59-10-26</t>
    <phoneticPr fontId="3"/>
  </si>
  <si>
    <t>59-10-27</t>
    <phoneticPr fontId="3"/>
  </si>
  <si>
    <t>12-10-28</t>
    <phoneticPr fontId="3"/>
  </si>
  <si>
    <t>59-10-21</t>
    <phoneticPr fontId="3"/>
  </si>
  <si>
    <t>59-10-31</t>
  </si>
  <si>
    <t>59-10-32</t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</si>
  <si>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</si>
  <si>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譲渡所得等分</t>
    <rPh sb="0" eb="2">
      <t>ジョウト</t>
    </rPh>
    <rPh sb="2" eb="4">
      <t>ショトク</t>
    </rPh>
    <rPh sb="4" eb="5">
      <t>ナド</t>
    </rPh>
    <rPh sb="5" eb="6">
      <t>ブン</t>
    </rPh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</si>
  <si>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</si>
  <si>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58-18-14</t>
    <phoneticPr fontId="2"/>
  </si>
  <si>
    <t>58-18-17</t>
    <phoneticPr fontId="2"/>
  </si>
  <si>
    <t>58-18-24</t>
    <phoneticPr fontId="2"/>
  </si>
  <si>
    <t>一般株式等に係る譲渡</t>
    <rPh sb="0" eb="2">
      <t>イッパン</t>
    </rPh>
    <rPh sb="2" eb="5">
      <t>カブシキナド</t>
    </rPh>
    <rPh sb="6" eb="7">
      <t>カカワ</t>
    </rPh>
    <rPh sb="8" eb="10">
      <t>ジョウト</t>
    </rPh>
    <phoneticPr fontId="3"/>
  </si>
  <si>
    <t>所得等の金額に係るもの</t>
    <rPh sb="0" eb="2">
      <t>ショトク</t>
    </rPh>
    <rPh sb="2" eb="3">
      <t>トウ</t>
    </rPh>
    <rPh sb="4" eb="6">
      <t>キンガク</t>
    </rPh>
    <rPh sb="7" eb="8">
      <t>カカ</t>
    </rPh>
    <phoneticPr fontId="3"/>
  </si>
  <si>
    <t>上場株式等に係る譲渡</t>
    <rPh sb="0" eb="2">
      <t>ジョウジョウ</t>
    </rPh>
    <rPh sb="2" eb="5">
      <t>カブシキナド</t>
    </rPh>
    <rPh sb="6" eb="7">
      <t>カカワ</t>
    </rPh>
    <rPh sb="8" eb="10">
      <t>ジョウト</t>
    </rPh>
    <phoneticPr fontId="3"/>
  </si>
  <si>
    <t>59-18-14</t>
    <phoneticPr fontId="5"/>
  </si>
  <si>
    <t>59-18-15</t>
    <phoneticPr fontId="5"/>
  </si>
  <si>
    <t>59-18-16</t>
    <phoneticPr fontId="5"/>
  </si>
  <si>
    <t>59-18-17</t>
    <phoneticPr fontId="5"/>
  </si>
  <si>
    <t>59-18-18</t>
    <phoneticPr fontId="2"/>
  </si>
  <si>
    <t>59-18-22</t>
    <phoneticPr fontId="2"/>
  </si>
  <si>
    <t>59-18-23</t>
    <phoneticPr fontId="2"/>
  </si>
  <si>
    <t>59-18-24</t>
    <phoneticPr fontId="2"/>
  </si>
  <si>
    <t>59-18-25</t>
    <phoneticPr fontId="2"/>
  </si>
  <si>
    <t>59-18-26</t>
    <phoneticPr fontId="2"/>
  </si>
  <si>
    <t>59-18-27</t>
    <phoneticPr fontId="2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</si>
  <si>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</si>
  <si>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</si>
  <si>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</si>
  <si>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59-18-29</t>
    <phoneticPr fontId="2"/>
  </si>
  <si>
    <t>59-18-28</t>
    <phoneticPr fontId="2"/>
  </si>
  <si>
    <t>59-18-30</t>
    <phoneticPr fontId="2"/>
  </si>
  <si>
    <t>59-18-31</t>
    <phoneticPr fontId="2"/>
  </si>
  <si>
    <t>59-18-32</t>
    <phoneticPr fontId="2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</si>
  <si>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</si>
  <si>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</si>
  <si>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</si>
  <si>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</si>
  <si>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</si>
  <si>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</si>
  <si>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</si>
  <si>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12-18-23</t>
    <phoneticPr fontId="3"/>
  </si>
  <si>
    <t>12-18-24</t>
    <phoneticPr fontId="3"/>
  </si>
  <si>
    <t>12-18-25</t>
    <phoneticPr fontId="3"/>
  </si>
  <si>
    <t>12-18-26</t>
    <phoneticPr fontId="3"/>
  </si>
  <si>
    <t>12-18-27</t>
    <phoneticPr fontId="2"/>
  </si>
  <si>
    <t>12-18-28</t>
    <phoneticPr fontId="2"/>
  </si>
  <si>
    <t>第１項第9号に</t>
    <phoneticPr fontId="2"/>
  </si>
  <si>
    <t>第１項第8号に</t>
    <phoneticPr fontId="2"/>
  </si>
  <si>
    <t>第１項第7号に</t>
    <phoneticPr fontId="2"/>
  </si>
  <si>
    <t>第１項第6号に</t>
    <phoneticPr fontId="2"/>
  </si>
  <si>
    <t>第１項第5号に</t>
    <phoneticPr fontId="2"/>
  </si>
  <si>
    <t>第１項第4号に</t>
    <phoneticPr fontId="2"/>
  </si>
  <si>
    <t>第１項第3号に</t>
    <phoneticPr fontId="2"/>
  </si>
  <si>
    <t>第１項第2号に</t>
    <phoneticPr fontId="2"/>
  </si>
  <si>
    <t>第１項第1号に</t>
    <phoneticPr fontId="2"/>
  </si>
  <si>
    <t>58-10-21</t>
    <phoneticPr fontId="2"/>
  </si>
  <si>
    <t>58-10-22</t>
    <phoneticPr fontId="2"/>
  </si>
  <si>
    <t>58-10-23</t>
    <phoneticPr fontId="2"/>
  </si>
  <si>
    <t>58-10-24</t>
    <phoneticPr fontId="2"/>
  </si>
  <si>
    <t>58-10-25</t>
    <phoneticPr fontId="2"/>
  </si>
  <si>
    <t>58-10-26</t>
    <phoneticPr fontId="2"/>
  </si>
  <si>
    <t>58-10-27</t>
    <phoneticPr fontId="2"/>
  </si>
  <si>
    <t>58-10-28</t>
    <phoneticPr fontId="2"/>
  </si>
  <si>
    <t>58-10-29</t>
    <phoneticPr fontId="2"/>
  </si>
  <si>
    <t>58-10-30</t>
    <phoneticPr fontId="2"/>
  </si>
  <si>
    <t>58-10-31</t>
    <phoneticPr fontId="2"/>
  </si>
  <si>
    <t>58-10-32</t>
    <phoneticPr fontId="2"/>
  </si>
  <si>
    <t>58-10-33</t>
    <phoneticPr fontId="2"/>
  </si>
  <si>
    <t>58-10-34</t>
    <phoneticPr fontId="2"/>
  </si>
  <si>
    <t>58-10-35</t>
    <phoneticPr fontId="2"/>
  </si>
  <si>
    <t>58-10-36</t>
    <phoneticPr fontId="2"/>
  </si>
  <si>
    <t>58-10-37</t>
    <phoneticPr fontId="2"/>
  </si>
  <si>
    <t>58-10-38</t>
    <phoneticPr fontId="2"/>
  </si>
  <si>
    <t>58-10-39</t>
    <phoneticPr fontId="2"/>
  </si>
  <si>
    <t>58-10-40</t>
    <phoneticPr fontId="2"/>
  </si>
  <si>
    <t>58-10-41</t>
    <phoneticPr fontId="2"/>
  </si>
  <si>
    <t>58-10-42</t>
    <phoneticPr fontId="2"/>
  </si>
  <si>
    <t>58-10-43</t>
    <phoneticPr fontId="2"/>
  </si>
  <si>
    <t>58-10-44</t>
    <phoneticPr fontId="2"/>
  </si>
  <si>
    <t>うちセルフ</t>
    <phoneticPr fontId="2"/>
  </si>
  <si>
    <t>メディケーション税制分</t>
    <rPh sb="8" eb="10">
      <t>ゼイセイ</t>
    </rPh>
    <rPh sb="10" eb="11">
      <t>ブン</t>
    </rPh>
    <phoneticPr fontId="2"/>
  </si>
  <si>
    <t>58-10-20</t>
    <phoneticPr fontId="2"/>
  </si>
  <si>
    <t>うちセルフメディ</t>
    <phoneticPr fontId="3"/>
  </si>
  <si>
    <t>ケーション税制分</t>
    <rPh sb="5" eb="7">
      <t>ゼイセイ</t>
    </rPh>
    <rPh sb="7" eb="8">
      <t>ブン</t>
    </rPh>
    <phoneticPr fontId="3"/>
  </si>
  <si>
    <t>19-01-02</t>
    <phoneticPr fontId="3"/>
  </si>
  <si>
    <t>19-01-03</t>
    <phoneticPr fontId="3"/>
  </si>
  <si>
    <t>19-01-04</t>
    <phoneticPr fontId="3"/>
  </si>
  <si>
    <t>19-01-05</t>
    <phoneticPr fontId="3"/>
  </si>
  <si>
    <t>19-01-06</t>
    <phoneticPr fontId="3"/>
  </si>
  <si>
    <t>19-01-07</t>
    <phoneticPr fontId="3"/>
  </si>
  <si>
    <t>19-01-08</t>
    <phoneticPr fontId="3"/>
  </si>
  <si>
    <t>19-01-09</t>
    <phoneticPr fontId="3"/>
  </si>
  <si>
    <t>19-01-10</t>
    <phoneticPr fontId="3"/>
  </si>
  <si>
    <t>19-01-11</t>
    <phoneticPr fontId="3"/>
  </si>
  <si>
    <t>19-01-12</t>
    <phoneticPr fontId="3"/>
  </si>
  <si>
    <t>19-01-13</t>
    <phoneticPr fontId="3"/>
  </si>
  <si>
    <t>19-01-16</t>
    <phoneticPr fontId="3"/>
  </si>
  <si>
    <t>19-01-20</t>
    <phoneticPr fontId="3"/>
  </si>
  <si>
    <t>19-01-21</t>
    <phoneticPr fontId="3"/>
  </si>
  <si>
    <t>19-01-25</t>
    <phoneticPr fontId="3"/>
  </si>
  <si>
    <t>19-01-30</t>
    <phoneticPr fontId="3"/>
  </si>
  <si>
    <t>19-01-34</t>
    <phoneticPr fontId="3"/>
  </si>
  <si>
    <t>19-01-33</t>
    <phoneticPr fontId="3"/>
  </si>
  <si>
    <t>19-01-37</t>
    <phoneticPr fontId="3"/>
  </si>
  <si>
    <t>19-01-36</t>
    <phoneticPr fontId="3"/>
  </si>
  <si>
    <t>19-01-38</t>
    <phoneticPr fontId="3"/>
  </si>
  <si>
    <t>19-01-39</t>
    <phoneticPr fontId="3"/>
  </si>
  <si>
    <t>19-01-40</t>
    <phoneticPr fontId="3"/>
  </si>
  <si>
    <t>19-01-41</t>
    <phoneticPr fontId="3"/>
  </si>
  <si>
    <t>19-01-42</t>
    <phoneticPr fontId="3"/>
  </si>
  <si>
    <t>19-01-43</t>
    <phoneticPr fontId="3"/>
  </si>
  <si>
    <t>19-01-44</t>
    <phoneticPr fontId="3"/>
  </si>
  <si>
    <t>19-01-45</t>
    <phoneticPr fontId="3"/>
  </si>
  <si>
    <t>19-01-46</t>
    <phoneticPr fontId="3"/>
  </si>
  <si>
    <t>19-01-47</t>
    <phoneticPr fontId="3"/>
  </si>
  <si>
    <t>19-01-48</t>
    <phoneticPr fontId="3"/>
  </si>
  <si>
    <t>うちセルフメディ</t>
    <phoneticPr fontId="2"/>
  </si>
  <si>
    <t>ケーション税制分</t>
    <rPh sb="5" eb="7">
      <t>ゼイセイ</t>
    </rPh>
    <rPh sb="7" eb="8">
      <t>ブン</t>
    </rPh>
    <phoneticPr fontId="2"/>
  </si>
  <si>
    <t>58-18-19</t>
    <phoneticPr fontId="2"/>
  </si>
  <si>
    <t>58-18-20</t>
    <phoneticPr fontId="2"/>
  </si>
  <si>
    <t>58-18-21</t>
    <phoneticPr fontId="2"/>
  </si>
  <si>
    <t>58-18-22</t>
    <phoneticPr fontId="2"/>
  </si>
  <si>
    <t>58-18-23</t>
    <phoneticPr fontId="2"/>
  </si>
  <si>
    <t>58-18-25</t>
    <phoneticPr fontId="2"/>
  </si>
  <si>
    <t>58-18-26</t>
    <phoneticPr fontId="2"/>
  </si>
  <si>
    <t>58-18-27</t>
    <phoneticPr fontId="2"/>
  </si>
  <si>
    <t>58-18-28</t>
    <phoneticPr fontId="2"/>
  </si>
  <si>
    <t>58-18-29</t>
    <phoneticPr fontId="2"/>
  </si>
  <si>
    <t>58-18-30</t>
    <phoneticPr fontId="2"/>
  </si>
  <si>
    <t>58-18-31</t>
    <phoneticPr fontId="2"/>
  </si>
  <si>
    <t>58-18-32</t>
    <phoneticPr fontId="2"/>
  </si>
  <si>
    <t>58-18-33</t>
    <phoneticPr fontId="2"/>
  </si>
  <si>
    <t>58-18-34</t>
    <phoneticPr fontId="2"/>
  </si>
  <si>
    <t>58-18-35</t>
    <phoneticPr fontId="2"/>
  </si>
  <si>
    <t>58-18-36</t>
    <phoneticPr fontId="2"/>
  </si>
  <si>
    <t>58-18-37</t>
    <phoneticPr fontId="2"/>
  </si>
  <si>
    <t>58-18-38</t>
    <phoneticPr fontId="2"/>
  </si>
  <si>
    <t>58-18-39</t>
    <phoneticPr fontId="2"/>
  </si>
  <si>
    <t>58-18-40</t>
    <phoneticPr fontId="2"/>
  </si>
  <si>
    <t>58-18-41</t>
    <phoneticPr fontId="2"/>
  </si>
  <si>
    <t>58-18-42</t>
    <phoneticPr fontId="2"/>
  </si>
  <si>
    <t>58-18-43</t>
    <phoneticPr fontId="2"/>
  </si>
  <si>
    <t>58-18-44</t>
    <phoneticPr fontId="2"/>
  </si>
  <si>
    <t>税額控除額</t>
    <rPh sb="0" eb="2">
      <t>ゼイガク</t>
    </rPh>
    <rPh sb="2" eb="5">
      <t>コウジョガク</t>
    </rPh>
    <phoneticPr fontId="2"/>
  </si>
  <si>
    <t>特定寄附金</t>
    <rPh sb="0" eb="2">
      <t>トクテイ</t>
    </rPh>
    <rPh sb="2" eb="5">
      <t>キフキン</t>
    </rPh>
    <phoneticPr fontId="2"/>
  </si>
  <si>
    <t>32-01-06</t>
    <phoneticPr fontId="2"/>
  </si>
  <si>
    <t>特定寄附金税額</t>
    <rPh sb="0" eb="2">
      <t>トクテイ</t>
    </rPh>
    <rPh sb="2" eb="5">
      <t>キフキン</t>
    </rPh>
    <rPh sb="5" eb="7">
      <t>ゼイガク</t>
    </rPh>
    <phoneticPr fontId="2"/>
  </si>
  <si>
    <t>控除の適用を</t>
    <rPh sb="0" eb="2">
      <t>コウジョ</t>
    </rPh>
    <rPh sb="3" eb="5">
      <t>テキヨウ</t>
    </rPh>
    <phoneticPr fontId="2"/>
  </si>
  <si>
    <t>受けた法人数</t>
    <rPh sb="0" eb="1">
      <t>ウ</t>
    </rPh>
    <rPh sb="3" eb="6">
      <t>ホウジンスウ</t>
    </rPh>
    <phoneticPr fontId="2"/>
  </si>
  <si>
    <t>32-01-15</t>
    <phoneticPr fontId="2"/>
  </si>
  <si>
    <t>寄附件数</t>
    <rPh sb="0" eb="2">
      <t>キフ</t>
    </rPh>
    <rPh sb="2" eb="4">
      <t>ケンスウ</t>
    </rPh>
    <phoneticPr fontId="2"/>
  </si>
  <si>
    <t>特定寄附金の額</t>
    <rPh sb="0" eb="2">
      <t>トクテイ</t>
    </rPh>
    <rPh sb="2" eb="5">
      <t>キフキン</t>
    </rPh>
    <rPh sb="6" eb="7">
      <t>ガク</t>
    </rPh>
    <phoneticPr fontId="2"/>
  </si>
  <si>
    <t>控除額</t>
    <rPh sb="0" eb="3">
      <t>コウジョガク</t>
    </rPh>
    <phoneticPr fontId="2"/>
  </si>
  <si>
    <t>(単位：人、千円）</t>
    <phoneticPr fontId="2"/>
  </si>
  <si>
    <t>(単位：人、千円）</t>
    <phoneticPr fontId="2"/>
  </si>
  <si>
    <t>法人税割額</t>
    <rPh sb="0" eb="3">
      <t>ホウジンゼイ</t>
    </rPh>
    <rPh sb="3" eb="4">
      <t>ワ</t>
    </rPh>
    <rPh sb="4" eb="5">
      <t>ガク</t>
    </rPh>
    <phoneticPr fontId="2"/>
  </si>
  <si>
    <t>（その２）</t>
    <phoneticPr fontId="2"/>
  </si>
  <si>
    <t>第２　市町村民税　（令和元年度市町村税課税状況等の調）</t>
    <rPh sb="10" eb="12">
      <t>レイワ</t>
    </rPh>
    <rPh sb="12" eb="13">
      <t>モト</t>
    </rPh>
    <rPh sb="18" eb="19">
      <t>ゼイ</t>
    </rPh>
    <phoneticPr fontId="2"/>
  </si>
  <si>
    <t>外国関係会社に係る控除対象</t>
    <rPh sb="0" eb="2">
      <t>ガイコク</t>
    </rPh>
    <rPh sb="2" eb="4">
      <t>カンケイ</t>
    </rPh>
    <rPh sb="4" eb="6">
      <t>カイシャ</t>
    </rPh>
    <rPh sb="7" eb="8">
      <t>カカ</t>
    </rPh>
    <phoneticPr fontId="2"/>
  </si>
  <si>
    <t>所得税額等相当額又は個別控除</t>
    <rPh sb="8" eb="9">
      <t>マタ</t>
    </rPh>
    <rPh sb="10" eb="12">
      <t>コベツ</t>
    </rPh>
    <rPh sb="12" eb="14">
      <t>コウジョ</t>
    </rPh>
    <phoneticPr fontId="2"/>
  </si>
  <si>
    <t>対象所得税額等相当額の控除額</t>
    <rPh sb="0" eb="2">
      <t>タイショウ</t>
    </rPh>
    <rPh sb="2" eb="5">
      <t>ショトクゼイ</t>
    </rPh>
    <rPh sb="5" eb="7">
      <t>ガクナド</t>
    </rPh>
    <rPh sb="7" eb="9">
      <t>ソウトウ</t>
    </rPh>
    <rPh sb="9" eb="10">
      <t>ガク</t>
    </rPh>
    <rPh sb="11" eb="13">
      <t>コウジョ</t>
    </rPh>
    <rPh sb="13" eb="14">
      <t>ガク</t>
    </rPh>
    <phoneticPr fontId="2"/>
  </si>
  <si>
    <t>32-01-07</t>
    <phoneticPr fontId="2"/>
  </si>
  <si>
    <t>32-01-09</t>
    <phoneticPr fontId="2"/>
  </si>
  <si>
    <t>32-01-10</t>
    <phoneticPr fontId="2"/>
  </si>
  <si>
    <t>32-01-11</t>
    <phoneticPr fontId="2"/>
  </si>
  <si>
    <t>32-01-12</t>
    <phoneticPr fontId="2"/>
  </si>
  <si>
    <t>32-01-13</t>
    <phoneticPr fontId="2"/>
  </si>
  <si>
    <t>32-01-14</t>
    <phoneticPr fontId="2"/>
  </si>
  <si>
    <t>32-01-16</t>
    <phoneticPr fontId="2"/>
  </si>
  <si>
    <t>32-01-17</t>
    <phoneticPr fontId="2"/>
  </si>
  <si>
    <t>第１１表  令和元（2019）年度市町村民税等の納税義務者等</t>
    <rPh sb="6" eb="8">
      <t>レイワ</t>
    </rPh>
    <rPh sb="8" eb="9">
      <t>モト</t>
    </rPh>
    <rPh sb="29" eb="30">
      <t>トウ</t>
    </rPh>
    <phoneticPr fontId="2"/>
  </si>
  <si>
    <t>第１２表  令和元（2019）年度個人の市町村民税の納税義務者等</t>
    <rPh sb="6" eb="8">
      <t>レイワ</t>
    </rPh>
    <rPh sb="8" eb="9">
      <t>モト</t>
    </rPh>
    <rPh sb="15" eb="16">
      <t>ネン</t>
    </rPh>
    <rPh sb="31" eb="32">
      <t>トウ</t>
    </rPh>
    <phoneticPr fontId="4"/>
  </si>
  <si>
    <t>第１３表  令和元（2019）年度市町村民税の特別徴収義務者等及び特別徴収税額（給与特徴に係る分）</t>
    <rPh sb="6" eb="8">
      <t>レイワ</t>
    </rPh>
    <rPh sb="8" eb="9">
      <t>モト</t>
    </rPh>
    <rPh sb="30" eb="31">
      <t>トウ</t>
    </rPh>
    <rPh sb="40" eb="42">
      <t>キュウヨ</t>
    </rPh>
    <rPh sb="42" eb="44">
      <t>トクチョウ</t>
    </rPh>
    <rPh sb="45" eb="46">
      <t>カカ</t>
    </rPh>
    <rPh sb="47" eb="48">
      <t>ブン</t>
    </rPh>
    <phoneticPr fontId="3"/>
  </si>
  <si>
    <t>第１３表  令和元（2019）年度市町村民税の特別徴収義務者等及び特別徴収税額（年金特徴に係る分）</t>
    <rPh sb="6" eb="8">
      <t>レイワ</t>
    </rPh>
    <rPh sb="8" eb="9">
      <t>モト</t>
    </rPh>
    <rPh sb="30" eb="31">
      <t>トウ</t>
    </rPh>
    <rPh sb="40" eb="42">
      <t>ネンキン</t>
    </rPh>
    <rPh sb="42" eb="44">
      <t>トクチョウ</t>
    </rPh>
    <rPh sb="45" eb="46">
      <t>カカ</t>
    </rPh>
    <rPh sb="47" eb="48">
      <t>ブン</t>
    </rPh>
    <phoneticPr fontId="3"/>
  </si>
  <si>
    <t>第１４表  令和元（2019）年度分市町村民税の所得割額等</t>
    <rPh sb="6" eb="8">
      <t>レイワ</t>
    </rPh>
    <rPh sb="8" eb="9">
      <t>モト</t>
    </rPh>
    <rPh sb="17" eb="18">
      <t>ブン</t>
    </rPh>
    <rPh sb="18" eb="20">
      <t>シチョウ</t>
    </rPh>
    <rPh sb="20" eb="21">
      <t>ソン</t>
    </rPh>
    <phoneticPr fontId="3"/>
  </si>
  <si>
    <t>第１４表  令和元（2019）年度分市町村民税の所得割額等</t>
    <rPh sb="6" eb="8">
      <t>レイワ</t>
    </rPh>
    <rPh sb="8" eb="9">
      <t>モト</t>
    </rPh>
    <rPh sb="15" eb="16">
      <t>ネン</t>
    </rPh>
    <rPh sb="17" eb="18">
      <t>ブン</t>
    </rPh>
    <phoneticPr fontId="2"/>
  </si>
  <si>
    <t>第１４表 　令和元（2019）年度分市町村民税の所得割額等</t>
    <rPh sb="6" eb="8">
      <t>レイワ</t>
    </rPh>
    <rPh sb="8" eb="9">
      <t>モト</t>
    </rPh>
    <rPh sb="17" eb="18">
      <t>ブン</t>
    </rPh>
    <rPh sb="18" eb="20">
      <t>シチョウ</t>
    </rPh>
    <rPh sb="20" eb="21">
      <t>ソン</t>
    </rPh>
    <phoneticPr fontId="3"/>
  </si>
  <si>
    <t>第１５表  令和元（2019）年度分に係る所得控除等の人員等</t>
    <rPh sb="6" eb="8">
      <t>レイワ</t>
    </rPh>
    <rPh sb="8" eb="9">
      <t>モト</t>
    </rPh>
    <phoneticPr fontId="3"/>
  </si>
  <si>
    <t>第１６表  令和元（2019）年度青色申告者及び事業専従者</t>
    <rPh sb="6" eb="8">
      <t>レイワ</t>
    </rPh>
    <rPh sb="8" eb="9">
      <t>モト</t>
    </rPh>
    <phoneticPr fontId="3"/>
  </si>
  <si>
    <t>第１７表  令和元（2019）年度分県民税の所得割額等</t>
    <rPh sb="6" eb="8">
      <t>レイワ</t>
    </rPh>
    <rPh sb="8" eb="9">
      <t>モト</t>
    </rPh>
    <rPh sb="17" eb="18">
      <t>ブン</t>
    </rPh>
    <phoneticPr fontId="2"/>
  </si>
  <si>
    <t>第１７表  令和元（2019）年度分県民税の所得割額等</t>
    <rPh sb="6" eb="8">
      <t>レイワ</t>
    </rPh>
    <rPh sb="8" eb="9">
      <t>モト</t>
    </rPh>
    <rPh sb="17" eb="18">
      <t>ブン</t>
    </rPh>
    <phoneticPr fontId="5"/>
  </si>
  <si>
    <t>第１８表  平成30（2018）年度市町村民税の法人税割額及び法人均等割額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</si>
</sst>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6">
    <xf numFmtId="0" fontId="0" fillId="0" borderId="0" xfId="0"/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49" fontId="7" fillId="0" borderId="6" xfId="1" applyNumberFormat="1" applyFont="1" applyBorder="1" applyAlignment="1" applyProtection="1">
      <alignment horizontal="center"/>
    </xf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9" xfId="1" applyNumberFormat="1" applyFont="1" applyBorder="1" applyAlignment="1" applyProtection="1">
      <alignment horizont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9" xfId="1" applyNumberFormat="1" applyFont="1" applyBorder="1" applyAlignment="1" applyProtection="1">
      <alignment horizontal="center"/>
    </xf>
    <xf numFmtId="49" fontId="7" fillId="0" borderId="20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 applyProtection="1">
      <alignment horizontal="centerContinuous"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27" xfId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28" xfId="1" applyFont="1" applyBorder="1" applyAlignment="1" applyProtection="1">
      <alignment horizontal="center" vertical="center"/>
    </xf>
    <xf numFmtId="38" fontId="7" fillId="0" borderId="27" xfId="1" applyFont="1" applyBorder="1" applyAlignment="1" applyProtection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32" xfId="1" applyFont="1" applyBorder="1" applyAlignment="1" applyProtection="1">
      <alignment horizontal="center"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0" xfId="1" applyFont="1" applyBorder="1" applyAlignment="1">
      <alignment horizontal="center"/>
    </xf>
    <xf numFmtId="38" fontId="7" fillId="0" borderId="5" xfId="1" applyFont="1" applyBorder="1" applyAlignment="1">
      <alignment horizontal="center"/>
    </xf>
    <xf numFmtId="38" fontId="7" fillId="0" borderId="27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34" xfId="1" applyFont="1" applyBorder="1" applyAlignment="1">
      <alignment horizont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3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 shrinkToFit="1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37" xfId="1" applyFont="1" applyBorder="1" applyAlignment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36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39" xfId="1" applyFont="1" applyBorder="1" applyAlignment="1">
      <alignment horizontal="center" vertical="center"/>
    </xf>
    <xf numFmtId="38" fontId="7" fillId="0" borderId="40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4" xfId="1" applyFont="1" applyFill="1" applyBorder="1" applyAlignment="1">
      <alignment horizontal="right" wrapText="1"/>
    </xf>
    <xf numFmtId="38" fontId="7" fillId="0" borderId="45" xfId="1" applyFont="1" applyBorder="1" applyAlignment="1">
      <alignment vertical="center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9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4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4" xfId="1" applyFont="1" applyBorder="1" applyAlignment="1" applyProtection="1">
      <alignment horizontal="left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1" xfId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63" xfId="1" applyFont="1" applyBorder="1" applyAlignment="1" applyProtection="1">
      <alignment horizontal="centerContinuous" vertical="center"/>
    </xf>
    <xf numFmtId="38" fontId="7" fillId="0" borderId="3" xfId="1" applyFont="1" applyBorder="1" applyAlignment="1">
      <alignment horizontal="centerContinuous" vertical="center"/>
    </xf>
    <xf numFmtId="38" fontId="7" fillId="0" borderId="64" xfId="1" applyFont="1" applyBorder="1" applyAlignment="1">
      <alignment horizontal="centerContinuous" vertical="center"/>
    </xf>
    <xf numFmtId="38" fontId="7" fillId="0" borderId="1" xfId="1" applyFont="1" applyBorder="1" applyAlignment="1">
      <alignment horizontal="centerContinuous" vertical="center"/>
    </xf>
    <xf numFmtId="38" fontId="7" fillId="0" borderId="65" xfId="1" applyFont="1" applyBorder="1" applyAlignment="1" applyProtection="1">
      <alignment horizontal="centerContinuous" vertical="center"/>
    </xf>
    <xf numFmtId="38" fontId="7" fillId="0" borderId="66" xfId="1" applyFont="1" applyBorder="1" applyAlignment="1">
      <alignment horizontal="centerContinuous" vertical="center"/>
    </xf>
    <xf numFmtId="38" fontId="7" fillId="0" borderId="67" xfId="1" applyFont="1" applyBorder="1" applyAlignment="1" applyProtection="1">
      <alignment horizontal="centerContinuous" vertical="center"/>
    </xf>
    <xf numFmtId="38" fontId="7" fillId="0" borderId="68" xfId="1" applyFont="1" applyBorder="1" applyAlignment="1">
      <alignment horizontal="centerContinuous" vertical="center"/>
    </xf>
    <xf numFmtId="38" fontId="7" fillId="0" borderId="65" xfId="1" applyFont="1" applyBorder="1" applyAlignment="1">
      <alignment horizontal="centerContinuous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70" xfId="1" applyFont="1" applyBorder="1" applyAlignment="1">
      <alignment vertical="center"/>
    </xf>
    <xf numFmtId="38" fontId="7" fillId="0" borderId="71" xfId="1" applyFont="1" applyBorder="1" applyAlignment="1" applyProtection="1">
      <alignment horizontal="centerContinuous" vertical="center"/>
    </xf>
    <xf numFmtId="38" fontId="7" fillId="0" borderId="27" xfId="1" applyFont="1" applyBorder="1" applyAlignment="1" applyProtection="1">
      <alignment horizontal="centerContinuous" vertical="center"/>
    </xf>
    <xf numFmtId="38" fontId="7" fillId="0" borderId="27" xfId="1" applyFont="1" applyBorder="1" applyAlignment="1">
      <alignment horizontal="centerContinuous" vertical="center"/>
    </xf>
    <xf numFmtId="38" fontId="7" fillId="0" borderId="72" xfId="1" applyFont="1" applyBorder="1" applyAlignment="1" applyProtection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73" xfId="1" applyFont="1" applyBorder="1" applyAlignment="1">
      <alignment horizontal="centerContinuous" vertical="center"/>
    </xf>
    <xf numFmtId="38" fontId="7" fillId="0" borderId="74" xfId="1" applyFont="1" applyBorder="1" applyAlignment="1">
      <alignment horizontal="centerContinuous"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75" xfId="1" applyFont="1" applyBorder="1" applyAlignment="1">
      <alignment horizontal="center" vertical="center"/>
    </xf>
    <xf numFmtId="38" fontId="10" fillId="0" borderId="2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1" xfId="1" applyFont="1" applyBorder="1" applyAlignment="1">
      <alignment horizontal="center" vertical="center"/>
    </xf>
    <xf numFmtId="38" fontId="7" fillId="0" borderId="5" xfId="1" applyFont="1" applyBorder="1" applyAlignment="1">
      <alignment horizontal="centerContinuous" vertical="center"/>
    </xf>
    <xf numFmtId="38" fontId="7" fillId="0" borderId="4" xfId="1" applyFont="1" applyBorder="1" applyAlignment="1">
      <alignment horizontal="centerContinuous" vertical="center"/>
    </xf>
    <xf numFmtId="38" fontId="7" fillId="0" borderId="76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73" xfId="1" applyFont="1" applyBorder="1" applyAlignment="1">
      <alignment vertical="center"/>
    </xf>
    <xf numFmtId="38" fontId="7" fillId="0" borderId="7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0" xfId="1" applyFont="1" applyAlignment="1" applyProtection="1">
      <alignment horizontal="centerContinuous"/>
    </xf>
    <xf numFmtId="38" fontId="7" fillId="0" borderId="0" xfId="1" applyFont="1" applyProtection="1"/>
    <xf numFmtId="38" fontId="7" fillId="0" borderId="0" xfId="1" applyFont="1" applyBorder="1"/>
    <xf numFmtId="38" fontId="7" fillId="0" borderId="0" xfId="1" applyFont="1" applyBorder="1" applyProtection="1"/>
    <xf numFmtId="38" fontId="7" fillId="0" borderId="0" xfId="1" applyFont="1" applyAlignment="1">
      <alignment horizontal="right"/>
    </xf>
    <xf numFmtId="38" fontId="7" fillId="0" borderId="80" xfId="1" applyFont="1" applyBorder="1" applyAlignment="1" applyProtection="1">
      <alignment horizontal="centerContinuous" vertical="center"/>
    </xf>
    <xf numFmtId="38" fontId="7" fillId="0" borderId="81" xfId="1" applyFont="1" applyBorder="1" applyAlignment="1" applyProtection="1">
      <alignment horizontal="centerContinuous" vertical="center"/>
    </xf>
    <xf numFmtId="38" fontId="7" fillId="0" borderId="21" xfId="1" applyFont="1" applyBorder="1" applyAlignment="1" applyProtection="1">
      <alignment horizontal="centerContinuous" vertical="center"/>
    </xf>
    <xf numFmtId="38" fontId="7" fillId="0" borderId="3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Continuous" vertical="center"/>
    </xf>
    <xf numFmtId="38" fontId="7" fillId="0" borderId="83" xfId="1" applyFont="1" applyBorder="1" applyAlignment="1" applyProtection="1">
      <alignment horizontal="centerContinuous" vertical="center"/>
    </xf>
    <xf numFmtId="38" fontId="7" fillId="0" borderId="67" xfId="1" applyFont="1" applyBorder="1" applyAlignment="1">
      <alignment horizontal="centerContinuous" vertical="center"/>
    </xf>
    <xf numFmtId="38" fontId="7" fillId="0" borderId="84" xfId="1" applyFont="1" applyBorder="1" applyAlignment="1">
      <alignment horizontal="centerContinuous" vertical="center"/>
    </xf>
    <xf numFmtId="38" fontId="7" fillId="0" borderId="85" xfId="1" applyFont="1" applyBorder="1" applyAlignment="1" applyProtection="1">
      <alignment horizontal="centerContinuous" vertical="center"/>
    </xf>
    <xf numFmtId="38" fontId="7" fillId="0" borderId="86" xfId="1" applyFont="1" applyBorder="1" applyAlignment="1">
      <alignment horizontal="centerContinuous" vertical="center"/>
    </xf>
    <xf numFmtId="38" fontId="7" fillId="0" borderId="29" xfId="1" applyFont="1" applyBorder="1" applyAlignment="1">
      <alignment horizontal="centerContinuous" vertical="center"/>
    </xf>
    <xf numFmtId="38" fontId="7" fillId="0" borderId="60" xfId="1" applyFont="1" applyBorder="1"/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89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Continuous" vertical="center"/>
    </xf>
    <xf numFmtId="38" fontId="7" fillId="0" borderId="90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69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horizontal="centerContinuous" vertical="center"/>
    </xf>
    <xf numFmtId="38" fontId="7" fillId="0" borderId="82" xfId="1" applyFont="1" applyBorder="1" applyAlignment="1">
      <alignment horizontal="center" vertical="center"/>
    </xf>
    <xf numFmtId="38" fontId="7" fillId="0" borderId="88" xfId="1" applyFont="1" applyBorder="1" applyAlignment="1">
      <alignment vertical="center"/>
    </xf>
    <xf numFmtId="38" fontId="7" fillId="0" borderId="70" xfId="1" applyFont="1" applyBorder="1" applyAlignment="1">
      <alignment horizontal="center"/>
    </xf>
    <xf numFmtId="38" fontId="7" fillId="0" borderId="92" xfId="1" applyFont="1" applyBorder="1" applyAlignment="1">
      <alignment horizontal="center" vertical="center"/>
    </xf>
    <xf numFmtId="38" fontId="7" fillId="0" borderId="32" xfId="1" applyFont="1" applyBorder="1" applyAlignment="1">
      <alignment horizontal="center" vertical="center"/>
    </xf>
    <xf numFmtId="38" fontId="10" fillId="0" borderId="27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7" fillId="0" borderId="93" xfId="1" applyFont="1" applyFill="1" applyBorder="1" applyAlignment="1">
      <alignment horizontal="right" wrapText="1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99" xfId="1" applyFont="1" applyBorder="1" applyAlignment="1">
      <alignment horizontal="centerContinuous" vertical="center"/>
    </xf>
    <xf numFmtId="38" fontId="7" fillId="0" borderId="88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82" xfId="1" applyFont="1" applyBorder="1" applyAlignment="1" applyProtection="1">
      <alignment horizontal="center"/>
    </xf>
    <xf numFmtId="38" fontId="7" fillId="0" borderId="38" xfId="1" applyFont="1" applyBorder="1" applyAlignment="1" applyProtection="1">
      <alignment horizontal="center"/>
    </xf>
    <xf numFmtId="38" fontId="7" fillId="0" borderId="3" xfId="1" applyFont="1" applyBorder="1" applyAlignment="1">
      <alignment horizontal="center"/>
    </xf>
    <xf numFmtId="38" fontId="7" fillId="0" borderId="69" xfId="1" applyFont="1" applyBorder="1" applyAlignment="1">
      <alignment horizontal="center"/>
    </xf>
    <xf numFmtId="38" fontId="7" fillId="0" borderId="0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vertical="center"/>
    </xf>
    <xf numFmtId="38" fontId="7" fillId="0" borderId="100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67" xfId="1" applyFont="1" applyBorder="1" applyAlignment="1" applyProtection="1">
      <alignment horizontal="center" vertical="center"/>
    </xf>
    <xf numFmtId="38" fontId="7" fillId="0" borderId="101" xfId="1" applyFont="1" applyBorder="1" applyAlignment="1" applyProtection="1">
      <alignment horizontal="center" vertical="center"/>
    </xf>
    <xf numFmtId="38" fontId="7" fillId="0" borderId="90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102" xfId="1" applyFont="1" applyBorder="1" applyAlignment="1" applyProtection="1">
      <alignment horizontal="center" vertical="center"/>
    </xf>
    <xf numFmtId="38" fontId="7" fillId="0" borderId="101" xfId="1" applyFont="1" applyBorder="1" applyAlignment="1">
      <alignment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8" xfId="1" applyFont="1" applyBorder="1" applyAlignment="1">
      <alignment horizontal="centerContinuous" vertical="center"/>
    </xf>
    <xf numFmtId="38" fontId="7" fillId="0" borderId="14" xfId="1" applyFont="1" applyBorder="1" applyAlignment="1">
      <alignment horizontal="centerContinuous" vertical="center"/>
    </xf>
    <xf numFmtId="38" fontId="7" fillId="0" borderId="103" xfId="1" applyFont="1" applyBorder="1" applyAlignment="1">
      <alignment horizontal="center" vertical="center"/>
    </xf>
    <xf numFmtId="38" fontId="7" fillId="0" borderId="103" xfId="1" applyFont="1" applyBorder="1" applyAlignment="1">
      <alignment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82" xfId="1" applyFont="1" applyBorder="1" applyAlignment="1">
      <alignment horizontal="center"/>
    </xf>
    <xf numFmtId="38" fontId="7" fillId="0" borderId="76" xfId="1" applyFont="1" applyBorder="1" applyAlignment="1" applyProtection="1">
      <alignment vertical="center"/>
    </xf>
    <xf numFmtId="38" fontId="7" fillId="0" borderId="105" xfId="1" applyFont="1" applyBorder="1" applyAlignment="1">
      <alignment horizontal="centerContinuous" vertical="center"/>
    </xf>
    <xf numFmtId="38" fontId="7" fillId="0" borderId="101" xfId="1" applyFont="1" applyBorder="1" applyAlignment="1" applyProtection="1">
      <alignment horizontal="centerContinuous" vertical="center"/>
    </xf>
    <xf numFmtId="38" fontId="7" fillId="0" borderId="37" xfId="1" applyFont="1" applyBorder="1" applyAlignment="1">
      <alignment vertical="center"/>
    </xf>
    <xf numFmtId="38" fontId="7" fillId="0" borderId="106" xfId="1" applyFont="1" applyBorder="1" applyAlignment="1">
      <alignment horizontal="centerContinuous" vertical="center"/>
    </xf>
    <xf numFmtId="38" fontId="7" fillId="0" borderId="0" xfId="1" applyFont="1" applyBorder="1" applyAlignment="1">
      <alignment horizontal="centerContinuous" vertical="center"/>
    </xf>
    <xf numFmtId="49" fontId="7" fillId="0" borderId="107" xfId="1" applyNumberFormat="1" applyFont="1" applyBorder="1" applyAlignment="1" applyProtection="1">
      <alignment horizontal="center"/>
    </xf>
    <xf numFmtId="38" fontId="7" fillId="0" borderId="108" xfId="1" applyFont="1" applyBorder="1" applyAlignment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69" xfId="1" applyFont="1" applyBorder="1" applyAlignment="1">
      <alignment horizontal="center" vertical="center" shrinkToFit="1"/>
    </xf>
    <xf numFmtId="38" fontId="7" fillId="0" borderId="68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vertical="center"/>
    </xf>
    <xf numFmtId="38" fontId="7" fillId="0" borderId="33" xfId="1" applyFont="1" applyBorder="1" applyAlignment="1">
      <alignment horizontal="center" vertical="center" shrinkToFit="1"/>
    </xf>
    <xf numFmtId="38" fontId="7" fillId="0" borderId="110" xfId="1" applyFont="1" applyFill="1" applyBorder="1" applyAlignment="1">
      <alignment horizontal="right" wrapText="1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13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103" xfId="1" applyFont="1" applyBorder="1" applyAlignment="1" applyProtection="1">
      <alignment horizontal="centerContinuous" vertical="center"/>
    </xf>
    <xf numFmtId="38" fontId="7" fillId="0" borderId="70" xfId="1" applyFont="1" applyBorder="1" applyAlignment="1" applyProtection="1">
      <alignment horizontal="centerContinuous" vertical="center"/>
    </xf>
    <xf numFmtId="38" fontId="7" fillId="0" borderId="77" xfId="1" applyFont="1" applyBorder="1" applyAlignment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4" xfId="1" applyFont="1" applyBorder="1" applyAlignment="1">
      <alignment vertical="center"/>
    </xf>
    <xf numFmtId="38" fontId="7" fillId="0" borderId="115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6" xfId="1" applyFont="1" applyBorder="1" applyAlignment="1" applyProtection="1">
      <alignment horizontal="centerContinuous" vertical="center"/>
    </xf>
    <xf numFmtId="38" fontId="7" fillId="0" borderId="113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7" xfId="1" applyFont="1" applyFill="1" applyBorder="1" applyAlignment="1">
      <alignment horizontal="right" wrapText="1"/>
    </xf>
    <xf numFmtId="38" fontId="7" fillId="0" borderId="118" xfId="1" applyFont="1" applyBorder="1" applyAlignment="1">
      <alignment vertical="center"/>
    </xf>
    <xf numFmtId="38" fontId="7" fillId="0" borderId="119" xfId="1" applyFont="1" applyFill="1" applyBorder="1" applyAlignment="1">
      <alignment horizontal="right" wrapText="1"/>
    </xf>
    <xf numFmtId="38" fontId="7" fillId="0" borderId="120" xfId="1" applyFont="1" applyBorder="1" applyAlignment="1">
      <alignment vertical="center"/>
    </xf>
    <xf numFmtId="38" fontId="7" fillId="0" borderId="121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2" xfId="1" applyFont="1" applyBorder="1" applyAlignment="1">
      <alignment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6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1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7" xfId="1" applyFont="1" applyFill="1" applyBorder="1" applyAlignment="1">
      <alignment horizontal="right" wrapText="1"/>
    </xf>
    <xf numFmtId="38" fontId="7" fillId="0" borderId="128" xfId="1" applyFont="1" applyBorder="1" applyAlignment="1">
      <alignment vertical="center"/>
    </xf>
    <xf numFmtId="38" fontId="7" fillId="0" borderId="129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0" xfId="1" applyFont="1" applyBorder="1" applyAlignment="1">
      <alignment vertical="center"/>
    </xf>
    <xf numFmtId="38" fontId="7" fillId="0" borderId="87" xfId="1" applyFont="1" applyBorder="1" applyAlignment="1" applyProtection="1">
      <alignment horizontal="left" vertical="center"/>
    </xf>
    <xf numFmtId="38" fontId="7" fillId="0" borderId="22" xfId="1" applyFont="1" applyBorder="1" applyAlignment="1" applyProtection="1">
      <alignment horizontal="left" vertical="center"/>
    </xf>
    <xf numFmtId="38" fontId="7" fillId="0" borderId="121" xfId="1" applyFont="1" applyBorder="1" applyAlignment="1" applyProtection="1">
      <alignment horizontal="left" vertical="center"/>
    </xf>
    <xf numFmtId="38" fontId="7" fillId="0" borderId="90" xfId="1" applyFont="1" applyBorder="1" applyAlignment="1" applyProtection="1">
      <alignment horizontal="center" vertical="center"/>
    </xf>
    <xf numFmtId="38" fontId="7" fillId="0" borderId="31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131" xfId="1" applyFont="1" applyBorder="1" applyAlignment="1" applyProtection="1">
      <alignment horizontal="centerContinuous" vertical="center"/>
    </xf>
    <xf numFmtId="38" fontId="7" fillId="0" borderId="121" xfId="1" applyFont="1" applyBorder="1" applyAlignment="1" applyProtection="1">
      <alignment horizontal="centerContinuous" vertical="center"/>
    </xf>
    <xf numFmtId="38" fontId="7" fillId="0" borderId="34" xfId="1" applyFont="1" applyBorder="1" applyAlignment="1" applyProtection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left" vertical="center"/>
    </xf>
    <xf numFmtId="38" fontId="7" fillId="0" borderId="129" xfId="1" applyFont="1" applyBorder="1" applyAlignment="1">
      <alignment horizontal="centerContinuous" vertical="center"/>
    </xf>
    <xf numFmtId="38" fontId="7" fillId="0" borderId="101" xfId="1" applyFont="1" applyBorder="1" applyAlignment="1">
      <alignment horizontal="centerContinuous" vertical="center"/>
    </xf>
    <xf numFmtId="38" fontId="7" fillId="0" borderId="22" xfId="1" applyFont="1" applyBorder="1" applyAlignment="1">
      <alignment vertical="center"/>
    </xf>
    <xf numFmtId="38" fontId="7" fillId="0" borderId="128" xfId="1" applyFont="1" applyBorder="1"/>
    <xf numFmtId="38" fontId="7" fillId="0" borderId="26" xfId="1" applyFont="1" applyBorder="1" applyAlignment="1">
      <alignment horizontal="center"/>
    </xf>
    <xf numFmtId="38" fontId="7" fillId="0" borderId="132" xfId="1" applyFont="1" applyBorder="1" applyAlignment="1" applyProtection="1">
      <alignment horizontal="center" vertical="center"/>
    </xf>
    <xf numFmtId="38" fontId="7" fillId="0" borderId="39" xfId="1" applyFont="1" applyBorder="1" applyAlignment="1" applyProtection="1">
      <alignment horizontal="center" vertical="center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38" fontId="7" fillId="0" borderId="0" xfId="1" applyFont="1" applyAlignment="1" applyProtection="1">
      <alignment horizontal="left" vertical="center" indent="1"/>
    </xf>
    <xf numFmtId="38" fontId="7" fillId="0" borderId="0" xfId="1" applyFont="1" applyAlignment="1">
      <alignment horizontal="left" indent="1"/>
    </xf>
    <xf numFmtId="38" fontId="7" fillId="0" borderId="33" xfId="1" applyFont="1" applyBorder="1" applyAlignment="1">
      <alignment horizontal="distributed" indent="1"/>
    </xf>
    <xf numFmtId="38" fontId="7" fillId="0" borderId="36" xfId="1" applyFont="1" applyBorder="1" applyAlignment="1">
      <alignment horizontal="distributed" vertical="top" indent="1"/>
    </xf>
    <xf numFmtId="38" fontId="7" fillId="0" borderId="102" xfId="1" applyFont="1" applyBorder="1" applyAlignment="1" applyProtection="1">
      <alignment horizontal="centerContinuous" vertical="center"/>
    </xf>
    <xf numFmtId="38" fontId="7" fillId="0" borderId="29" xfId="1" applyFont="1" applyBorder="1" applyAlignment="1">
      <alignment horizontal="center" vertical="top" shrinkToFit="1"/>
    </xf>
    <xf numFmtId="38" fontId="7" fillId="0" borderId="0" xfId="1" applyFont="1" applyBorder="1" applyAlignment="1">
      <alignment horizontal="center" vertical="top"/>
    </xf>
    <xf numFmtId="38" fontId="7" fillId="0" borderId="5" xfId="1" applyFont="1" applyBorder="1" applyAlignment="1">
      <alignment horizontal="center" vertical="top"/>
    </xf>
    <xf numFmtId="38" fontId="7" fillId="0" borderId="29" xfId="1" applyFont="1" applyBorder="1" applyAlignment="1">
      <alignment horizontal="center" vertical="center" shrinkToFit="1"/>
    </xf>
    <xf numFmtId="38" fontId="7" fillId="0" borderId="73" xfId="1" applyFont="1" applyBorder="1" applyAlignment="1" applyProtection="1">
      <alignment horizontal="center" vertical="center" shrinkToFit="1"/>
    </xf>
    <xf numFmtId="38" fontId="7" fillId="0" borderId="73" xfId="1" applyFont="1" applyBorder="1" applyAlignment="1">
      <alignment horizontal="center" vertical="center" shrinkToFit="1"/>
    </xf>
    <xf numFmtId="38" fontId="7" fillId="0" borderId="91" xfId="1" applyFont="1" applyBorder="1" applyAlignment="1">
      <alignment horizontal="center" vertical="top"/>
    </xf>
    <xf numFmtId="38" fontId="7" fillId="0" borderId="5" xfId="1" applyFont="1" applyBorder="1" applyAlignment="1">
      <alignment horizontal="center" shrinkToFit="1"/>
    </xf>
    <xf numFmtId="38" fontId="7" fillId="0" borderId="5" xfId="1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top" shrinkToFit="1"/>
    </xf>
    <xf numFmtId="38" fontId="7" fillId="0" borderId="5" xfId="1" applyFont="1" applyBorder="1" applyAlignment="1" applyProtection="1">
      <alignment horizontal="center" vertical="center" shrinkToFit="1"/>
    </xf>
    <xf numFmtId="38" fontId="7" fillId="0" borderId="4" xfId="1" applyFont="1" applyBorder="1" applyAlignment="1">
      <alignment horizontal="center" vertical="top" shrinkToFit="1"/>
    </xf>
    <xf numFmtId="38" fontId="7" fillId="0" borderId="106" xfId="1" applyFont="1" applyBorder="1" applyAlignment="1">
      <alignment horizontal="center"/>
    </xf>
    <xf numFmtId="38" fontId="7" fillId="0" borderId="5" xfId="1" applyFont="1" applyBorder="1" applyAlignment="1">
      <alignment horizontal="distributed" vertical="top" indent="1"/>
    </xf>
    <xf numFmtId="38" fontId="7" fillId="0" borderId="75" xfId="1" applyFont="1" applyBorder="1" applyAlignment="1">
      <alignment horizontal="distributed" vertical="top" indent="1"/>
    </xf>
    <xf numFmtId="38" fontId="7" fillId="0" borderId="5" xfId="1" applyFont="1" applyBorder="1" applyAlignment="1" applyProtection="1">
      <alignment horizontal="center"/>
    </xf>
    <xf numFmtId="38" fontId="7" fillId="0" borderId="73" xfId="1" applyFont="1" applyBorder="1" applyAlignment="1" applyProtection="1">
      <alignment horizontal="center" shrinkToFit="1"/>
    </xf>
    <xf numFmtId="38" fontId="7" fillId="0" borderId="27" xfId="1" applyFont="1" applyBorder="1" applyAlignment="1" applyProtection="1">
      <alignment horizontal="center"/>
    </xf>
    <xf numFmtId="38" fontId="7" fillId="0" borderId="92" xfId="1" applyFont="1" applyBorder="1" applyAlignment="1" applyProtection="1">
      <alignment horizontal="center"/>
    </xf>
    <xf numFmtId="38" fontId="7" fillId="0" borderId="106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 shrinkToFit="1"/>
    </xf>
    <xf numFmtId="38" fontId="7" fillId="0" borderId="36" xfId="1" applyFont="1" applyBorder="1" applyAlignment="1">
      <alignment horizontal="center" vertical="top"/>
    </xf>
    <xf numFmtId="38" fontId="7" fillId="0" borderId="4" xfId="1" applyFont="1" applyBorder="1" applyAlignment="1">
      <alignment horizontal="center" vertical="top"/>
    </xf>
    <xf numFmtId="38" fontId="7" fillId="0" borderId="103" xfId="1" applyFont="1" applyBorder="1" applyAlignment="1">
      <alignment horizontal="center"/>
    </xf>
    <xf numFmtId="38" fontId="7" fillId="0" borderId="134" xfId="1" applyFont="1" applyBorder="1" applyAlignment="1">
      <alignment horizontal="center"/>
    </xf>
    <xf numFmtId="49" fontId="7" fillId="0" borderId="40" xfId="1" applyNumberFormat="1" applyFont="1" applyBorder="1" applyAlignment="1" applyProtection="1">
      <alignment horizontal="center"/>
    </xf>
    <xf numFmtId="38" fontId="13" fillId="0" borderId="69" xfId="1" applyFont="1" applyBorder="1" applyAlignment="1">
      <alignment horizontal="distributed" indent="1"/>
    </xf>
    <xf numFmtId="38" fontId="13" fillId="0" borderId="33" xfId="1" applyFont="1" applyBorder="1" applyAlignment="1">
      <alignment horizontal="distributed" vertical="center" indent="1"/>
    </xf>
    <xf numFmtId="38" fontId="13" fillId="0" borderId="33" xfId="1" applyFont="1" applyBorder="1" applyAlignment="1">
      <alignment horizontal="distributed" vertical="top" indent="1"/>
    </xf>
    <xf numFmtId="38" fontId="7" fillId="0" borderId="0" xfId="1" applyFont="1" applyBorder="1" applyAlignment="1" applyProtection="1">
      <alignment horizontal="center" vertical="top" shrinkToFit="1"/>
    </xf>
    <xf numFmtId="38" fontId="7" fillId="0" borderId="33" xfId="1" applyFont="1" applyBorder="1" applyAlignment="1" applyProtection="1">
      <alignment horizontal="center" vertical="top" shrinkToFit="1"/>
    </xf>
    <xf numFmtId="38" fontId="7" fillId="0" borderId="66" xfId="1" applyFont="1" applyBorder="1" applyAlignment="1">
      <alignment vertical="center"/>
    </xf>
    <xf numFmtId="38" fontId="7" fillId="0" borderId="135" xfId="1" applyFont="1" applyBorder="1" applyAlignment="1">
      <alignment horizontal="centerContinuous" vertical="center"/>
    </xf>
    <xf numFmtId="38" fontId="7" fillId="0" borderId="30" xfId="1" applyFont="1" applyBorder="1" applyAlignment="1" applyProtection="1">
      <alignment horizontal="center" vertical="center"/>
    </xf>
    <xf numFmtId="38" fontId="7" fillId="0" borderId="136" xfId="1" applyFont="1" applyFill="1" applyBorder="1" applyAlignment="1">
      <alignment horizontal="right" wrapText="1"/>
    </xf>
    <xf numFmtId="38" fontId="7" fillId="0" borderId="126" xfId="1" applyFont="1" applyBorder="1" applyAlignment="1">
      <alignment vertical="center"/>
    </xf>
    <xf numFmtId="38" fontId="7" fillId="0" borderId="40" xfId="1" applyFont="1" applyBorder="1" applyAlignment="1">
      <alignment horizontal="centerContinuous" vertical="center"/>
    </xf>
    <xf numFmtId="38" fontId="7" fillId="0" borderId="70" xfId="1" applyFont="1" applyBorder="1" applyAlignment="1" applyProtection="1">
      <alignment horizontal="center" vertic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7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8" xfId="1" applyNumberFormat="1" applyFont="1" applyBorder="1" applyAlignment="1">
      <alignment vertical="center"/>
    </xf>
    <xf numFmtId="49" fontId="7" fillId="0" borderId="139" xfId="1" applyNumberFormat="1" applyFont="1" applyBorder="1" applyAlignment="1" applyProtection="1">
      <alignment vertical="center"/>
    </xf>
    <xf numFmtId="49" fontId="7" fillId="0" borderId="140" xfId="1" applyNumberFormat="1" applyFont="1" applyBorder="1" applyAlignment="1" applyProtection="1">
      <alignment horizont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39" xfId="1" applyNumberFormat="1" applyFont="1" applyBorder="1" applyAlignment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 vertical="center"/>
    </xf>
    <xf numFmtId="49" fontId="7" fillId="0" borderId="77" xfId="1" applyNumberFormat="1" applyFont="1" applyBorder="1" applyAlignment="1">
      <alignment horizontal="center"/>
    </xf>
    <xf numFmtId="49" fontId="7" fillId="0" borderId="142" xfId="1" applyNumberFormat="1" applyFont="1" applyBorder="1" applyAlignment="1" applyProtection="1">
      <alignment horizontal="center"/>
    </xf>
    <xf numFmtId="49" fontId="7" fillId="0" borderId="143" xfId="1" applyNumberFormat="1" applyFont="1" applyBorder="1" applyAlignment="1" applyProtection="1">
      <alignment horizontal="center"/>
    </xf>
    <xf numFmtId="49" fontId="7" fillId="0" borderId="144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horizontal="center" vertical="center"/>
    </xf>
    <xf numFmtId="38" fontId="10" fillId="0" borderId="72" xfId="1" applyFont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7" fillId="0" borderId="146" xfId="1" applyFont="1" applyBorder="1" applyAlignment="1" applyProtection="1">
      <alignment horizontal="centerContinuous" vertical="center"/>
    </xf>
    <xf numFmtId="38" fontId="7" fillId="0" borderId="96" xfId="1" applyFont="1" applyBorder="1" applyAlignment="1" applyProtection="1">
      <alignment horizontal="centerContinuous" vertical="center"/>
    </xf>
    <xf numFmtId="49" fontId="7" fillId="0" borderId="145" xfId="1" applyNumberFormat="1" applyFont="1" applyBorder="1" applyAlignment="1" applyProtection="1">
      <alignment horizontal="centerContinuous" vertical="center"/>
    </xf>
    <xf numFmtId="49" fontId="7" fillId="0" borderId="146" xfId="1" applyNumberFormat="1" applyFont="1" applyBorder="1" applyAlignment="1" applyProtection="1">
      <alignment horizontal="centerContinuous" vertical="center"/>
    </xf>
    <xf numFmtId="49" fontId="7" fillId="0" borderId="96" xfId="1" applyNumberFormat="1" applyFont="1" applyBorder="1" applyAlignment="1" applyProtection="1">
      <alignment horizontal="centerContinuous" vertical="center"/>
    </xf>
    <xf numFmtId="38" fontId="7" fillId="0" borderId="147" xfId="1" applyFont="1" applyFill="1" applyBorder="1" applyAlignment="1">
      <alignment horizontal="right" wrapText="1"/>
    </xf>
    <xf numFmtId="38" fontId="7" fillId="0" borderId="50" xfId="1" applyFont="1" applyFill="1" applyBorder="1" applyAlignment="1">
      <alignment horizontal="right" wrapText="1"/>
    </xf>
    <xf numFmtId="38" fontId="7" fillId="0" borderId="148" xfId="1" applyFont="1" applyFill="1" applyBorder="1" applyAlignment="1">
      <alignment horizontal="right" wrapText="1"/>
    </xf>
    <xf numFmtId="38" fontId="7" fillId="0" borderId="36" xfId="1" applyFont="1" applyBorder="1" applyAlignment="1">
      <alignment horizontal="center"/>
    </xf>
    <xf numFmtId="49" fontId="7" fillId="0" borderId="149" xfId="1" applyNumberFormat="1" applyFont="1" applyBorder="1" applyAlignment="1" applyProtection="1">
      <alignment horizontal="center"/>
    </xf>
    <xf numFmtId="38" fontId="7" fillId="0" borderId="27" xfId="1" applyFont="1" applyBorder="1" applyAlignment="1">
      <alignment vertical="center"/>
    </xf>
    <xf numFmtId="38" fontId="7" fillId="0" borderId="27" xfId="1" applyFont="1" applyBorder="1" applyAlignment="1" applyProtection="1">
      <alignment vertical="center"/>
    </xf>
    <xf numFmtId="38" fontId="10" fillId="0" borderId="27" xfId="1" applyFont="1" applyBorder="1" applyAlignment="1">
      <alignment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1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8" xfId="1" applyFont="1" applyFill="1" applyBorder="1" applyAlignment="1">
      <alignment vertical="center"/>
    </xf>
    <xf numFmtId="38" fontId="7" fillId="0" borderId="71" xfId="1" applyFont="1" applyBorder="1" applyAlignment="1">
      <alignment vertical="center"/>
    </xf>
    <xf numFmtId="38" fontId="7" fillId="0" borderId="150" xfId="1" applyFont="1" applyFill="1" applyBorder="1" applyAlignment="1">
      <alignment horizontal="right" wrapText="1"/>
    </xf>
    <xf numFmtId="38" fontId="7" fillId="0" borderId="151" xfId="1" applyFont="1" applyFill="1" applyBorder="1" applyAlignment="1">
      <alignment horizontal="right" wrapText="1"/>
    </xf>
    <xf numFmtId="38" fontId="7" fillId="0" borderId="152" xfId="1" applyFont="1" applyBorder="1" applyAlignment="1" applyProtection="1">
      <alignment horizontal="centerContinuous" vertical="center"/>
    </xf>
    <xf numFmtId="38" fontId="7" fillId="0" borderId="153" xfId="1" applyFont="1" applyBorder="1" applyAlignment="1" applyProtection="1">
      <alignment horizontal="centerContinuous" vertical="center"/>
    </xf>
    <xf numFmtId="38" fontId="7" fillId="0" borderId="154" xfId="1" applyFont="1" applyBorder="1" applyAlignment="1" applyProtection="1">
      <alignment horizontal="centerContinuous" vertical="center"/>
    </xf>
    <xf numFmtId="38" fontId="7" fillId="0" borderId="58" xfId="1" applyFont="1" applyBorder="1" applyAlignment="1" applyProtection="1">
      <alignment horizontal="centerContinuous" vertical="center"/>
    </xf>
    <xf numFmtId="38" fontId="7" fillId="0" borderId="146" xfId="1" applyFont="1" applyBorder="1" applyAlignment="1">
      <alignment horizontal="centerContinuous" vertical="center"/>
    </xf>
    <xf numFmtId="38" fontId="7" fillId="0" borderId="96" xfId="1" applyFont="1" applyBorder="1" applyAlignment="1">
      <alignment horizontal="centerContinuous" vertical="center"/>
    </xf>
    <xf numFmtId="38" fontId="7" fillId="0" borderId="92" xfId="1" applyFont="1" applyBorder="1" applyAlignment="1"/>
    <xf numFmtId="38" fontId="7" fillId="0" borderId="76" xfId="1" applyFont="1" applyBorder="1" applyAlignment="1" applyProtection="1"/>
    <xf numFmtId="38" fontId="7" fillId="0" borderId="92" xfId="1" applyFont="1" applyBorder="1" applyAlignment="1">
      <alignment vertical="center"/>
    </xf>
    <xf numFmtId="38" fontId="7" fillId="0" borderId="64" xfId="1" applyFont="1" applyBorder="1" applyAlignment="1" applyProtection="1">
      <alignment horizontal="centerContinuous" vertical="center"/>
    </xf>
    <xf numFmtId="38" fontId="7" fillId="0" borderId="157" xfId="1" applyFont="1" applyFill="1" applyBorder="1" applyAlignment="1">
      <alignment horizontal="right" wrapText="1"/>
    </xf>
    <xf numFmtId="38" fontId="7" fillId="0" borderId="158" xfId="1" applyFont="1" applyBorder="1" applyAlignment="1" applyProtection="1">
      <alignment horizontal="centerContinuous" vertical="center"/>
    </xf>
    <xf numFmtId="38" fontId="7" fillId="0" borderId="58" xfId="1" applyFont="1" applyFill="1" applyBorder="1" applyAlignment="1">
      <alignment horizontal="right" wrapText="1"/>
    </xf>
    <xf numFmtId="49" fontId="7" fillId="0" borderId="159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vertical="center"/>
    </xf>
    <xf numFmtId="38" fontId="7" fillId="0" borderId="75" xfId="1" applyFont="1" applyBorder="1" applyAlignment="1">
      <alignment horizontal="centerContinuous" vertical="center"/>
    </xf>
    <xf numFmtId="38" fontId="7" fillId="0" borderId="160" xfId="1" applyFont="1" applyFill="1" applyBorder="1" applyAlignment="1">
      <alignment horizontal="right" wrapText="1"/>
    </xf>
    <xf numFmtId="38" fontId="7" fillId="0" borderId="161" xfId="1" applyFont="1" applyFill="1" applyBorder="1" applyAlignment="1">
      <alignment horizontal="right" wrapText="1"/>
    </xf>
    <xf numFmtId="38" fontId="7" fillId="0" borderId="162" xfId="1" applyFont="1" applyFill="1" applyBorder="1" applyAlignment="1">
      <alignment horizontal="right" wrapText="1"/>
    </xf>
    <xf numFmtId="38" fontId="7" fillId="0" borderId="163" xfId="1" applyFont="1" applyFill="1" applyBorder="1" applyAlignment="1">
      <alignment horizontal="right" wrapText="1"/>
    </xf>
    <xf numFmtId="38" fontId="7" fillId="0" borderId="164" xfId="1" applyFont="1" applyFill="1" applyBorder="1" applyAlignment="1">
      <alignment horizontal="right" wrapText="1"/>
    </xf>
    <xf numFmtId="38" fontId="7" fillId="0" borderId="145" xfId="1" applyFont="1" applyFill="1" applyBorder="1" applyAlignment="1">
      <alignment horizontal="right" wrapText="1"/>
    </xf>
    <xf numFmtId="38" fontId="7" fillId="0" borderId="165" xfId="1" applyFont="1" applyFill="1" applyBorder="1" applyAlignment="1">
      <alignment horizontal="right" wrapText="1"/>
    </xf>
    <xf numFmtId="38" fontId="7" fillId="0" borderId="166" xfId="1" applyFont="1" applyFill="1" applyBorder="1" applyAlignment="1">
      <alignment horizontal="right" wrapText="1"/>
    </xf>
    <xf numFmtId="38" fontId="7" fillId="0" borderId="167" xfId="1" applyFont="1" applyBorder="1" applyAlignment="1">
      <alignment vertical="center"/>
    </xf>
    <xf numFmtId="38" fontId="7" fillId="0" borderId="168" xfId="1" applyFont="1" applyFill="1" applyBorder="1" applyAlignment="1">
      <alignment horizontal="right" wrapText="1"/>
    </xf>
    <xf numFmtId="38" fontId="7" fillId="0" borderId="170" xfId="1" applyFont="1" applyBorder="1" applyAlignment="1">
      <alignment horizontal="right"/>
    </xf>
    <xf numFmtId="38" fontId="7" fillId="0" borderId="171" xfId="1" applyFont="1" applyBorder="1" applyAlignment="1">
      <alignment horizontal="right"/>
    </xf>
    <xf numFmtId="38" fontId="7" fillId="0" borderId="173" xfId="1" applyFont="1" applyBorder="1" applyAlignment="1">
      <alignment horizontal="right"/>
    </xf>
    <xf numFmtId="38" fontId="7" fillId="0" borderId="174" xfId="1" applyFont="1" applyBorder="1" applyAlignment="1">
      <alignment horizontal="right"/>
    </xf>
    <xf numFmtId="38" fontId="7" fillId="0" borderId="172" xfId="1" applyFont="1" applyBorder="1" applyAlignment="1">
      <alignment horizontal="right"/>
    </xf>
    <xf numFmtId="38" fontId="7" fillId="0" borderId="169" xfId="1" applyFont="1" applyBorder="1" applyAlignment="1">
      <alignment horizontal="right"/>
    </xf>
    <xf numFmtId="38" fontId="7" fillId="0" borderId="75" xfId="1" applyFont="1" applyBorder="1" applyAlignment="1">
      <alignment vertical="center"/>
    </xf>
    <xf numFmtId="38" fontId="7" fillId="0" borderId="33" xfId="1" applyFont="1" applyBorder="1" applyAlignment="1">
      <alignment horizontal="center" shrinkToFit="1"/>
    </xf>
    <xf numFmtId="38" fontId="13" fillId="0" borderId="33" xfId="1" applyFont="1" applyBorder="1" applyAlignment="1">
      <alignment horizontal="center"/>
    </xf>
    <xf numFmtId="38" fontId="13" fillId="0" borderId="33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horizontal="center" shrinkToFit="1"/>
    </xf>
    <xf numFmtId="49" fontId="7" fillId="0" borderId="33" xfId="1" applyNumberFormat="1" applyFont="1" applyBorder="1" applyAlignment="1" applyProtection="1">
      <alignment horizontal="center"/>
    </xf>
    <xf numFmtId="38" fontId="7" fillId="0" borderId="155" xfId="1" applyFont="1" applyBorder="1" applyAlignment="1">
      <alignment horizontal="center" vertical="center"/>
    </xf>
    <xf numFmtId="38" fontId="7" fillId="0" borderId="175" xfId="1" applyFont="1" applyFill="1" applyBorder="1" applyAlignment="1">
      <alignment horizontal="right" wrapText="1"/>
    </xf>
    <xf numFmtId="38" fontId="7" fillId="0" borderId="3" xfId="1" applyFont="1" applyBorder="1" applyAlignment="1">
      <alignment vertical="center"/>
    </xf>
    <xf numFmtId="38" fontId="7" fillId="0" borderId="176" xfId="1" applyFont="1" applyBorder="1" applyAlignment="1">
      <alignment horizontal="center"/>
    </xf>
    <xf numFmtId="38" fontId="7" fillId="0" borderId="92" xfId="1" applyFont="1" applyBorder="1" applyAlignment="1">
      <alignment horizontal="center"/>
    </xf>
    <xf numFmtId="38" fontId="7" fillId="0" borderId="177" xfId="1" applyFont="1" applyFill="1" applyBorder="1" applyAlignment="1">
      <alignment horizontal="right" wrapText="1"/>
    </xf>
    <xf numFmtId="38" fontId="7" fillId="0" borderId="178" xfId="1" applyFont="1" applyFill="1" applyBorder="1" applyAlignment="1">
      <alignment horizontal="right" wrapText="1"/>
    </xf>
    <xf numFmtId="38" fontId="7" fillId="0" borderId="179" xfId="1" applyFont="1" applyFill="1" applyBorder="1" applyAlignment="1">
      <alignment horizontal="right" wrapText="1"/>
    </xf>
    <xf numFmtId="38" fontId="7" fillId="0" borderId="180" xfId="1" applyFont="1" applyFill="1" applyBorder="1" applyAlignment="1">
      <alignment horizontal="right" wrapText="1"/>
    </xf>
    <xf numFmtId="38" fontId="7" fillId="0" borderId="181" xfId="1" applyFont="1" applyFill="1" applyBorder="1" applyAlignment="1">
      <alignment horizontal="right" wrapText="1"/>
    </xf>
    <xf numFmtId="38" fontId="7" fillId="0" borderId="182" xfId="1" applyFont="1" applyBorder="1" applyAlignment="1">
      <alignment vertical="center"/>
    </xf>
    <xf numFmtId="38" fontId="7" fillId="0" borderId="146" xfId="1" applyFont="1" applyFill="1" applyBorder="1" applyAlignment="1">
      <alignment horizontal="right" wrapText="1"/>
    </xf>
    <xf numFmtId="38" fontId="7" fillId="0" borderId="183" xfId="1" applyFont="1" applyFill="1" applyBorder="1" applyAlignment="1">
      <alignment horizontal="right" wrapText="1"/>
    </xf>
    <xf numFmtId="38" fontId="7" fillId="0" borderId="184" xfId="1" applyFont="1" applyFill="1" applyBorder="1" applyAlignment="1">
      <alignment horizontal="right" wrapText="1"/>
    </xf>
    <xf numFmtId="38" fontId="7" fillId="0" borderId="185" xfId="1" applyFont="1" applyFill="1" applyBorder="1" applyAlignment="1">
      <alignment horizontal="right" wrapText="1"/>
    </xf>
    <xf numFmtId="38" fontId="7" fillId="0" borderId="86" xfId="1" applyFont="1" applyFill="1" applyBorder="1" applyAlignment="1">
      <alignment horizontal="right" wrapText="1"/>
    </xf>
    <xf numFmtId="38" fontId="7" fillId="0" borderId="186" xfId="1" applyFont="1" applyFill="1" applyBorder="1" applyAlignment="1">
      <alignment horizontal="right" wrapText="1"/>
    </xf>
    <xf numFmtId="38" fontId="7" fillId="0" borderId="187" xfId="1" applyFont="1" applyFill="1" applyBorder="1" applyAlignment="1">
      <alignment horizontal="right" wrapText="1"/>
    </xf>
    <xf numFmtId="38" fontId="7" fillId="0" borderId="0" xfId="1" applyFont="1" applyBorder="1" applyAlignment="1" applyProtection="1">
      <alignment horizontal="center" vertical="top"/>
    </xf>
    <xf numFmtId="38" fontId="7" fillId="0" borderId="75" xfId="1" applyFont="1" applyBorder="1" applyAlignment="1">
      <alignment horizontal="center"/>
    </xf>
    <xf numFmtId="38" fontId="12" fillId="0" borderId="0" xfId="1" applyFont="1" applyAlignment="1">
      <alignment vertical="center"/>
    </xf>
    <xf numFmtId="38" fontId="7" fillId="0" borderId="106" xfId="1" applyFont="1" applyBorder="1" applyAlignment="1" applyProtection="1">
      <alignment horizontal="center" vertical="center"/>
    </xf>
    <xf numFmtId="38" fontId="7" fillId="0" borderId="10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155" xfId="1" applyFont="1" applyBorder="1" applyAlignment="1">
      <alignment horizontal="center" vertical="center"/>
    </xf>
    <xf numFmtId="38" fontId="7" fillId="0" borderId="156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74" xfId="1" applyFont="1" applyBorder="1" applyAlignment="1" applyProtection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80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135" xfId="1" applyFont="1" applyBorder="1" applyAlignment="1" applyProtection="1">
      <alignment horizontal="center" vertical="center"/>
    </xf>
    <xf numFmtId="38" fontId="7" fillId="0" borderId="189" xfId="1" applyFont="1" applyBorder="1" applyAlignment="1" applyProtection="1">
      <alignment horizontal="center" vertical="center"/>
    </xf>
    <xf numFmtId="38" fontId="7" fillId="0" borderId="188" xfId="1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39"/>
  <sheetViews>
    <sheetView view="pageBreakPreview" zoomScale="50" zoomScaleNormal="50" zoomScaleSheetLayoutView="50" workbookViewId="0">
      <pane xSplit="2" ySplit="8" topLeftCell="C9" activePane="bottomRight" state="frozen"/>
      <selection activeCell="O5" sqref="O5:O8"/>
      <selection pane="topRight" activeCell="O5" sqref="O5:O8"/>
      <selection pane="bottomLeft" activeCell="O5" sqref="O5:O8"/>
      <selection pane="bottomRight" activeCell="F9" sqref="F9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5" width="25.875" style="7" customWidth="1"/>
    <col min="6" max="15" width="18.375" style="7" customWidth="1"/>
    <col min="16" max="21" width="28.375" style="7" customWidth="1"/>
    <col min="22" max="16384" width="11" style="7"/>
  </cols>
  <sheetData>
    <row r="1" spans="1:223" ht="24.95" customHeight="1" x14ac:dyDescent="0.15">
      <c r="C1" s="286" t="s">
        <v>653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</row>
    <row r="2" spans="1:223" ht="20.100000000000001" customHeight="1" x14ac:dyDescent="0.15">
      <c r="B2" s="25"/>
      <c r="C2" s="287" t="s">
        <v>666</v>
      </c>
      <c r="D2" s="24"/>
      <c r="E2" s="24"/>
      <c r="F2" s="287" t="str">
        <f>C2</f>
        <v>第１１表  令和元（2019）年度市町村民税等の納税義務者等</v>
      </c>
      <c r="G2" s="24"/>
      <c r="H2" s="24"/>
      <c r="I2" s="24"/>
      <c r="J2" s="24"/>
      <c r="K2" s="24"/>
      <c r="L2" s="24"/>
      <c r="M2" s="24"/>
      <c r="N2" s="24"/>
      <c r="O2" s="24"/>
      <c r="P2" s="287" t="str">
        <f>C2</f>
        <v>第１１表  令和元（2019）年度市町村民税等の納税義務者等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</row>
    <row r="3" spans="1:223" s="26" customFormat="1" ht="20.100000000000001" customHeight="1" thickBot="1" x14ac:dyDescent="0.25">
      <c r="C3" s="289" t="s">
        <v>0</v>
      </c>
      <c r="D3" s="82"/>
      <c r="E3" s="228" t="s">
        <v>1</v>
      </c>
      <c r="F3" s="289" t="s">
        <v>2</v>
      </c>
      <c r="O3" s="157" t="s">
        <v>1</v>
      </c>
      <c r="P3" s="289" t="s">
        <v>3</v>
      </c>
      <c r="U3" s="157" t="s">
        <v>1</v>
      </c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</row>
    <row r="4" spans="1:223" ht="24" customHeight="1" x14ac:dyDescent="0.15">
      <c r="A4" s="27"/>
      <c r="B4" s="243"/>
      <c r="C4" s="255" t="s">
        <v>4</v>
      </c>
      <c r="D4" s="229"/>
      <c r="E4" s="256"/>
      <c r="F4" s="141" t="s">
        <v>5</v>
      </c>
      <c r="G4" s="30"/>
      <c r="H4" s="30"/>
      <c r="I4" s="30"/>
      <c r="J4" s="30"/>
      <c r="K4" s="30"/>
      <c r="L4" s="172"/>
      <c r="M4" s="173"/>
      <c r="N4" s="173"/>
      <c r="O4" s="142"/>
      <c r="P4" s="235"/>
      <c r="Q4" s="29" t="s">
        <v>6</v>
      </c>
      <c r="R4" s="30"/>
      <c r="S4" s="30"/>
      <c r="T4" s="236"/>
      <c r="U4" s="237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</row>
    <row r="5" spans="1:223" ht="24" customHeight="1" x14ac:dyDescent="0.2">
      <c r="A5" s="32"/>
      <c r="B5" s="244"/>
      <c r="C5" s="257"/>
      <c r="D5" s="99"/>
      <c r="E5" s="199"/>
      <c r="F5" s="260"/>
      <c r="G5" s="219"/>
      <c r="H5" s="185"/>
      <c r="I5" s="230"/>
      <c r="J5" s="185"/>
      <c r="K5" s="185"/>
      <c r="L5" s="230"/>
      <c r="M5" s="231"/>
      <c r="N5" s="231"/>
      <c r="O5" s="261"/>
      <c r="P5" s="192" t="s">
        <v>7</v>
      </c>
      <c r="Q5" s="185"/>
      <c r="R5" s="185"/>
      <c r="S5" s="230"/>
      <c r="T5" s="232"/>
      <c r="U5" s="177" t="s">
        <v>8</v>
      </c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</row>
    <row r="6" spans="1:223" ht="24" customHeight="1" x14ac:dyDescent="0.2">
      <c r="A6" s="42" t="s">
        <v>9</v>
      </c>
      <c r="B6" s="245"/>
      <c r="C6" s="153" t="s">
        <v>10</v>
      </c>
      <c r="D6" s="39" t="s">
        <v>11</v>
      </c>
      <c r="E6" s="198" t="s">
        <v>12</v>
      </c>
      <c r="F6" s="120" t="s">
        <v>219</v>
      </c>
      <c r="G6" s="46" t="s">
        <v>220</v>
      </c>
      <c r="H6" s="47" t="s">
        <v>221</v>
      </c>
      <c r="I6" s="47" t="s">
        <v>222</v>
      </c>
      <c r="J6" s="47" t="s">
        <v>13</v>
      </c>
      <c r="K6" s="47" t="s">
        <v>223</v>
      </c>
      <c r="L6" s="47" t="s">
        <v>224</v>
      </c>
      <c r="M6" s="47" t="s">
        <v>225</v>
      </c>
      <c r="N6" s="47" t="s">
        <v>226</v>
      </c>
      <c r="O6" s="262" t="s">
        <v>12</v>
      </c>
      <c r="P6" s="154" t="s">
        <v>402</v>
      </c>
      <c r="Q6" s="47" t="s">
        <v>14</v>
      </c>
      <c r="R6" s="47" t="s">
        <v>164</v>
      </c>
      <c r="S6" s="47" t="s">
        <v>15</v>
      </c>
      <c r="T6" s="48" t="s">
        <v>164</v>
      </c>
      <c r="U6" s="198" t="s">
        <v>14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</row>
    <row r="7" spans="1:223" ht="24" customHeight="1" x14ac:dyDescent="0.2">
      <c r="A7" s="32"/>
      <c r="B7" s="40"/>
      <c r="C7" s="154"/>
      <c r="D7" s="47"/>
      <c r="E7" s="40"/>
      <c r="F7" s="120"/>
      <c r="G7" s="53"/>
      <c r="H7" s="183"/>
      <c r="I7" s="47"/>
      <c r="J7" s="54"/>
      <c r="K7" s="183"/>
      <c r="L7" s="47"/>
      <c r="M7" s="54"/>
      <c r="N7" s="233"/>
      <c r="O7" s="150"/>
      <c r="P7" s="154"/>
      <c r="Q7" s="183"/>
      <c r="R7" s="183"/>
      <c r="S7" s="47"/>
      <c r="T7" s="48"/>
      <c r="U7" s="238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</row>
    <row r="8" spans="1:223" s="337" customFormat="1" ht="24" customHeight="1" x14ac:dyDescent="0.2">
      <c r="A8" s="334"/>
      <c r="B8" s="335"/>
      <c r="C8" s="321" t="s">
        <v>227</v>
      </c>
      <c r="D8" s="9" t="s">
        <v>228</v>
      </c>
      <c r="E8" s="12" t="s">
        <v>229</v>
      </c>
      <c r="F8" s="336" t="s">
        <v>16</v>
      </c>
      <c r="G8" s="15" t="s">
        <v>17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24</v>
      </c>
      <c r="O8" s="12" t="s">
        <v>394</v>
      </c>
      <c r="P8" s="321" t="s">
        <v>25</v>
      </c>
      <c r="Q8" s="9" t="s">
        <v>26</v>
      </c>
      <c r="R8" s="9" t="s">
        <v>27</v>
      </c>
      <c r="S8" s="9" t="s">
        <v>395</v>
      </c>
      <c r="T8" s="9" t="s">
        <v>396</v>
      </c>
      <c r="U8" s="12" t="s">
        <v>397</v>
      </c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  <c r="BI8" s="344"/>
      <c r="BJ8" s="344"/>
      <c r="BK8" s="344"/>
      <c r="BL8" s="344"/>
      <c r="BM8" s="344"/>
      <c r="BN8" s="344"/>
      <c r="BO8" s="344"/>
      <c r="BP8" s="344"/>
      <c r="BQ8" s="344"/>
      <c r="BR8" s="344"/>
      <c r="BS8" s="344"/>
      <c r="BT8" s="344"/>
      <c r="BU8" s="344"/>
      <c r="BV8" s="344"/>
      <c r="BW8" s="344"/>
      <c r="BX8" s="344"/>
      <c r="BY8" s="344"/>
      <c r="BZ8" s="344"/>
      <c r="CA8" s="344"/>
      <c r="CB8" s="344"/>
      <c r="CC8" s="344"/>
      <c r="CD8" s="344"/>
      <c r="CE8" s="344"/>
      <c r="CF8" s="344"/>
      <c r="CG8" s="344"/>
      <c r="CH8" s="344"/>
      <c r="CI8" s="344"/>
      <c r="CJ8" s="344"/>
      <c r="CK8" s="344"/>
      <c r="CL8" s="344"/>
      <c r="CM8" s="344"/>
      <c r="CN8" s="344"/>
      <c r="CO8" s="344"/>
      <c r="CP8" s="344"/>
      <c r="CQ8" s="344"/>
      <c r="CR8" s="344"/>
      <c r="CS8" s="344"/>
      <c r="CT8" s="344"/>
      <c r="CU8" s="344"/>
      <c r="CV8" s="344"/>
      <c r="CW8" s="344"/>
      <c r="CX8" s="344"/>
      <c r="CY8" s="344"/>
      <c r="CZ8" s="344"/>
      <c r="DA8" s="344"/>
      <c r="DB8" s="344"/>
      <c r="DC8" s="344"/>
      <c r="DD8" s="344"/>
      <c r="DE8" s="344"/>
      <c r="DF8" s="344"/>
      <c r="DG8" s="344"/>
      <c r="DH8" s="344"/>
      <c r="DI8" s="344"/>
      <c r="DJ8" s="344"/>
      <c r="DK8" s="344"/>
      <c r="DL8" s="344"/>
      <c r="DM8" s="344"/>
      <c r="DN8" s="344"/>
      <c r="DO8" s="344"/>
      <c r="DP8" s="344"/>
      <c r="DQ8" s="344"/>
      <c r="DR8" s="344"/>
      <c r="DS8" s="344"/>
      <c r="DT8" s="344"/>
      <c r="DU8" s="344"/>
      <c r="DV8" s="344"/>
      <c r="DW8" s="344"/>
      <c r="DX8" s="344"/>
      <c r="DY8" s="344"/>
      <c r="DZ8" s="344"/>
      <c r="EA8" s="344"/>
      <c r="EB8" s="344"/>
      <c r="EC8" s="344"/>
      <c r="ED8" s="344"/>
      <c r="EE8" s="344"/>
      <c r="EF8" s="344"/>
      <c r="EG8" s="344"/>
      <c r="EH8" s="344"/>
      <c r="EI8" s="344"/>
      <c r="EJ8" s="344"/>
      <c r="EK8" s="344"/>
      <c r="EL8" s="344"/>
      <c r="EM8" s="344"/>
      <c r="EN8" s="344"/>
      <c r="EO8" s="344"/>
      <c r="EP8" s="344"/>
      <c r="EQ8" s="344"/>
      <c r="ER8" s="344"/>
      <c r="ES8" s="344"/>
      <c r="ET8" s="344"/>
      <c r="EU8" s="344"/>
      <c r="EV8" s="344"/>
      <c r="EW8" s="344"/>
      <c r="EX8" s="344"/>
      <c r="EY8" s="344"/>
      <c r="EZ8" s="344"/>
      <c r="FA8" s="344"/>
      <c r="FB8" s="344"/>
      <c r="FC8" s="344"/>
      <c r="FD8" s="344"/>
      <c r="FE8" s="344"/>
      <c r="FF8" s="344"/>
      <c r="FG8" s="344"/>
      <c r="FH8" s="344"/>
      <c r="FI8" s="344"/>
      <c r="FJ8" s="344"/>
      <c r="FK8" s="344"/>
      <c r="FL8" s="344"/>
      <c r="FM8" s="344"/>
      <c r="FN8" s="344"/>
      <c r="FO8" s="344"/>
      <c r="FP8" s="344"/>
      <c r="FQ8" s="344"/>
      <c r="FR8" s="344"/>
      <c r="FS8" s="344"/>
      <c r="FT8" s="344"/>
      <c r="FU8" s="344"/>
      <c r="FV8" s="344"/>
      <c r="FW8" s="344"/>
      <c r="FX8" s="344"/>
      <c r="FY8" s="344"/>
      <c r="FZ8" s="344"/>
      <c r="GA8" s="344"/>
      <c r="GB8" s="344"/>
      <c r="GC8" s="344"/>
      <c r="GD8" s="344"/>
      <c r="GE8" s="344"/>
      <c r="GF8" s="344"/>
      <c r="GG8" s="344"/>
      <c r="GH8" s="344"/>
      <c r="GI8" s="344"/>
      <c r="GJ8" s="344"/>
      <c r="GK8" s="344"/>
      <c r="GL8" s="344"/>
      <c r="GM8" s="344"/>
      <c r="GN8" s="344"/>
      <c r="GO8" s="344"/>
      <c r="GP8" s="344"/>
      <c r="GQ8" s="344"/>
      <c r="GR8" s="344"/>
      <c r="GS8" s="344"/>
      <c r="GT8" s="344"/>
      <c r="GU8" s="344"/>
      <c r="GV8" s="344"/>
      <c r="GW8" s="344"/>
      <c r="GX8" s="344"/>
      <c r="GY8" s="344"/>
      <c r="GZ8" s="344"/>
      <c r="HA8" s="344"/>
      <c r="HB8" s="344"/>
      <c r="HC8" s="344"/>
      <c r="HD8" s="344"/>
      <c r="HE8" s="344"/>
      <c r="HF8" s="344"/>
      <c r="HG8" s="344"/>
      <c r="HH8" s="344"/>
      <c r="HI8" s="344"/>
      <c r="HJ8" s="344"/>
      <c r="HK8" s="344"/>
      <c r="HL8" s="344"/>
      <c r="HM8" s="344"/>
      <c r="HN8" s="344"/>
      <c r="HO8" s="344"/>
    </row>
    <row r="9" spans="1:223" ht="24" customHeight="1" x14ac:dyDescent="0.2">
      <c r="A9" s="62">
        <v>1</v>
      </c>
      <c r="B9" s="246" t="s">
        <v>28</v>
      </c>
      <c r="C9" s="65">
        <v>264424</v>
      </c>
      <c r="D9" s="63">
        <v>0</v>
      </c>
      <c r="E9" s="64">
        <v>264424</v>
      </c>
      <c r="F9" s="65">
        <v>129</v>
      </c>
      <c r="G9" s="63">
        <v>40</v>
      </c>
      <c r="H9" s="63">
        <v>910</v>
      </c>
      <c r="I9" s="63">
        <v>96</v>
      </c>
      <c r="J9" s="63">
        <v>819</v>
      </c>
      <c r="K9" s="63">
        <v>240</v>
      </c>
      <c r="L9" s="63">
        <v>2358</v>
      </c>
      <c r="M9" s="63">
        <v>115</v>
      </c>
      <c r="N9" s="63">
        <v>12836</v>
      </c>
      <c r="O9" s="64">
        <v>17543</v>
      </c>
      <c r="P9" s="65">
        <v>249189</v>
      </c>
      <c r="Q9" s="63">
        <v>17543</v>
      </c>
      <c r="R9" s="63">
        <v>508</v>
      </c>
      <c r="S9" s="63">
        <v>6577</v>
      </c>
      <c r="T9" s="63">
        <v>373</v>
      </c>
      <c r="U9" s="64">
        <v>193941</v>
      </c>
    </row>
    <row r="10" spans="1:223" ht="24" customHeight="1" x14ac:dyDescent="0.2">
      <c r="A10" s="66">
        <v>2</v>
      </c>
      <c r="B10" s="247" t="s">
        <v>29</v>
      </c>
      <c r="C10" s="69">
        <v>72075</v>
      </c>
      <c r="D10" s="67">
        <v>63</v>
      </c>
      <c r="E10" s="68">
        <v>72138</v>
      </c>
      <c r="F10" s="69">
        <v>24</v>
      </c>
      <c r="G10" s="67">
        <v>13</v>
      </c>
      <c r="H10" s="67">
        <v>141</v>
      </c>
      <c r="I10" s="67">
        <v>15</v>
      </c>
      <c r="J10" s="67">
        <v>123</v>
      </c>
      <c r="K10" s="67">
        <v>74</v>
      </c>
      <c r="L10" s="67">
        <v>600</v>
      </c>
      <c r="M10" s="67">
        <v>29</v>
      </c>
      <c r="N10" s="67">
        <v>3519</v>
      </c>
      <c r="O10" s="68">
        <v>4538</v>
      </c>
      <c r="P10" s="69">
        <v>66555</v>
      </c>
      <c r="Q10" s="67">
        <v>4470</v>
      </c>
      <c r="R10" s="67">
        <v>88</v>
      </c>
      <c r="S10" s="67">
        <v>1553</v>
      </c>
      <c r="T10" s="67">
        <v>51</v>
      </c>
      <c r="U10" s="68">
        <v>63237</v>
      </c>
    </row>
    <row r="11" spans="1:223" ht="24" customHeight="1" x14ac:dyDescent="0.2">
      <c r="A11" s="66">
        <v>3</v>
      </c>
      <c r="B11" s="247" t="s">
        <v>30</v>
      </c>
      <c r="C11" s="69">
        <v>82633</v>
      </c>
      <c r="D11" s="67">
        <v>0</v>
      </c>
      <c r="E11" s="68">
        <v>82633</v>
      </c>
      <c r="F11" s="69">
        <v>24</v>
      </c>
      <c r="G11" s="67">
        <v>10</v>
      </c>
      <c r="H11" s="67">
        <v>137</v>
      </c>
      <c r="I11" s="67">
        <v>34</v>
      </c>
      <c r="J11" s="67">
        <v>117</v>
      </c>
      <c r="K11" s="67">
        <v>58</v>
      </c>
      <c r="L11" s="67">
        <v>573</v>
      </c>
      <c r="M11" s="67">
        <v>31</v>
      </c>
      <c r="N11" s="67">
        <v>3123</v>
      </c>
      <c r="O11" s="68">
        <v>4107</v>
      </c>
      <c r="P11" s="69">
        <v>73781</v>
      </c>
      <c r="Q11" s="67">
        <v>4013</v>
      </c>
      <c r="R11" s="67">
        <v>76</v>
      </c>
      <c r="S11" s="67">
        <v>1557</v>
      </c>
      <c r="T11" s="67">
        <v>51</v>
      </c>
      <c r="U11" s="68">
        <v>68451</v>
      </c>
    </row>
    <row r="12" spans="1:223" ht="24" customHeight="1" x14ac:dyDescent="0.2">
      <c r="A12" s="66">
        <v>4</v>
      </c>
      <c r="B12" s="247" t="s">
        <v>31</v>
      </c>
      <c r="C12" s="69">
        <v>60345</v>
      </c>
      <c r="D12" s="67">
        <v>0</v>
      </c>
      <c r="E12" s="68">
        <v>60345</v>
      </c>
      <c r="F12" s="69">
        <v>26</v>
      </c>
      <c r="G12" s="67">
        <v>10</v>
      </c>
      <c r="H12" s="67">
        <v>200</v>
      </c>
      <c r="I12" s="67">
        <v>23</v>
      </c>
      <c r="J12" s="67">
        <v>188</v>
      </c>
      <c r="K12" s="67">
        <v>61</v>
      </c>
      <c r="L12" s="67">
        <v>595</v>
      </c>
      <c r="M12" s="67">
        <v>27</v>
      </c>
      <c r="N12" s="67">
        <v>2608</v>
      </c>
      <c r="O12" s="68">
        <v>3738</v>
      </c>
      <c r="P12" s="69">
        <v>54154</v>
      </c>
      <c r="Q12" s="67">
        <v>3630</v>
      </c>
      <c r="R12" s="67">
        <v>82</v>
      </c>
      <c r="S12" s="67">
        <v>1504</v>
      </c>
      <c r="T12" s="67">
        <v>45</v>
      </c>
      <c r="U12" s="68">
        <v>52587</v>
      </c>
    </row>
    <row r="13" spans="1:223" ht="24" customHeight="1" x14ac:dyDescent="0.2">
      <c r="A13" s="66">
        <v>5</v>
      </c>
      <c r="B13" s="247" t="s">
        <v>32</v>
      </c>
      <c r="C13" s="69">
        <v>50570</v>
      </c>
      <c r="D13" s="67">
        <v>255</v>
      </c>
      <c r="E13" s="68">
        <v>50825</v>
      </c>
      <c r="F13" s="69">
        <v>18</v>
      </c>
      <c r="G13" s="67">
        <v>9</v>
      </c>
      <c r="H13" s="67">
        <v>98</v>
      </c>
      <c r="I13" s="67">
        <v>18</v>
      </c>
      <c r="J13" s="67">
        <v>90</v>
      </c>
      <c r="K13" s="67">
        <v>42</v>
      </c>
      <c r="L13" s="67">
        <v>439</v>
      </c>
      <c r="M13" s="67">
        <v>19</v>
      </c>
      <c r="N13" s="67">
        <v>2269</v>
      </c>
      <c r="O13" s="68">
        <v>3002</v>
      </c>
      <c r="P13" s="69">
        <v>45526</v>
      </c>
      <c r="Q13" s="67">
        <v>2938</v>
      </c>
      <c r="R13" s="67">
        <v>70</v>
      </c>
      <c r="S13" s="67">
        <v>960</v>
      </c>
      <c r="T13" s="67">
        <v>46</v>
      </c>
      <c r="U13" s="68">
        <v>41584</v>
      </c>
    </row>
    <row r="14" spans="1:223" ht="24" customHeight="1" x14ac:dyDescent="0.2">
      <c r="A14" s="66">
        <v>6</v>
      </c>
      <c r="B14" s="247" t="s">
        <v>33</v>
      </c>
      <c r="C14" s="69">
        <v>42740</v>
      </c>
      <c r="D14" s="67">
        <v>728</v>
      </c>
      <c r="E14" s="68">
        <v>43468</v>
      </c>
      <c r="F14" s="69">
        <v>14</v>
      </c>
      <c r="G14" s="67">
        <v>8</v>
      </c>
      <c r="H14" s="67">
        <v>92</v>
      </c>
      <c r="I14" s="67">
        <v>16</v>
      </c>
      <c r="J14" s="67">
        <v>70</v>
      </c>
      <c r="K14" s="67">
        <v>34</v>
      </c>
      <c r="L14" s="67">
        <v>310</v>
      </c>
      <c r="M14" s="67">
        <v>20</v>
      </c>
      <c r="N14" s="67">
        <v>1795</v>
      </c>
      <c r="O14" s="68">
        <v>2359</v>
      </c>
      <c r="P14" s="69">
        <v>38030</v>
      </c>
      <c r="Q14" s="67">
        <v>2320</v>
      </c>
      <c r="R14" s="67">
        <v>58</v>
      </c>
      <c r="S14" s="67">
        <v>825</v>
      </c>
      <c r="T14" s="67">
        <v>37</v>
      </c>
      <c r="U14" s="68">
        <v>48556</v>
      </c>
    </row>
    <row r="15" spans="1:223" ht="24" customHeight="1" x14ac:dyDescent="0.2">
      <c r="A15" s="66">
        <v>7</v>
      </c>
      <c r="B15" s="247" t="s">
        <v>34</v>
      </c>
      <c r="C15" s="69">
        <v>86576</v>
      </c>
      <c r="D15" s="67">
        <v>65</v>
      </c>
      <c r="E15" s="68">
        <v>86641</v>
      </c>
      <c r="F15" s="69">
        <v>48</v>
      </c>
      <c r="G15" s="67">
        <v>26</v>
      </c>
      <c r="H15" s="67">
        <v>300</v>
      </c>
      <c r="I15" s="67">
        <v>30</v>
      </c>
      <c r="J15" s="67">
        <v>264</v>
      </c>
      <c r="K15" s="67">
        <v>92</v>
      </c>
      <c r="L15" s="67">
        <v>757</v>
      </c>
      <c r="M15" s="67">
        <v>42</v>
      </c>
      <c r="N15" s="67">
        <v>3237</v>
      </c>
      <c r="O15" s="68">
        <v>4796</v>
      </c>
      <c r="P15" s="69">
        <v>78701</v>
      </c>
      <c r="Q15" s="67">
        <v>4756</v>
      </c>
      <c r="R15" s="67">
        <v>178</v>
      </c>
      <c r="S15" s="67">
        <v>2084</v>
      </c>
      <c r="T15" s="67">
        <v>122</v>
      </c>
      <c r="U15" s="68">
        <v>64137</v>
      </c>
    </row>
    <row r="16" spans="1:223" ht="24" customHeight="1" x14ac:dyDescent="0.2">
      <c r="A16" s="66">
        <v>8</v>
      </c>
      <c r="B16" s="247" t="s">
        <v>35</v>
      </c>
      <c r="C16" s="69">
        <v>41844</v>
      </c>
      <c r="D16" s="67">
        <v>16</v>
      </c>
      <c r="E16" s="68">
        <v>41860</v>
      </c>
      <c r="F16" s="69">
        <v>25</v>
      </c>
      <c r="G16" s="67">
        <v>10</v>
      </c>
      <c r="H16" s="67">
        <v>102</v>
      </c>
      <c r="I16" s="67">
        <v>20</v>
      </c>
      <c r="J16" s="67">
        <v>65</v>
      </c>
      <c r="K16" s="67">
        <v>26</v>
      </c>
      <c r="L16" s="67">
        <v>283</v>
      </c>
      <c r="M16" s="67">
        <v>24</v>
      </c>
      <c r="N16" s="67">
        <v>1458</v>
      </c>
      <c r="O16" s="68">
        <v>2013</v>
      </c>
      <c r="P16" s="69">
        <v>37781</v>
      </c>
      <c r="Q16" s="67">
        <v>2008</v>
      </c>
      <c r="R16" s="67">
        <v>81</v>
      </c>
      <c r="S16" s="67">
        <v>798</v>
      </c>
      <c r="T16" s="67">
        <v>43</v>
      </c>
      <c r="U16" s="68">
        <v>32055</v>
      </c>
    </row>
    <row r="17" spans="1:21" ht="24" customHeight="1" x14ac:dyDescent="0.2">
      <c r="A17" s="66">
        <v>9</v>
      </c>
      <c r="B17" s="247" t="s">
        <v>36</v>
      </c>
      <c r="C17" s="69">
        <v>36707</v>
      </c>
      <c r="D17" s="67">
        <v>0</v>
      </c>
      <c r="E17" s="68">
        <v>36707</v>
      </c>
      <c r="F17" s="69">
        <v>17</v>
      </c>
      <c r="G17" s="67">
        <v>5</v>
      </c>
      <c r="H17" s="67">
        <v>95</v>
      </c>
      <c r="I17" s="67">
        <v>16</v>
      </c>
      <c r="J17" s="67">
        <v>53</v>
      </c>
      <c r="K17" s="67">
        <v>29</v>
      </c>
      <c r="L17" s="67">
        <v>264</v>
      </c>
      <c r="M17" s="67">
        <v>12</v>
      </c>
      <c r="N17" s="67">
        <v>1274</v>
      </c>
      <c r="O17" s="68">
        <v>1765</v>
      </c>
      <c r="P17" s="69">
        <v>32959</v>
      </c>
      <c r="Q17" s="67">
        <v>1722</v>
      </c>
      <c r="R17" s="67">
        <v>73</v>
      </c>
      <c r="S17" s="67">
        <v>667</v>
      </c>
      <c r="T17" s="67">
        <v>53</v>
      </c>
      <c r="U17" s="68">
        <v>30518</v>
      </c>
    </row>
    <row r="18" spans="1:21" ht="24" customHeight="1" x14ac:dyDescent="0.2">
      <c r="A18" s="66">
        <v>10</v>
      </c>
      <c r="B18" s="247" t="s">
        <v>37</v>
      </c>
      <c r="C18" s="69">
        <v>16735</v>
      </c>
      <c r="D18" s="67">
        <v>427</v>
      </c>
      <c r="E18" s="68">
        <v>17162</v>
      </c>
      <c r="F18" s="69">
        <v>6</v>
      </c>
      <c r="G18" s="67">
        <v>2</v>
      </c>
      <c r="H18" s="67">
        <v>56</v>
      </c>
      <c r="I18" s="67">
        <v>2</v>
      </c>
      <c r="J18" s="67">
        <v>38</v>
      </c>
      <c r="K18" s="67">
        <v>13</v>
      </c>
      <c r="L18" s="67">
        <v>133</v>
      </c>
      <c r="M18" s="67">
        <v>5</v>
      </c>
      <c r="N18" s="67">
        <v>588</v>
      </c>
      <c r="O18" s="68">
        <v>843</v>
      </c>
      <c r="P18" s="69">
        <v>14850</v>
      </c>
      <c r="Q18" s="67">
        <v>842</v>
      </c>
      <c r="R18" s="67">
        <v>19</v>
      </c>
      <c r="S18" s="67">
        <v>331</v>
      </c>
      <c r="T18" s="67">
        <v>14</v>
      </c>
      <c r="U18" s="68">
        <v>15676</v>
      </c>
    </row>
    <row r="19" spans="1:21" ht="24" customHeight="1" x14ac:dyDescent="0.2">
      <c r="A19" s="66">
        <v>11</v>
      </c>
      <c r="B19" s="248" t="s">
        <v>176</v>
      </c>
      <c r="C19" s="69">
        <v>61270</v>
      </c>
      <c r="D19" s="67">
        <v>2568</v>
      </c>
      <c r="E19" s="68">
        <v>63838</v>
      </c>
      <c r="F19" s="69">
        <v>28</v>
      </c>
      <c r="G19" s="67">
        <v>7</v>
      </c>
      <c r="H19" s="67">
        <v>184</v>
      </c>
      <c r="I19" s="67">
        <v>24</v>
      </c>
      <c r="J19" s="67">
        <v>132</v>
      </c>
      <c r="K19" s="67">
        <v>49</v>
      </c>
      <c r="L19" s="67">
        <v>571</v>
      </c>
      <c r="M19" s="67">
        <v>19</v>
      </c>
      <c r="N19" s="67">
        <v>2418</v>
      </c>
      <c r="O19" s="68">
        <v>3432</v>
      </c>
      <c r="P19" s="69">
        <v>55568</v>
      </c>
      <c r="Q19" s="67">
        <v>3257</v>
      </c>
      <c r="R19" s="67">
        <v>76</v>
      </c>
      <c r="S19" s="67">
        <v>1262</v>
      </c>
      <c r="T19" s="67">
        <v>48</v>
      </c>
      <c r="U19" s="68">
        <v>57504</v>
      </c>
    </row>
    <row r="20" spans="1:21" ht="24" customHeight="1" x14ac:dyDescent="0.2">
      <c r="A20" s="70">
        <v>12</v>
      </c>
      <c r="B20" s="248" t="s">
        <v>177</v>
      </c>
      <c r="C20" s="69">
        <v>22550</v>
      </c>
      <c r="D20" s="67">
        <v>430</v>
      </c>
      <c r="E20" s="68">
        <v>22980</v>
      </c>
      <c r="F20" s="69">
        <v>13</v>
      </c>
      <c r="G20" s="67">
        <v>5</v>
      </c>
      <c r="H20" s="67">
        <v>59</v>
      </c>
      <c r="I20" s="67">
        <v>9</v>
      </c>
      <c r="J20" s="67">
        <v>43</v>
      </c>
      <c r="K20" s="67">
        <v>16</v>
      </c>
      <c r="L20" s="67">
        <v>158</v>
      </c>
      <c r="M20" s="67">
        <v>11</v>
      </c>
      <c r="N20" s="67">
        <v>659</v>
      </c>
      <c r="O20" s="68">
        <v>973</v>
      </c>
      <c r="P20" s="69">
        <v>20416</v>
      </c>
      <c r="Q20" s="67">
        <v>971</v>
      </c>
      <c r="R20" s="67">
        <v>21</v>
      </c>
      <c r="S20" s="67">
        <v>437</v>
      </c>
      <c r="T20" s="67">
        <v>17</v>
      </c>
      <c r="U20" s="68">
        <v>18354</v>
      </c>
    </row>
    <row r="21" spans="1:21" ht="24" customHeight="1" x14ac:dyDescent="0.2">
      <c r="A21" s="70">
        <v>13</v>
      </c>
      <c r="B21" s="248" t="s">
        <v>200</v>
      </c>
      <c r="C21" s="69">
        <v>13172</v>
      </c>
      <c r="D21" s="67">
        <v>0</v>
      </c>
      <c r="E21" s="68">
        <v>13172</v>
      </c>
      <c r="F21" s="69">
        <v>7</v>
      </c>
      <c r="G21" s="67">
        <v>2</v>
      </c>
      <c r="H21" s="67">
        <v>18</v>
      </c>
      <c r="I21" s="67">
        <v>5</v>
      </c>
      <c r="J21" s="67">
        <v>18</v>
      </c>
      <c r="K21" s="67">
        <v>11</v>
      </c>
      <c r="L21" s="67">
        <v>104</v>
      </c>
      <c r="M21" s="67">
        <v>3</v>
      </c>
      <c r="N21" s="67">
        <v>490</v>
      </c>
      <c r="O21" s="68">
        <v>658</v>
      </c>
      <c r="P21" s="69">
        <v>11621</v>
      </c>
      <c r="Q21" s="67">
        <v>628</v>
      </c>
      <c r="R21" s="67">
        <v>14</v>
      </c>
      <c r="S21" s="67">
        <v>240</v>
      </c>
      <c r="T21" s="67">
        <v>10</v>
      </c>
      <c r="U21" s="68">
        <v>12708</v>
      </c>
    </row>
    <row r="22" spans="1:21" ht="24" customHeight="1" x14ac:dyDescent="0.2">
      <c r="A22" s="208">
        <v>14</v>
      </c>
      <c r="B22" s="249" t="s">
        <v>201</v>
      </c>
      <c r="C22" s="74">
        <v>30677</v>
      </c>
      <c r="D22" s="72">
        <v>0</v>
      </c>
      <c r="E22" s="73">
        <v>30677</v>
      </c>
      <c r="F22" s="74">
        <v>11</v>
      </c>
      <c r="G22" s="72">
        <v>5</v>
      </c>
      <c r="H22" s="72">
        <v>65</v>
      </c>
      <c r="I22" s="72">
        <v>9</v>
      </c>
      <c r="J22" s="72">
        <v>61</v>
      </c>
      <c r="K22" s="72">
        <v>14</v>
      </c>
      <c r="L22" s="72">
        <v>183</v>
      </c>
      <c r="M22" s="72">
        <v>7</v>
      </c>
      <c r="N22" s="72">
        <v>912</v>
      </c>
      <c r="O22" s="73">
        <v>1267</v>
      </c>
      <c r="P22" s="74">
        <v>27924</v>
      </c>
      <c r="Q22" s="72">
        <v>1247</v>
      </c>
      <c r="R22" s="72">
        <v>31</v>
      </c>
      <c r="S22" s="72">
        <v>574</v>
      </c>
      <c r="T22" s="72">
        <v>20</v>
      </c>
      <c r="U22" s="73">
        <v>23681</v>
      </c>
    </row>
    <row r="23" spans="1:21" ht="24" customHeight="1" x14ac:dyDescent="0.2">
      <c r="A23" s="32"/>
      <c r="B23" s="40" t="s">
        <v>288</v>
      </c>
      <c r="C23" s="258">
        <f>SUM(C9:C22)</f>
        <v>882318</v>
      </c>
      <c r="D23" s="75">
        <f t="shared" ref="D23:E23" si="0">SUM(D9:D22)</f>
        <v>4552</v>
      </c>
      <c r="E23" s="239">
        <f t="shared" si="0"/>
        <v>886870</v>
      </c>
      <c r="F23" s="258">
        <f>SUM(F9:F22)</f>
        <v>390</v>
      </c>
      <c r="G23" s="75">
        <f>SUM(G9:G22)</f>
        <v>152</v>
      </c>
      <c r="H23" s="75">
        <f t="shared" ref="H23:O23" si="1">SUM(H9:H22)</f>
        <v>2457</v>
      </c>
      <c r="I23" s="75">
        <f t="shared" si="1"/>
        <v>317</v>
      </c>
      <c r="J23" s="75">
        <f t="shared" si="1"/>
        <v>2081</v>
      </c>
      <c r="K23" s="75">
        <f t="shared" si="1"/>
        <v>759</v>
      </c>
      <c r="L23" s="75">
        <f t="shared" si="1"/>
        <v>7328</v>
      </c>
      <c r="M23" s="75">
        <f t="shared" si="1"/>
        <v>364</v>
      </c>
      <c r="N23" s="75">
        <f t="shared" si="1"/>
        <v>37186</v>
      </c>
      <c r="O23" s="75">
        <f t="shared" si="1"/>
        <v>51034</v>
      </c>
      <c r="P23" s="395">
        <f>SUM(P9:P22)</f>
        <v>807055</v>
      </c>
      <c r="Q23" s="75">
        <f t="shared" ref="Q23:U23" si="2">SUM(Q9:Q22)</f>
        <v>50345</v>
      </c>
      <c r="R23" s="75">
        <f t="shared" si="2"/>
        <v>1375</v>
      </c>
      <c r="S23" s="75">
        <f t="shared" si="2"/>
        <v>19369</v>
      </c>
      <c r="T23" s="75">
        <f t="shared" si="2"/>
        <v>930</v>
      </c>
      <c r="U23" s="75">
        <f t="shared" si="2"/>
        <v>722989</v>
      </c>
    </row>
    <row r="24" spans="1:21" ht="24" customHeight="1" x14ac:dyDescent="0.2">
      <c r="A24" s="62">
        <v>15</v>
      </c>
      <c r="B24" s="250" t="s">
        <v>180</v>
      </c>
      <c r="C24" s="78">
        <v>16332</v>
      </c>
      <c r="D24" s="76">
        <v>0</v>
      </c>
      <c r="E24" s="77">
        <v>16332</v>
      </c>
      <c r="F24" s="78">
        <v>9</v>
      </c>
      <c r="G24" s="76">
        <v>7</v>
      </c>
      <c r="H24" s="76">
        <v>44</v>
      </c>
      <c r="I24" s="76">
        <v>9</v>
      </c>
      <c r="J24" s="76">
        <v>48</v>
      </c>
      <c r="K24" s="76">
        <v>10</v>
      </c>
      <c r="L24" s="76">
        <v>154</v>
      </c>
      <c r="M24" s="76">
        <v>5</v>
      </c>
      <c r="N24" s="76">
        <v>491</v>
      </c>
      <c r="O24" s="77">
        <v>777</v>
      </c>
      <c r="P24" s="78">
        <v>14825</v>
      </c>
      <c r="Q24" s="76">
        <v>775</v>
      </c>
      <c r="R24" s="76">
        <v>24</v>
      </c>
      <c r="S24" s="76">
        <v>332</v>
      </c>
      <c r="T24" s="76">
        <v>9</v>
      </c>
      <c r="U24" s="77">
        <v>12304</v>
      </c>
    </row>
    <row r="25" spans="1:21" ht="24" customHeight="1" x14ac:dyDescent="0.2">
      <c r="A25" s="66">
        <v>16</v>
      </c>
      <c r="B25" s="251" t="s">
        <v>38</v>
      </c>
      <c r="C25" s="69">
        <v>11611</v>
      </c>
      <c r="D25" s="67">
        <v>0</v>
      </c>
      <c r="E25" s="68">
        <v>11611</v>
      </c>
      <c r="F25" s="69">
        <v>4</v>
      </c>
      <c r="G25" s="67">
        <v>2</v>
      </c>
      <c r="H25" s="67">
        <v>18</v>
      </c>
      <c r="I25" s="67">
        <v>0</v>
      </c>
      <c r="J25" s="67">
        <v>4</v>
      </c>
      <c r="K25" s="67">
        <v>5</v>
      </c>
      <c r="L25" s="67">
        <v>51</v>
      </c>
      <c r="M25" s="67">
        <v>3</v>
      </c>
      <c r="N25" s="67">
        <v>401</v>
      </c>
      <c r="O25" s="68">
        <v>488</v>
      </c>
      <c r="P25" s="69">
        <v>10264</v>
      </c>
      <c r="Q25" s="67">
        <v>481</v>
      </c>
      <c r="R25" s="67">
        <v>9</v>
      </c>
      <c r="S25" s="67">
        <v>152</v>
      </c>
      <c r="T25" s="67">
        <v>5</v>
      </c>
      <c r="U25" s="68">
        <v>10535</v>
      </c>
    </row>
    <row r="26" spans="1:21" ht="24" customHeight="1" x14ac:dyDescent="0.2">
      <c r="A26" s="66">
        <v>17</v>
      </c>
      <c r="B26" s="251" t="s">
        <v>39</v>
      </c>
      <c r="C26" s="69">
        <v>6299</v>
      </c>
      <c r="D26" s="67">
        <v>0</v>
      </c>
      <c r="E26" s="68">
        <v>6299</v>
      </c>
      <c r="F26" s="69">
        <v>1</v>
      </c>
      <c r="G26" s="67">
        <v>2</v>
      </c>
      <c r="H26" s="67">
        <v>15</v>
      </c>
      <c r="I26" s="67">
        <v>1</v>
      </c>
      <c r="J26" s="67">
        <v>8</v>
      </c>
      <c r="K26" s="67">
        <v>3</v>
      </c>
      <c r="L26" s="67">
        <v>43</v>
      </c>
      <c r="M26" s="67">
        <v>2</v>
      </c>
      <c r="N26" s="67">
        <v>230</v>
      </c>
      <c r="O26" s="68">
        <v>305</v>
      </c>
      <c r="P26" s="69">
        <v>5412</v>
      </c>
      <c r="Q26" s="67">
        <v>301</v>
      </c>
      <c r="R26" s="67">
        <v>12</v>
      </c>
      <c r="S26" s="67">
        <v>97</v>
      </c>
      <c r="T26" s="67">
        <v>7</v>
      </c>
      <c r="U26" s="68">
        <v>6892</v>
      </c>
    </row>
    <row r="27" spans="1:21" ht="24" customHeight="1" x14ac:dyDescent="0.2">
      <c r="A27" s="66">
        <v>18</v>
      </c>
      <c r="B27" s="251" t="s">
        <v>40</v>
      </c>
      <c r="C27" s="69">
        <v>6135</v>
      </c>
      <c r="D27" s="67">
        <v>0</v>
      </c>
      <c r="E27" s="68">
        <v>6135</v>
      </c>
      <c r="F27" s="69">
        <v>3</v>
      </c>
      <c r="G27" s="67">
        <v>1</v>
      </c>
      <c r="H27" s="67">
        <v>14</v>
      </c>
      <c r="I27" s="67">
        <v>2</v>
      </c>
      <c r="J27" s="67">
        <v>5</v>
      </c>
      <c r="K27" s="67">
        <v>3</v>
      </c>
      <c r="L27" s="67">
        <v>37</v>
      </c>
      <c r="M27" s="67">
        <v>0</v>
      </c>
      <c r="N27" s="67">
        <v>215</v>
      </c>
      <c r="O27" s="68">
        <v>280</v>
      </c>
      <c r="P27" s="69">
        <v>5447</v>
      </c>
      <c r="Q27" s="67">
        <v>278</v>
      </c>
      <c r="R27" s="67">
        <v>9</v>
      </c>
      <c r="S27" s="67">
        <v>101</v>
      </c>
      <c r="T27" s="67">
        <v>8</v>
      </c>
      <c r="U27" s="68">
        <v>5511</v>
      </c>
    </row>
    <row r="28" spans="1:21" ht="24" customHeight="1" x14ac:dyDescent="0.2">
      <c r="A28" s="66">
        <v>19</v>
      </c>
      <c r="B28" s="251" t="s">
        <v>41</v>
      </c>
      <c r="C28" s="69">
        <v>7730</v>
      </c>
      <c r="D28" s="67">
        <v>0</v>
      </c>
      <c r="E28" s="68">
        <v>7730</v>
      </c>
      <c r="F28" s="69">
        <v>6</v>
      </c>
      <c r="G28" s="67">
        <v>6</v>
      </c>
      <c r="H28" s="67">
        <v>47</v>
      </c>
      <c r="I28" s="67">
        <v>4</v>
      </c>
      <c r="J28" s="67">
        <v>17</v>
      </c>
      <c r="K28" s="67">
        <v>12</v>
      </c>
      <c r="L28" s="67">
        <v>73</v>
      </c>
      <c r="M28" s="67">
        <v>3</v>
      </c>
      <c r="N28" s="67">
        <v>254</v>
      </c>
      <c r="O28" s="68">
        <v>422</v>
      </c>
      <c r="P28" s="69">
        <v>6836</v>
      </c>
      <c r="Q28" s="67">
        <v>422</v>
      </c>
      <c r="R28" s="67">
        <v>21</v>
      </c>
      <c r="S28" s="67">
        <v>191</v>
      </c>
      <c r="T28" s="67">
        <v>12</v>
      </c>
      <c r="U28" s="68">
        <v>7401</v>
      </c>
    </row>
    <row r="29" spans="1:21" ht="24" customHeight="1" x14ac:dyDescent="0.2">
      <c r="A29" s="66">
        <v>20</v>
      </c>
      <c r="B29" s="251" t="s">
        <v>42</v>
      </c>
      <c r="C29" s="69">
        <v>20031</v>
      </c>
      <c r="D29" s="67">
        <v>0</v>
      </c>
      <c r="E29" s="68">
        <v>20031</v>
      </c>
      <c r="F29" s="69">
        <v>5</v>
      </c>
      <c r="G29" s="67">
        <v>0</v>
      </c>
      <c r="H29" s="67">
        <v>47</v>
      </c>
      <c r="I29" s="67">
        <v>9</v>
      </c>
      <c r="J29" s="67">
        <v>33</v>
      </c>
      <c r="K29" s="67">
        <v>10</v>
      </c>
      <c r="L29" s="67">
        <v>129</v>
      </c>
      <c r="M29" s="67">
        <v>5</v>
      </c>
      <c r="N29" s="67">
        <v>787</v>
      </c>
      <c r="O29" s="68">
        <v>1025</v>
      </c>
      <c r="P29" s="69">
        <v>17928</v>
      </c>
      <c r="Q29" s="67">
        <v>1017</v>
      </c>
      <c r="R29" s="67">
        <v>20</v>
      </c>
      <c r="S29" s="67">
        <v>393</v>
      </c>
      <c r="T29" s="67">
        <v>13</v>
      </c>
      <c r="U29" s="68">
        <v>17479</v>
      </c>
    </row>
    <row r="30" spans="1:21" ht="24" customHeight="1" x14ac:dyDescent="0.2">
      <c r="A30" s="66">
        <v>21</v>
      </c>
      <c r="B30" s="251" t="s">
        <v>43</v>
      </c>
      <c r="C30" s="69">
        <v>13247</v>
      </c>
      <c r="D30" s="67">
        <v>0</v>
      </c>
      <c r="E30" s="68">
        <v>13247</v>
      </c>
      <c r="F30" s="69">
        <v>9</v>
      </c>
      <c r="G30" s="67">
        <v>2</v>
      </c>
      <c r="H30" s="67">
        <v>42</v>
      </c>
      <c r="I30" s="67">
        <v>7</v>
      </c>
      <c r="J30" s="67">
        <v>12</v>
      </c>
      <c r="K30" s="67">
        <v>4</v>
      </c>
      <c r="L30" s="67">
        <v>77</v>
      </c>
      <c r="M30" s="67">
        <v>0</v>
      </c>
      <c r="N30" s="67">
        <v>390</v>
      </c>
      <c r="O30" s="68">
        <v>543</v>
      </c>
      <c r="P30" s="69">
        <v>12012</v>
      </c>
      <c r="Q30" s="67">
        <v>534</v>
      </c>
      <c r="R30" s="67">
        <v>7</v>
      </c>
      <c r="S30" s="67">
        <v>199</v>
      </c>
      <c r="T30" s="67">
        <v>3</v>
      </c>
      <c r="U30" s="68">
        <v>11333</v>
      </c>
    </row>
    <row r="31" spans="1:21" ht="24" customHeight="1" x14ac:dyDescent="0.2">
      <c r="A31" s="66">
        <v>22</v>
      </c>
      <c r="B31" s="251" t="s">
        <v>44</v>
      </c>
      <c r="C31" s="69">
        <v>5800</v>
      </c>
      <c r="D31" s="67">
        <v>114</v>
      </c>
      <c r="E31" s="68">
        <v>5914</v>
      </c>
      <c r="F31" s="69">
        <v>0</v>
      </c>
      <c r="G31" s="67">
        <v>1</v>
      </c>
      <c r="H31" s="67">
        <v>12</v>
      </c>
      <c r="I31" s="67">
        <v>1</v>
      </c>
      <c r="J31" s="67">
        <v>3</v>
      </c>
      <c r="K31" s="67">
        <v>6</v>
      </c>
      <c r="L31" s="67">
        <v>26</v>
      </c>
      <c r="M31" s="67">
        <v>2</v>
      </c>
      <c r="N31" s="67">
        <v>172</v>
      </c>
      <c r="O31" s="68">
        <v>223</v>
      </c>
      <c r="P31" s="69">
        <v>5029</v>
      </c>
      <c r="Q31" s="67">
        <v>223</v>
      </c>
      <c r="R31" s="67">
        <v>5</v>
      </c>
      <c r="S31" s="67">
        <v>78</v>
      </c>
      <c r="T31" s="67">
        <v>2</v>
      </c>
      <c r="U31" s="68">
        <v>6276</v>
      </c>
    </row>
    <row r="32" spans="1:21" ht="24" customHeight="1" x14ac:dyDescent="0.2">
      <c r="A32" s="66">
        <v>23</v>
      </c>
      <c r="B32" s="251" t="s">
        <v>45</v>
      </c>
      <c r="C32" s="69">
        <v>16291</v>
      </c>
      <c r="D32" s="67">
        <v>0</v>
      </c>
      <c r="E32" s="68">
        <v>16291</v>
      </c>
      <c r="F32" s="69">
        <v>7</v>
      </c>
      <c r="G32" s="67">
        <v>4</v>
      </c>
      <c r="H32" s="67">
        <v>31</v>
      </c>
      <c r="I32" s="67">
        <v>1</v>
      </c>
      <c r="J32" s="67">
        <v>19</v>
      </c>
      <c r="K32" s="67">
        <v>7</v>
      </c>
      <c r="L32" s="67">
        <v>64</v>
      </c>
      <c r="M32" s="67">
        <v>3</v>
      </c>
      <c r="N32" s="67">
        <v>416</v>
      </c>
      <c r="O32" s="68">
        <v>552</v>
      </c>
      <c r="P32" s="69">
        <v>14759</v>
      </c>
      <c r="Q32" s="67">
        <v>549</v>
      </c>
      <c r="R32" s="67">
        <v>18</v>
      </c>
      <c r="S32" s="67">
        <v>204</v>
      </c>
      <c r="T32" s="67">
        <v>5</v>
      </c>
      <c r="U32" s="68">
        <v>11057</v>
      </c>
    </row>
    <row r="33" spans="1:21" ht="24" customHeight="1" x14ac:dyDescent="0.2">
      <c r="A33" s="66">
        <v>24</v>
      </c>
      <c r="B33" s="251" t="s">
        <v>46</v>
      </c>
      <c r="C33" s="69">
        <v>12306</v>
      </c>
      <c r="D33" s="67">
        <v>9553</v>
      </c>
      <c r="E33" s="68">
        <v>21859</v>
      </c>
      <c r="F33" s="69">
        <v>5</v>
      </c>
      <c r="G33" s="67">
        <v>2</v>
      </c>
      <c r="H33" s="67">
        <v>76</v>
      </c>
      <c r="I33" s="67">
        <v>7</v>
      </c>
      <c r="J33" s="67">
        <v>65</v>
      </c>
      <c r="K33" s="67">
        <v>19</v>
      </c>
      <c r="L33" s="67">
        <v>371</v>
      </c>
      <c r="M33" s="67">
        <v>9</v>
      </c>
      <c r="N33" s="67">
        <v>1213</v>
      </c>
      <c r="O33" s="68">
        <v>1767</v>
      </c>
      <c r="P33" s="69">
        <v>10631</v>
      </c>
      <c r="Q33" s="67">
        <v>1085</v>
      </c>
      <c r="R33" s="67">
        <v>29</v>
      </c>
      <c r="S33" s="67">
        <v>311</v>
      </c>
      <c r="T33" s="67">
        <v>17</v>
      </c>
      <c r="U33" s="68">
        <v>39782</v>
      </c>
    </row>
    <row r="34" spans="1:21" ht="24" customHeight="1" x14ac:dyDescent="0.2">
      <c r="A34" s="70">
        <v>25</v>
      </c>
      <c r="B34" s="252" t="s">
        <v>202</v>
      </c>
      <c r="C34" s="74">
        <v>8080</v>
      </c>
      <c r="D34" s="72">
        <v>0</v>
      </c>
      <c r="E34" s="73">
        <v>8080</v>
      </c>
      <c r="F34" s="74">
        <v>1</v>
      </c>
      <c r="G34" s="72">
        <v>2</v>
      </c>
      <c r="H34" s="72">
        <v>11</v>
      </c>
      <c r="I34" s="72">
        <v>1</v>
      </c>
      <c r="J34" s="72">
        <v>11</v>
      </c>
      <c r="K34" s="72">
        <v>3</v>
      </c>
      <c r="L34" s="72">
        <v>49</v>
      </c>
      <c r="M34" s="72">
        <v>4</v>
      </c>
      <c r="N34" s="72">
        <v>267</v>
      </c>
      <c r="O34" s="73">
        <v>349</v>
      </c>
      <c r="P34" s="74">
        <v>7028</v>
      </c>
      <c r="Q34" s="72">
        <v>348</v>
      </c>
      <c r="R34" s="72">
        <v>6</v>
      </c>
      <c r="S34" s="72">
        <v>116</v>
      </c>
      <c r="T34" s="72">
        <v>3</v>
      </c>
      <c r="U34" s="73">
        <v>7792</v>
      </c>
    </row>
    <row r="35" spans="1:21" ht="24" customHeight="1" x14ac:dyDescent="0.2">
      <c r="A35" s="79"/>
      <c r="B35" s="253" t="s">
        <v>289</v>
      </c>
      <c r="C35" s="258">
        <f>SUM(C24:C34)</f>
        <v>123862</v>
      </c>
      <c r="D35" s="75">
        <f t="shared" ref="D35:U35" si="3">SUM(D24:D34)</f>
        <v>9667</v>
      </c>
      <c r="E35" s="239">
        <f t="shared" si="3"/>
        <v>133529</v>
      </c>
      <c r="F35" s="258">
        <f>SUM(F24:F34)</f>
        <v>50</v>
      </c>
      <c r="G35" s="75">
        <f t="shared" si="3"/>
        <v>29</v>
      </c>
      <c r="H35" s="75">
        <f t="shared" si="3"/>
        <v>357</v>
      </c>
      <c r="I35" s="75">
        <f t="shared" si="3"/>
        <v>42</v>
      </c>
      <c r="J35" s="75">
        <f t="shared" si="3"/>
        <v>225</v>
      </c>
      <c r="K35" s="75">
        <f t="shared" si="3"/>
        <v>82</v>
      </c>
      <c r="L35" s="75">
        <f t="shared" si="3"/>
        <v>1074</v>
      </c>
      <c r="M35" s="75">
        <f t="shared" si="3"/>
        <v>36</v>
      </c>
      <c r="N35" s="75">
        <f t="shared" si="3"/>
        <v>4836</v>
      </c>
      <c r="O35" s="239">
        <f t="shared" si="3"/>
        <v>6731</v>
      </c>
      <c r="P35" s="258">
        <f t="shared" si="3"/>
        <v>110171</v>
      </c>
      <c r="Q35" s="75">
        <f t="shared" si="3"/>
        <v>6013</v>
      </c>
      <c r="R35" s="75">
        <f t="shared" si="3"/>
        <v>160</v>
      </c>
      <c r="S35" s="75">
        <f t="shared" si="3"/>
        <v>2174</v>
      </c>
      <c r="T35" s="75">
        <f t="shared" si="3"/>
        <v>84</v>
      </c>
      <c r="U35" s="239">
        <f t="shared" si="3"/>
        <v>136362</v>
      </c>
    </row>
    <row r="36" spans="1:21" ht="24" customHeight="1" thickBot="1" x14ac:dyDescent="0.2">
      <c r="A36" s="80"/>
      <c r="B36" s="254" t="s">
        <v>47</v>
      </c>
      <c r="C36" s="259">
        <f t="shared" ref="C36:U36" si="4">SUM(C23,C35)</f>
        <v>1006180</v>
      </c>
      <c r="D36" s="81">
        <f t="shared" si="4"/>
        <v>14219</v>
      </c>
      <c r="E36" s="240">
        <f t="shared" si="4"/>
        <v>1020399</v>
      </c>
      <c r="F36" s="259">
        <f t="shared" si="4"/>
        <v>440</v>
      </c>
      <c r="G36" s="81">
        <f t="shared" si="4"/>
        <v>181</v>
      </c>
      <c r="H36" s="81">
        <f t="shared" si="4"/>
        <v>2814</v>
      </c>
      <c r="I36" s="81">
        <f t="shared" si="4"/>
        <v>359</v>
      </c>
      <c r="J36" s="81">
        <f t="shared" si="4"/>
        <v>2306</v>
      </c>
      <c r="K36" s="81">
        <f t="shared" si="4"/>
        <v>841</v>
      </c>
      <c r="L36" s="81">
        <f t="shared" si="4"/>
        <v>8402</v>
      </c>
      <c r="M36" s="81">
        <f t="shared" si="4"/>
        <v>400</v>
      </c>
      <c r="N36" s="81">
        <f t="shared" si="4"/>
        <v>42022</v>
      </c>
      <c r="O36" s="240">
        <f t="shared" si="4"/>
        <v>57765</v>
      </c>
      <c r="P36" s="259">
        <f t="shared" si="4"/>
        <v>917226</v>
      </c>
      <c r="Q36" s="81">
        <f t="shared" si="4"/>
        <v>56358</v>
      </c>
      <c r="R36" s="81">
        <f t="shared" si="4"/>
        <v>1535</v>
      </c>
      <c r="S36" s="81">
        <f t="shared" si="4"/>
        <v>21543</v>
      </c>
      <c r="T36" s="81">
        <f t="shared" si="4"/>
        <v>1014</v>
      </c>
      <c r="U36" s="240">
        <f t="shared" si="4"/>
        <v>859351</v>
      </c>
    </row>
    <row r="38" spans="1:21" x14ac:dyDescent="0.15">
      <c r="B38" s="157" t="s">
        <v>442</v>
      </c>
      <c r="C38" s="7">
        <f>SUM(C9:C22,C24:C34)</f>
        <v>1006180</v>
      </c>
      <c r="D38" s="7">
        <f>SUM(D9:D22,D24:D34)</f>
        <v>14219</v>
      </c>
      <c r="E38" s="7">
        <f>SUM(C38:D38)</f>
        <v>1020399</v>
      </c>
      <c r="F38" s="7">
        <f t="shared" ref="F38:N38" si="5">SUM(F9:F22,F24:F34)</f>
        <v>440</v>
      </c>
      <c r="G38" s="7">
        <f t="shared" si="5"/>
        <v>181</v>
      </c>
      <c r="H38" s="7">
        <f t="shared" si="5"/>
        <v>2814</v>
      </c>
      <c r="I38" s="7">
        <f t="shared" si="5"/>
        <v>359</v>
      </c>
      <c r="J38" s="7">
        <f t="shared" si="5"/>
        <v>2306</v>
      </c>
      <c r="K38" s="7">
        <f t="shared" si="5"/>
        <v>841</v>
      </c>
      <c r="L38" s="7">
        <f t="shared" si="5"/>
        <v>8402</v>
      </c>
      <c r="M38" s="7">
        <f t="shared" si="5"/>
        <v>400</v>
      </c>
      <c r="N38" s="7">
        <f t="shared" si="5"/>
        <v>42022</v>
      </c>
      <c r="O38" s="7">
        <f>SUM(F38:N38)</f>
        <v>57765</v>
      </c>
      <c r="P38" s="7">
        <f t="shared" ref="P38:U38" si="6">SUM(P9:P22,P24:P34)</f>
        <v>917226</v>
      </c>
      <c r="Q38" s="7">
        <f t="shared" si="6"/>
        <v>56358</v>
      </c>
      <c r="R38" s="7">
        <f t="shared" si="6"/>
        <v>1535</v>
      </c>
      <c r="S38" s="7">
        <f t="shared" si="6"/>
        <v>21543</v>
      </c>
      <c r="T38" s="7">
        <f t="shared" si="6"/>
        <v>1014</v>
      </c>
      <c r="U38" s="7">
        <f t="shared" si="6"/>
        <v>859351</v>
      </c>
    </row>
    <row r="39" spans="1:21" x14ac:dyDescent="0.15">
      <c r="E39" s="7">
        <f>E36-E38</f>
        <v>0</v>
      </c>
      <c r="O39" s="7">
        <f t="shared" ref="O39:U39" si="7">O36-O38</f>
        <v>0</v>
      </c>
      <c r="P39" s="7">
        <f t="shared" si="7"/>
        <v>0</v>
      </c>
      <c r="Q39" s="7">
        <f t="shared" si="7"/>
        <v>0</v>
      </c>
      <c r="R39" s="7">
        <f t="shared" si="7"/>
        <v>0</v>
      </c>
      <c r="S39" s="7">
        <f t="shared" si="7"/>
        <v>0</v>
      </c>
      <c r="T39" s="7">
        <f t="shared" si="7"/>
        <v>0</v>
      </c>
      <c r="U39" s="7">
        <f t="shared" si="7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9" width="28.375" style="7" customWidth="1"/>
    <col min="10" max="16" width="24.625" style="7" customWidth="1"/>
    <col min="17" max="21" width="28.375" style="7" customWidth="1"/>
    <col min="22" max="26" width="24.625" style="7" customWidth="1"/>
    <col min="27" max="27" width="25.625" style="7" customWidth="1"/>
    <col min="28" max="29" width="24.625" style="7" customWidth="1"/>
    <col min="30" max="16384" width="11" style="7"/>
  </cols>
  <sheetData>
    <row r="1" spans="1:229" ht="20.100000000000001" customHeight="1" x14ac:dyDescent="0.15"/>
    <row r="2" spans="1:229" ht="20.100000000000001" customHeight="1" x14ac:dyDescent="0.15">
      <c r="B2" s="25"/>
      <c r="C2" s="288" t="s">
        <v>675</v>
      </c>
      <c r="J2" s="288" t="str">
        <f>C2</f>
        <v>第１７表  令和元（2019）年度分県民税の所得割額等</v>
      </c>
      <c r="Q2" s="288" t="str">
        <f>C2</f>
        <v>第１７表  令和元（2019）年度分県民税の所得割額等</v>
      </c>
      <c r="V2" s="288" t="str">
        <f>C2</f>
        <v>第１７表  令和元（2019）年度分県民税の所得割額等</v>
      </c>
    </row>
    <row r="3" spans="1:229" s="26" customFormat="1" ht="20.100000000000001" customHeight="1" thickBot="1" x14ac:dyDescent="0.25">
      <c r="C3" s="289" t="s">
        <v>293</v>
      </c>
      <c r="D3" s="82"/>
      <c r="E3" s="82"/>
      <c r="F3" s="82"/>
      <c r="G3" s="83"/>
      <c r="H3" s="58"/>
      <c r="I3" s="157" t="s">
        <v>398</v>
      </c>
      <c r="J3" s="289" t="s">
        <v>294</v>
      </c>
      <c r="K3" s="82"/>
      <c r="L3" s="82"/>
      <c r="M3" s="58"/>
      <c r="N3" s="58"/>
      <c r="O3" s="35"/>
      <c r="P3" s="157" t="s">
        <v>70</v>
      </c>
      <c r="Q3" s="289" t="s">
        <v>295</v>
      </c>
      <c r="R3" s="82"/>
      <c r="S3" s="82"/>
      <c r="T3" s="83"/>
      <c r="U3" s="157" t="s">
        <v>70</v>
      </c>
      <c r="V3" s="289" t="s">
        <v>296</v>
      </c>
      <c r="W3" s="82"/>
      <c r="X3" s="82"/>
      <c r="Y3" s="83"/>
      <c r="Z3" s="58"/>
      <c r="AA3" s="58"/>
      <c r="AB3" s="35"/>
      <c r="AC3" s="157" t="s">
        <v>401</v>
      </c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</row>
    <row r="4" spans="1:229" ht="24" customHeight="1" x14ac:dyDescent="0.15">
      <c r="A4" s="27"/>
      <c r="B4" s="243"/>
      <c r="C4" s="141" t="s">
        <v>87</v>
      </c>
      <c r="D4" s="30"/>
      <c r="E4" s="30"/>
      <c r="F4" s="30"/>
      <c r="G4" s="30"/>
      <c r="H4" s="30"/>
      <c r="I4" s="31"/>
      <c r="J4" s="141" t="s">
        <v>88</v>
      </c>
      <c r="K4" s="30"/>
      <c r="L4" s="30"/>
      <c r="M4" s="30"/>
      <c r="N4" s="30"/>
      <c r="O4" s="130"/>
      <c r="P4" s="31"/>
      <c r="Q4" s="141" t="s">
        <v>88</v>
      </c>
      <c r="R4" s="30"/>
      <c r="S4" s="30"/>
      <c r="T4" s="129"/>
      <c r="U4" s="274"/>
      <c r="V4" s="141" t="s">
        <v>88</v>
      </c>
      <c r="W4" s="30"/>
      <c r="X4" s="30"/>
      <c r="Y4" s="30"/>
      <c r="Z4" s="30"/>
      <c r="AA4" s="28"/>
      <c r="AB4" s="30"/>
      <c r="AC4" s="142"/>
    </row>
    <row r="5" spans="1:229" ht="24" customHeight="1" x14ac:dyDescent="0.15">
      <c r="A5" s="32"/>
      <c r="B5" s="244"/>
      <c r="C5" s="192"/>
      <c r="D5" s="39"/>
      <c r="E5" s="186"/>
      <c r="F5" s="108"/>
      <c r="G5" s="109"/>
      <c r="H5" s="145"/>
      <c r="I5" s="112"/>
      <c r="J5" s="146" t="s">
        <v>437</v>
      </c>
      <c r="K5" s="147"/>
      <c r="L5" s="135"/>
      <c r="M5" s="92" t="s">
        <v>412</v>
      </c>
      <c r="N5" s="93"/>
      <c r="O5" s="135"/>
      <c r="P5" s="100"/>
      <c r="Q5" s="148"/>
      <c r="R5" s="392" t="s">
        <v>438</v>
      </c>
      <c r="S5" s="93"/>
      <c r="T5" s="93"/>
      <c r="U5" s="204"/>
      <c r="V5" s="146" t="s">
        <v>415</v>
      </c>
      <c r="W5" s="147"/>
      <c r="X5" s="147"/>
      <c r="Y5" s="147"/>
      <c r="Z5" s="147"/>
      <c r="AA5" s="370"/>
      <c r="AB5" s="33"/>
      <c r="AC5" s="150"/>
    </row>
    <row r="6" spans="1:229" ht="24" customHeight="1" x14ac:dyDescent="0.2">
      <c r="A6" s="42" t="s">
        <v>9</v>
      </c>
      <c r="B6" s="245"/>
      <c r="C6" s="154" t="s">
        <v>404</v>
      </c>
      <c r="D6" s="47" t="s">
        <v>405</v>
      </c>
      <c r="E6" s="47" t="s">
        <v>612</v>
      </c>
      <c r="F6" s="47" t="s">
        <v>406</v>
      </c>
      <c r="G6" s="292" t="s">
        <v>407</v>
      </c>
      <c r="H6" s="151" t="s">
        <v>409</v>
      </c>
      <c r="I6" s="152" t="s">
        <v>410</v>
      </c>
      <c r="J6" s="153" t="s">
        <v>94</v>
      </c>
      <c r="K6" s="108" t="s">
        <v>95</v>
      </c>
      <c r="L6" s="108" t="s">
        <v>12</v>
      </c>
      <c r="M6" s="108" t="s">
        <v>96</v>
      </c>
      <c r="N6" s="108" t="s">
        <v>97</v>
      </c>
      <c r="O6" s="38" t="s">
        <v>12</v>
      </c>
      <c r="P6" s="116" t="s">
        <v>413</v>
      </c>
      <c r="Q6" s="153" t="s">
        <v>414</v>
      </c>
      <c r="R6" s="109" t="s">
        <v>96</v>
      </c>
      <c r="S6" s="109" t="s">
        <v>98</v>
      </c>
      <c r="T6" s="48" t="s">
        <v>12</v>
      </c>
      <c r="U6" s="60" t="s">
        <v>197</v>
      </c>
      <c r="V6" s="154" t="s">
        <v>96</v>
      </c>
      <c r="W6" s="47" t="s">
        <v>100</v>
      </c>
      <c r="X6" s="47" t="s">
        <v>101</v>
      </c>
      <c r="Y6" s="108" t="s">
        <v>102</v>
      </c>
      <c r="Z6" s="48" t="s">
        <v>12</v>
      </c>
      <c r="AA6" s="303" t="s">
        <v>416</v>
      </c>
      <c r="AB6" s="43" t="s">
        <v>418</v>
      </c>
      <c r="AC6" s="116" t="s">
        <v>12</v>
      </c>
    </row>
    <row r="7" spans="1:229" ht="24" customHeight="1" x14ac:dyDescent="0.2">
      <c r="A7" s="32"/>
      <c r="B7" s="40"/>
      <c r="C7" s="154"/>
      <c r="D7" s="155"/>
      <c r="E7" s="144" t="s">
        <v>613</v>
      </c>
      <c r="F7" s="33"/>
      <c r="G7" s="293" t="s">
        <v>408</v>
      </c>
      <c r="H7" s="156"/>
      <c r="I7" s="40"/>
      <c r="J7" s="154"/>
      <c r="K7" s="47"/>
      <c r="L7" s="47"/>
      <c r="M7" s="121"/>
      <c r="N7" s="118"/>
      <c r="O7" s="57"/>
      <c r="P7" s="112"/>
      <c r="Q7" s="154"/>
      <c r="R7" s="47"/>
      <c r="S7" s="47"/>
      <c r="T7" s="118"/>
      <c r="U7" s="60"/>
      <c r="V7" s="154"/>
      <c r="W7" s="144"/>
      <c r="X7" s="33"/>
      <c r="Y7" s="56"/>
      <c r="Z7" s="121"/>
      <c r="AA7" s="304" t="s">
        <v>417</v>
      </c>
      <c r="AB7" s="58"/>
      <c r="AC7" s="150"/>
    </row>
    <row r="8" spans="1:229" s="337" customFormat="1" ht="24" customHeight="1" x14ac:dyDescent="0.2">
      <c r="A8" s="334"/>
      <c r="B8" s="335"/>
      <c r="C8" s="11" t="s">
        <v>321</v>
      </c>
      <c r="D8" s="11" t="s">
        <v>614</v>
      </c>
      <c r="E8" s="420" t="s">
        <v>615</v>
      </c>
      <c r="F8" s="19" t="s">
        <v>616</v>
      </c>
      <c r="G8" s="18" t="s">
        <v>617</v>
      </c>
      <c r="H8" s="15" t="s">
        <v>618</v>
      </c>
      <c r="I8" s="396" t="s">
        <v>506</v>
      </c>
      <c r="J8" s="321" t="s">
        <v>619</v>
      </c>
      <c r="K8" s="6" t="s">
        <v>620</v>
      </c>
      <c r="L8" s="6" t="s">
        <v>621</v>
      </c>
      <c r="M8" s="6" t="s">
        <v>622</v>
      </c>
      <c r="N8" s="6" t="s">
        <v>623</v>
      </c>
      <c r="O8" s="6" t="s">
        <v>624</v>
      </c>
      <c r="P8" s="396" t="s">
        <v>625</v>
      </c>
      <c r="Q8" s="321" t="s">
        <v>626</v>
      </c>
      <c r="R8" s="6" t="s">
        <v>627</v>
      </c>
      <c r="S8" s="6" t="s">
        <v>628</v>
      </c>
      <c r="T8" s="6" t="s">
        <v>629</v>
      </c>
      <c r="U8" s="396" t="s">
        <v>630</v>
      </c>
      <c r="V8" s="321" t="s">
        <v>631</v>
      </c>
      <c r="W8" s="6" t="s">
        <v>632</v>
      </c>
      <c r="X8" s="6" t="s">
        <v>633</v>
      </c>
      <c r="Y8" s="6" t="s">
        <v>634</v>
      </c>
      <c r="Z8" s="6" t="s">
        <v>635</v>
      </c>
      <c r="AA8" s="6" t="s">
        <v>636</v>
      </c>
      <c r="AB8" s="6" t="s">
        <v>637</v>
      </c>
      <c r="AC8" s="396" t="s">
        <v>638</v>
      </c>
    </row>
    <row r="9" spans="1:229" ht="24" customHeight="1" x14ac:dyDescent="0.2">
      <c r="A9" s="62">
        <v>1</v>
      </c>
      <c r="B9" s="246" t="s">
        <v>28</v>
      </c>
      <c r="C9" s="65">
        <v>5502</v>
      </c>
      <c r="D9" s="63">
        <v>5220092</v>
      </c>
      <c r="E9" s="422">
        <v>2540</v>
      </c>
      <c r="F9" s="63">
        <v>144865873</v>
      </c>
      <c r="G9" s="63">
        <v>2802768</v>
      </c>
      <c r="H9" s="63">
        <v>8937336</v>
      </c>
      <c r="I9" s="64">
        <v>293316</v>
      </c>
      <c r="J9" s="65">
        <v>1044680</v>
      </c>
      <c r="K9" s="63">
        <v>1021500</v>
      </c>
      <c r="L9" s="63">
        <v>2066180</v>
      </c>
      <c r="M9" s="63">
        <v>519480</v>
      </c>
      <c r="N9" s="63">
        <v>717000</v>
      </c>
      <c r="O9" s="63">
        <v>1236480</v>
      </c>
      <c r="P9" s="64">
        <v>121680</v>
      </c>
      <c r="Q9" s="65">
        <v>5200</v>
      </c>
      <c r="R9" s="63">
        <v>14407470</v>
      </c>
      <c r="S9" s="63">
        <v>3050260</v>
      </c>
      <c r="T9" s="63">
        <v>17457730</v>
      </c>
      <c r="U9" s="64">
        <v>3022650</v>
      </c>
      <c r="V9" s="65">
        <v>6675900</v>
      </c>
      <c r="W9" s="63">
        <v>4869000</v>
      </c>
      <c r="X9" s="63">
        <v>1030560</v>
      </c>
      <c r="Y9" s="63">
        <v>3061800</v>
      </c>
      <c r="Z9" s="63">
        <v>15637260</v>
      </c>
      <c r="AA9" s="76">
        <v>391460</v>
      </c>
      <c r="AB9" s="63">
        <v>82209930</v>
      </c>
      <c r="AC9" s="64">
        <v>284273457</v>
      </c>
    </row>
    <row r="10" spans="1:229" ht="24" customHeight="1" x14ac:dyDescent="0.2">
      <c r="A10" s="66">
        <v>2</v>
      </c>
      <c r="B10" s="247" t="s">
        <v>29</v>
      </c>
      <c r="C10" s="69">
        <v>1337</v>
      </c>
      <c r="D10" s="67">
        <v>1057910</v>
      </c>
      <c r="E10" s="67">
        <v>457</v>
      </c>
      <c r="F10" s="67">
        <v>34120853</v>
      </c>
      <c r="G10" s="67">
        <v>617949</v>
      </c>
      <c r="H10" s="67">
        <v>2364756</v>
      </c>
      <c r="I10" s="68">
        <v>84428</v>
      </c>
      <c r="J10" s="69">
        <v>235560</v>
      </c>
      <c r="K10" s="67">
        <v>254400</v>
      </c>
      <c r="L10" s="67">
        <v>489960</v>
      </c>
      <c r="M10" s="67">
        <v>152360</v>
      </c>
      <c r="N10" s="67">
        <v>240000</v>
      </c>
      <c r="O10" s="67">
        <v>392360</v>
      </c>
      <c r="P10" s="68">
        <v>45240</v>
      </c>
      <c r="Q10" s="69">
        <v>2080</v>
      </c>
      <c r="R10" s="67">
        <v>3352250</v>
      </c>
      <c r="S10" s="67">
        <v>916360</v>
      </c>
      <c r="T10" s="67">
        <v>4268610</v>
      </c>
      <c r="U10" s="68">
        <v>1080810</v>
      </c>
      <c r="V10" s="69">
        <v>1870440</v>
      </c>
      <c r="W10" s="67">
        <v>1314450</v>
      </c>
      <c r="X10" s="67">
        <v>373160</v>
      </c>
      <c r="Y10" s="67">
        <v>1293750</v>
      </c>
      <c r="Z10" s="67">
        <v>4851800</v>
      </c>
      <c r="AA10" s="67">
        <v>101890</v>
      </c>
      <c r="AB10" s="67">
        <v>21954570</v>
      </c>
      <c r="AC10" s="68">
        <v>71434553</v>
      </c>
    </row>
    <row r="11" spans="1:229" ht="24" customHeight="1" x14ac:dyDescent="0.2">
      <c r="A11" s="66">
        <v>3</v>
      </c>
      <c r="B11" s="247" t="s">
        <v>30</v>
      </c>
      <c r="C11" s="69">
        <v>427</v>
      </c>
      <c r="D11" s="67">
        <v>1473902</v>
      </c>
      <c r="E11" s="67">
        <v>453</v>
      </c>
      <c r="F11" s="67">
        <v>38900700</v>
      </c>
      <c r="G11" s="67">
        <v>726940</v>
      </c>
      <c r="H11" s="67">
        <v>2672306</v>
      </c>
      <c r="I11" s="68">
        <v>102564</v>
      </c>
      <c r="J11" s="69">
        <v>332280</v>
      </c>
      <c r="K11" s="67">
        <v>323700</v>
      </c>
      <c r="L11" s="67">
        <v>655980</v>
      </c>
      <c r="M11" s="67">
        <v>155740</v>
      </c>
      <c r="N11" s="67">
        <v>222000</v>
      </c>
      <c r="O11" s="67">
        <v>377740</v>
      </c>
      <c r="P11" s="68">
        <v>42900</v>
      </c>
      <c r="Q11" s="69">
        <v>520</v>
      </c>
      <c r="R11" s="67">
        <v>3918640</v>
      </c>
      <c r="S11" s="67">
        <v>1056950</v>
      </c>
      <c r="T11" s="67">
        <v>4975590</v>
      </c>
      <c r="U11" s="68">
        <v>1041630</v>
      </c>
      <c r="V11" s="69">
        <v>2225190</v>
      </c>
      <c r="W11" s="67">
        <v>1357200</v>
      </c>
      <c r="X11" s="67">
        <v>336300</v>
      </c>
      <c r="Y11" s="67">
        <v>1917450</v>
      </c>
      <c r="Z11" s="67">
        <v>5836140</v>
      </c>
      <c r="AA11" s="67">
        <v>132480</v>
      </c>
      <c r="AB11" s="67">
        <v>24340140</v>
      </c>
      <c r="AC11" s="68">
        <v>81279959</v>
      </c>
    </row>
    <row r="12" spans="1:229" ht="24" customHeight="1" x14ac:dyDescent="0.2">
      <c r="A12" s="66">
        <v>4</v>
      </c>
      <c r="B12" s="247" t="s">
        <v>31</v>
      </c>
      <c r="C12" s="69">
        <v>167</v>
      </c>
      <c r="D12" s="67">
        <v>882702</v>
      </c>
      <c r="E12" s="67">
        <v>278</v>
      </c>
      <c r="F12" s="67">
        <v>28114294</v>
      </c>
      <c r="G12" s="67">
        <v>531293</v>
      </c>
      <c r="H12" s="67">
        <v>1937073</v>
      </c>
      <c r="I12" s="68">
        <v>77629</v>
      </c>
      <c r="J12" s="69">
        <v>203580</v>
      </c>
      <c r="K12" s="67">
        <v>216000</v>
      </c>
      <c r="L12" s="67">
        <v>419580</v>
      </c>
      <c r="M12" s="67">
        <v>111540</v>
      </c>
      <c r="N12" s="67">
        <v>171600</v>
      </c>
      <c r="O12" s="67">
        <v>283140</v>
      </c>
      <c r="P12" s="68">
        <v>36140</v>
      </c>
      <c r="Q12" s="69">
        <v>520</v>
      </c>
      <c r="R12" s="67">
        <v>2928970</v>
      </c>
      <c r="S12" s="67">
        <v>665660</v>
      </c>
      <c r="T12" s="67">
        <v>3594630</v>
      </c>
      <c r="U12" s="68">
        <v>843990</v>
      </c>
      <c r="V12" s="69">
        <v>1526580</v>
      </c>
      <c r="W12" s="67">
        <v>1003050</v>
      </c>
      <c r="X12" s="67">
        <v>256500</v>
      </c>
      <c r="Y12" s="67">
        <v>1177200</v>
      </c>
      <c r="Z12" s="67">
        <v>3963330</v>
      </c>
      <c r="AA12" s="67">
        <v>94300</v>
      </c>
      <c r="AB12" s="67">
        <v>17863890</v>
      </c>
      <c r="AC12" s="68">
        <v>58642678</v>
      </c>
    </row>
    <row r="13" spans="1:229" ht="24" customHeight="1" x14ac:dyDescent="0.2">
      <c r="A13" s="66">
        <v>5</v>
      </c>
      <c r="B13" s="247" t="s">
        <v>32</v>
      </c>
      <c r="C13" s="69">
        <v>2005</v>
      </c>
      <c r="D13" s="67">
        <v>964221</v>
      </c>
      <c r="E13" s="67">
        <v>189</v>
      </c>
      <c r="F13" s="67">
        <v>23539421</v>
      </c>
      <c r="G13" s="67">
        <v>431346</v>
      </c>
      <c r="H13" s="67">
        <v>1716495</v>
      </c>
      <c r="I13" s="68">
        <v>68704</v>
      </c>
      <c r="J13" s="69">
        <v>182780</v>
      </c>
      <c r="K13" s="67">
        <v>197400</v>
      </c>
      <c r="L13" s="67">
        <v>380180</v>
      </c>
      <c r="M13" s="67">
        <v>100880</v>
      </c>
      <c r="N13" s="67">
        <v>149100</v>
      </c>
      <c r="O13" s="67">
        <v>249980</v>
      </c>
      <c r="P13" s="68">
        <v>28600</v>
      </c>
      <c r="Q13" s="69">
        <v>520</v>
      </c>
      <c r="R13" s="67">
        <v>2219910</v>
      </c>
      <c r="S13" s="67">
        <v>469580</v>
      </c>
      <c r="T13" s="67">
        <v>2689490</v>
      </c>
      <c r="U13" s="68">
        <v>690640</v>
      </c>
      <c r="V13" s="69">
        <v>1332210</v>
      </c>
      <c r="W13" s="67">
        <v>814050</v>
      </c>
      <c r="X13" s="67">
        <v>231420</v>
      </c>
      <c r="Y13" s="67">
        <v>1085400</v>
      </c>
      <c r="Z13" s="67">
        <v>3463080</v>
      </c>
      <c r="AA13" s="67">
        <v>80960</v>
      </c>
      <c r="AB13" s="67">
        <v>15017970</v>
      </c>
      <c r="AC13" s="68">
        <v>49323612</v>
      </c>
    </row>
    <row r="14" spans="1:229" ht="24" customHeight="1" x14ac:dyDescent="0.2">
      <c r="A14" s="66">
        <v>6</v>
      </c>
      <c r="B14" s="247" t="s">
        <v>33</v>
      </c>
      <c r="C14" s="69">
        <v>1328</v>
      </c>
      <c r="D14" s="67">
        <v>707459</v>
      </c>
      <c r="E14" s="67">
        <v>183</v>
      </c>
      <c r="F14" s="67">
        <v>18865568</v>
      </c>
      <c r="G14" s="67">
        <v>273872</v>
      </c>
      <c r="H14" s="67">
        <v>1384305</v>
      </c>
      <c r="I14" s="68">
        <v>60132</v>
      </c>
      <c r="J14" s="69">
        <v>184080</v>
      </c>
      <c r="K14" s="67">
        <v>159600</v>
      </c>
      <c r="L14" s="67">
        <v>343680</v>
      </c>
      <c r="M14" s="67">
        <v>99840</v>
      </c>
      <c r="N14" s="67">
        <v>126900</v>
      </c>
      <c r="O14" s="67">
        <v>226740</v>
      </c>
      <c r="P14" s="68">
        <v>30160</v>
      </c>
      <c r="Q14" s="69">
        <v>260</v>
      </c>
      <c r="R14" s="67">
        <v>1706540</v>
      </c>
      <c r="S14" s="67">
        <v>559740</v>
      </c>
      <c r="T14" s="67">
        <v>2266280</v>
      </c>
      <c r="U14" s="68">
        <v>616740</v>
      </c>
      <c r="V14" s="69">
        <v>984060</v>
      </c>
      <c r="W14" s="67">
        <v>659700</v>
      </c>
      <c r="X14" s="67">
        <v>180120</v>
      </c>
      <c r="Y14" s="67">
        <v>943650</v>
      </c>
      <c r="Z14" s="67">
        <v>2767530</v>
      </c>
      <c r="AA14" s="67">
        <v>62100</v>
      </c>
      <c r="AB14" s="67">
        <v>12544950</v>
      </c>
      <c r="AC14" s="68">
        <v>40151104</v>
      </c>
    </row>
    <row r="15" spans="1:229" ht="24" customHeight="1" x14ac:dyDescent="0.2">
      <c r="A15" s="66">
        <v>7</v>
      </c>
      <c r="B15" s="247" t="s">
        <v>34</v>
      </c>
      <c r="C15" s="69">
        <v>4591</v>
      </c>
      <c r="D15" s="67">
        <v>1367440</v>
      </c>
      <c r="E15" s="67">
        <v>660</v>
      </c>
      <c r="F15" s="67">
        <v>44755195</v>
      </c>
      <c r="G15" s="67">
        <v>712419</v>
      </c>
      <c r="H15" s="67">
        <v>2798059</v>
      </c>
      <c r="I15" s="68">
        <v>102063</v>
      </c>
      <c r="J15" s="69">
        <v>295360</v>
      </c>
      <c r="K15" s="67">
        <v>317400</v>
      </c>
      <c r="L15" s="67">
        <v>612760</v>
      </c>
      <c r="M15" s="67">
        <v>137540</v>
      </c>
      <c r="N15" s="67">
        <v>240000</v>
      </c>
      <c r="O15" s="67">
        <v>377540</v>
      </c>
      <c r="P15" s="68">
        <v>44460</v>
      </c>
      <c r="Q15" s="69">
        <v>1560</v>
      </c>
      <c r="R15" s="67">
        <v>4625830</v>
      </c>
      <c r="S15" s="67">
        <v>981690</v>
      </c>
      <c r="T15" s="67">
        <v>5607520</v>
      </c>
      <c r="U15" s="68">
        <v>1067570</v>
      </c>
      <c r="V15" s="69">
        <v>2266770</v>
      </c>
      <c r="W15" s="67">
        <v>1625400</v>
      </c>
      <c r="X15" s="67">
        <v>359860</v>
      </c>
      <c r="Y15" s="67">
        <v>1408950</v>
      </c>
      <c r="Z15" s="67">
        <v>5660980</v>
      </c>
      <c r="AA15" s="67">
        <v>134780</v>
      </c>
      <c r="AB15" s="67">
        <v>25963410</v>
      </c>
      <c r="AC15" s="68">
        <v>89210347</v>
      </c>
    </row>
    <row r="16" spans="1:229" ht="24" customHeight="1" x14ac:dyDescent="0.2">
      <c r="A16" s="66">
        <v>8</v>
      </c>
      <c r="B16" s="247" t="s">
        <v>35</v>
      </c>
      <c r="C16" s="69">
        <v>990</v>
      </c>
      <c r="D16" s="67">
        <v>841335</v>
      </c>
      <c r="E16" s="67">
        <v>149</v>
      </c>
      <c r="F16" s="67">
        <v>20092912</v>
      </c>
      <c r="G16" s="67">
        <v>230963</v>
      </c>
      <c r="H16" s="67">
        <v>1389515</v>
      </c>
      <c r="I16" s="68">
        <v>71713</v>
      </c>
      <c r="J16" s="69">
        <v>150540</v>
      </c>
      <c r="K16" s="67">
        <v>141000</v>
      </c>
      <c r="L16" s="67">
        <v>291540</v>
      </c>
      <c r="M16" s="67">
        <v>74360</v>
      </c>
      <c r="N16" s="67">
        <v>119100</v>
      </c>
      <c r="O16" s="67">
        <v>193460</v>
      </c>
      <c r="P16" s="68">
        <v>23400</v>
      </c>
      <c r="Q16" s="69">
        <v>520</v>
      </c>
      <c r="R16" s="67">
        <v>1898820</v>
      </c>
      <c r="S16" s="67">
        <v>347600</v>
      </c>
      <c r="T16" s="67">
        <v>2246420</v>
      </c>
      <c r="U16" s="68">
        <v>482560</v>
      </c>
      <c r="V16" s="69">
        <v>1132230</v>
      </c>
      <c r="W16" s="67">
        <v>687600</v>
      </c>
      <c r="X16" s="67">
        <v>194180</v>
      </c>
      <c r="Y16" s="67">
        <v>999000</v>
      </c>
      <c r="Z16" s="67">
        <v>3013010</v>
      </c>
      <c r="AA16" s="67">
        <v>67160</v>
      </c>
      <c r="AB16" s="67">
        <v>12462780</v>
      </c>
      <c r="AC16" s="68">
        <v>41408278</v>
      </c>
    </row>
    <row r="17" spans="1:29" ht="24" customHeight="1" x14ac:dyDescent="0.2">
      <c r="A17" s="66">
        <v>9</v>
      </c>
      <c r="B17" s="247" t="s">
        <v>36</v>
      </c>
      <c r="C17" s="69">
        <v>710</v>
      </c>
      <c r="D17" s="67">
        <v>609740</v>
      </c>
      <c r="E17" s="67">
        <v>226</v>
      </c>
      <c r="F17" s="67">
        <v>17292949</v>
      </c>
      <c r="G17" s="67">
        <v>259658</v>
      </c>
      <c r="H17" s="67">
        <v>1240611</v>
      </c>
      <c r="I17" s="68">
        <v>62001</v>
      </c>
      <c r="J17" s="69">
        <v>154960</v>
      </c>
      <c r="K17" s="67">
        <v>146400</v>
      </c>
      <c r="L17" s="67">
        <v>301360</v>
      </c>
      <c r="M17" s="67">
        <v>69420</v>
      </c>
      <c r="N17" s="67">
        <v>121200</v>
      </c>
      <c r="O17" s="67">
        <v>190620</v>
      </c>
      <c r="P17" s="68">
        <v>22620</v>
      </c>
      <c r="Q17" s="69">
        <v>260</v>
      </c>
      <c r="R17" s="67">
        <v>1472680</v>
      </c>
      <c r="S17" s="67">
        <v>324270</v>
      </c>
      <c r="T17" s="67">
        <v>1796950</v>
      </c>
      <c r="U17" s="68">
        <v>437440</v>
      </c>
      <c r="V17" s="69">
        <v>914760</v>
      </c>
      <c r="W17" s="67">
        <v>618750</v>
      </c>
      <c r="X17" s="67">
        <v>171000</v>
      </c>
      <c r="Y17" s="67">
        <v>930150</v>
      </c>
      <c r="Z17" s="67">
        <v>2634660</v>
      </c>
      <c r="AA17" s="67">
        <v>63710</v>
      </c>
      <c r="AB17" s="67">
        <v>10872840</v>
      </c>
      <c r="AC17" s="68">
        <v>35786129</v>
      </c>
    </row>
    <row r="18" spans="1:29" ht="24" customHeight="1" x14ac:dyDescent="0.2">
      <c r="A18" s="66">
        <v>10</v>
      </c>
      <c r="B18" s="247" t="s">
        <v>37</v>
      </c>
      <c r="C18" s="69">
        <v>6322</v>
      </c>
      <c r="D18" s="67">
        <v>282909</v>
      </c>
      <c r="E18" s="67">
        <v>101</v>
      </c>
      <c r="F18" s="67">
        <v>7677639</v>
      </c>
      <c r="G18" s="67">
        <v>107611</v>
      </c>
      <c r="H18" s="67">
        <v>552637</v>
      </c>
      <c r="I18" s="68">
        <v>26350</v>
      </c>
      <c r="J18" s="69">
        <v>67080</v>
      </c>
      <c r="K18" s="67">
        <v>62100</v>
      </c>
      <c r="L18" s="67">
        <v>129180</v>
      </c>
      <c r="M18" s="67">
        <v>24960</v>
      </c>
      <c r="N18" s="67">
        <v>60900</v>
      </c>
      <c r="O18" s="67">
        <v>85860</v>
      </c>
      <c r="P18" s="68">
        <v>13780</v>
      </c>
      <c r="Q18" s="69">
        <v>520</v>
      </c>
      <c r="R18" s="67">
        <v>686180</v>
      </c>
      <c r="S18" s="67">
        <v>227500</v>
      </c>
      <c r="T18" s="67">
        <v>913680</v>
      </c>
      <c r="U18" s="68">
        <v>190880</v>
      </c>
      <c r="V18" s="69">
        <v>447810</v>
      </c>
      <c r="W18" s="67">
        <v>290250</v>
      </c>
      <c r="X18" s="67">
        <v>68780</v>
      </c>
      <c r="Y18" s="67">
        <v>399150</v>
      </c>
      <c r="Z18" s="67">
        <v>1205990</v>
      </c>
      <c r="AA18" s="67">
        <v>25990</v>
      </c>
      <c r="AB18" s="67">
        <v>4897860</v>
      </c>
      <c r="AC18" s="68">
        <v>16117208</v>
      </c>
    </row>
    <row r="19" spans="1:29" ht="24" customHeight="1" x14ac:dyDescent="0.2">
      <c r="A19" s="70">
        <v>11</v>
      </c>
      <c r="B19" s="248" t="s">
        <v>176</v>
      </c>
      <c r="C19" s="69">
        <v>3021</v>
      </c>
      <c r="D19" s="67">
        <v>925055</v>
      </c>
      <c r="E19" s="67">
        <v>127</v>
      </c>
      <c r="F19" s="67">
        <v>29002630</v>
      </c>
      <c r="G19" s="67">
        <v>448929</v>
      </c>
      <c r="H19" s="67">
        <v>2018870</v>
      </c>
      <c r="I19" s="68">
        <v>77315</v>
      </c>
      <c r="J19" s="69">
        <v>252200</v>
      </c>
      <c r="K19" s="67">
        <v>220500</v>
      </c>
      <c r="L19" s="67">
        <v>472700</v>
      </c>
      <c r="M19" s="67">
        <v>111020</v>
      </c>
      <c r="N19" s="67">
        <v>192600</v>
      </c>
      <c r="O19" s="67">
        <v>303620</v>
      </c>
      <c r="P19" s="68">
        <v>39260</v>
      </c>
      <c r="Q19" s="69">
        <v>260</v>
      </c>
      <c r="R19" s="67">
        <v>2666840</v>
      </c>
      <c r="S19" s="67">
        <v>666940</v>
      </c>
      <c r="T19" s="67">
        <v>3333780</v>
      </c>
      <c r="U19" s="68">
        <v>877230</v>
      </c>
      <c r="V19" s="69">
        <v>1515690</v>
      </c>
      <c r="W19" s="67">
        <v>1012500</v>
      </c>
      <c r="X19" s="67">
        <v>240160</v>
      </c>
      <c r="Y19" s="67">
        <v>1062900</v>
      </c>
      <c r="Z19" s="67">
        <v>3831250</v>
      </c>
      <c r="AA19" s="67">
        <v>89240</v>
      </c>
      <c r="AB19" s="67">
        <v>18332160</v>
      </c>
      <c r="AC19" s="68">
        <v>59755320</v>
      </c>
    </row>
    <row r="20" spans="1:29" ht="24" customHeight="1" x14ac:dyDescent="0.2">
      <c r="A20" s="70">
        <v>12</v>
      </c>
      <c r="B20" s="248" t="s">
        <v>177</v>
      </c>
      <c r="C20" s="69">
        <v>255</v>
      </c>
      <c r="D20" s="67">
        <v>357242</v>
      </c>
      <c r="E20" s="67">
        <v>244</v>
      </c>
      <c r="F20" s="67">
        <v>11381534</v>
      </c>
      <c r="G20" s="67">
        <v>173481</v>
      </c>
      <c r="H20" s="67">
        <v>775204</v>
      </c>
      <c r="I20" s="68">
        <v>34205</v>
      </c>
      <c r="J20" s="69">
        <v>94380</v>
      </c>
      <c r="K20" s="67">
        <v>79800</v>
      </c>
      <c r="L20" s="67">
        <v>174180</v>
      </c>
      <c r="M20" s="67">
        <v>40300</v>
      </c>
      <c r="N20" s="67">
        <v>65100</v>
      </c>
      <c r="O20" s="67">
        <v>105400</v>
      </c>
      <c r="P20" s="68">
        <v>14040</v>
      </c>
      <c r="Q20" s="69">
        <v>0</v>
      </c>
      <c r="R20" s="67">
        <v>1123430</v>
      </c>
      <c r="S20" s="67">
        <v>217130</v>
      </c>
      <c r="T20" s="67">
        <v>1340560</v>
      </c>
      <c r="U20" s="68">
        <v>298050</v>
      </c>
      <c r="V20" s="69">
        <v>582780</v>
      </c>
      <c r="W20" s="67">
        <v>402300</v>
      </c>
      <c r="X20" s="67">
        <v>88540</v>
      </c>
      <c r="Y20" s="67">
        <v>518400</v>
      </c>
      <c r="Z20" s="67">
        <v>1592020</v>
      </c>
      <c r="AA20" s="67">
        <v>33350</v>
      </c>
      <c r="AB20" s="67">
        <v>6732330</v>
      </c>
      <c r="AC20" s="68">
        <v>23011851</v>
      </c>
    </row>
    <row r="21" spans="1:29" ht="24" customHeight="1" x14ac:dyDescent="0.2">
      <c r="A21" s="66">
        <v>13</v>
      </c>
      <c r="B21" s="247" t="s">
        <v>200</v>
      </c>
      <c r="C21" s="69">
        <v>195</v>
      </c>
      <c r="D21" s="67">
        <v>211911</v>
      </c>
      <c r="E21" s="67">
        <v>166</v>
      </c>
      <c r="F21" s="67">
        <v>5805923</v>
      </c>
      <c r="G21" s="67">
        <v>100776</v>
      </c>
      <c r="H21" s="67">
        <v>443962</v>
      </c>
      <c r="I21" s="68">
        <v>32324</v>
      </c>
      <c r="J21" s="69">
        <v>55380</v>
      </c>
      <c r="K21" s="67">
        <v>47700</v>
      </c>
      <c r="L21" s="67">
        <v>103080</v>
      </c>
      <c r="M21" s="67">
        <v>24960</v>
      </c>
      <c r="N21" s="67">
        <v>35700</v>
      </c>
      <c r="O21" s="67">
        <v>60660</v>
      </c>
      <c r="P21" s="68">
        <v>8580</v>
      </c>
      <c r="Q21" s="69">
        <v>0</v>
      </c>
      <c r="R21" s="67">
        <v>484660</v>
      </c>
      <c r="S21" s="67">
        <v>129580</v>
      </c>
      <c r="T21" s="67">
        <v>614240</v>
      </c>
      <c r="U21" s="68">
        <v>147480</v>
      </c>
      <c r="V21" s="69">
        <v>340560</v>
      </c>
      <c r="W21" s="67">
        <v>209700</v>
      </c>
      <c r="X21" s="67">
        <v>66500</v>
      </c>
      <c r="Y21" s="67">
        <v>470250</v>
      </c>
      <c r="Z21" s="67">
        <v>1087010</v>
      </c>
      <c r="AA21" s="67">
        <v>22080</v>
      </c>
      <c r="AB21" s="67">
        <v>3833610</v>
      </c>
      <c r="AC21" s="68">
        <v>12471831</v>
      </c>
    </row>
    <row r="22" spans="1:29" ht="24" customHeight="1" x14ac:dyDescent="0.2">
      <c r="A22" s="61">
        <v>14</v>
      </c>
      <c r="B22" s="276" t="s">
        <v>201</v>
      </c>
      <c r="C22" s="74">
        <v>440</v>
      </c>
      <c r="D22" s="72">
        <v>615181</v>
      </c>
      <c r="E22" s="72">
        <v>273</v>
      </c>
      <c r="F22" s="72">
        <v>16857990</v>
      </c>
      <c r="G22" s="72">
        <v>313046</v>
      </c>
      <c r="H22" s="72">
        <v>1043068</v>
      </c>
      <c r="I22" s="73">
        <v>41542</v>
      </c>
      <c r="J22" s="74">
        <v>130520</v>
      </c>
      <c r="K22" s="72">
        <v>133500</v>
      </c>
      <c r="L22" s="72">
        <v>264020</v>
      </c>
      <c r="M22" s="72">
        <v>50700</v>
      </c>
      <c r="N22" s="72">
        <v>71100</v>
      </c>
      <c r="O22" s="72">
        <v>121800</v>
      </c>
      <c r="P22" s="73">
        <v>12480</v>
      </c>
      <c r="Q22" s="74">
        <v>260</v>
      </c>
      <c r="R22" s="72">
        <v>1546600</v>
      </c>
      <c r="S22" s="72">
        <v>385960</v>
      </c>
      <c r="T22" s="72">
        <v>1932560</v>
      </c>
      <c r="U22" s="73">
        <v>376900</v>
      </c>
      <c r="V22" s="74">
        <v>883410</v>
      </c>
      <c r="W22" s="72">
        <v>702000</v>
      </c>
      <c r="X22" s="72">
        <v>135280</v>
      </c>
      <c r="Y22" s="72">
        <v>571500</v>
      </c>
      <c r="Z22" s="72">
        <v>2292190</v>
      </c>
      <c r="AA22" s="72">
        <v>55200</v>
      </c>
      <c r="AB22" s="72">
        <v>9213930</v>
      </c>
      <c r="AC22" s="73">
        <v>33140607</v>
      </c>
    </row>
    <row r="23" spans="1:29" ht="24" customHeight="1" x14ac:dyDescent="0.2">
      <c r="A23" s="32"/>
      <c r="B23" s="40" t="s">
        <v>288</v>
      </c>
      <c r="C23" s="258">
        <f>SUM(C9:C22)</f>
        <v>27290</v>
      </c>
      <c r="D23" s="75">
        <f>SUM(D9:D22)</f>
        <v>15517099</v>
      </c>
      <c r="E23" s="75">
        <f>SUM(E9:E22)</f>
        <v>6046</v>
      </c>
      <c r="F23" s="75">
        <f t="shared" ref="F23:AC23" si="0">SUM(F9:F22)</f>
        <v>441273481</v>
      </c>
      <c r="G23" s="75">
        <f t="shared" si="0"/>
        <v>7731051</v>
      </c>
      <c r="H23" s="75">
        <f t="shared" si="0"/>
        <v>29274197</v>
      </c>
      <c r="I23" s="75">
        <f t="shared" si="0"/>
        <v>1134286</v>
      </c>
      <c r="J23" s="75">
        <f t="shared" si="0"/>
        <v>3383380</v>
      </c>
      <c r="K23" s="75">
        <f t="shared" si="0"/>
        <v>3321000</v>
      </c>
      <c r="L23" s="75">
        <f t="shared" si="0"/>
        <v>6704380</v>
      </c>
      <c r="M23" s="75">
        <f t="shared" si="0"/>
        <v>1673100</v>
      </c>
      <c r="N23" s="75">
        <f t="shared" si="0"/>
        <v>2532300</v>
      </c>
      <c r="O23" s="75">
        <f t="shared" si="0"/>
        <v>4205400</v>
      </c>
      <c r="P23" s="75">
        <f t="shared" si="0"/>
        <v>483340</v>
      </c>
      <c r="Q23" s="75">
        <f t="shared" si="0"/>
        <v>12480</v>
      </c>
      <c r="R23" s="75">
        <f t="shared" si="0"/>
        <v>43038820</v>
      </c>
      <c r="S23" s="75">
        <f t="shared" si="0"/>
        <v>9999220</v>
      </c>
      <c r="T23" s="75">
        <f t="shared" si="0"/>
        <v>53038040</v>
      </c>
      <c r="U23" s="75">
        <f t="shared" si="0"/>
        <v>11174570</v>
      </c>
      <c r="V23" s="75">
        <f t="shared" si="0"/>
        <v>22698390</v>
      </c>
      <c r="W23" s="75">
        <f t="shared" si="0"/>
        <v>15565950</v>
      </c>
      <c r="X23" s="75">
        <f t="shared" si="0"/>
        <v>3732360</v>
      </c>
      <c r="Y23" s="75">
        <f t="shared" si="0"/>
        <v>15839550</v>
      </c>
      <c r="Z23" s="75">
        <f t="shared" si="0"/>
        <v>57836250</v>
      </c>
      <c r="AA23" s="75">
        <f t="shared" si="0"/>
        <v>1354700</v>
      </c>
      <c r="AB23" s="75">
        <f t="shared" si="0"/>
        <v>266240370</v>
      </c>
      <c r="AC23" s="75">
        <f t="shared" si="0"/>
        <v>896006934</v>
      </c>
    </row>
    <row r="24" spans="1:29" ht="24" customHeight="1" x14ac:dyDescent="0.2">
      <c r="A24" s="62">
        <v>15</v>
      </c>
      <c r="B24" s="250" t="s">
        <v>180</v>
      </c>
      <c r="C24" s="78">
        <v>558</v>
      </c>
      <c r="D24" s="76">
        <v>321255</v>
      </c>
      <c r="E24" s="76">
        <v>36</v>
      </c>
      <c r="F24" s="76">
        <v>8614427</v>
      </c>
      <c r="G24" s="76">
        <v>130002</v>
      </c>
      <c r="H24" s="76">
        <v>566814</v>
      </c>
      <c r="I24" s="77">
        <v>23819</v>
      </c>
      <c r="J24" s="78">
        <v>67600</v>
      </c>
      <c r="K24" s="76">
        <v>68400</v>
      </c>
      <c r="L24" s="76">
        <v>136000</v>
      </c>
      <c r="M24" s="76">
        <v>20800</v>
      </c>
      <c r="N24" s="76">
        <v>42300</v>
      </c>
      <c r="O24" s="76">
        <v>63100</v>
      </c>
      <c r="P24" s="77">
        <v>11180</v>
      </c>
      <c r="Q24" s="78">
        <v>520</v>
      </c>
      <c r="R24" s="76">
        <v>940170</v>
      </c>
      <c r="S24" s="76">
        <v>162390</v>
      </c>
      <c r="T24" s="76">
        <v>1102560</v>
      </c>
      <c r="U24" s="77">
        <v>210040</v>
      </c>
      <c r="V24" s="78">
        <v>479490</v>
      </c>
      <c r="W24" s="76">
        <v>319500</v>
      </c>
      <c r="X24" s="76">
        <v>47500</v>
      </c>
      <c r="Y24" s="76">
        <v>337050</v>
      </c>
      <c r="Z24" s="76">
        <v>1183540</v>
      </c>
      <c r="AA24" s="76">
        <v>30590</v>
      </c>
      <c r="AB24" s="76">
        <v>4890270</v>
      </c>
      <c r="AC24" s="77">
        <v>17284675</v>
      </c>
    </row>
    <row r="25" spans="1:29" ht="24" customHeight="1" x14ac:dyDescent="0.2">
      <c r="A25" s="66">
        <v>16</v>
      </c>
      <c r="B25" s="251" t="s">
        <v>38</v>
      </c>
      <c r="C25" s="69">
        <v>419</v>
      </c>
      <c r="D25" s="67">
        <v>208044</v>
      </c>
      <c r="E25" s="67">
        <v>181</v>
      </c>
      <c r="F25" s="67">
        <v>5222902</v>
      </c>
      <c r="G25" s="67">
        <v>49446</v>
      </c>
      <c r="H25" s="67">
        <v>388595</v>
      </c>
      <c r="I25" s="68">
        <v>23642</v>
      </c>
      <c r="J25" s="69">
        <v>42120</v>
      </c>
      <c r="K25" s="67">
        <v>44100</v>
      </c>
      <c r="L25" s="67">
        <v>86220</v>
      </c>
      <c r="M25" s="67">
        <v>15340</v>
      </c>
      <c r="N25" s="67">
        <v>28200</v>
      </c>
      <c r="O25" s="67">
        <v>43540</v>
      </c>
      <c r="P25" s="68">
        <v>7540</v>
      </c>
      <c r="Q25" s="69">
        <v>0</v>
      </c>
      <c r="R25" s="67">
        <v>522720</v>
      </c>
      <c r="S25" s="67">
        <v>89680</v>
      </c>
      <c r="T25" s="67">
        <v>612400</v>
      </c>
      <c r="U25" s="68">
        <v>149070</v>
      </c>
      <c r="V25" s="69">
        <v>306240</v>
      </c>
      <c r="W25" s="67">
        <v>218250</v>
      </c>
      <c r="X25" s="67">
        <v>43700</v>
      </c>
      <c r="Y25" s="67">
        <v>345600</v>
      </c>
      <c r="Z25" s="67">
        <v>913790</v>
      </c>
      <c r="AA25" s="67">
        <v>18860</v>
      </c>
      <c r="AB25" s="67">
        <v>3385140</v>
      </c>
      <c r="AC25" s="68">
        <v>11109608</v>
      </c>
    </row>
    <row r="26" spans="1:29" ht="24" customHeight="1" x14ac:dyDescent="0.2">
      <c r="A26" s="66">
        <v>17</v>
      </c>
      <c r="B26" s="251" t="s">
        <v>39</v>
      </c>
      <c r="C26" s="69">
        <v>0</v>
      </c>
      <c r="D26" s="67">
        <v>118113</v>
      </c>
      <c r="E26" s="67">
        <v>32</v>
      </c>
      <c r="F26" s="67">
        <v>2605543</v>
      </c>
      <c r="G26" s="67">
        <v>34817</v>
      </c>
      <c r="H26" s="67">
        <v>200578</v>
      </c>
      <c r="I26" s="68">
        <v>13023</v>
      </c>
      <c r="J26" s="69">
        <v>20280</v>
      </c>
      <c r="K26" s="67">
        <v>19500</v>
      </c>
      <c r="L26" s="67">
        <v>39780</v>
      </c>
      <c r="M26" s="67">
        <v>12220</v>
      </c>
      <c r="N26" s="67">
        <v>13200</v>
      </c>
      <c r="O26" s="67">
        <v>25420</v>
      </c>
      <c r="P26" s="68">
        <v>5200</v>
      </c>
      <c r="Q26" s="69">
        <v>0</v>
      </c>
      <c r="R26" s="67">
        <v>228140</v>
      </c>
      <c r="S26" s="67">
        <v>69540</v>
      </c>
      <c r="T26" s="67">
        <v>297680</v>
      </c>
      <c r="U26" s="68">
        <v>81640</v>
      </c>
      <c r="V26" s="69">
        <v>165660</v>
      </c>
      <c r="W26" s="67">
        <v>103950</v>
      </c>
      <c r="X26" s="67">
        <v>39140</v>
      </c>
      <c r="Y26" s="67">
        <v>249300</v>
      </c>
      <c r="Z26" s="67">
        <v>558050</v>
      </c>
      <c r="AA26" s="67">
        <v>7130</v>
      </c>
      <c r="AB26" s="67">
        <v>1785300</v>
      </c>
      <c r="AC26" s="68">
        <v>5772274</v>
      </c>
    </row>
    <row r="27" spans="1:29" ht="24" customHeight="1" x14ac:dyDescent="0.2">
      <c r="A27" s="66">
        <v>18</v>
      </c>
      <c r="B27" s="251" t="s">
        <v>40</v>
      </c>
      <c r="C27" s="69">
        <v>0</v>
      </c>
      <c r="D27" s="67">
        <v>107712</v>
      </c>
      <c r="E27" s="67">
        <v>6</v>
      </c>
      <c r="F27" s="67">
        <v>2941263</v>
      </c>
      <c r="G27" s="67">
        <v>47087</v>
      </c>
      <c r="H27" s="67">
        <v>205036</v>
      </c>
      <c r="I27" s="68">
        <v>13481</v>
      </c>
      <c r="J27" s="69">
        <v>24700</v>
      </c>
      <c r="K27" s="67">
        <v>26100</v>
      </c>
      <c r="L27" s="67">
        <v>50800</v>
      </c>
      <c r="M27" s="67">
        <v>8580</v>
      </c>
      <c r="N27" s="67">
        <v>14100</v>
      </c>
      <c r="O27" s="67">
        <v>22680</v>
      </c>
      <c r="P27" s="68">
        <v>4160</v>
      </c>
      <c r="Q27" s="69">
        <v>0</v>
      </c>
      <c r="R27" s="67">
        <v>275770</v>
      </c>
      <c r="S27" s="67">
        <v>43070</v>
      </c>
      <c r="T27" s="67">
        <v>318840</v>
      </c>
      <c r="U27" s="68">
        <v>96620</v>
      </c>
      <c r="V27" s="69">
        <v>170280</v>
      </c>
      <c r="W27" s="67">
        <v>120600</v>
      </c>
      <c r="X27" s="67">
        <v>30780</v>
      </c>
      <c r="Y27" s="67">
        <v>194850</v>
      </c>
      <c r="Z27" s="67">
        <v>516510</v>
      </c>
      <c r="AA27" s="67">
        <v>13110</v>
      </c>
      <c r="AB27" s="67">
        <v>1797180</v>
      </c>
      <c r="AC27" s="68">
        <v>6134479</v>
      </c>
    </row>
    <row r="28" spans="1:29" ht="24" customHeight="1" x14ac:dyDescent="0.2">
      <c r="A28" s="66">
        <v>19</v>
      </c>
      <c r="B28" s="251" t="s">
        <v>41</v>
      </c>
      <c r="C28" s="69">
        <v>714</v>
      </c>
      <c r="D28" s="67">
        <v>176936</v>
      </c>
      <c r="E28" s="67">
        <v>131</v>
      </c>
      <c r="F28" s="67">
        <v>3644904</v>
      </c>
      <c r="G28" s="67">
        <v>57617</v>
      </c>
      <c r="H28" s="67">
        <v>261817</v>
      </c>
      <c r="I28" s="68">
        <v>17894</v>
      </c>
      <c r="J28" s="69">
        <v>31980</v>
      </c>
      <c r="K28" s="67">
        <v>31500</v>
      </c>
      <c r="L28" s="67">
        <v>63480</v>
      </c>
      <c r="M28" s="67">
        <v>14300</v>
      </c>
      <c r="N28" s="67">
        <v>20700</v>
      </c>
      <c r="O28" s="67">
        <v>35000</v>
      </c>
      <c r="P28" s="68">
        <v>5720</v>
      </c>
      <c r="Q28" s="69">
        <v>0</v>
      </c>
      <c r="R28" s="67">
        <v>358820</v>
      </c>
      <c r="S28" s="67">
        <v>60800</v>
      </c>
      <c r="T28" s="67">
        <v>419620</v>
      </c>
      <c r="U28" s="68">
        <v>96140</v>
      </c>
      <c r="V28" s="69">
        <v>204270</v>
      </c>
      <c r="W28" s="67">
        <v>128250</v>
      </c>
      <c r="X28" s="67">
        <v>39900</v>
      </c>
      <c r="Y28" s="67">
        <v>296550</v>
      </c>
      <c r="Z28" s="67">
        <v>668970</v>
      </c>
      <c r="AA28" s="67">
        <v>13340</v>
      </c>
      <c r="AB28" s="67">
        <v>2255220</v>
      </c>
      <c r="AC28" s="68">
        <v>7717372</v>
      </c>
    </row>
    <row r="29" spans="1:29" ht="24" customHeight="1" x14ac:dyDescent="0.2">
      <c r="A29" s="66">
        <v>20</v>
      </c>
      <c r="B29" s="251" t="s">
        <v>42</v>
      </c>
      <c r="C29" s="69">
        <v>20</v>
      </c>
      <c r="D29" s="67">
        <v>400020</v>
      </c>
      <c r="E29" s="67">
        <v>38</v>
      </c>
      <c r="F29" s="67">
        <v>9624859</v>
      </c>
      <c r="G29" s="67">
        <v>171877</v>
      </c>
      <c r="H29" s="67">
        <v>661560</v>
      </c>
      <c r="I29" s="68">
        <v>26968</v>
      </c>
      <c r="J29" s="69">
        <v>85800</v>
      </c>
      <c r="K29" s="67">
        <v>82800</v>
      </c>
      <c r="L29" s="67">
        <v>168600</v>
      </c>
      <c r="M29" s="67">
        <v>33280</v>
      </c>
      <c r="N29" s="67">
        <v>55800</v>
      </c>
      <c r="O29" s="67">
        <v>89080</v>
      </c>
      <c r="P29" s="68">
        <v>10660</v>
      </c>
      <c r="Q29" s="69">
        <v>260</v>
      </c>
      <c r="R29" s="67">
        <v>990110</v>
      </c>
      <c r="S29" s="67">
        <v>298180</v>
      </c>
      <c r="T29" s="67">
        <v>1288290</v>
      </c>
      <c r="U29" s="68">
        <v>239590</v>
      </c>
      <c r="V29" s="69">
        <v>540870</v>
      </c>
      <c r="W29" s="67">
        <v>334350</v>
      </c>
      <c r="X29" s="67">
        <v>87020</v>
      </c>
      <c r="Y29" s="67">
        <v>446400</v>
      </c>
      <c r="Z29" s="67">
        <v>1408640</v>
      </c>
      <c r="AA29" s="67">
        <v>36110</v>
      </c>
      <c r="AB29" s="67">
        <v>5913270</v>
      </c>
      <c r="AC29" s="68">
        <v>20039804</v>
      </c>
    </row>
    <row r="30" spans="1:29" ht="24" customHeight="1" x14ac:dyDescent="0.2">
      <c r="A30" s="66">
        <v>21</v>
      </c>
      <c r="B30" s="251" t="s">
        <v>43</v>
      </c>
      <c r="C30" s="69">
        <v>40</v>
      </c>
      <c r="D30" s="67">
        <v>257543</v>
      </c>
      <c r="E30" s="67">
        <v>23</v>
      </c>
      <c r="F30" s="67">
        <v>6493543</v>
      </c>
      <c r="G30" s="67">
        <v>95994</v>
      </c>
      <c r="H30" s="67">
        <v>425637</v>
      </c>
      <c r="I30" s="68">
        <v>16513</v>
      </c>
      <c r="J30" s="69">
        <v>51480</v>
      </c>
      <c r="K30" s="67">
        <v>54300</v>
      </c>
      <c r="L30" s="67">
        <v>105780</v>
      </c>
      <c r="M30" s="67">
        <v>16640</v>
      </c>
      <c r="N30" s="67">
        <v>34800</v>
      </c>
      <c r="O30" s="67">
        <v>51440</v>
      </c>
      <c r="P30" s="68">
        <v>5720</v>
      </c>
      <c r="Q30" s="69">
        <v>0</v>
      </c>
      <c r="R30" s="67">
        <v>785400</v>
      </c>
      <c r="S30" s="67">
        <v>252830</v>
      </c>
      <c r="T30" s="67">
        <v>1038230</v>
      </c>
      <c r="U30" s="68">
        <v>167110</v>
      </c>
      <c r="V30" s="69">
        <v>321750</v>
      </c>
      <c r="W30" s="67">
        <v>210150</v>
      </c>
      <c r="X30" s="67">
        <v>49400</v>
      </c>
      <c r="Y30" s="67">
        <v>208350</v>
      </c>
      <c r="Z30" s="67">
        <v>789650</v>
      </c>
      <c r="AA30" s="67">
        <v>18630</v>
      </c>
      <c r="AB30" s="67">
        <v>3963300</v>
      </c>
      <c r="AC30" s="68">
        <v>13429130</v>
      </c>
    </row>
    <row r="31" spans="1:29" ht="24" customHeight="1" x14ac:dyDescent="0.2">
      <c r="A31" s="66">
        <v>22</v>
      </c>
      <c r="B31" s="251" t="s">
        <v>44</v>
      </c>
      <c r="C31" s="69">
        <v>0</v>
      </c>
      <c r="D31" s="67">
        <v>104063</v>
      </c>
      <c r="E31" s="67">
        <v>1</v>
      </c>
      <c r="F31" s="67">
        <v>2466678</v>
      </c>
      <c r="G31" s="67">
        <v>41957</v>
      </c>
      <c r="H31" s="67">
        <v>198487</v>
      </c>
      <c r="I31" s="68">
        <v>13328</v>
      </c>
      <c r="J31" s="69">
        <v>38740</v>
      </c>
      <c r="K31" s="67">
        <v>27900</v>
      </c>
      <c r="L31" s="67">
        <v>66640</v>
      </c>
      <c r="M31" s="67">
        <v>10400</v>
      </c>
      <c r="N31" s="67">
        <v>13800</v>
      </c>
      <c r="O31" s="67">
        <v>24200</v>
      </c>
      <c r="P31" s="68">
        <v>4940</v>
      </c>
      <c r="Q31" s="69">
        <v>0</v>
      </c>
      <c r="R31" s="67">
        <v>194260</v>
      </c>
      <c r="S31" s="67">
        <v>54720</v>
      </c>
      <c r="T31" s="67">
        <v>248980</v>
      </c>
      <c r="U31" s="68">
        <v>75030</v>
      </c>
      <c r="V31" s="69">
        <v>145200</v>
      </c>
      <c r="W31" s="67">
        <v>94500</v>
      </c>
      <c r="X31" s="67">
        <v>40280</v>
      </c>
      <c r="Y31" s="67">
        <v>240750</v>
      </c>
      <c r="Z31" s="67">
        <v>520730</v>
      </c>
      <c r="AA31" s="67">
        <v>11500</v>
      </c>
      <c r="AB31" s="67">
        <v>1658580</v>
      </c>
      <c r="AC31" s="68">
        <v>5435113</v>
      </c>
    </row>
    <row r="32" spans="1:29" ht="24" customHeight="1" x14ac:dyDescent="0.2">
      <c r="A32" s="66">
        <v>23</v>
      </c>
      <c r="B32" s="251" t="s">
        <v>45</v>
      </c>
      <c r="C32" s="69">
        <v>0</v>
      </c>
      <c r="D32" s="67">
        <v>270591</v>
      </c>
      <c r="E32" s="67">
        <v>181</v>
      </c>
      <c r="F32" s="67">
        <v>8659205</v>
      </c>
      <c r="G32" s="67">
        <v>158998</v>
      </c>
      <c r="H32" s="67">
        <v>535250</v>
      </c>
      <c r="I32" s="68">
        <v>25844</v>
      </c>
      <c r="J32" s="69">
        <v>65780</v>
      </c>
      <c r="K32" s="67">
        <v>71100</v>
      </c>
      <c r="L32" s="67">
        <v>136880</v>
      </c>
      <c r="M32" s="67">
        <v>26260</v>
      </c>
      <c r="N32" s="67">
        <v>42300</v>
      </c>
      <c r="O32" s="67">
        <v>68560</v>
      </c>
      <c r="P32" s="68">
        <v>8060</v>
      </c>
      <c r="Q32" s="69">
        <v>260</v>
      </c>
      <c r="R32" s="67">
        <v>745800</v>
      </c>
      <c r="S32" s="67">
        <v>127300</v>
      </c>
      <c r="T32" s="67">
        <v>873100</v>
      </c>
      <c r="U32" s="68">
        <v>198660</v>
      </c>
      <c r="V32" s="69">
        <v>407880</v>
      </c>
      <c r="W32" s="67">
        <v>289350</v>
      </c>
      <c r="X32" s="67">
        <v>68780</v>
      </c>
      <c r="Y32" s="67">
        <v>332100</v>
      </c>
      <c r="Z32" s="67">
        <v>1098110</v>
      </c>
      <c r="AA32" s="67">
        <v>27600</v>
      </c>
      <c r="AB32" s="67">
        <v>4868490</v>
      </c>
      <c r="AC32" s="68">
        <v>16929608</v>
      </c>
    </row>
    <row r="33" spans="1:29" ht="24" customHeight="1" x14ac:dyDescent="0.2">
      <c r="A33" s="66">
        <v>24</v>
      </c>
      <c r="B33" s="251" t="s">
        <v>46</v>
      </c>
      <c r="C33" s="69">
        <v>381</v>
      </c>
      <c r="D33" s="67">
        <v>231779</v>
      </c>
      <c r="E33" s="67">
        <v>111</v>
      </c>
      <c r="F33" s="67">
        <v>4912878</v>
      </c>
      <c r="G33" s="67">
        <v>99800</v>
      </c>
      <c r="H33" s="67">
        <v>374170</v>
      </c>
      <c r="I33" s="68">
        <v>23658</v>
      </c>
      <c r="J33" s="69">
        <v>49140</v>
      </c>
      <c r="K33" s="67">
        <v>55800</v>
      </c>
      <c r="L33" s="67">
        <v>104940</v>
      </c>
      <c r="M33" s="67">
        <v>20800</v>
      </c>
      <c r="N33" s="67">
        <v>23100</v>
      </c>
      <c r="O33" s="67">
        <v>43900</v>
      </c>
      <c r="P33" s="68">
        <v>6760</v>
      </c>
      <c r="Q33" s="69">
        <v>0</v>
      </c>
      <c r="R33" s="67">
        <v>460900</v>
      </c>
      <c r="S33" s="67">
        <v>158970</v>
      </c>
      <c r="T33" s="67">
        <v>619870</v>
      </c>
      <c r="U33" s="68">
        <v>194910</v>
      </c>
      <c r="V33" s="69">
        <v>276540</v>
      </c>
      <c r="W33" s="67">
        <v>153450</v>
      </c>
      <c r="X33" s="67">
        <v>66120</v>
      </c>
      <c r="Y33" s="67">
        <v>418950</v>
      </c>
      <c r="Z33" s="67">
        <v>915060</v>
      </c>
      <c r="AA33" s="67">
        <v>23920</v>
      </c>
      <c r="AB33" s="67">
        <v>3506910</v>
      </c>
      <c r="AC33" s="68">
        <v>11058936</v>
      </c>
    </row>
    <row r="34" spans="1:29" ht="24" customHeight="1" x14ac:dyDescent="0.2">
      <c r="A34" s="70">
        <v>25</v>
      </c>
      <c r="B34" s="252" t="s">
        <v>202</v>
      </c>
      <c r="C34" s="74">
        <v>0</v>
      </c>
      <c r="D34" s="72">
        <v>120222</v>
      </c>
      <c r="E34" s="72">
        <v>0</v>
      </c>
      <c r="F34" s="72">
        <v>3435741</v>
      </c>
      <c r="G34" s="72">
        <v>44999</v>
      </c>
      <c r="H34" s="72">
        <v>277888</v>
      </c>
      <c r="I34" s="73">
        <v>22002</v>
      </c>
      <c r="J34" s="74">
        <v>40040</v>
      </c>
      <c r="K34" s="72">
        <v>44100</v>
      </c>
      <c r="L34" s="72">
        <v>84140</v>
      </c>
      <c r="M34" s="72">
        <v>14040</v>
      </c>
      <c r="N34" s="72">
        <v>17100</v>
      </c>
      <c r="O34" s="72">
        <v>31140</v>
      </c>
      <c r="P34" s="73">
        <v>7800</v>
      </c>
      <c r="Q34" s="74">
        <v>260</v>
      </c>
      <c r="R34" s="72">
        <v>274010</v>
      </c>
      <c r="S34" s="72">
        <v>66500</v>
      </c>
      <c r="T34" s="72">
        <v>340510</v>
      </c>
      <c r="U34" s="73">
        <v>104230</v>
      </c>
      <c r="V34" s="74">
        <v>217800</v>
      </c>
      <c r="W34" s="72">
        <v>132750</v>
      </c>
      <c r="X34" s="72">
        <v>58140</v>
      </c>
      <c r="Y34" s="72">
        <v>404100</v>
      </c>
      <c r="Z34" s="72">
        <v>812790</v>
      </c>
      <c r="AA34" s="72">
        <v>17250</v>
      </c>
      <c r="AB34" s="72">
        <v>2319240</v>
      </c>
      <c r="AC34" s="73">
        <v>7618212</v>
      </c>
    </row>
    <row r="35" spans="1:29" ht="24" customHeight="1" x14ac:dyDescent="0.2">
      <c r="A35" s="79"/>
      <c r="B35" s="253" t="s">
        <v>289</v>
      </c>
      <c r="C35" s="258">
        <f>SUM(C24:C34)</f>
        <v>2132</v>
      </c>
      <c r="D35" s="75">
        <f t="shared" ref="D35:AC35" si="1">SUM(D24:D34)</f>
        <v>2316278</v>
      </c>
      <c r="E35" s="75">
        <f t="shared" ref="E35" si="2">SUM(E24:E34)</f>
        <v>740</v>
      </c>
      <c r="F35" s="75">
        <f t="shared" si="1"/>
        <v>58621943</v>
      </c>
      <c r="G35" s="75">
        <f t="shared" si="1"/>
        <v>932594</v>
      </c>
      <c r="H35" s="75">
        <f t="shared" si="1"/>
        <v>4095832</v>
      </c>
      <c r="I35" s="239">
        <f t="shared" si="1"/>
        <v>220172</v>
      </c>
      <c r="J35" s="258">
        <f t="shared" si="1"/>
        <v>517660</v>
      </c>
      <c r="K35" s="75">
        <f t="shared" si="1"/>
        <v>525600</v>
      </c>
      <c r="L35" s="75">
        <f t="shared" si="1"/>
        <v>1043260</v>
      </c>
      <c r="M35" s="75">
        <f t="shared" si="1"/>
        <v>192660</v>
      </c>
      <c r="N35" s="75">
        <f t="shared" si="1"/>
        <v>305400</v>
      </c>
      <c r="O35" s="75">
        <f t="shared" si="1"/>
        <v>498060</v>
      </c>
      <c r="P35" s="239">
        <f t="shared" si="1"/>
        <v>77740</v>
      </c>
      <c r="Q35" s="258">
        <f t="shared" si="1"/>
        <v>1300</v>
      </c>
      <c r="R35" s="75">
        <f t="shared" si="1"/>
        <v>5776100</v>
      </c>
      <c r="S35" s="75">
        <f t="shared" si="1"/>
        <v>1383980</v>
      </c>
      <c r="T35" s="75">
        <f t="shared" si="1"/>
        <v>7160080</v>
      </c>
      <c r="U35" s="239">
        <f t="shared" si="1"/>
        <v>1613040</v>
      </c>
      <c r="V35" s="258">
        <f t="shared" si="1"/>
        <v>3235980</v>
      </c>
      <c r="W35" s="75">
        <f t="shared" si="1"/>
        <v>2105100</v>
      </c>
      <c r="X35" s="75">
        <f t="shared" si="1"/>
        <v>570760</v>
      </c>
      <c r="Y35" s="75">
        <f t="shared" si="1"/>
        <v>3474000</v>
      </c>
      <c r="Z35" s="75">
        <f t="shared" si="1"/>
        <v>9385840</v>
      </c>
      <c r="AA35" s="75">
        <f t="shared" si="1"/>
        <v>218040</v>
      </c>
      <c r="AB35" s="75">
        <f t="shared" si="1"/>
        <v>36342900</v>
      </c>
      <c r="AC35" s="239">
        <f t="shared" si="1"/>
        <v>122529211</v>
      </c>
    </row>
    <row r="36" spans="1:29" ht="24" customHeight="1" thickBot="1" x14ac:dyDescent="0.2">
      <c r="A36" s="80"/>
      <c r="B36" s="254" t="s">
        <v>47</v>
      </c>
      <c r="C36" s="259">
        <f t="shared" ref="C36:AC36" si="3">SUM(C23,C35)</f>
        <v>29422</v>
      </c>
      <c r="D36" s="81">
        <f t="shared" si="3"/>
        <v>17833377</v>
      </c>
      <c r="E36" s="81">
        <f t="shared" ref="E36" si="4">SUM(E23,E35)</f>
        <v>6786</v>
      </c>
      <c r="F36" s="81">
        <f t="shared" si="3"/>
        <v>499895424</v>
      </c>
      <c r="G36" s="81">
        <f t="shared" si="3"/>
        <v>8663645</v>
      </c>
      <c r="H36" s="81">
        <f t="shared" si="3"/>
        <v>33370029</v>
      </c>
      <c r="I36" s="240">
        <f t="shared" si="3"/>
        <v>1354458</v>
      </c>
      <c r="J36" s="259">
        <f t="shared" si="3"/>
        <v>3901040</v>
      </c>
      <c r="K36" s="81">
        <f t="shared" si="3"/>
        <v>3846600</v>
      </c>
      <c r="L36" s="81">
        <f t="shared" si="3"/>
        <v>7747640</v>
      </c>
      <c r="M36" s="81">
        <f t="shared" si="3"/>
        <v>1865760</v>
      </c>
      <c r="N36" s="81">
        <f t="shared" si="3"/>
        <v>2837700</v>
      </c>
      <c r="O36" s="81">
        <f t="shared" si="3"/>
        <v>4703460</v>
      </c>
      <c r="P36" s="240">
        <f t="shared" si="3"/>
        <v>561080</v>
      </c>
      <c r="Q36" s="259">
        <f t="shared" si="3"/>
        <v>13780</v>
      </c>
      <c r="R36" s="81">
        <f t="shared" si="3"/>
        <v>48814920</v>
      </c>
      <c r="S36" s="81">
        <f t="shared" si="3"/>
        <v>11383200</v>
      </c>
      <c r="T36" s="81">
        <f t="shared" si="3"/>
        <v>60198120</v>
      </c>
      <c r="U36" s="240">
        <f t="shared" si="3"/>
        <v>12787610</v>
      </c>
      <c r="V36" s="259">
        <f t="shared" si="3"/>
        <v>25934370</v>
      </c>
      <c r="W36" s="81">
        <f t="shared" si="3"/>
        <v>17671050</v>
      </c>
      <c r="X36" s="81">
        <f t="shared" si="3"/>
        <v>4303120</v>
      </c>
      <c r="Y36" s="81">
        <f t="shared" si="3"/>
        <v>19313550</v>
      </c>
      <c r="Z36" s="81">
        <f t="shared" si="3"/>
        <v>67222090</v>
      </c>
      <c r="AA36" s="81">
        <f t="shared" si="3"/>
        <v>1572740</v>
      </c>
      <c r="AB36" s="81">
        <f t="shared" si="3"/>
        <v>302583270</v>
      </c>
      <c r="AC36" s="240">
        <f t="shared" si="3"/>
        <v>1018536145</v>
      </c>
    </row>
    <row r="38" spans="1:29" x14ac:dyDescent="0.15">
      <c r="B38" s="157" t="s">
        <v>442</v>
      </c>
      <c r="C38" s="7">
        <f t="shared" ref="C38:K38" si="5">SUM(C9:C22,C24:C34)</f>
        <v>29422</v>
      </c>
      <c r="D38" s="7">
        <f t="shared" si="5"/>
        <v>17833377</v>
      </c>
      <c r="E38" s="7">
        <f t="shared" ref="E38" si="6">SUM(E9:E22,E24:E34)</f>
        <v>6786</v>
      </c>
      <c r="F38" s="7">
        <f t="shared" si="5"/>
        <v>499895424</v>
      </c>
      <c r="G38" s="7">
        <f t="shared" si="5"/>
        <v>8663645</v>
      </c>
      <c r="H38" s="7">
        <f t="shared" si="5"/>
        <v>33370029</v>
      </c>
      <c r="I38" s="7">
        <f t="shared" si="5"/>
        <v>1354458</v>
      </c>
      <c r="J38" s="7">
        <f t="shared" si="5"/>
        <v>3901040</v>
      </c>
      <c r="K38" s="7">
        <f t="shared" si="5"/>
        <v>3846600</v>
      </c>
      <c r="L38" s="7">
        <f>SUM(J38:K38)</f>
        <v>7747640</v>
      </c>
      <c r="M38" s="7">
        <f>SUM(M9:M22,M24:M34)</f>
        <v>1865760</v>
      </c>
      <c r="N38" s="7">
        <f>SUM(N9:N22,N24:N34)</f>
        <v>2837700</v>
      </c>
      <c r="O38" s="7">
        <f>SUM(M38:N38)</f>
        <v>4703460</v>
      </c>
      <c r="P38" s="7">
        <f>SUM(P9:P22,P24:P34)</f>
        <v>561080</v>
      </c>
      <c r="Q38" s="7">
        <f>SUM(Q9:Q22,Q24:Q34)</f>
        <v>13780</v>
      </c>
      <c r="R38" s="7">
        <f>SUM(R9:R22,R24:R34)</f>
        <v>48814920</v>
      </c>
      <c r="S38" s="7">
        <f>SUM(S9:S22,S24:S34)</f>
        <v>11383200</v>
      </c>
      <c r="T38" s="7">
        <f>SUM(R38:S38)</f>
        <v>60198120</v>
      </c>
      <c r="U38" s="7">
        <f>SUM(U9:U22,U24:U34)</f>
        <v>12787610</v>
      </c>
      <c r="V38" s="7">
        <f>SUM(V9:V22,V24:V34)</f>
        <v>25934370</v>
      </c>
      <c r="W38" s="7">
        <f>SUM(W9:W22,W24:W34)</f>
        <v>17671050</v>
      </c>
      <c r="X38" s="7">
        <f>SUM(X9:X22,X24:X34)</f>
        <v>4303120</v>
      </c>
      <c r="Y38" s="7">
        <f>SUM(Y9:Y22,Y24:Y34)</f>
        <v>19313550</v>
      </c>
      <c r="Z38" s="7">
        <f>SUM(V38:Y38)</f>
        <v>67222090</v>
      </c>
      <c r="AA38" s="7">
        <f>SUM(AA9:AA22,AA24:AA34)</f>
        <v>1572740</v>
      </c>
      <c r="AB38" s="7">
        <f>SUM(AB9:AB22,AB24:AB34)</f>
        <v>302583270</v>
      </c>
      <c r="AC38" s="7">
        <f>SUM(C38:D38,F38:I38,L38,O38:Q38,T38:U38,Z38:AB38)</f>
        <v>1018536145</v>
      </c>
    </row>
    <row r="39" spans="1:29" x14ac:dyDescent="0.15">
      <c r="C39" s="7">
        <f>C36-C38</f>
        <v>0</v>
      </c>
      <c r="D39" s="7">
        <f t="shared" ref="D39:AC39" si="7">D36-D38</f>
        <v>0</v>
      </c>
      <c r="E39" s="7">
        <f t="shared" ref="E39" si="8">E36-E38</f>
        <v>0</v>
      </c>
      <c r="F39" s="7">
        <f t="shared" si="7"/>
        <v>0</v>
      </c>
      <c r="G39" s="7">
        <f t="shared" si="7"/>
        <v>0</v>
      </c>
      <c r="H39" s="7">
        <f t="shared" si="7"/>
        <v>0</v>
      </c>
      <c r="I39" s="7">
        <f t="shared" si="7"/>
        <v>0</v>
      </c>
      <c r="J39" s="7">
        <f t="shared" si="7"/>
        <v>0</v>
      </c>
      <c r="K39" s="7">
        <f t="shared" si="7"/>
        <v>0</v>
      </c>
      <c r="L39" s="7">
        <f t="shared" si="7"/>
        <v>0</v>
      </c>
      <c r="M39" s="7">
        <f t="shared" si="7"/>
        <v>0</v>
      </c>
      <c r="N39" s="7">
        <f t="shared" si="7"/>
        <v>0</v>
      </c>
      <c r="O39" s="7">
        <f t="shared" si="7"/>
        <v>0</v>
      </c>
      <c r="P39" s="7">
        <f t="shared" si="7"/>
        <v>0</v>
      </c>
      <c r="Q39" s="7">
        <f t="shared" si="7"/>
        <v>0</v>
      </c>
      <c r="R39" s="7">
        <f t="shared" si="7"/>
        <v>0</v>
      </c>
      <c r="S39" s="7">
        <f t="shared" si="7"/>
        <v>0</v>
      </c>
      <c r="T39" s="7">
        <f t="shared" si="7"/>
        <v>0</v>
      </c>
      <c r="U39" s="7">
        <f t="shared" si="7"/>
        <v>0</v>
      </c>
      <c r="V39" s="7">
        <f t="shared" si="7"/>
        <v>0</v>
      </c>
      <c r="W39" s="7">
        <f t="shared" si="7"/>
        <v>0</v>
      </c>
      <c r="X39" s="7">
        <f t="shared" si="7"/>
        <v>0</v>
      </c>
      <c r="Y39" s="7">
        <f t="shared" si="7"/>
        <v>0</v>
      </c>
      <c r="Z39" s="7">
        <f t="shared" si="7"/>
        <v>0</v>
      </c>
      <c r="AA39" s="7">
        <f t="shared" si="7"/>
        <v>0</v>
      </c>
      <c r="AB39" s="7">
        <f t="shared" si="7"/>
        <v>0</v>
      </c>
      <c r="AC39" s="7">
        <f t="shared" si="7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9" max="39" man="1"/>
    <brk id="16" max="184" man="1"/>
    <brk id="21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GR39"/>
  <sheetViews>
    <sheetView view="pageBreakPreview" zoomScale="50" zoomScaleNormal="100" zoomScaleSheetLayoutView="50" workbookViewId="0">
      <pane xSplit="2" ySplit="8" topLeftCell="C21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8" width="22.875" style="7" customWidth="1"/>
    <col min="19" max="16384" width="11" style="7"/>
  </cols>
  <sheetData>
    <row r="1" spans="1:200" ht="20.100000000000001" customHeight="1" x14ac:dyDescent="0.15"/>
    <row r="2" spans="1:200" ht="20.100000000000001" customHeight="1" x14ac:dyDescent="0.15">
      <c r="B2" s="25"/>
      <c r="C2" s="288" t="s">
        <v>676</v>
      </c>
      <c r="K2" s="288" t="str">
        <f>C2</f>
        <v>第１７表  令和元（2019）年度分県民税の所得割額等</v>
      </c>
    </row>
    <row r="3" spans="1:200" s="26" customFormat="1" ht="20.100000000000001" customHeight="1" thickBot="1" x14ac:dyDescent="0.25">
      <c r="C3" s="291" t="s">
        <v>290</v>
      </c>
      <c r="D3" s="124"/>
      <c r="E3" s="124"/>
      <c r="F3" s="125"/>
      <c r="G3" s="126"/>
      <c r="H3" s="126"/>
      <c r="I3" s="127"/>
      <c r="J3" s="128" t="s">
        <v>291</v>
      </c>
      <c r="K3" s="291" t="s">
        <v>292</v>
      </c>
      <c r="L3" s="124"/>
      <c r="M3" s="124"/>
      <c r="N3" s="83"/>
      <c r="O3" s="83"/>
      <c r="P3" s="83"/>
      <c r="Q3" s="126"/>
      <c r="R3" s="128" t="s">
        <v>291</v>
      </c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</row>
    <row r="4" spans="1:200" ht="24" customHeight="1" x14ac:dyDescent="0.15">
      <c r="A4" s="27"/>
      <c r="B4" s="243"/>
      <c r="C4" s="141" t="s">
        <v>89</v>
      </c>
      <c r="D4" s="30"/>
      <c r="E4" s="30"/>
      <c r="F4" s="129"/>
      <c r="G4" s="30"/>
      <c r="H4" s="30"/>
      <c r="I4" s="130"/>
      <c r="J4" s="31"/>
      <c r="K4" s="131" t="s">
        <v>90</v>
      </c>
      <c r="L4" s="28"/>
      <c r="M4" s="28"/>
      <c r="N4" s="28"/>
      <c r="O4" s="28"/>
      <c r="P4" s="28"/>
      <c r="Q4" s="28"/>
      <c r="R4" s="31"/>
    </row>
    <row r="5" spans="1:200" ht="24" customHeight="1" x14ac:dyDescent="0.15">
      <c r="A5" s="32"/>
      <c r="B5" s="244"/>
      <c r="C5" s="148"/>
      <c r="D5" s="133"/>
      <c r="E5" s="99"/>
      <c r="F5" s="99"/>
      <c r="G5" s="134" t="s">
        <v>92</v>
      </c>
      <c r="H5" s="135"/>
      <c r="I5" s="136"/>
      <c r="J5" s="98"/>
      <c r="K5" s="137" t="s">
        <v>93</v>
      </c>
      <c r="L5" s="138"/>
      <c r="M5" s="138"/>
      <c r="N5" s="370"/>
      <c r="O5" s="370"/>
      <c r="P5" s="370"/>
      <c r="Q5" s="391"/>
      <c r="R5" s="100"/>
    </row>
    <row r="6" spans="1:200" ht="24" customHeight="1" x14ac:dyDescent="0.2">
      <c r="A6" s="42" t="s">
        <v>9</v>
      </c>
      <c r="B6" s="245"/>
      <c r="C6" s="153" t="s">
        <v>236</v>
      </c>
      <c r="D6" s="108" t="s">
        <v>237</v>
      </c>
      <c r="E6" s="108" t="s">
        <v>238</v>
      </c>
      <c r="F6" s="47" t="s">
        <v>79</v>
      </c>
      <c r="G6" s="108" t="s">
        <v>324</v>
      </c>
      <c r="H6" s="108" t="s">
        <v>325</v>
      </c>
      <c r="I6" s="109" t="s">
        <v>326</v>
      </c>
      <c r="J6" s="112" t="s">
        <v>79</v>
      </c>
      <c r="K6" s="113" t="s">
        <v>324</v>
      </c>
      <c r="L6" s="111" t="s">
        <v>328</v>
      </c>
      <c r="M6" s="58" t="s">
        <v>79</v>
      </c>
      <c r="N6" s="305" t="s">
        <v>507</v>
      </c>
      <c r="O6" s="305" t="s">
        <v>509</v>
      </c>
      <c r="P6" s="305" t="s">
        <v>329</v>
      </c>
      <c r="Q6" s="303" t="s">
        <v>467</v>
      </c>
      <c r="R6" s="116" t="s">
        <v>12</v>
      </c>
    </row>
    <row r="7" spans="1:200" ht="24" customHeight="1" x14ac:dyDescent="0.2">
      <c r="A7" s="32"/>
      <c r="B7" s="40"/>
      <c r="C7" s="154" t="s">
        <v>239</v>
      </c>
      <c r="D7" s="108" t="s">
        <v>240</v>
      </c>
      <c r="E7" s="108" t="s">
        <v>240</v>
      </c>
      <c r="F7" s="108"/>
      <c r="G7" s="118" t="s">
        <v>322</v>
      </c>
      <c r="H7" s="118" t="s">
        <v>323</v>
      </c>
      <c r="I7" s="57" t="s">
        <v>323</v>
      </c>
      <c r="J7" s="112"/>
      <c r="K7" s="117" t="s">
        <v>322</v>
      </c>
      <c r="L7" s="119" t="s">
        <v>327</v>
      </c>
      <c r="M7" s="118"/>
      <c r="N7" s="306" t="s">
        <v>508</v>
      </c>
      <c r="O7" s="306" t="s">
        <v>508</v>
      </c>
      <c r="P7" s="306" t="s">
        <v>330</v>
      </c>
      <c r="Q7" s="304" t="s">
        <v>466</v>
      </c>
      <c r="R7" s="116"/>
    </row>
    <row r="8" spans="1:200" s="337" customFormat="1" ht="24" customHeight="1" x14ac:dyDescent="0.2">
      <c r="A8" s="334"/>
      <c r="B8" s="335"/>
      <c r="C8" s="21" t="s">
        <v>241</v>
      </c>
      <c r="D8" s="9" t="s">
        <v>242</v>
      </c>
      <c r="E8" s="9" t="s">
        <v>243</v>
      </c>
      <c r="F8" s="19" t="s">
        <v>244</v>
      </c>
      <c r="G8" s="18" t="s">
        <v>245</v>
      </c>
      <c r="H8" s="15" t="s">
        <v>246</v>
      </c>
      <c r="I8" s="9" t="s">
        <v>247</v>
      </c>
      <c r="J8" s="12" t="s">
        <v>248</v>
      </c>
      <c r="K8" s="21" t="s">
        <v>249</v>
      </c>
      <c r="L8" s="9" t="s">
        <v>250</v>
      </c>
      <c r="M8" s="9" t="s">
        <v>251</v>
      </c>
      <c r="N8" s="6" t="s">
        <v>478</v>
      </c>
      <c r="O8" s="6" t="s">
        <v>510</v>
      </c>
      <c r="P8" s="6" t="s">
        <v>511</v>
      </c>
      <c r="Q8" s="9" t="s">
        <v>512</v>
      </c>
      <c r="R8" s="12" t="s">
        <v>513</v>
      </c>
    </row>
    <row r="9" spans="1:200" ht="24" customHeight="1" x14ac:dyDescent="0.2">
      <c r="A9" s="62">
        <v>1</v>
      </c>
      <c r="B9" s="246" t="s">
        <v>28</v>
      </c>
      <c r="C9" s="65">
        <v>564277589</v>
      </c>
      <c r="D9" s="63">
        <v>17096</v>
      </c>
      <c r="E9" s="63">
        <v>0</v>
      </c>
      <c r="F9" s="63">
        <v>564294685</v>
      </c>
      <c r="G9" s="63">
        <v>13219950</v>
      </c>
      <c r="H9" s="63">
        <v>1161397</v>
      </c>
      <c r="I9" s="63">
        <v>167320</v>
      </c>
      <c r="J9" s="64">
        <v>14548667</v>
      </c>
      <c r="K9" s="65">
        <v>225432</v>
      </c>
      <c r="L9" s="63">
        <v>9100</v>
      </c>
      <c r="M9" s="63">
        <v>234532</v>
      </c>
      <c r="N9" s="122">
        <v>4894339</v>
      </c>
      <c r="O9" s="122">
        <v>1342336</v>
      </c>
      <c r="P9" s="122">
        <v>187934</v>
      </c>
      <c r="Q9" s="63">
        <v>199520</v>
      </c>
      <c r="R9" s="64">
        <v>585702013</v>
      </c>
    </row>
    <row r="10" spans="1:200" ht="24" customHeight="1" x14ac:dyDescent="0.2">
      <c r="A10" s="66">
        <v>2</v>
      </c>
      <c r="B10" s="247" t="s">
        <v>29</v>
      </c>
      <c r="C10" s="69">
        <v>121783034</v>
      </c>
      <c r="D10" s="67">
        <v>9345</v>
      </c>
      <c r="E10" s="67">
        <v>0</v>
      </c>
      <c r="F10" s="67">
        <v>121792379</v>
      </c>
      <c r="G10" s="67">
        <v>2695389</v>
      </c>
      <c r="H10" s="67">
        <v>68775</v>
      </c>
      <c r="I10" s="67">
        <v>32341</v>
      </c>
      <c r="J10" s="68">
        <v>2796505</v>
      </c>
      <c r="K10" s="69">
        <v>38914</v>
      </c>
      <c r="L10" s="67">
        <v>0</v>
      </c>
      <c r="M10" s="67">
        <v>38914</v>
      </c>
      <c r="N10" s="67">
        <v>1493454</v>
      </c>
      <c r="O10" s="67">
        <v>288913</v>
      </c>
      <c r="P10" s="67">
        <v>86268</v>
      </c>
      <c r="Q10" s="67">
        <v>156726</v>
      </c>
      <c r="R10" s="68">
        <v>126653159</v>
      </c>
    </row>
    <row r="11" spans="1:200" ht="24" customHeight="1" x14ac:dyDescent="0.2">
      <c r="A11" s="66">
        <v>3</v>
      </c>
      <c r="B11" s="247" t="s">
        <v>30</v>
      </c>
      <c r="C11" s="69">
        <v>132509795</v>
      </c>
      <c r="D11" s="67">
        <v>5830</v>
      </c>
      <c r="E11" s="67">
        <v>0</v>
      </c>
      <c r="F11" s="67">
        <v>132515625</v>
      </c>
      <c r="G11" s="67">
        <v>2461745</v>
      </c>
      <c r="H11" s="67">
        <v>128061</v>
      </c>
      <c r="I11" s="67">
        <v>33523</v>
      </c>
      <c r="J11" s="68">
        <v>2623329</v>
      </c>
      <c r="K11" s="69">
        <v>15051</v>
      </c>
      <c r="L11" s="67">
        <v>0</v>
      </c>
      <c r="M11" s="67">
        <v>15051</v>
      </c>
      <c r="N11" s="67">
        <v>425381</v>
      </c>
      <c r="O11" s="67">
        <v>249338</v>
      </c>
      <c r="P11" s="67">
        <v>38194</v>
      </c>
      <c r="Q11" s="67">
        <v>60856</v>
      </c>
      <c r="R11" s="68">
        <v>135927774</v>
      </c>
    </row>
    <row r="12" spans="1:200" ht="24" customHeight="1" x14ac:dyDescent="0.2">
      <c r="A12" s="66">
        <v>4</v>
      </c>
      <c r="B12" s="247" t="s">
        <v>31</v>
      </c>
      <c r="C12" s="69">
        <v>96766902</v>
      </c>
      <c r="D12" s="67">
        <v>3341</v>
      </c>
      <c r="E12" s="67">
        <v>0</v>
      </c>
      <c r="F12" s="67">
        <v>96770243</v>
      </c>
      <c r="G12" s="67">
        <v>2351485</v>
      </c>
      <c r="H12" s="67">
        <v>0</v>
      </c>
      <c r="I12" s="67">
        <v>41988</v>
      </c>
      <c r="J12" s="68">
        <v>2393473</v>
      </c>
      <c r="K12" s="69">
        <v>3910</v>
      </c>
      <c r="L12" s="67">
        <v>0</v>
      </c>
      <c r="M12" s="67">
        <v>3910</v>
      </c>
      <c r="N12" s="67">
        <v>1947443</v>
      </c>
      <c r="O12" s="67">
        <v>157075</v>
      </c>
      <c r="P12" s="67">
        <v>25190</v>
      </c>
      <c r="Q12" s="67">
        <v>70933</v>
      </c>
      <c r="R12" s="68">
        <v>101368267</v>
      </c>
    </row>
    <row r="13" spans="1:200" ht="24" customHeight="1" x14ac:dyDescent="0.2">
      <c r="A13" s="66">
        <v>5</v>
      </c>
      <c r="B13" s="247" t="s">
        <v>32</v>
      </c>
      <c r="C13" s="69">
        <v>80090686</v>
      </c>
      <c r="D13" s="67">
        <v>21252</v>
      </c>
      <c r="E13" s="67">
        <v>0</v>
      </c>
      <c r="F13" s="67">
        <v>80111938</v>
      </c>
      <c r="G13" s="67">
        <v>1707581</v>
      </c>
      <c r="H13" s="67">
        <v>76578</v>
      </c>
      <c r="I13" s="67">
        <v>70572</v>
      </c>
      <c r="J13" s="68">
        <v>1854731</v>
      </c>
      <c r="K13" s="69">
        <v>5444</v>
      </c>
      <c r="L13" s="67">
        <v>0</v>
      </c>
      <c r="M13" s="67">
        <v>5444</v>
      </c>
      <c r="N13" s="67">
        <v>37122</v>
      </c>
      <c r="O13" s="67">
        <v>167397</v>
      </c>
      <c r="P13" s="67">
        <v>54858</v>
      </c>
      <c r="Q13" s="67">
        <v>9862</v>
      </c>
      <c r="R13" s="68">
        <v>82241352</v>
      </c>
    </row>
    <row r="14" spans="1:200" ht="24" customHeight="1" x14ac:dyDescent="0.2">
      <c r="A14" s="66">
        <v>6</v>
      </c>
      <c r="B14" s="247" t="s">
        <v>33</v>
      </c>
      <c r="C14" s="69">
        <v>60980242</v>
      </c>
      <c r="D14" s="67">
        <v>22700</v>
      </c>
      <c r="E14" s="67">
        <v>0</v>
      </c>
      <c r="F14" s="67">
        <v>61002942</v>
      </c>
      <c r="G14" s="67">
        <v>1019684</v>
      </c>
      <c r="H14" s="67">
        <v>85480</v>
      </c>
      <c r="I14" s="67">
        <v>9166</v>
      </c>
      <c r="J14" s="68">
        <v>1114330</v>
      </c>
      <c r="K14" s="69">
        <v>5192</v>
      </c>
      <c r="L14" s="67">
        <v>0</v>
      </c>
      <c r="M14" s="67">
        <v>5192</v>
      </c>
      <c r="N14" s="67">
        <v>24797</v>
      </c>
      <c r="O14" s="67">
        <v>103162</v>
      </c>
      <c r="P14" s="67">
        <v>17936</v>
      </c>
      <c r="Q14" s="67">
        <v>25785</v>
      </c>
      <c r="R14" s="68">
        <v>62294144</v>
      </c>
    </row>
    <row r="15" spans="1:200" ht="24" customHeight="1" x14ac:dyDescent="0.2">
      <c r="A15" s="66">
        <v>7</v>
      </c>
      <c r="B15" s="247" t="s">
        <v>34</v>
      </c>
      <c r="C15" s="69">
        <v>159451194</v>
      </c>
      <c r="D15" s="67">
        <v>420</v>
      </c>
      <c r="E15" s="67">
        <v>0</v>
      </c>
      <c r="F15" s="67">
        <v>159451614</v>
      </c>
      <c r="G15" s="67">
        <v>3759796</v>
      </c>
      <c r="H15" s="67">
        <v>253777</v>
      </c>
      <c r="I15" s="67">
        <v>117145</v>
      </c>
      <c r="J15" s="68">
        <v>4130718</v>
      </c>
      <c r="K15" s="69">
        <v>7975</v>
      </c>
      <c r="L15" s="67">
        <v>0</v>
      </c>
      <c r="M15" s="67">
        <v>7975</v>
      </c>
      <c r="N15" s="67">
        <v>203782</v>
      </c>
      <c r="O15" s="67">
        <v>278367</v>
      </c>
      <c r="P15" s="67">
        <v>56399</v>
      </c>
      <c r="Q15" s="67">
        <v>62281</v>
      </c>
      <c r="R15" s="68">
        <v>164191136</v>
      </c>
    </row>
    <row r="16" spans="1:200" ht="24" customHeight="1" x14ac:dyDescent="0.2">
      <c r="A16" s="66">
        <v>8</v>
      </c>
      <c r="B16" s="247" t="s">
        <v>35</v>
      </c>
      <c r="C16" s="69">
        <v>68136572</v>
      </c>
      <c r="D16" s="67">
        <v>0</v>
      </c>
      <c r="E16" s="67">
        <v>0</v>
      </c>
      <c r="F16" s="67">
        <v>68136572</v>
      </c>
      <c r="G16" s="67">
        <v>1466908</v>
      </c>
      <c r="H16" s="67">
        <v>8191</v>
      </c>
      <c r="I16" s="67">
        <v>0</v>
      </c>
      <c r="J16" s="68">
        <v>1475099</v>
      </c>
      <c r="K16" s="69">
        <v>17505</v>
      </c>
      <c r="L16" s="67">
        <v>0</v>
      </c>
      <c r="M16" s="67">
        <v>17505</v>
      </c>
      <c r="N16" s="67">
        <v>66725</v>
      </c>
      <c r="O16" s="67">
        <v>106857</v>
      </c>
      <c r="P16" s="67">
        <v>32214</v>
      </c>
      <c r="Q16" s="67">
        <v>7706</v>
      </c>
      <c r="R16" s="68">
        <v>69842678</v>
      </c>
    </row>
    <row r="17" spans="1:18" ht="24" customHeight="1" x14ac:dyDescent="0.2">
      <c r="A17" s="66">
        <v>9</v>
      </c>
      <c r="B17" s="247" t="s">
        <v>36</v>
      </c>
      <c r="C17" s="69">
        <v>58831679</v>
      </c>
      <c r="D17" s="67">
        <v>30041</v>
      </c>
      <c r="E17" s="67">
        <v>0</v>
      </c>
      <c r="F17" s="67">
        <v>58861720</v>
      </c>
      <c r="G17" s="67">
        <v>748439</v>
      </c>
      <c r="H17" s="67">
        <v>57181</v>
      </c>
      <c r="I17" s="67">
        <v>0</v>
      </c>
      <c r="J17" s="68">
        <v>805620</v>
      </c>
      <c r="K17" s="69">
        <v>8715</v>
      </c>
      <c r="L17" s="67">
        <v>0</v>
      </c>
      <c r="M17" s="67">
        <v>8715</v>
      </c>
      <c r="N17" s="67">
        <v>25380</v>
      </c>
      <c r="O17" s="67">
        <v>62249</v>
      </c>
      <c r="P17" s="67">
        <v>14682</v>
      </c>
      <c r="Q17" s="67">
        <v>12605</v>
      </c>
      <c r="R17" s="68">
        <v>59790971</v>
      </c>
    </row>
    <row r="18" spans="1:18" ht="24" customHeight="1" x14ac:dyDescent="0.2">
      <c r="A18" s="66">
        <v>10</v>
      </c>
      <c r="B18" s="247" t="s">
        <v>185</v>
      </c>
      <c r="C18" s="69">
        <v>25303621</v>
      </c>
      <c r="D18" s="67">
        <v>4331</v>
      </c>
      <c r="E18" s="67">
        <v>0</v>
      </c>
      <c r="F18" s="67">
        <v>25307952</v>
      </c>
      <c r="G18" s="67">
        <v>301971</v>
      </c>
      <c r="H18" s="67">
        <v>4482</v>
      </c>
      <c r="I18" s="67">
        <v>0</v>
      </c>
      <c r="J18" s="68">
        <v>306453</v>
      </c>
      <c r="K18" s="69">
        <v>2148</v>
      </c>
      <c r="L18" s="67">
        <v>0</v>
      </c>
      <c r="M18" s="67">
        <v>2148</v>
      </c>
      <c r="N18" s="67">
        <v>162670</v>
      </c>
      <c r="O18" s="67">
        <v>117835</v>
      </c>
      <c r="P18" s="67">
        <v>13510</v>
      </c>
      <c r="Q18" s="67">
        <v>28575</v>
      </c>
      <c r="R18" s="68">
        <v>25939143</v>
      </c>
    </row>
    <row r="19" spans="1:18" ht="24" customHeight="1" x14ac:dyDescent="0.2">
      <c r="A19" s="66">
        <v>11</v>
      </c>
      <c r="B19" s="247" t="s">
        <v>187</v>
      </c>
      <c r="C19" s="69">
        <v>101140118</v>
      </c>
      <c r="D19" s="67">
        <v>2665</v>
      </c>
      <c r="E19" s="67">
        <v>0</v>
      </c>
      <c r="F19" s="67">
        <v>101142783</v>
      </c>
      <c r="G19" s="67">
        <v>2164080</v>
      </c>
      <c r="H19" s="67">
        <v>35082</v>
      </c>
      <c r="I19" s="67">
        <v>79854</v>
      </c>
      <c r="J19" s="68">
        <v>2279016</v>
      </c>
      <c r="K19" s="69">
        <v>62300</v>
      </c>
      <c r="L19" s="67">
        <v>0</v>
      </c>
      <c r="M19" s="67">
        <v>62300</v>
      </c>
      <c r="N19" s="67">
        <v>6618434</v>
      </c>
      <c r="O19" s="67">
        <v>118202</v>
      </c>
      <c r="P19" s="67">
        <v>27165</v>
      </c>
      <c r="Q19" s="67">
        <v>27534</v>
      </c>
      <c r="R19" s="68">
        <v>110275434</v>
      </c>
    </row>
    <row r="20" spans="1:18" ht="24" customHeight="1" x14ac:dyDescent="0.2">
      <c r="A20" s="70">
        <v>12</v>
      </c>
      <c r="B20" s="248" t="s">
        <v>186</v>
      </c>
      <c r="C20" s="69">
        <v>38960733</v>
      </c>
      <c r="D20" s="67">
        <v>0</v>
      </c>
      <c r="E20" s="67">
        <v>0</v>
      </c>
      <c r="F20" s="67">
        <v>38960733</v>
      </c>
      <c r="G20" s="67">
        <v>1035454</v>
      </c>
      <c r="H20" s="67">
        <v>44803</v>
      </c>
      <c r="I20" s="67">
        <v>20347</v>
      </c>
      <c r="J20" s="68">
        <v>1100604</v>
      </c>
      <c r="K20" s="69">
        <v>3211</v>
      </c>
      <c r="L20" s="67">
        <v>0</v>
      </c>
      <c r="M20" s="67">
        <v>3211</v>
      </c>
      <c r="N20" s="67">
        <v>17377</v>
      </c>
      <c r="O20" s="67">
        <v>62838</v>
      </c>
      <c r="P20" s="67">
        <v>7237</v>
      </c>
      <c r="Q20" s="67">
        <v>343627</v>
      </c>
      <c r="R20" s="68">
        <v>40495627</v>
      </c>
    </row>
    <row r="21" spans="1:18" ht="24" customHeight="1" x14ac:dyDescent="0.2">
      <c r="A21" s="71">
        <v>13</v>
      </c>
      <c r="B21" s="251" t="s">
        <v>203</v>
      </c>
      <c r="C21" s="69">
        <v>18477565</v>
      </c>
      <c r="D21" s="67">
        <v>0</v>
      </c>
      <c r="E21" s="67">
        <v>1956</v>
      </c>
      <c r="F21" s="67">
        <v>18479521</v>
      </c>
      <c r="G21" s="67">
        <v>239196</v>
      </c>
      <c r="H21" s="67">
        <v>0</v>
      </c>
      <c r="I21" s="67">
        <v>0</v>
      </c>
      <c r="J21" s="68">
        <v>239196</v>
      </c>
      <c r="K21" s="69">
        <v>0</v>
      </c>
      <c r="L21" s="67">
        <v>0</v>
      </c>
      <c r="M21" s="67">
        <v>0</v>
      </c>
      <c r="N21" s="67">
        <v>1923</v>
      </c>
      <c r="O21" s="67">
        <v>7906</v>
      </c>
      <c r="P21" s="67">
        <v>7769</v>
      </c>
      <c r="Q21" s="67">
        <v>0</v>
      </c>
      <c r="R21" s="68">
        <v>18736315</v>
      </c>
    </row>
    <row r="22" spans="1:18" ht="24" customHeight="1" x14ac:dyDescent="0.2">
      <c r="A22" s="61">
        <v>14</v>
      </c>
      <c r="B22" s="276" t="s">
        <v>204</v>
      </c>
      <c r="C22" s="74">
        <v>68674487</v>
      </c>
      <c r="D22" s="72">
        <v>0</v>
      </c>
      <c r="E22" s="72">
        <v>0</v>
      </c>
      <c r="F22" s="72">
        <v>68674487</v>
      </c>
      <c r="G22" s="72">
        <v>1795505</v>
      </c>
      <c r="H22" s="72">
        <v>131716</v>
      </c>
      <c r="I22" s="72">
        <v>31381</v>
      </c>
      <c r="J22" s="73">
        <v>1958602</v>
      </c>
      <c r="K22" s="74">
        <v>17780</v>
      </c>
      <c r="L22" s="72">
        <v>0</v>
      </c>
      <c r="M22" s="72">
        <v>17780</v>
      </c>
      <c r="N22" s="72">
        <v>44432</v>
      </c>
      <c r="O22" s="72">
        <v>105902</v>
      </c>
      <c r="P22" s="72">
        <v>32156</v>
      </c>
      <c r="Q22" s="72">
        <v>27671</v>
      </c>
      <c r="R22" s="73">
        <v>70861030</v>
      </c>
    </row>
    <row r="23" spans="1:18" ht="24" customHeight="1" x14ac:dyDescent="0.2">
      <c r="A23" s="32"/>
      <c r="B23" s="40" t="s">
        <v>288</v>
      </c>
      <c r="C23" s="258">
        <f>SUM(C9:C22)</f>
        <v>1595384217</v>
      </c>
      <c r="D23" s="75">
        <f>SUM(D9:D22)</f>
        <v>117021</v>
      </c>
      <c r="E23" s="75">
        <f t="shared" ref="E23:R23" si="0">SUM(E9:E22)</f>
        <v>1956</v>
      </c>
      <c r="F23" s="75">
        <f t="shared" si="0"/>
        <v>1595503194</v>
      </c>
      <c r="G23" s="75">
        <f t="shared" si="0"/>
        <v>34967183</v>
      </c>
      <c r="H23" s="75">
        <f t="shared" si="0"/>
        <v>2055523</v>
      </c>
      <c r="I23" s="75">
        <f t="shared" si="0"/>
        <v>603637</v>
      </c>
      <c r="J23" s="75">
        <f t="shared" si="0"/>
        <v>37626343</v>
      </c>
      <c r="K23" s="75">
        <f t="shared" si="0"/>
        <v>413577</v>
      </c>
      <c r="L23" s="75">
        <f t="shared" si="0"/>
        <v>9100</v>
      </c>
      <c r="M23" s="75">
        <f t="shared" si="0"/>
        <v>422677</v>
      </c>
      <c r="N23" s="75">
        <f t="shared" si="0"/>
        <v>15963259</v>
      </c>
      <c r="O23" s="75">
        <f t="shared" si="0"/>
        <v>3168377</v>
      </c>
      <c r="P23" s="75">
        <f t="shared" si="0"/>
        <v>601512</v>
      </c>
      <c r="Q23" s="75">
        <f t="shared" si="0"/>
        <v>1033681</v>
      </c>
      <c r="R23" s="75">
        <f t="shared" si="0"/>
        <v>1654319043</v>
      </c>
    </row>
    <row r="24" spans="1:18" ht="24" customHeight="1" x14ac:dyDescent="0.2">
      <c r="A24" s="62">
        <v>15</v>
      </c>
      <c r="B24" s="250" t="s">
        <v>180</v>
      </c>
      <c r="C24" s="78">
        <v>29566818</v>
      </c>
      <c r="D24" s="76">
        <v>0</v>
      </c>
      <c r="E24" s="76">
        <v>0</v>
      </c>
      <c r="F24" s="76">
        <v>29566818</v>
      </c>
      <c r="G24" s="76">
        <v>392998</v>
      </c>
      <c r="H24" s="76">
        <v>33375</v>
      </c>
      <c r="I24" s="76">
        <v>19593</v>
      </c>
      <c r="J24" s="77">
        <v>445966</v>
      </c>
      <c r="K24" s="78">
        <v>0</v>
      </c>
      <c r="L24" s="76">
        <v>0</v>
      </c>
      <c r="M24" s="76">
        <v>0</v>
      </c>
      <c r="N24" s="76">
        <v>133812</v>
      </c>
      <c r="O24" s="76">
        <v>30308</v>
      </c>
      <c r="P24" s="76">
        <v>2998</v>
      </c>
      <c r="Q24" s="76">
        <v>15943</v>
      </c>
      <c r="R24" s="77">
        <v>30195845</v>
      </c>
    </row>
    <row r="25" spans="1:18" ht="24" customHeight="1" x14ac:dyDescent="0.2">
      <c r="A25" s="66">
        <v>16</v>
      </c>
      <c r="B25" s="251" t="s">
        <v>38</v>
      </c>
      <c r="C25" s="69">
        <v>16730793</v>
      </c>
      <c r="D25" s="67">
        <v>0</v>
      </c>
      <c r="E25" s="67">
        <v>0</v>
      </c>
      <c r="F25" s="67">
        <v>16730793</v>
      </c>
      <c r="G25" s="67">
        <v>426979</v>
      </c>
      <c r="H25" s="67">
        <v>0</v>
      </c>
      <c r="I25" s="67">
        <v>0</v>
      </c>
      <c r="J25" s="68">
        <v>426979</v>
      </c>
      <c r="K25" s="69">
        <v>0</v>
      </c>
      <c r="L25" s="67">
        <v>0</v>
      </c>
      <c r="M25" s="67">
        <v>0</v>
      </c>
      <c r="N25" s="67">
        <v>725</v>
      </c>
      <c r="O25" s="67">
        <v>39539</v>
      </c>
      <c r="P25" s="67">
        <v>619</v>
      </c>
      <c r="Q25" s="67">
        <v>4955</v>
      </c>
      <c r="R25" s="68">
        <v>17203610</v>
      </c>
    </row>
    <row r="26" spans="1:18" ht="24" customHeight="1" x14ac:dyDescent="0.2">
      <c r="A26" s="66">
        <v>17</v>
      </c>
      <c r="B26" s="251" t="s">
        <v>39</v>
      </c>
      <c r="C26" s="69">
        <v>8075217</v>
      </c>
      <c r="D26" s="67">
        <v>602</v>
      </c>
      <c r="E26" s="67">
        <v>0</v>
      </c>
      <c r="F26" s="67">
        <v>8075819</v>
      </c>
      <c r="G26" s="67">
        <v>43500</v>
      </c>
      <c r="H26" s="67">
        <v>0</v>
      </c>
      <c r="I26" s="67">
        <v>0</v>
      </c>
      <c r="J26" s="68">
        <v>43500</v>
      </c>
      <c r="K26" s="69">
        <v>0</v>
      </c>
      <c r="L26" s="67">
        <v>0</v>
      </c>
      <c r="M26" s="67">
        <v>0</v>
      </c>
      <c r="N26" s="67">
        <v>9832</v>
      </c>
      <c r="O26" s="67">
        <v>11950</v>
      </c>
      <c r="P26" s="67">
        <v>4998</v>
      </c>
      <c r="Q26" s="67">
        <v>658</v>
      </c>
      <c r="R26" s="68">
        <v>8146757</v>
      </c>
    </row>
    <row r="27" spans="1:18" ht="24" customHeight="1" x14ac:dyDescent="0.2">
      <c r="A27" s="66">
        <v>18</v>
      </c>
      <c r="B27" s="251" t="s">
        <v>40</v>
      </c>
      <c r="C27" s="69">
        <v>9624871</v>
      </c>
      <c r="D27" s="67">
        <v>1000</v>
      </c>
      <c r="E27" s="67">
        <v>0</v>
      </c>
      <c r="F27" s="67">
        <v>9625871</v>
      </c>
      <c r="G27" s="67">
        <v>203771</v>
      </c>
      <c r="H27" s="67">
        <v>0</v>
      </c>
      <c r="I27" s="67">
        <v>0</v>
      </c>
      <c r="J27" s="68">
        <v>203771</v>
      </c>
      <c r="K27" s="69">
        <v>0</v>
      </c>
      <c r="L27" s="67">
        <v>0</v>
      </c>
      <c r="M27" s="67">
        <v>0</v>
      </c>
      <c r="N27" s="67">
        <v>900</v>
      </c>
      <c r="O27" s="67">
        <v>31172</v>
      </c>
      <c r="P27" s="67">
        <v>341</v>
      </c>
      <c r="Q27" s="67">
        <v>3261</v>
      </c>
      <c r="R27" s="68">
        <v>9865316</v>
      </c>
    </row>
    <row r="28" spans="1:18" ht="24" customHeight="1" x14ac:dyDescent="0.2">
      <c r="A28" s="66">
        <v>19</v>
      </c>
      <c r="B28" s="251" t="s">
        <v>41</v>
      </c>
      <c r="C28" s="69">
        <v>12047310</v>
      </c>
      <c r="D28" s="67">
        <v>0</v>
      </c>
      <c r="E28" s="67">
        <v>0</v>
      </c>
      <c r="F28" s="67">
        <v>12047310</v>
      </c>
      <c r="G28" s="67">
        <v>114807</v>
      </c>
      <c r="H28" s="67">
        <v>1224</v>
      </c>
      <c r="I28" s="67">
        <v>0</v>
      </c>
      <c r="J28" s="68">
        <v>116031</v>
      </c>
      <c r="K28" s="69">
        <v>3116</v>
      </c>
      <c r="L28" s="67">
        <v>0</v>
      </c>
      <c r="M28" s="67">
        <v>3116</v>
      </c>
      <c r="N28" s="67">
        <v>15184</v>
      </c>
      <c r="O28" s="67">
        <v>10085</v>
      </c>
      <c r="P28" s="67">
        <v>1581</v>
      </c>
      <c r="Q28" s="67">
        <v>8482</v>
      </c>
      <c r="R28" s="68">
        <v>12201789</v>
      </c>
    </row>
    <row r="29" spans="1:18" ht="24" customHeight="1" x14ac:dyDescent="0.2">
      <c r="A29" s="66">
        <v>20</v>
      </c>
      <c r="B29" s="251" t="s">
        <v>42</v>
      </c>
      <c r="C29" s="69">
        <v>34973145</v>
      </c>
      <c r="D29" s="67">
        <v>0</v>
      </c>
      <c r="E29" s="67">
        <v>0</v>
      </c>
      <c r="F29" s="67">
        <v>34973145</v>
      </c>
      <c r="G29" s="67">
        <v>690915</v>
      </c>
      <c r="H29" s="67">
        <v>0</v>
      </c>
      <c r="I29" s="67">
        <v>0</v>
      </c>
      <c r="J29" s="68">
        <v>690915</v>
      </c>
      <c r="K29" s="69">
        <v>21</v>
      </c>
      <c r="L29" s="67">
        <v>0</v>
      </c>
      <c r="M29" s="67">
        <v>21</v>
      </c>
      <c r="N29" s="67">
        <v>257900</v>
      </c>
      <c r="O29" s="67">
        <v>54189</v>
      </c>
      <c r="P29" s="67">
        <v>13052</v>
      </c>
      <c r="Q29" s="67">
        <v>8119</v>
      </c>
      <c r="R29" s="68">
        <v>35997341</v>
      </c>
    </row>
    <row r="30" spans="1:18" ht="24" customHeight="1" x14ac:dyDescent="0.2">
      <c r="A30" s="66">
        <v>21</v>
      </c>
      <c r="B30" s="251" t="s">
        <v>43</v>
      </c>
      <c r="C30" s="69">
        <v>22003661</v>
      </c>
      <c r="D30" s="67">
        <v>0</v>
      </c>
      <c r="E30" s="67">
        <v>0</v>
      </c>
      <c r="F30" s="67">
        <v>22003661</v>
      </c>
      <c r="G30" s="67">
        <v>513057</v>
      </c>
      <c r="H30" s="67">
        <v>33657</v>
      </c>
      <c r="I30" s="67">
        <v>24618</v>
      </c>
      <c r="J30" s="68">
        <v>571332</v>
      </c>
      <c r="K30" s="69">
        <v>0</v>
      </c>
      <c r="L30" s="67">
        <v>0</v>
      </c>
      <c r="M30" s="67">
        <v>0</v>
      </c>
      <c r="N30" s="67">
        <v>7640</v>
      </c>
      <c r="O30" s="67">
        <v>38313</v>
      </c>
      <c r="P30" s="67">
        <v>8089</v>
      </c>
      <c r="Q30" s="67">
        <v>1739</v>
      </c>
      <c r="R30" s="68">
        <v>22630774</v>
      </c>
    </row>
    <row r="31" spans="1:18" ht="24" customHeight="1" x14ac:dyDescent="0.2">
      <c r="A31" s="66">
        <v>22</v>
      </c>
      <c r="B31" s="251" t="s">
        <v>44</v>
      </c>
      <c r="C31" s="69">
        <v>7682871</v>
      </c>
      <c r="D31" s="67">
        <v>4426</v>
      </c>
      <c r="E31" s="67">
        <v>0</v>
      </c>
      <c r="F31" s="67">
        <v>7687297</v>
      </c>
      <c r="G31" s="67">
        <v>83314</v>
      </c>
      <c r="H31" s="67">
        <v>0</v>
      </c>
      <c r="I31" s="67">
        <v>0</v>
      </c>
      <c r="J31" s="68">
        <v>83314</v>
      </c>
      <c r="K31" s="69">
        <v>0</v>
      </c>
      <c r="L31" s="67">
        <v>0</v>
      </c>
      <c r="M31" s="67">
        <v>0</v>
      </c>
      <c r="N31" s="67">
        <v>0</v>
      </c>
      <c r="O31" s="67">
        <v>5459</v>
      </c>
      <c r="P31" s="67">
        <v>1161</v>
      </c>
      <c r="Q31" s="67">
        <v>4164</v>
      </c>
      <c r="R31" s="68">
        <v>7781395</v>
      </c>
    </row>
    <row r="32" spans="1:18" ht="24" customHeight="1" x14ac:dyDescent="0.2">
      <c r="A32" s="66">
        <v>23</v>
      </c>
      <c r="B32" s="251" t="s">
        <v>45</v>
      </c>
      <c r="C32" s="69">
        <v>30307930</v>
      </c>
      <c r="D32" s="67">
        <v>0</v>
      </c>
      <c r="E32" s="67">
        <v>0</v>
      </c>
      <c r="F32" s="67">
        <v>30307930</v>
      </c>
      <c r="G32" s="67">
        <v>331015</v>
      </c>
      <c r="H32" s="67">
        <v>67185</v>
      </c>
      <c r="I32" s="67">
        <v>0</v>
      </c>
      <c r="J32" s="68">
        <v>398200</v>
      </c>
      <c r="K32" s="69">
        <v>822</v>
      </c>
      <c r="L32" s="67">
        <v>0</v>
      </c>
      <c r="M32" s="67">
        <v>822</v>
      </c>
      <c r="N32" s="67">
        <v>57656</v>
      </c>
      <c r="O32" s="67">
        <v>67399</v>
      </c>
      <c r="P32" s="67">
        <v>21268</v>
      </c>
      <c r="Q32" s="67">
        <v>5394</v>
      </c>
      <c r="R32" s="68">
        <v>30858669</v>
      </c>
    </row>
    <row r="33" spans="1:18" ht="24" customHeight="1" x14ac:dyDescent="0.2">
      <c r="A33" s="66">
        <v>24</v>
      </c>
      <c r="B33" s="251" t="s">
        <v>46</v>
      </c>
      <c r="C33" s="69">
        <v>15884449</v>
      </c>
      <c r="D33" s="67">
        <v>21824</v>
      </c>
      <c r="E33" s="67">
        <v>0</v>
      </c>
      <c r="F33" s="67">
        <v>15906273</v>
      </c>
      <c r="G33" s="67">
        <v>701354</v>
      </c>
      <c r="H33" s="67">
        <v>0</v>
      </c>
      <c r="I33" s="67">
        <v>56134</v>
      </c>
      <c r="J33" s="68">
        <v>757488</v>
      </c>
      <c r="K33" s="69">
        <v>1752</v>
      </c>
      <c r="L33" s="67">
        <v>0</v>
      </c>
      <c r="M33" s="67">
        <v>1752</v>
      </c>
      <c r="N33" s="67">
        <v>88301</v>
      </c>
      <c r="O33" s="67">
        <v>33037</v>
      </c>
      <c r="P33" s="67">
        <v>4041</v>
      </c>
      <c r="Q33" s="67">
        <v>6417</v>
      </c>
      <c r="R33" s="68">
        <v>16797309</v>
      </c>
    </row>
    <row r="34" spans="1:18" ht="24" customHeight="1" x14ac:dyDescent="0.2">
      <c r="A34" s="70">
        <v>25</v>
      </c>
      <c r="B34" s="252" t="s">
        <v>202</v>
      </c>
      <c r="C34" s="74">
        <v>10470764</v>
      </c>
      <c r="D34" s="72">
        <v>10114</v>
      </c>
      <c r="E34" s="72">
        <v>0</v>
      </c>
      <c r="F34" s="72">
        <v>10480878</v>
      </c>
      <c r="G34" s="72">
        <v>200454</v>
      </c>
      <c r="H34" s="72">
        <v>0</v>
      </c>
      <c r="I34" s="72">
        <v>0</v>
      </c>
      <c r="J34" s="73">
        <v>200454</v>
      </c>
      <c r="K34" s="74">
        <v>1075</v>
      </c>
      <c r="L34" s="72">
        <v>0</v>
      </c>
      <c r="M34" s="72">
        <v>1075</v>
      </c>
      <c r="N34" s="123">
        <v>7005</v>
      </c>
      <c r="O34" s="123">
        <v>3047</v>
      </c>
      <c r="P34" s="123">
        <v>1835</v>
      </c>
      <c r="Q34" s="72">
        <v>2650</v>
      </c>
      <c r="R34" s="73">
        <v>10696944</v>
      </c>
    </row>
    <row r="35" spans="1:18" ht="24" customHeight="1" x14ac:dyDescent="0.2">
      <c r="A35" s="79"/>
      <c r="B35" s="253" t="s">
        <v>289</v>
      </c>
      <c r="C35" s="258">
        <f>SUM(C24:C34)</f>
        <v>197367829</v>
      </c>
      <c r="D35" s="75">
        <f>SUM(D24:D34)</f>
        <v>37966</v>
      </c>
      <c r="E35" s="75">
        <f t="shared" ref="E35:R35" si="1">SUM(E24:E34)</f>
        <v>0</v>
      </c>
      <c r="F35" s="75">
        <f t="shared" si="1"/>
        <v>197405795</v>
      </c>
      <c r="G35" s="75">
        <f t="shared" si="1"/>
        <v>3702164</v>
      </c>
      <c r="H35" s="75">
        <f t="shared" si="1"/>
        <v>135441</v>
      </c>
      <c r="I35" s="75">
        <f t="shared" si="1"/>
        <v>100345</v>
      </c>
      <c r="J35" s="75">
        <f t="shared" si="1"/>
        <v>3937950</v>
      </c>
      <c r="K35" s="75">
        <f t="shared" si="1"/>
        <v>6786</v>
      </c>
      <c r="L35" s="75">
        <f t="shared" si="1"/>
        <v>0</v>
      </c>
      <c r="M35" s="75">
        <f t="shared" si="1"/>
        <v>6786</v>
      </c>
      <c r="N35" s="75">
        <f t="shared" si="1"/>
        <v>578955</v>
      </c>
      <c r="O35" s="75">
        <f t="shared" si="1"/>
        <v>324498</v>
      </c>
      <c r="P35" s="75">
        <f t="shared" si="1"/>
        <v>59983</v>
      </c>
      <c r="Q35" s="75">
        <f t="shared" si="1"/>
        <v>61782</v>
      </c>
      <c r="R35" s="75">
        <f t="shared" si="1"/>
        <v>202375749</v>
      </c>
    </row>
    <row r="36" spans="1:18" ht="24" customHeight="1" thickBot="1" x14ac:dyDescent="0.25">
      <c r="A36" s="80"/>
      <c r="B36" s="254" t="s">
        <v>47</v>
      </c>
      <c r="C36" s="282">
        <f>SUM(C35,C23)</f>
        <v>1792752046</v>
      </c>
      <c r="D36" s="140">
        <f>SUM(D35,D23)</f>
        <v>154987</v>
      </c>
      <c r="E36" s="140">
        <f t="shared" ref="E36:R36" si="2">SUM(E35,E23)</f>
        <v>1956</v>
      </c>
      <c r="F36" s="140">
        <f t="shared" si="2"/>
        <v>1792908989</v>
      </c>
      <c r="G36" s="140">
        <f t="shared" si="2"/>
        <v>38669347</v>
      </c>
      <c r="H36" s="140">
        <f t="shared" si="2"/>
        <v>2190964</v>
      </c>
      <c r="I36" s="140">
        <f t="shared" si="2"/>
        <v>703982</v>
      </c>
      <c r="J36" s="140">
        <f t="shared" si="2"/>
        <v>41564293</v>
      </c>
      <c r="K36" s="140">
        <f t="shared" si="2"/>
        <v>420363</v>
      </c>
      <c r="L36" s="140">
        <f t="shared" si="2"/>
        <v>9100</v>
      </c>
      <c r="M36" s="140">
        <f t="shared" si="2"/>
        <v>429463</v>
      </c>
      <c r="N36" s="140">
        <f t="shared" si="2"/>
        <v>16542214</v>
      </c>
      <c r="O36" s="140">
        <f t="shared" si="2"/>
        <v>3492875</v>
      </c>
      <c r="P36" s="140">
        <f t="shared" si="2"/>
        <v>661495</v>
      </c>
      <c r="Q36" s="140">
        <f t="shared" si="2"/>
        <v>1095463</v>
      </c>
      <c r="R36" s="140">
        <f t="shared" si="2"/>
        <v>1856694792</v>
      </c>
    </row>
    <row r="37" spans="1:18" x14ac:dyDescent="0.15">
      <c r="A37" s="281"/>
      <c r="B37" s="281"/>
    </row>
    <row r="38" spans="1:18" x14ac:dyDescent="0.15">
      <c r="B38" s="157" t="s">
        <v>458</v>
      </c>
      <c r="C38" s="7">
        <f>SUM(C9:C22,C24:C34)</f>
        <v>1792752046</v>
      </c>
      <c r="D38" s="7">
        <f>SUM(D9:D22,D24:D34)</f>
        <v>154987</v>
      </c>
      <c r="E38" s="7">
        <f>SUM(E9:E22,E24:E34)</f>
        <v>1956</v>
      </c>
      <c r="F38" s="7">
        <f>SUM(C38:E38)</f>
        <v>1792908989</v>
      </c>
      <c r="G38" s="7">
        <f>SUM(G9:G22,G24:G34)</f>
        <v>38669347</v>
      </c>
      <c r="H38" s="7">
        <f>SUM(H9:H22,H24:H34)</f>
        <v>2190964</v>
      </c>
      <c r="I38" s="7">
        <f>SUM(I9:I22,I24:I34)</f>
        <v>703982</v>
      </c>
      <c r="J38" s="7">
        <f>SUM(G38:I38)</f>
        <v>41564293</v>
      </c>
      <c r="K38" s="7">
        <f>SUM(K9:K22,K24:K34)</f>
        <v>420363</v>
      </c>
      <c r="L38" s="7">
        <f>SUM(L9:L22,L24:L34)</f>
        <v>9100</v>
      </c>
      <c r="M38" s="7">
        <f>SUM(K38:L38)</f>
        <v>429463</v>
      </c>
      <c r="N38" s="7">
        <f>SUM(N9:N22,N24:N34)</f>
        <v>16542214</v>
      </c>
      <c r="O38" s="7">
        <f>SUM(O9:O22,O24:O34)</f>
        <v>3492875</v>
      </c>
      <c r="P38" s="7">
        <f>SUM(P9:P22,P24:P34)</f>
        <v>661495</v>
      </c>
      <c r="Q38" s="7">
        <f>SUM(Q9:Q22,Q24:Q34)</f>
        <v>1095463</v>
      </c>
      <c r="R38" s="7">
        <f>SUM(F38,J38,M38,N38:Q38)</f>
        <v>1856694792</v>
      </c>
    </row>
    <row r="39" spans="1:18" x14ac:dyDescent="0.15">
      <c r="C39" s="7">
        <f>C36-C38</f>
        <v>0</v>
      </c>
      <c r="D39" s="7">
        <f t="shared" ref="D39:R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>N36-N38</f>
        <v>0</v>
      </c>
      <c r="O39" s="7">
        <f>O36-O38</f>
        <v>0</v>
      </c>
      <c r="P39" s="7">
        <f t="shared" si="3"/>
        <v>0</v>
      </c>
      <c r="Q39" s="7">
        <f t="shared" si="3"/>
        <v>0</v>
      </c>
      <c r="R39" s="7">
        <f t="shared" si="3"/>
        <v>0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L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3" width="23.375" style="7" customWidth="1"/>
    <col min="14" max="15" width="24.625" style="7" customWidth="1"/>
    <col min="16" max="21" width="15.25" style="7" customWidth="1"/>
    <col min="22" max="28" width="17.25" style="7" customWidth="1"/>
    <col min="29" max="16384" width="11" style="7"/>
  </cols>
  <sheetData>
    <row r="1" spans="1:220" ht="20.100000000000001" customHeight="1" x14ac:dyDescent="0.15"/>
    <row r="2" spans="1:220" ht="20.100000000000001" customHeight="1" x14ac:dyDescent="0.15">
      <c r="B2" s="25"/>
      <c r="C2" s="288" t="s">
        <v>675</v>
      </c>
      <c r="K2" s="288" t="str">
        <f>C2</f>
        <v>第１７表  令和元（2019）年度分県民税の所得割額等</v>
      </c>
      <c r="L2" s="288"/>
      <c r="P2" s="288" t="str">
        <f>C2</f>
        <v>第１７表  令和元（2019）年度分県民税の所得割額等</v>
      </c>
    </row>
    <row r="3" spans="1:220" s="26" customFormat="1" ht="20.100000000000001" customHeight="1" thickBot="1" x14ac:dyDescent="0.25">
      <c r="C3" s="289" t="s">
        <v>356</v>
      </c>
      <c r="D3" s="82"/>
      <c r="E3" s="82"/>
      <c r="F3" s="83"/>
      <c r="J3" s="157" t="s">
        <v>398</v>
      </c>
      <c r="K3" s="289" t="s">
        <v>357</v>
      </c>
      <c r="L3" s="289"/>
      <c r="M3" s="83"/>
      <c r="O3" s="157" t="s">
        <v>398</v>
      </c>
      <c r="P3" s="289" t="s">
        <v>358</v>
      </c>
      <c r="AA3" s="83"/>
      <c r="AB3" s="157" t="s">
        <v>401</v>
      </c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</row>
    <row r="4" spans="1:220" ht="24" customHeight="1" x14ac:dyDescent="0.15">
      <c r="A4" s="27"/>
      <c r="B4" s="243"/>
      <c r="C4" s="267"/>
      <c r="D4" s="28"/>
      <c r="E4" s="85"/>
      <c r="F4" s="450" t="s">
        <v>107</v>
      </c>
      <c r="G4" s="450"/>
      <c r="H4" s="30"/>
      <c r="I4" s="30"/>
      <c r="J4" s="86"/>
      <c r="K4" s="30" t="s">
        <v>108</v>
      </c>
      <c r="L4" s="30"/>
      <c r="M4" s="30"/>
      <c r="N4" s="30"/>
      <c r="O4" s="31"/>
      <c r="P4" s="131" t="s">
        <v>109</v>
      </c>
      <c r="Q4" s="28"/>
      <c r="R4" s="28"/>
      <c r="S4" s="28"/>
      <c r="T4" s="28"/>
      <c r="U4" s="28"/>
      <c r="V4" s="88"/>
      <c r="W4" s="88"/>
      <c r="X4" s="89"/>
      <c r="Y4" s="90"/>
      <c r="Z4" s="28" t="s">
        <v>110</v>
      </c>
      <c r="AA4" s="28"/>
      <c r="AB4" s="31"/>
    </row>
    <row r="5" spans="1:220" ht="24" customHeight="1" x14ac:dyDescent="0.2">
      <c r="A5" s="32"/>
      <c r="B5" s="244"/>
      <c r="C5" s="257" t="s">
        <v>111</v>
      </c>
      <c r="D5" s="92" t="s">
        <v>112</v>
      </c>
      <c r="E5" s="93"/>
      <c r="F5" s="94"/>
      <c r="G5" s="95"/>
      <c r="H5" s="96" t="s">
        <v>113</v>
      </c>
      <c r="I5" s="97"/>
      <c r="J5" s="98"/>
      <c r="K5" s="230"/>
      <c r="L5" s="230"/>
      <c r="M5" s="230"/>
      <c r="N5" s="230"/>
      <c r="O5" s="100"/>
      <c r="P5" s="101"/>
      <c r="Q5" s="102"/>
      <c r="R5" s="307" t="s">
        <v>359</v>
      </c>
      <c r="S5" s="103"/>
      <c r="T5" s="104"/>
      <c r="U5" s="41"/>
      <c r="V5" s="105"/>
      <c r="W5" s="310" t="s">
        <v>208</v>
      </c>
      <c r="X5" s="311" t="s">
        <v>420</v>
      </c>
      <c r="Y5" s="106"/>
      <c r="Z5" s="312" t="s">
        <v>191</v>
      </c>
      <c r="AA5" s="45" t="s">
        <v>191</v>
      </c>
      <c r="AB5" s="107"/>
    </row>
    <row r="6" spans="1:220" ht="24" customHeight="1" x14ac:dyDescent="0.15">
      <c r="A6" s="42" t="s">
        <v>9</v>
      </c>
      <c r="B6" s="245"/>
      <c r="C6" s="153" t="s">
        <v>114</v>
      </c>
      <c r="D6" s="108" t="s">
        <v>360</v>
      </c>
      <c r="E6" s="108" t="s">
        <v>361</v>
      </c>
      <c r="F6" s="109" t="s">
        <v>362</v>
      </c>
      <c r="G6" s="110" t="s">
        <v>79</v>
      </c>
      <c r="H6" s="34" t="s">
        <v>360</v>
      </c>
      <c r="I6" s="111" t="s">
        <v>363</v>
      </c>
      <c r="J6" s="112" t="s">
        <v>79</v>
      </c>
      <c r="K6" s="56" t="s">
        <v>521</v>
      </c>
      <c r="L6" s="56" t="s">
        <v>523</v>
      </c>
      <c r="M6" s="114" t="s">
        <v>305</v>
      </c>
      <c r="N6" s="115" t="s">
        <v>165</v>
      </c>
      <c r="O6" s="116" t="s">
        <v>12</v>
      </c>
      <c r="P6" s="117" t="s">
        <v>211</v>
      </c>
      <c r="Q6" s="56" t="s">
        <v>364</v>
      </c>
      <c r="R6" s="58" t="s">
        <v>365</v>
      </c>
      <c r="S6" s="56" t="s">
        <v>217</v>
      </c>
      <c r="T6" s="38" t="s">
        <v>230</v>
      </c>
      <c r="U6" s="59" t="s">
        <v>12</v>
      </c>
      <c r="V6" s="56" t="s">
        <v>115</v>
      </c>
      <c r="W6" s="56" t="s">
        <v>209</v>
      </c>
      <c r="X6" s="300" t="s">
        <v>207</v>
      </c>
      <c r="Y6" s="118" t="s">
        <v>116</v>
      </c>
      <c r="Z6" s="56" t="s">
        <v>192</v>
      </c>
      <c r="AA6" s="56" t="s">
        <v>192</v>
      </c>
      <c r="AB6" s="112" t="s">
        <v>12</v>
      </c>
    </row>
    <row r="7" spans="1:220" ht="24" customHeight="1" x14ac:dyDescent="0.2">
      <c r="A7" s="32"/>
      <c r="B7" s="40"/>
      <c r="C7" s="153" t="s">
        <v>117</v>
      </c>
      <c r="D7" s="118" t="s">
        <v>331</v>
      </c>
      <c r="E7" s="118" t="s">
        <v>332</v>
      </c>
      <c r="F7" s="57" t="s">
        <v>332</v>
      </c>
      <c r="G7" s="110"/>
      <c r="H7" s="56" t="s">
        <v>331</v>
      </c>
      <c r="I7" s="119" t="s">
        <v>333</v>
      </c>
      <c r="J7" s="60"/>
      <c r="K7" s="56" t="s">
        <v>522</v>
      </c>
      <c r="L7" s="56" t="s">
        <v>522</v>
      </c>
      <c r="M7" s="56" t="s">
        <v>306</v>
      </c>
      <c r="N7" s="56" t="s">
        <v>366</v>
      </c>
      <c r="O7" s="112"/>
      <c r="P7" s="120"/>
      <c r="Q7" s="44"/>
      <c r="R7" s="296" t="s">
        <v>367</v>
      </c>
      <c r="S7" s="308" t="s">
        <v>218</v>
      </c>
      <c r="T7" s="309" t="s">
        <v>218</v>
      </c>
      <c r="U7" s="56"/>
      <c r="V7" s="105"/>
      <c r="W7" s="105"/>
      <c r="X7" s="121"/>
      <c r="Y7" s="121"/>
      <c r="Z7" s="297" t="s">
        <v>189</v>
      </c>
      <c r="AA7" s="297" t="s">
        <v>190</v>
      </c>
      <c r="AB7" s="112"/>
    </row>
    <row r="8" spans="1:220" s="337" customFormat="1" ht="24" customHeight="1" x14ac:dyDescent="0.2">
      <c r="A8" s="334"/>
      <c r="B8" s="335"/>
      <c r="C8" s="321" t="s">
        <v>514</v>
      </c>
      <c r="D8" s="9" t="s">
        <v>479</v>
      </c>
      <c r="E8" s="9" t="s">
        <v>515</v>
      </c>
      <c r="F8" s="11" t="s">
        <v>516</v>
      </c>
      <c r="G8" s="354" t="s">
        <v>517</v>
      </c>
      <c r="H8" s="8" t="s">
        <v>518</v>
      </c>
      <c r="I8" s="11" t="s">
        <v>519</v>
      </c>
      <c r="J8" s="12" t="s">
        <v>520</v>
      </c>
      <c r="K8" s="6" t="s">
        <v>525</v>
      </c>
      <c r="L8" s="6" t="s">
        <v>524</v>
      </c>
      <c r="M8" s="6" t="s">
        <v>526</v>
      </c>
      <c r="N8" s="8" t="s">
        <v>527</v>
      </c>
      <c r="O8" s="12" t="s">
        <v>528</v>
      </c>
      <c r="P8" s="13" t="s">
        <v>529</v>
      </c>
      <c r="Q8" s="14" t="s">
        <v>530</v>
      </c>
      <c r="R8" s="17" t="s">
        <v>531</v>
      </c>
      <c r="S8" s="14" t="s">
        <v>532</v>
      </c>
      <c r="T8" s="17" t="s">
        <v>533</v>
      </c>
      <c r="U8" s="18" t="s">
        <v>534</v>
      </c>
      <c r="V8" s="14" t="s">
        <v>535</v>
      </c>
      <c r="W8" s="14" t="s">
        <v>536</v>
      </c>
      <c r="X8" s="207" t="s">
        <v>537</v>
      </c>
      <c r="Y8" s="207" t="s">
        <v>538</v>
      </c>
      <c r="Z8" s="9" t="s">
        <v>539</v>
      </c>
      <c r="AA8" s="9" t="s">
        <v>540</v>
      </c>
      <c r="AB8" s="12" t="s">
        <v>541</v>
      </c>
    </row>
    <row r="9" spans="1:220" ht="24" customHeight="1" x14ac:dyDescent="0.2">
      <c r="A9" s="62">
        <v>1</v>
      </c>
      <c r="B9" s="246" t="s">
        <v>28</v>
      </c>
      <c r="C9" s="65">
        <v>22564731</v>
      </c>
      <c r="D9" s="63">
        <v>264352</v>
      </c>
      <c r="E9" s="63">
        <v>21157</v>
      </c>
      <c r="F9" s="63">
        <v>2676</v>
      </c>
      <c r="G9" s="63">
        <v>288185</v>
      </c>
      <c r="H9" s="63">
        <v>8114</v>
      </c>
      <c r="I9" s="63">
        <v>182</v>
      </c>
      <c r="J9" s="64">
        <v>8296</v>
      </c>
      <c r="K9" s="122">
        <v>97880</v>
      </c>
      <c r="L9" s="122">
        <v>26842</v>
      </c>
      <c r="M9" s="122">
        <v>3758</v>
      </c>
      <c r="N9" s="63">
        <v>3990</v>
      </c>
      <c r="O9" s="64">
        <v>22993682</v>
      </c>
      <c r="P9" s="65">
        <v>319736</v>
      </c>
      <c r="Q9" s="63">
        <v>21061</v>
      </c>
      <c r="R9" s="63">
        <v>332446</v>
      </c>
      <c r="S9" s="63">
        <v>506314</v>
      </c>
      <c r="T9" s="63">
        <v>413</v>
      </c>
      <c r="U9" s="63">
        <v>1179970</v>
      </c>
      <c r="V9" s="63">
        <v>1788</v>
      </c>
      <c r="W9" s="63">
        <v>18741</v>
      </c>
      <c r="X9" s="63">
        <v>17769</v>
      </c>
      <c r="Y9" s="63">
        <v>0</v>
      </c>
      <c r="Z9" s="63">
        <v>21316621</v>
      </c>
      <c r="AA9" s="63">
        <v>458793</v>
      </c>
      <c r="AB9" s="64">
        <v>21775414</v>
      </c>
    </row>
    <row r="10" spans="1:220" ht="24" customHeight="1" x14ac:dyDescent="0.2">
      <c r="A10" s="66">
        <v>2</v>
      </c>
      <c r="B10" s="247" t="s">
        <v>29</v>
      </c>
      <c r="C10" s="69">
        <v>4869030</v>
      </c>
      <c r="D10" s="67">
        <v>53899</v>
      </c>
      <c r="E10" s="67">
        <v>1229</v>
      </c>
      <c r="F10" s="67">
        <v>516</v>
      </c>
      <c r="G10" s="67">
        <v>55644</v>
      </c>
      <c r="H10" s="67">
        <v>1392</v>
      </c>
      <c r="I10" s="67">
        <v>0</v>
      </c>
      <c r="J10" s="68">
        <v>1392</v>
      </c>
      <c r="K10" s="67">
        <v>29863</v>
      </c>
      <c r="L10" s="67">
        <v>5772</v>
      </c>
      <c r="M10" s="67">
        <v>1726</v>
      </c>
      <c r="N10" s="67">
        <v>3135</v>
      </c>
      <c r="O10" s="68">
        <v>4966562</v>
      </c>
      <c r="P10" s="69">
        <v>90940</v>
      </c>
      <c r="Q10" s="67">
        <v>4120</v>
      </c>
      <c r="R10" s="67">
        <v>80413</v>
      </c>
      <c r="S10" s="67">
        <v>71906</v>
      </c>
      <c r="T10" s="67">
        <v>6</v>
      </c>
      <c r="U10" s="67">
        <v>247385</v>
      </c>
      <c r="V10" s="67">
        <v>644</v>
      </c>
      <c r="W10" s="67">
        <v>4445</v>
      </c>
      <c r="X10" s="67">
        <v>3376</v>
      </c>
      <c r="Y10" s="67">
        <v>11</v>
      </c>
      <c r="Z10" s="67">
        <v>4554831</v>
      </c>
      <c r="AA10" s="67">
        <v>155870</v>
      </c>
      <c r="AB10" s="68">
        <v>4710701</v>
      </c>
    </row>
    <row r="11" spans="1:220" ht="24" customHeight="1" x14ac:dyDescent="0.2">
      <c r="A11" s="66">
        <v>3</v>
      </c>
      <c r="B11" s="247" t="s">
        <v>30</v>
      </c>
      <c r="C11" s="69">
        <v>5297685</v>
      </c>
      <c r="D11" s="67">
        <v>49220</v>
      </c>
      <c r="E11" s="67">
        <v>2139</v>
      </c>
      <c r="F11" s="67">
        <v>535</v>
      </c>
      <c r="G11" s="67">
        <v>51894</v>
      </c>
      <c r="H11" s="67">
        <v>537</v>
      </c>
      <c r="I11" s="67">
        <v>0</v>
      </c>
      <c r="J11" s="68">
        <v>537</v>
      </c>
      <c r="K11" s="67">
        <v>8504</v>
      </c>
      <c r="L11" s="67">
        <v>4982</v>
      </c>
      <c r="M11" s="67">
        <v>762</v>
      </c>
      <c r="N11" s="67">
        <v>1218</v>
      </c>
      <c r="O11" s="68">
        <v>5365582</v>
      </c>
      <c r="P11" s="69">
        <v>103143</v>
      </c>
      <c r="Q11" s="67">
        <v>5001</v>
      </c>
      <c r="R11" s="67">
        <v>99386</v>
      </c>
      <c r="S11" s="67">
        <v>67131</v>
      </c>
      <c r="T11" s="67">
        <v>85</v>
      </c>
      <c r="U11" s="67">
        <v>274746</v>
      </c>
      <c r="V11" s="67">
        <v>587</v>
      </c>
      <c r="W11" s="67">
        <v>3989</v>
      </c>
      <c r="X11" s="67">
        <v>5087</v>
      </c>
      <c r="Y11" s="67">
        <v>62</v>
      </c>
      <c r="Z11" s="67">
        <v>4898768</v>
      </c>
      <c r="AA11" s="67">
        <v>182343</v>
      </c>
      <c r="AB11" s="68">
        <v>5081111</v>
      </c>
    </row>
    <row r="12" spans="1:220" ht="24" customHeight="1" x14ac:dyDescent="0.2">
      <c r="A12" s="66">
        <v>4</v>
      </c>
      <c r="B12" s="247" t="s">
        <v>31</v>
      </c>
      <c r="C12" s="69">
        <v>3868643</v>
      </c>
      <c r="D12" s="67">
        <v>47018</v>
      </c>
      <c r="E12" s="67">
        <v>0</v>
      </c>
      <c r="F12" s="67">
        <v>669</v>
      </c>
      <c r="G12" s="67">
        <v>47687</v>
      </c>
      <c r="H12" s="67">
        <v>137</v>
      </c>
      <c r="I12" s="67">
        <v>0</v>
      </c>
      <c r="J12" s="68">
        <v>137</v>
      </c>
      <c r="K12" s="67">
        <v>38944</v>
      </c>
      <c r="L12" s="67">
        <v>3135</v>
      </c>
      <c r="M12" s="67">
        <v>504</v>
      </c>
      <c r="N12" s="67">
        <v>1417</v>
      </c>
      <c r="O12" s="68">
        <v>3960467</v>
      </c>
      <c r="P12" s="69">
        <v>74504</v>
      </c>
      <c r="Q12" s="67">
        <v>2460</v>
      </c>
      <c r="R12" s="67">
        <v>79031</v>
      </c>
      <c r="S12" s="67">
        <v>48708</v>
      </c>
      <c r="T12" s="67">
        <v>244</v>
      </c>
      <c r="U12" s="67">
        <v>204947</v>
      </c>
      <c r="V12" s="67">
        <v>483</v>
      </c>
      <c r="W12" s="67">
        <v>2955</v>
      </c>
      <c r="X12" s="67">
        <v>2091</v>
      </c>
      <c r="Y12" s="67">
        <v>0</v>
      </c>
      <c r="Z12" s="67">
        <v>3609688</v>
      </c>
      <c r="AA12" s="67">
        <v>140303</v>
      </c>
      <c r="AB12" s="68">
        <v>3749991</v>
      </c>
    </row>
    <row r="13" spans="1:220" ht="24" customHeight="1" x14ac:dyDescent="0.2">
      <c r="A13" s="66">
        <v>5</v>
      </c>
      <c r="B13" s="247" t="s">
        <v>32</v>
      </c>
      <c r="C13" s="69">
        <v>3202665</v>
      </c>
      <c r="D13" s="67">
        <v>34145</v>
      </c>
      <c r="E13" s="67">
        <v>1369</v>
      </c>
      <c r="F13" s="67">
        <v>1128</v>
      </c>
      <c r="G13" s="67">
        <v>36642</v>
      </c>
      <c r="H13" s="67">
        <v>195</v>
      </c>
      <c r="I13" s="67">
        <v>0</v>
      </c>
      <c r="J13" s="68">
        <v>195</v>
      </c>
      <c r="K13" s="67">
        <v>739</v>
      </c>
      <c r="L13" s="67">
        <v>3345</v>
      </c>
      <c r="M13" s="67">
        <v>1098</v>
      </c>
      <c r="N13" s="67">
        <v>198</v>
      </c>
      <c r="O13" s="68">
        <v>3244882</v>
      </c>
      <c r="P13" s="69">
        <v>62077</v>
      </c>
      <c r="Q13" s="67">
        <v>3124</v>
      </c>
      <c r="R13" s="67">
        <v>59503</v>
      </c>
      <c r="S13" s="67">
        <v>32933</v>
      </c>
      <c r="T13" s="67">
        <v>86</v>
      </c>
      <c r="U13" s="67">
        <v>157723</v>
      </c>
      <c r="V13" s="67">
        <v>387</v>
      </c>
      <c r="W13" s="67">
        <v>2497</v>
      </c>
      <c r="X13" s="67">
        <v>1502</v>
      </c>
      <c r="Y13" s="67">
        <v>0</v>
      </c>
      <c r="Z13" s="67">
        <v>2979040</v>
      </c>
      <c r="AA13" s="67">
        <v>103733</v>
      </c>
      <c r="AB13" s="68">
        <v>3082773</v>
      </c>
    </row>
    <row r="14" spans="1:220" ht="24" customHeight="1" x14ac:dyDescent="0.2">
      <c r="A14" s="66">
        <v>6</v>
      </c>
      <c r="B14" s="247" t="s">
        <v>33</v>
      </c>
      <c r="C14" s="69">
        <v>2438606</v>
      </c>
      <c r="D14" s="67">
        <v>20389</v>
      </c>
      <c r="E14" s="67">
        <v>1463</v>
      </c>
      <c r="F14" s="67">
        <v>147</v>
      </c>
      <c r="G14" s="67">
        <v>21999</v>
      </c>
      <c r="H14" s="67">
        <v>184</v>
      </c>
      <c r="I14" s="67">
        <v>0</v>
      </c>
      <c r="J14" s="68">
        <v>184</v>
      </c>
      <c r="K14" s="67">
        <v>494</v>
      </c>
      <c r="L14" s="67">
        <v>2061</v>
      </c>
      <c r="M14" s="67">
        <v>358</v>
      </c>
      <c r="N14" s="67">
        <v>516</v>
      </c>
      <c r="O14" s="68">
        <v>2464218</v>
      </c>
      <c r="P14" s="69">
        <v>52217</v>
      </c>
      <c r="Q14" s="67">
        <v>893</v>
      </c>
      <c r="R14" s="67">
        <v>32106</v>
      </c>
      <c r="S14" s="67">
        <v>17799</v>
      </c>
      <c r="T14" s="67">
        <v>10</v>
      </c>
      <c r="U14" s="67">
        <v>103025</v>
      </c>
      <c r="V14" s="67">
        <v>342</v>
      </c>
      <c r="W14" s="67">
        <v>1424</v>
      </c>
      <c r="X14" s="67">
        <v>1262</v>
      </c>
      <c r="Y14" s="67">
        <v>54</v>
      </c>
      <c r="Z14" s="67">
        <v>2294135</v>
      </c>
      <c r="AA14" s="67">
        <v>63976</v>
      </c>
      <c r="AB14" s="68">
        <v>2358111</v>
      </c>
    </row>
    <row r="15" spans="1:220" ht="24" customHeight="1" x14ac:dyDescent="0.2">
      <c r="A15" s="66">
        <v>7</v>
      </c>
      <c r="B15" s="247" t="s">
        <v>34</v>
      </c>
      <c r="C15" s="69">
        <v>6374911</v>
      </c>
      <c r="D15" s="67">
        <v>75164</v>
      </c>
      <c r="E15" s="67">
        <v>4504</v>
      </c>
      <c r="F15" s="67">
        <v>1874</v>
      </c>
      <c r="G15" s="67">
        <v>81542</v>
      </c>
      <c r="H15" s="67">
        <v>287</v>
      </c>
      <c r="I15" s="67">
        <v>0</v>
      </c>
      <c r="J15" s="68">
        <v>287</v>
      </c>
      <c r="K15" s="67">
        <v>4076</v>
      </c>
      <c r="L15" s="67">
        <v>5567</v>
      </c>
      <c r="M15" s="67">
        <v>1128</v>
      </c>
      <c r="N15" s="67">
        <v>1246</v>
      </c>
      <c r="O15" s="68">
        <v>6468757</v>
      </c>
      <c r="P15" s="69">
        <v>105033</v>
      </c>
      <c r="Q15" s="67">
        <v>3519</v>
      </c>
      <c r="R15" s="67">
        <v>118680</v>
      </c>
      <c r="S15" s="67">
        <v>105834</v>
      </c>
      <c r="T15" s="67">
        <v>132</v>
      </c>
      <c r="U15" s="67">
        <v>333198</v>
      </c>
      <c r="V15" s="67">
        <v>800</v>
      </c>
      <c r="W15" s="67">
        <v>3292</v>
      </c>
      <c r="X15" s="67">
        <v>3014</v>
      </c>
      <c r="Y15" s="67">
        <v>895</v>
      </c>
      <c r="Z15" s="67">
        <v>5901565</v>
      </c>
      <c r="AA15" s="67">
        <v>225993</v>
      </c>
      <c r="AB15" s="68">
        <v>6127558</v>
      </c>
    </row>
    <row r="16" spans="1:220" ht="24" customHeight="1" x14ac:dyDescent="0.2">
      <c r="A16" s="66">
        <v>8</v>
      </c>
      <c r="B16" s="247" t="s">
        <v>35</v>
      </c>
      <c r="C16" s="69">
        <v>2723944</v>
      </c>
      <c r="D16" s="67">
        <v>29333</v>
      </c>
      <c r="E16" s="67">
        <v>130</v>
      </c>
      <c r="F16" s="67">
        <v>0</v>
      </c>
      <c r="G16" s="67">
        <v>29463</v>
      </c>
      <c r="H16" s="67">
        <v>627</v>
      </c>
      <c r="I16" s="67">
        <v>0</v>
      </c>
      <c r="J16" s="68">
        <v>627</v>
      </c>
      <c r="K16" s="67">
        <v>1334</v>
      </c>
      <c r="L16" s="67">
        <v>2136</v>
      </c>
      <c r="M16" s="67">
        <v>646</v>
      </c>
      <c r="N16" s="67">
        <v>154</v>
      </c>
      <c r="O16" s="68">
        <v>2758304</v>
      </c>
      <c r="P16" s="69">
        <v>51034</v>
      </c>
      <c r="Q16" s="67">
        <v>1346</v>
      </c>
      <c r="R16" s="67">
        <v>56253</v>
      </c>
      <c r="S16" s="67">
        <v>26397</v>
      </c>
      <c r="T16" s="67">
        <v>7</v>
      </c>
      <c r="U16" s="67">
        <v>135037</v>
      </c>
      <c r="V16" s="67">
        <v>394</v>
      </c>
      <c r="W16" s="67">
        <v>2174</v>
      </c>
      <c r="X16" s="67">
        <v>669</v>
      </c>
      <c r="Y16" s="67">
        <v>173</v>
      </c>
      <c r="Z16" s="67">
        <v>2516239</v>
      </c>
      <c r="AA16" s="67">
        <v>103618</v>
      </c>
      <c r="AB16" s="68">
        <v>2619857</v>
      </c>
    </row>
    <row r="17" spans="1:28" ht="24" customHeight="1" x14ac:dyDescent="0.2">
      <c r="A17" s="66">
        <v>9</v>
      </c>
      <c r="B17" s="247" t="s">
        <v>36</v>
      </c>
      <c r="C17" s="69">
        <v>2353832</v>
      </c>
      <c r="D17" s="67">
        <v>14962</v>
      </c>
      <c r="E17" s="67">
        <v>928</v>
      </c>
      <c r="F17" s="67">
        <v>0</v>
      </c>
      <c r="G17" s="67">
        <v>15890</v>
      </c>
      <c r="H17" s="67">
        <v>311</v>
      </c>
      <c r="I17" s="67">
        <v>0</v>
      </c>
      <c r="J17" s="68">
        <v>311</v>
      </c>
      <c r="K17" s="67">
        <v>507</v>
      </c>
      <c r="L17" s="67">
        <v>1241</v>
      </c>
      <c r="M17" s="67">
        <v>292</v>
      </c>
      <c r="N17" s="67">
        <v>253</v>
      </c>
      <c r="O17" s="68">
        <v>2372326</v>
      </c>
      <c r="P17" s="69">
        <v>44787</v>
      </c>
      <c r="Q17" s="67">
        <v>896</v>
      </c>
      <c r="R17" s="67">
        <v>39472</v>
      </c>
      <c r="S17" s="67">
        <v>27849</v>
      </c>
      <c r="T17" s="67">
        <v>73</v>
      </c>
      <c r="U17" s="67">
        <v>113077</v>
      </c>
      <c r="V17" s="67">
        <v>311</v>
      </c>
      <c r="W17" s="67">
        <v>837</v>
      </c>
      <c r="X17" s="67">
        <v>859</v>
      </c>
      <c r="Y17" s="67">
        <v>644</v>
      </c>
      <c r="Z17" s="67">
        <v>2181168</v>
      </c>
      <c r="AA17" s="67">
        <v>75430</v>
      </c>
      <c r="AB17" s="68">
        <v>2256598</v>
      </c>
    </row>
    <row r="18" spans="1:28" ht="24" customHeight="1" x14ac:dyDescent="0.2">
      <c r="A18" s="66">
        <v>10</v>
      </c>
      <c r="B18" s="247" t="s">
        <v>184</v>
      </c>
      <c r="C18" s="69">
        <v>1011748</v>
      </c>
      <c r="D18" s="67">
        <v>6039</v>
      </c>
      <c r="E18" s="67">
        <v>72</v>
      </c>
      <c r="F18" s="67">
        <v>0</v>
      </c>
      <c r="G18" s="67">
        <v>6111</v>
      </c>
      <c r="H18" s="67">
        <v>77</v>
      </c>
      <c r="I18" s="67">
        <v>0</v>
      </c>
      <c r="J18" s="68">
        <v>77</v>
      </c>
      <c r="K18" s="67">
        <v>3253</v>
      </c>
      <c r="L18" s="67">
        <v>2355</v>
      </c>
      <c r="M18" s="67">
        <v>270</v>
      </c>
      <c r="N18" s="67">
        <v>571</v>
      </c>
      <c r="O18" s="68">
        <v>1024385</v>
      </c>
      <c r="P18" s="69">
        <v>20774</v>
      </c>
      <c r="Q18" s="67">
        <v>778</v>
      </c>
      <c r="R18" s="67">
        <v>17449</v>
      </c>
      <c r="S18" s="67">
        <v>12479</v>
      </c>
      <c r="T18" s="67">
        <v>0</v>
      </c>
      <c r="U18" s="67">
        <v>51480</v>
      </c>
      <c r="V18" s="67">
        <v>81</v>
      </c>
      <c r="W18" s="67">
        <v>757</v>
      </c>
      <c r="X18" s="67">
        <v>557</v>
      </c>
      <c r="Y18" s="67">
        <v>0</v>
      </c>
      <c r="Z18" s="67">
        <v>941675</v>
      </c>
      <c r="AA18" s="67">
        <v>29835</v>
      </c>
      <c r="AB18" s="68">
        <v>971510</v>
      </c>
    </row>
    <row r="19" spans="1:28" ht="24" customHeight="1" x14ac:dyDescent="0.2">
      <c r="A19" s="66">
        <v>11</v>
      </c>
      <c r="B19" s="247" t="s">
        <v>176</v>
      </c>
      <c r="C19" s="69">
        <v>4043724</v>
      </c>
      <c r="D19" s="67">
        <v>43270</v>
      </c>
      <c r="E19" s="67">
        <v>598</v>
      </c>
      <c r="F19" s="67">
        <v>1276</v>
      </c>
      <c r="G19" s="67">
        <v>45144</v>
      </c>
      <c r="H19" s="67">
        <v>2237</v>
      </c>
      <c r="I19" s="67">
        <v>0</v>
      </c>
      <c r="J19" s="68">
        <v>2237</v>
      </c>
      <c r="K19" s="67">
        <v>132367</v>
      </c>
      <c r="L19" s="67">
        <v>2363</v>
      </c>
      <c r="M19" s="67">
        <v>544</v>
      </c>
      <c r="N19" s="67">
        <v>550</v>
      </c>
      <c r="O19" s="68">
        <v>4226929</v>
      </c>
      <c r="P19" s="69">
        <v>74714</v>
      </c>
      <c r="Q19" s="67">
        <v>2165</v>
      </c>
      <c r="R19" s="67">
        <v>71298</v>
      </c>
      <c r="S19" s="67">
        <v>52666</v>
      </c>
      <c r="T19" s="67">
        <v>163</v>
      </c>
      <c r="U19" s="67">
        <v>201006</v>
      </c>
      <c r="V19" s="67">
        <v>802</v>
      </c>
      <c r="W19" s="67">
        <v>2158</v>
      </c>
      <c r="X19" s="67">
        <v>2280</v>
      </c>
      <c r="Y19" s="67">
        <v>101</v>
      </c>
      <c r="Z19" s="67">
        <v>3888093</v>
      </c>
      <c r="AA19" s="67">
        <v>132489</v>
      </c>
      <c r="AB19" s="68">
        <v>4020582</v>
      </c>
    </row>
    <row r="20" spans="1:28" ht="24" customHeight="1" x14ac:dyDescent="0.2">
      <c r="A20" s="70">
        <v>12</v>
      </c>
      <c r="B20" s="248" t="s">
        <v>177</v>
      </c>
      <c r="C20" s="69">
        <v>1561982</v>
      </c>
      <c r="D20" s="67">
        <v>20704</v>
      </c>
      <c r="E20" s="67">
        <v>716</v>
      </c>
      <c r="F20" s="67">
        <v>326</v>
      </c>
      <c r="G20" s="67">
        <v>21746</v>
      </c>
      <c r="H20" s="67">
        <v>115</v>
      </c>
      <c r="I20" s="67">
        <v>0</v>
      </c>
      <c r="J20" s="68">
        <v>115</v>
      </c>
      <c r="K20" s="67">
        <v>346</v>
      </c>
      <c r="L20" s="67">
        <v>1257</v>
      </c>
      <c r="M20" s="67">
        <v>144</v>
      </c>
      <c r="N20" s="67">
        <v>6872</v>
      </c>
      <c r="O20" s="68">
        <v>1592462</v>
      </c>
      <c r="P20" s="69">
        <v>27237</v>
      </c>
      <c r="Q20" s="67">
        <v>832</v>
      </c>
      <c r="R20" s="67">
        <v>32349</v>
      </c>
      <c r="S20" s="67">
        <v>21120</v>
      </c>
      <c r="T20" s="67">
        <v>193</v>
      </c>
      <c r="U20" s="67">
        <v>81731</v>
      </c>
      <c r="V20" s="67">
        <v>189</v>
      </c>
      <c r="W20" s="67">
        <v>976</v>
      </c>
      <c r="X20" s="67">
        <v>686</v>
      </c>
      <c r="Y20" s="67">
        <v>0</v>
      </c>
      <c r="Z20" s="67">
        <v>1448995</v>
      </c>
      <c r="AA20" s="67">
        <v>59885</v>
      </c>
      <c r="AB20" s="68">
        <v>1508880</v>
      </c>
    </row>
    <row r="21" spans="1:28" ht="24" customHeight="1" x14ac:dyDescent="0.2">
      <c r="A21" s="71">
        <v>13</v>
      </c>
      <c r="B21" s="251" t="s">
        <v>200</v>
      </c>
      <c r="C21" s="69">
        <v>738726</v>
      </c>
      <c r="D21" s="67">
        <v>4781</v>
      </c>
      <c r="E21" s="67">
        <v>0</v>
      </c>
      <c r="F21" s="67">
        <v>0</v>
      </c>
      <c r="G21" s="67">
        <v>4781</v>
      </c>
      <c r="H21" s="67">
        <v>0</v>
      </c>
      <c r="I21" s="67">
        <v>0</v>
      </c>
      <c r="J21" s="68">
        <v>0</v>
      </c>
      <c r="K21" s="67">
        <v>39</v>
      </c>
      <c r="L21" s="67">
        <v>158</v>
      </c>
      <c r="M21" s="67">
        <v>156</v>
      </c>
      <c r="N21" s="67">
        <v>0</v>
      </c>
      <c r="O21" s="68">
        <v>743860</v>
      </c>
      <c r="P21" s="69">
        <v>16609</v>
      </c>
      <c r="Q21" s="67">
        <v>310</v>
      </c>
      <c r="R21" s="67">
        <v>7500</v>
      </c>
      <c r="S21" s="67">
        <v>6795</v>
      </c>
      <c r="T21" s="67">
        <v>625</v>
      </c>
      <c r="U21" s="67">
        <v>31839</v>
      </c>
      <c r="V21" s="67">
        <v>61</v>
      </c>
      <c r="W21" s="67">
        <v>491</v>
      </c>
      <c r="X21" s="67">
        <v>428</v>
      </c>
      <c r="Y21" s="67">
        <v>0</v>
      </c>
      <c r="Z21" s="67">
        <v>695595</v>
      </c>
      <c r="AA21" s="67">
        <v>15446</v>
      </c>
      <c r="AB21" s="68">
        <v>711041</v>
      </c>
    </row>
    <row r="22" spans="1:28" ht="24" customHeight="1" x14ac:dyDescent="0.2">
      <c r="A22" s="61">
        <v>14</v>
      </c>
      <c r="B22" s="276" t="s">
        <v>201</v>
      </c>
      <c r="C22" s="74">
        <v>2745981</v>
      </c>
      <c r="D22" s="72">
        <v>35902</v>
      </c>
      <c r="E22" s="72">
        <v>2384</v>
      </c>
      <c r="F22" s="72">
        <v>502</v>
      </c>
      <c r="G22" s="72">
        <v>38788</v>
      </c>
      <c r="H22" s="72">
        <v>639</v>
      </c>
      <c r="I22" s="72">
        <v>0</v>
      </c>
      <c r="J22" s="73">
        <v>639</v>
      </c>
      <c r="K22" s="72">
        <v>886</v>
      </c>
      <c r="L22" s="72">
        <v>2118</v>
      </c>
      <c r="M22" s="72">
        <v>643</v>
      </c>
      <c r="N22" s="72">
        <v>554</v>
      </c>
      <c r="O22" s="73">
        <v>2789609</v>
      </c>
      <c r="P22" s="74">
        <v>37521</v>
      </c>
      <c r="Q22" s="72">
        <v>688</v>
      </c>
      <c r="R22" s="72">
        <v>34196</v>
      </c>
      <c r="S22" s="72">
        <v>75384</v>
      </c>
      <c r="T22" s="72">
        <v>11</v>
      </c>
      <c r="U22" s="72">
        <v>147800</v>
      </c>
      <c r="V22" s="72">
        <v>146</v>
      </c>
      <c r="W22" s="72">
        <v>1452</v>
      </c>
      <c r="X22" s="72">
        <v>1387</v>
      </c>
      <c r="Y22" s="72">
        <v>26</v>
      </c>
      <c r="Z22" s="72">
        <v>2573451</v>
      </c>
      <c r="AA22" s="72">
        <v>65347</v>
      </c>
      <c r="AB22" s="73">
        <v>2638798</v>
      </c>
    </row>
    <row r="23" spans="1:28" ht="24" customHeight="1" x14ac:dyDescent="0.2">
      <c r="A23" s="32"/>
      <c r="B23" s="40" t="s">
        <v>288</v>
      </c>
      <c r="C23" s="258">
        <f>SUM(C9:C22)</f>
        <v>63796208</v>
      </c>
      <c r="D23" s="75">
        <f>SUM(D9:D22)</f>
        <v>699178</v>
      </c>
      <c r="E23" s="75">
        <f t="shared" ref="E23:AB23" si="0">SUM(E9:E22)</f>
        <v>36689</v>
      </c>
      <c r="F23" s="75">
        <f t="shared" si="0"/>
        <v>9649</v>
      </c>
      <c r="G23" s="75">
        <f t="shared" si="0"/>
        <v>745516</v>
      </c>
      <c r="H23" s="75">
        <f t="shared" si="0"/>
        <v>14852</v>
      </c>
      <c r="I23" s="75">
        <f t="shared" si="0"/>
        <v>182</v>
      </c>
      <c r="J23" s="75">
        <f t="shared" si="0"/>
        <v>15034</v>
      </c>
      <c r="K23" s="75">
        <f t="shared" si="0"/>
        <v>319232</v>
      </c>
      <c r="L23" s="75">
        <f t="shared" si="0"/>
        <v>63332</v>
      </c>
      <c r="M23" s="75">
        <f t="shared" si="0"/>
        <v>12029</v>
      </c>
      <c r="N23" s="75">
        <f t="shared" si="0"/>
        <v>20674</v>
      </c>
      <c r="O23" s="75">
        <f t="shared" si="0"/>
        <v>64972025</v>
      </c>
      <c r="P23" s="75">
        <f t="shared" si="0"/>
        <v>1080326</v>
      </c>
      <c r="Q23" s="75">
        <f t="shared" si="0"/>
        <v>47193</v>
      </c>
      <c r="R23" s="75">
        <f t="shared" si="0"/>
        <v>1060082</v>
      </c>
      <c r="S23" s="75">
        <f t="shared" si="0"/>
        <v>1073315</v>
      </c>
      <c r="T23" s="75">
        <f t="shared" si="0"/>
        <v>2048</v>
      </c>
      <c r="U23" s="75">
        <f t="shared" si="0"/>
        <v>3262964</v>
      </c>
      <c r="V23" s="75">
        <f t="shared" si="0"/>
        <v>7015</v>
      </c>
      <c r="W23" s="75">
        <f t="shared" si="0"/>
        <v>46188</v>
      </c>
      <c r="X23" s="75">
        <f t="shared" si="0"/>
        <v>40967</v>
      </c>
      <c r="Y23" s="75">
        <f t="shared" si="0"/>
        <v>1966</v>
      </c>
      <c r="Z23" s="75">
        <f t="shared" si="0"/>
        <v>59799864</v>
      </c>
      <c r="AA23" s="75">
        <f t="shared" si="0"/>
        <v>1813061</v>
      </c>
      <c r="AB23" s="75">
        <f t="shared" si="0"/>
        <v>61612925</v>
      </c>
    </row>
    <row r="24" spans="1:28" ht="24" customHeight="1" x14ac:dyDescent="0.2">
      <c r="A24" s="62">
        <v>15</v>
      </c>
      <c r="B24" s="250" t="s">
        <v>180</v>
      </c>
      <c r="C24" s="78">
        <v>1182078</v>
      </c>
      <c r="D24" s="76">
        <v>7859</v>
      </c>
      <c r="E24" s="76">
        <v>588</v>
      </c>
      <c r="F24" s="76">
        <v>313</v>
      </c>
      <c r="G24" s="76">
        <v>8760</v>
      </c>
      <c r="H24" s="76">
        <v>0</v>
      </c>
      <c r="I24" s="76">
        <v>0</v>
      </c>
      <c r="J24" s="77">
        <v>0</v>
      </c>
      <c r="K24" s="76">
        <v>2676</v>
      </c>
      <c r="L24" s="76">
        <v>605</v>
      </c>
      <c r="M24" s="76">
        <v>60</v>
      </c>
      <c r="N24" s="76">
        <v>319</v>
      </c>
      <c r="O24" s="77">
        <v>1194498</v>
      </c>
      <c r="P24" s="78">
        <v>19748</v>
      </c>
      <c r="Q24" s="76">
        <v>363</v>
      </c>
      <c r="R24" s="76">
        <v>21470</v>
      </c>
      <c r="S24" s="76">
        <v>16147</v>
      </c>
      <c r="T24" s="76">
        <v>185</v>
      </c>
      <c r="U24" s="76">
        <v>57913</v>
      </c>
      <c r="V24" s="76">
        <v>109</v>
      </c>
      <c r="W24" s="76">
        <v>261</v>
      </c>
      <c r="X24" s="76">
        <v>299</v>
      </c>
      <c r="Y24" s="76">
        <v>0</v>
      </c>
      <c r="Z24" s="76">
        <v>1096930</v>
      </c>
      <c r="AA24" s="76">
        <v>38986</v>
      </c>
      <c r="AB24" s="77">
        <v>1135916</v>
      </c>
    </row>
    <row r="25" spans="1:28" ht="24" customHeight="1" x14ac:dyDescent="0.2">
      <c r="A25" s="66">
        <v>16</v>
      </c>
      <c r="B25" s="251" t="s">
        <v>38</v>
      </c>
      <c r="C25" s="69">
        <v>668829</v>
      </c>
      <c r="D25" s="67">
        <v>8533</v>
      </c>
      <c r="E25" s="67">
        <v>0</v>
      </c>
      <c r="F25" s="67">
        <v>0</v>
      </c>
      <c r="G25" s="67">
        <v>8533</v>
      </c>
      <c r="H25" s="67">
        <v>0</v>
      </c>
      <c r="I25" s="67">
        <v>0</v>
      </c>
      <c r="J25" s="68">
        <v>0</v>
      </c>
      <c r="K25" s="67">
        <v>15</v>
      </c>
      <c r="L25" s="67">
        <v>788</v>
      </c>
      <c r="M25" s="67">
        <v>14</v>
      </c>
      <c r="N25" s="67">
        <v>99</v>
      </c>
      <c r="O25" s="68">
        <v>678278</v>
      </c>
      <c r="P25" s="69">
        <v>14379</v>
      </c>
      <c r="Q25" s="67">
        <v>76</v>
      </c>
      <c r="R25" s="67">
        <v>10375</v>
      </c>
      <c r="S25" s="67">
        <v>4412</v>
      </c>
      <c r="T25" s="67">
        <v>362</v>
      </c>
      <c r="U25" s="67">
        <v>29604</v>
      </c>
      <c r="V25" s="67">
        <v>171</v>
      </c>
      <c r="W25" s="67">
        <v>191</v>
      </c>
      <c r="X25" s="67">
        <v>101</v>
      </c>
      <c r="Y25" s="67">
        <v>88</v>
      </c>
      <c r="Z25" s="67">
        <v>625977</v>
      </c>
      <c r="AA25" s="67">
        <v>22146</v>
      </c>
      <c r="AB25" s="68">
        <v>648123</v>
      </c>
    </row>
    <row r="26" spans="1:28" ht="24" customHeight="1" x14ac:dyDescent="0.2">
      <c r="A26" s="66">
        <v>17</v>
      </c>
      <c r="B26" s="251" t="s">
        <v>39</v>
      </c>
      <c r="C26" s="69">
        <v>322820</v>
      </c>
      <c r="D26" s="67">
        <v>869</v>
      </c>
      <c r="E26" s="67">
        <v>0</v>
      </c>
      <c r="F26" s="67">
        <v>0</v>
      </c>
      <c r="G26" s="67">
        <v>869</v>
      </c>
      <c r="H26" s="67">
        <v>0</v>
      </c>
      <c r="I26" s="67">
        <v>0</v>
      </c>
      <c r="J26" s="68">
        <v>0</v>
      </c>
      <c r="K26" s="67">
        <v>196</v>
      </c>
      <c r="L26" s="67">
        <v>238</v>
      </c>
      <c r="M26" s="67">
        <v>100</v>
      </c>
      <c r="N26" s="67">
        <v>13</v>
      </c>
      <c r="O26" s="68">
        <v>324236</v>
      </c>
      <c r="P26" s="69">
        <v>7867</v>
      </c>
      <c r="Q26" s="67">
        <v>78</v>
      </c>
      <c r="R26" s="67">
        <v>2332</v>
      </c>
      <c r="S26" s="67">
        <v>1573</v>
      </c>
      <c r="T26" s="67">
        <v>0</v>
      </c>
      <c r="U26" s="67">
        <v>11850</v>
      </c>
      <c r="V26" s="67">
        <v>67</v>
      </c>
      <c r="W26" s="67">
        <v>229</v>
      </c>
      <c r="X26" s="67">
        <v>159</v>
      </c>
      <c r="Y26" s="67">
        <v>0</v>
      </c>
      <c r="Z26" s="67">
        <v>307187</v>
      </c>
      <c r="AA26" s="67">
        <v>4744</v>
      </c>
      <c r="AB26" s="68">
        <v>311931</v>
      </c>
    </row>
    <row r="27" spans="1:28" ht="24" customHeight="1" x14ac:dyDescent="0.2">
      <c r="A27" s="66">
        <v>18</v>
      </c>
      <c r="B27" s="251" t="s">
        <v>40</v>
      </c>
      <c r="C27" s="69">
        <v>384819</v>
      </c>
      <c r="D27" s="67">
        <v>4071</v>
      </c>
      <c r="E27" s="67">
        <v>0</v>
      </c>
      <c r="F27" s="67">
        <v>0</v>
      </c>
      <c r="G27" s="67">
        <v>4071</v>
      </c>
      <c r="H27" s="67">
        <v>0</v>
      </c>
      <c r="I27" s="67">
        <v>0</v>
      </c>
      <c r="J27" s="68">
        <v>0</v>
      </c>
      <c r="K27" s="67">
        <v>18</v>
      </c>
      <c r="L27" s="67">
        <v>622</v>
      </c>
      <c r="M27" s="67">
        <v>7</v>
      </c>
      <c r="N27" s="67">
        <v>65</v>
      </c>
      <c r="O27" s="68">
        <v>389602</v>
      </c>
      <c r="P27" s="69">
        <v>7464</v>
      </c>
      <c r="Q27" s="67">
        <v>369</v>
      </c>
      <c r="R27" s="67">
        <v>7276</v>
      </c>
      <c r="S27" s="67">
        <v>3795</v>
      </c>
      <c r="T27" s="67">
        <v>0</v>
      </c>
      <c r="U27" s="67">
        <v>18904</v>
      </c>
      <c r="V27" s="67">
        <v>59</v>
      </c>
      <c r="W27" s="67">
        <v>107</v>
      </c>
      <c r="X27" s="67">
        <v>6</v>
      </c>
      <c r="Y27" s="67">
        <v>0</v>
      </c>
      <c r="Z27" s="67">
        <v>358117</v>
      </c>
      <c r="AA27" s="67">
        <v>12409</v>
      </c>
      <c r="AB27" s="68">
        <v>370526</v>
      </c>
    </row>
    <row r="28" spans="1:28" ht="24" customHeight="1" x14ac:dyDescent="0.2">
      <c r="A28" s="66">
        <v>19</v>
      </c>
      <c r="B28" s="251" t="s">
        <v>41</v>
      </c>
      <c r="C28" s="69">
        <v>481620</v>
      </c>
      <c r="D28" s="67">
        <v>2295</v>
      </c>
      <c r="E28" s="67">
        <v>20</v>
      </c>
      <c r="F28" s="67">
        <v>0</v>
      </c>
      <c r="G28" s="67">
        <v>2315</v>
      </c>
      <c r="H28" s="67">
        <v>112</v>
      </c>
      <c r="I28" s="67">
        <v>0</v>
      </c>
      <c r="J28" s="68">
        <v>112</v>
      </c>
      <c r="K28" s="67">
        <v>304</v>
      </c>
      <c r="L28" s="67">
        <v>198</v>
      </c>
      <c r="M28" s="67">
        <v>31</v>
      </c>
      <c r="N28" s="67">
        <v>170</v>
      </c>
      <c r="O28" s="68">
        <v>484750</v>
      </c>
      <c r="P28" s="69">
        <v>9562</v>
      </c>
      <c r="Q28" s="67">
        <v>189</v>
      </c>
      <c r="R28" s="67">
        <v>10763</v>
      </c>
      <c r="S28" s="67">
        <v>4050</v>
      </c>
      <c r="T28" s="67">
        <v>0</v>
      </c>
      <c r="U28" s="67">
        <v>24564</v>
      </c>
      <c r="V28" s="67">
        <v>113</v>
      </c>
      <c r="W28" s="67">
        <v>367</v>
      </c>
      <c r="X28" s="67">
        <v>395</v>
      </c>
      <c r="Y28" s="67">
        <v>0</v>
      </c>
      <c r="Z28" s="67">
        <v>439009</v>
      </c>
      <c r="AA28" s="67">
        <v>20302</v>
      </c>
      <c r="AB28" s="68">
        <v>459311</v>
      </c>
    </row>
    <row r="29" spans="1:28" ht="24" customHeight="1" x14ac:dyDescent="0.2">
      <c r="A29" s="66">
        <v>20</v>
      </c>
      <c r="B29" s="251" t="s">
        <v>42</v>
      </c>
      <c r="C29" s="69">
        <v>1398207</v>
      </c>
      <c r="D29" s="67">
        <v>13813</v>
      </c>
      <c r="E29" s="67">
        <v>0</v>
      </c>
      <c r="F29" s="67">
        <v>0</v>
      </c>
      <c r="G29" s="67">
        <v>13813</v>
      </c>
      <c r="H29" s="67">
        <v>0</v>
      </c>
      <c r="I29" s="67">
        <v>0</v>
      </c>
      <c r="J29" s="68">
        <v>0</v>
      </c>
      <c r="K29" s="67">
        <v>5158</v>
      </c>
      <c r="L29" s="67">
        <v>1085</v>
      </c>
      <c r="M29" s="67">
        <v>262</v>
      </c>
      <c r="N29" s="67">
        <v>162</v>
      </c>
      <c r="O29" s="68">
        <v>1418687</v>
      </c>
      <c r="P29" s="69">
        <v>25066</v>
      </c>
      <c r="Q29" s="67">
        <v>752</v>
      </c>
      <c r="R29" s="67">
        <v>26667</v>
      </c>
      <c r="S29" s="67">
        <v>21488</v>
      </c>
      <c r="T29" s="67">
        <v>0</v>
      </c>
      <c r="U29" s="67">
        <v>73973</v>
      </c>
      <c r="V29" s="67">
        <v>82</v>
      </c>
      <c r="W29" s="67">
        <v>1146</v>
      </c>
      <c r="X29" s="67">
        <v>1144</v>
      </c>
      <c r="Y29" s="67">
        <v>0</v>
      </c>
      <c r="Z29" s="67">
        <v>1296373</v>
      </c>
      <c r="AA29" s="67">
        <v>45969</v>
      </c>
      <c r="AB29" s="68">
        <v>1342342</v>
      </c>
    </row>
    <row r="30" spans="1:28" ht="24" customHeight="1" x14ac:dyDescent="0.2">
      <c r="A30" s="66">
        <v>21</v>
      </c>
      <c r="B30" s="251" t="s">
        <v>43</v>
      </c>
      <c r="C30" s="69">
        <v>879666</v>
      </c>
      <c r="D30" s="67">
        <v>10255</v>
      </c>
      <c r="E30" s="67">
        <v>537</v>
      </c>
      <c r="F30" s="67">
        <v>394</v>
      </c>
      <c r="G30" s="67">
        <v>11186</v>
      </c>
      <c r="H30" s="67">
        <v>0</v>
      </c>
      <c r="I30" s="67">
        <v>0</v>
      </c>
      <c r="J30" s="68">
        <v>0</v>
      </c>
      <c r="K30" s="67">
        <v>153</v>
      </c>
      <c r="L30" s="67">
        <v>764</v>
      </c>
      <c r="M30" s="67">
        <v>162</v>
      </c>
      <c r="N30" s="67">
        <v>35</v>
      </c>
      <c r="O30" s="68">
        <v>891966</v>
      </c>
      <c r="P30" s="69">
        <v>16853</v>
      </c>
      <c r="Q30" s="67">
        <v>545</v>
      </c>
      <c r="R30" s="67">
        <v>17244</v>
      </c>
      <c r="S30" s="67">
        <v>11846</v>
      </c>
      <c r="T30" s="67">
        <v>0</v>
      </c>
      <c r="U30" s="67">
        <v>46488</v>
      </c>
      <c r="V30" s="67">
        <v>97</v>
      </c>
      <c r="W30" s="67">
        <v>829</v>
      </c>
      <c r="X30" s="67">
        <v>380</v>
      </c>
      <c r="Y30" s="67">
        <v>35</v>
      </c>
      <c r="Z30" s="67">
        <v>812621</v>
      </c>
      <c r="AA30" s="67">
        <v>31516</v>
      </c>
      <c r="AB30" s="68">
        <v>844137</v>
      </c>
    </row>
    <row r="31" spans="1:28" ht="24" customHeight="1" x14ac:dyDescent="0.2">
      <c r="A31" s="66">
        <v>22</v>
      </c>
      <c r="B31" s="251" t="s">
        <v>44</v>
      </c>
      <c r="C31" s="69">
        <v>307293</v>
      </c>
      <c r="D31" s="67">
        <v>1664</v>
      </c>
      <c r="E31" s="67">
        <v>0</v>
      </c>
      <c r="F31" s="67">
        <v>0</v>
      </c>
      <c r="G31" s="67">
        <v>1664</v>
      </c>
      <c r="H31" s="67">
        <v>0</v>
      </c>
      <c r="I31" s="67">
        <v>0</v>
      </c>
      <c r="J31" s="68">
        <v>0</v>
      </c>
      <c r="K31" s="67">
        <v>0</v>
      </c>
      <c r="L31" s="67">
        <v>109</v>
      </c>
      <c r="M31" s="67">
        <v>24</v>
      </c>
      <c r="N31" s="67">
        <v>83</v>
      </c>
      <c r="O31" s="68">
        <v>309173</v>
      </c>
      <c r="P31" s="69">
        <v>7449</v>
      </c>
      <c r="Q31" s="67">
        <v>17</v>
      </c>
      <c r="R31" s="67">
        <v>2987</v>
      </c>
      <c r="S31" s="67">
        <v>1687</v>
      </c>
      <c r="T31" s="67">
        <v>0</v>
      </c>
      <c r="U31" s="67">
        <v>12140</v>
      </c>
      <c r="V31" s="67">
        <v>36</v>
      </c>
      <c r="W31" s="67">
        <v>78</v>
      </c>
      <c r="X31" s="67">
        <v>147</v>
      </c>
      <c r="Y31" s="67">
        <v>0</v>
      </c>
      <c r="Z31" s="67">
        <v>291252</v>
      </c>
      <c r="AA31" s="67">
        <v>5520</v>
      </c>
      <c r="AB31" s="68">
        <v>296772</v>
      </c>
    </row>
    <row r="32" spans="1:28" ht="24" customHeight="1" x14ac:dyDescent="0.2">
      <c r="A32" s="66">
        <v>23</v>
      </c>
      <c r="B32" s="251" t="s">
        <v>45</v>
      </c>
      <c r="C32" s="69">
        <v>1211721</v>
      </c>
      <c r="D32" s="67">
        <v>6617</v>
      </c>
      <c r="E32" s="67">
        <v>1263</v>
      </c>
      <c r="F32" s="67">
        <v>0</v>
      </c>
      <c r="G32" s="67">
        <v>7880</v>
      </c>
      <c r="H32" s="67">
        <v>29</v>
      </c>
      <c r="I32" s="67">
        <v>0</v>
      </c>
      <c r="J32" s="68">
        <v>29</v>
      </c>
      <c r="K32" s="67">
        <v>1152</v>
      </c>
      <c r="L32" s="67">
        <v>1345</v>
      </c>
      <c r="M32" s="67">
        <v>424</v>
      </c>
      <c r="N32" s="67">
        <v>108</v>
      </c>
      <c r="O32" s="68">
        <v>1222659</v>
      </c>
      <c r="P32" s="69">
        <v>19293</v>
      </c>
      <c r="Q32" s="67">
        <v>630</v>
      </c>
      <c r="R32" s="67">
        <v>16513</v>
      </c>
      <c r="S32" s="67">
        <v>21835</v>
      </c>
      <c r="T32" s="67">
        <v>2</v>
      </c>
      <c r="U32" s="67">
        <v>58273</v>
      </c>
      <c r="V32" s="67">
        <v>52</v>
      </c>
      <c r="W32" s="67">
        <v>977</v>
      </c>
      <c r="X32" s="67">
        <v>548</v>
      </c>
      <c r="Y32" s="67">
        <v>0</v>
      </c>
      <c r="Z32" s="67">
        <v>1129605</v>
      </c>
      <c r="AA32" s="67">
        <v>33204</v>
      </c>
      <c r="AB32" s="68">
        <v>1162809</v>
      </c>
    </row>
    <row r="33" spans="1:28" ht="24" customHeight="1" x14ac:dyDescent="0.2">
      <c r="A33" s="66">
        <v>24</v>
      </c>
      <c r="B33" s="251" t="s">
        <v>46</v>
      </c>
      <c r="C33" s="69">
        <v>636460</v>
      </c>
      <c r="D33" s="67">
        <v>14028</v>
      </c>
      <c r="E33" s="67">
        <v>0</v>
      </c>
      <c r="F33" s="67">
        <v>897</v>
      </c>
      <c r="G33" s="67">
        <v>14925</v>
      </c>
      <c r="H33" s="67">
        <v>62</v>
      </c>
      <c r="I33" s="67">
        <v>0</v>
      </c>
      <c r="J33" s="68">
        <v>62</v>
      </c>
      <c r="K33" s="67">
        <v>1764</v>
      </c>
      <c r="L33" s="67">
        <v>661</v>
      </c>
      <c r="M33" s="67">
        <v>80</v>
      </c>
      <c r="N33" s="67">
        <v>128</v>
      </c>
      <c r="O33" s="68">
        <v>654080</v>
      </c>
      <c r="P33" s="69">
        <v>15452</v>
      </c>
      <c r="Q33" s="67">
        <v>538</v>
      </c>
      <c r="R33" s="67">
        <v>6890</v>
      </c>
      <c r="S33" s="67">
        <v>6963</v>
      </c>
      <c r="T33" s="67">
        <v>0</v>
      </c>
      <c r="U33" s="67">
        <v>29843</v>
      </c>
      <c r="V33" s="67">
        <v>164</v>
      </c>
      <c r="W33" s="67">
        <v>622</v>
      </c>
      <c r="X33" s="67">
        <v>780</v>
      </c>
      <c r="Y33" s="67">
        <v>0</v>
      </c>
      <c r="Z33" s="67">
        <v>609646</v>
      </c>
      <c r="AA33" s="67">
        <v>13025</v>
      </c>
      <c r="AB33" s="68">
        <v>622671</v>
      </c>
    </row>
    <row r="34" spans="1:28" ht="24" customHeight="1" x14ac:dyDescent="0.2">
      <c r="A34" s="70">
        <v>25</v>
      </c>
      <c r="B34" s="252" t="s">
        <v>202</v>
      </c>
      <c r="C34" s="74">
        <v>418960</v>
      </c>
      <c r="D34" s="72">
        <v>4007</v>
      </c>
      <c r="E34" s="72">
        <v>0</v>
      </c>
      <c r="F34" s="72">
        <v>0</v>
      </c>
      <c r="G34" s="72">
        <v>4007</v>
      </c>
      <c r="H34" s="72">
        <v>39</v>
      </c>
      <c r="I34" s="72">
        <v>0</v>
      </c>
      <c r="J34" s="73">
        <v>39</v>
      </c>
      <c r="K34" s="123">
        <v>140</v>
      </c>
      <c r="L34" s="123">
        <v>59</v>
      </c>
      <c r="M34" s="123">
        <v>37</v>
      </c>
      <c r="N34" s="72">
        <v>53</v>
      </c>
      <c r="O34" s="73">
        <v>423295</v>
      </c>
      <c r="P34" s="74">
        <v>10727</v>
      </c>
      <c r="Q34" s="72">
        <v>75</v>
      </c>
      <c r="R34" s="72">
        <v>4516</v>
      </c>
      <c r="S34" s="72">
        <v>2517</v>
      </c>
      <c r="T34" s="72">
        <v>0</v>
      </c>
      <c r="U34" s="72">
        <v>17835</v>
      </c>
      <c r="V34" s="72">
        <v>12</v>
      </c>
      <c r="W34" s="72">
        <v>154</v>
      </c>
      <c r="X34" s="72">
        <v>259</v>
      </c>
      <c r="Y34" s="72">
        <v>0</v>
      </c>
      <c r="Z34" s="72">
        <v>396662</v>
      </c>
      <c r="AA34" s="72">
        <v>8373</v>
      </c>
      <c r="AB34" s="73">
        <v>405035</v>
      </c>
    </row>
    <row r="35" spans="1:28" ht="24" customHeight="1" x14ac:dyDescent="0.2">
      <c r="A35" s="79"/>
      <c r="B35" s="253" t="s">
        <v>289</v>
      </c>
      <c r="C35" s="258">
        <f>SUM(C24:C34)</f>
        <v>7892473</v>
      </c>
      <c r="D35" s="75">
        <f>SUM(D24:D34)</f>
        <v>74011</v>
      </c>
      <c r="E35" s="75">
        <f t="shared" ref="E35:AB35" si="1">SUM(E24:E34)</f>
        <v>2408</v>
      </c>
      <c r="F35" s="75">
        <f t="shared" si="1"/>
        <v>1604</v>
      </c>
      <c r="G35" s="75">
        <f t="shared" si="1"/>
        <v>78023</v>
      </c>
      <c r="H35" s="75">
        <f t="shared" si="1"/>
        <v>242</v>
      </c>
      <c r="I35" s="75">
        <f t="shared" si="1"/>
        <v>0</v>
      </c>
      <c r="J35" s="75">
        <f t="shared" si="1"/>
        <v>242</v>
      </c>
      <c r="K35" s="75">
        <f t="shared" si="1"/>
        <v>11576</v>
      </c>
      <c r="L35" s="75">
        <f t="shared" si="1"/>
        <v>6474</v>
      </c>
      <c r="M35" s="75">
        <f t="shared" si="1"/>
        <v>1201</v>
      </c>
      <c r="N35" s="75">
        <f t="shared" si="1"/>
        <v>1235</v>
      </c>
      <c r="O35" s="75">
        <f t="shared" si="1"/>
        <v>7991224</v>
      </c>
      <c r="P35" s="75">
        <f t="shared" si="1"/>
        <v>153860</v>
      </c>
      <c r="Q35" s="75">
        <f t="shared" si="1"/>
        <v>3632</v>
      </c>
      <c r="R35" s="75">
        <f t="shared" si="1"/>
        <v>127033</v>
      </c>
      <c r="S35" s="75">
        <f t="shared" si="1"/>
        <v>96313</v>
      </c>
      <c r="T35" s="75">
        <f t="shared" si="1"/>
        <v>549</v>
      </c>
      <c r="U35" s="75">
        <f t="shared" si="1"/>
        <v>381387</v>
      </c>
      <c r="V35" s="75">
        <f t="shared" si="1"/>
        <v>962</v>
      </c>
      <c r="W35" s="75">
        <f t="shared" si="1"/>
        <v>4961</v>
      </c>
      <c r="X35" s="75">
        <f t="shared" si="1"/>
        <v>4218</v>
      </c>
      <c r="Y35" s="75">
        <f t="shared" si="1"/>
        <v>123</v>
      </c>
      <c r="Z35" s="75">
        <f t="shared" si="1"/>
        <v>7363379</v>
      </c>
      <c r="AA35" s="75">
        <f t="shared" si="1"/>
        <v>236194</v>
      </c>
      <c r="AB35" s="75">
        <f t="shared" si="1"/>
        <v>7599573</v>
      </c>
    </row>
    <row r="36" spans="1:28" ht="24" customHeight="1" thickBot="1" x14ac:dyDescent="0.2">
      <c r="A36" s="80"/>
      <c r="B36" s="254" t="s">
        <v>47</v>
      </c>
      <c r="C36" s="259">
        <f>SUM(C35,C23)</f>
        <v>71688681</v>
      </c>
      <c r="D36" s="81">
        <f>SUM(D35,D23)</f>
        <v>773189</v>
      </c>
      <c r="E36" s="81">
        <f t="shared" ref="E36:AB36" si="2">SUM(E35,E23)</f>
        <v>39097</v>
      </c>
      <c r="F36" s="81">
        <f t="shared" si="2"/>
        <v>11253</v>
      </c>
      <c r="G36" s="81">
        <f t="shared" si="2"/>
        <v>823539</v>
      </c>
      <c r="H36" s="81">
        <f t="shared" si="2"/>
        <v>15094</v>
      </c>
      <c r="I36" s="81">
        <f t="shared" si="2"/>
        <v>182</v>
      </c>
      <c r="J36" s="81">
        <f t="shared" si="2"/>
        <v>15276</v>
      </c>
      <c r="K36" s="81">
        <f t="shared" si="2"/>
        <v>330808</v>
      </c>
      <c r="L36" s="81">
        <f t="shared" si="2"/>
        <v>69806</v>
      </c>
      <c r="M36" s="81">
        <f t="shared" si="2"/>
        <v>13230</v>
      </c>
      <c r="N36" s="81">
        <f t="shared" si="2"/>
        <v>21909</v>
      </c>
      <c r="O36" s="81">
        <f t="shared" si="2"/>
        <v>72963249</v>
      </c>
      <c r="P36" s="81">
        <f t="shared" si="2"/>
        <v>1234186</v>
      </c>
      <c r="Q36" s="81">
        <f t="shared" si="2"/>
        <v>50825</v>
      </c>
      <c r="R36" s="81">
        <f t="shared" si="2"/>
        <v>1187115</v>
      </c>
      <c r="S36" s="81">
        <f t="shared" si="2"/>
        <v>1169628</v>
      </c>
      <c r="T36" s="81">
        <f t="shared" si="2"/>
        <v>2597</v>
      </c>
      <c r="U36" s="81">
        <f t="shared" si="2"/>
        <v>3644351</v>
      </c>
      <c r="V36" s="81">
        <f t="shared" si="2"/>
        <v>7977</v>
      </c>
      <c r="W36" s="81">
        <f t="shared" si="2"/>
        <v>51149</v>
      </c>
      <c r="X36" s="81">
        <f t="shared" si="2"/>
        <v>45185</v>
      </c>
      <c r="Y36" s="81">
        <f t="shared" si="2"/>
        <v>2089</v>
      </c>
      <c r="Z36" s="81">
        <f t="shared" si="2"/>
        <v>67163243</v>
      </c>
      <c r="AA36" s="81">
        <f t="shared" si="2"/>
        <v>2049255</v>
      </c>
      <c r="AB36" s="81">
        <f t="shared" si="2"/>
        <v>69212498</v>
      </c>
    </row>
    <row r="38" spans="1:28" x14ac:dyDescent="0.15">
      <c r="B38" s="157" t="s">
        <v>442</v>
      </c>
      <c r="C38" s="7">
        <f>SUM(C9:C22,C24:C34)</f>
        <v>71688681</v>
      </c>
      <c r="D38" s="7">
        <f>SUM(D9:D22,D24:D34)</f>
        <v>773189</v>
      </c>
      <c r="E38" s="7">
        <f>SUM(E9:E22,E24:E34)</f>
        <v>39097</v>
      </c>
      <c r="F38" s="7">
        <f>SUM(F9:F22,F24:F34)</f>
        <v>11253</v>
      </c>
      <c r="G38" s="7">
        <f>SUM(D38:F38)</f>
        <v>823539</v>
      </c>
      <c r="H38" s="7">
        <f>SUM(H9:H22,H24:H34)</f>
        <v>15094</v>
      </c>
      <c r="I38" s="7">
        <f>SUM(I9:I22,I24:I34)</f>
        <v>182</v>
      </c>
      <c r="J38" s="7">
        <f>SUM(H38:I38)</f>
        <v>15276</v>
      </c>
      <c r="K38" s="7">
        <f>SUM(K9:K22,K24:K34)</f>
        <v>330808</v>
      </c>
      <c r="L38" s="7">
        <f>SUM(L9:L22,L24:L34)</f>
        <v>69806</v>
      </c>
      <c r="M38" s="7">
        <f>SUM(M9:M22,M24:M34)</f>
        <v>13230</v>
      </c>
      <c r="N38" s="7">
        <f>SUM(N9:N22,N24:N34)</f>
        <v>21909</v>
      </c>
      <c r="O38" s="7">
        <f>SUM(C38,G38,J38,K38:N38)</f>
        <v>72963249</v>
      </c>
      <c r="P38" s="7">
        <f>SUM(P9:P22,P24:P34)</f>
        <v>1234186</v>
      </c>
      <c r="Q38" s="7">
        <f>SUM(Q9:Q22,Q24:Q34)</f>
        <v>50825</v>
      </c>
      <c r="R38" s="7">
        <f>SUM(R9:R22,R24:R34)</f>
        <v>1187115</v>
      </c>
      <c r="S38" s="7">
        <f>SUM(S9:S22,S24:S34)</f>
        <v>1169628</v>
      </c>
      <c r="T38" s="7">
        <f>SUM(T9:T22,T24:T34)</f>
        <v>2597</v>
      </c>
      <c r="U38" s="7">
        <f>SUM(P38:T38)</f>
        <v>3644351</v>
      </c>
      <c r="V38" s="7">
        <f t="shared" ref="V38:AA38" si="3">SUM(V9:V22,V24:V34)</f>
        <v>7977</v>
      </c>
      <c r="W38" s="7">
        <f t="shared" si="3"/>
        <v>51149</v>
      </c>
      <c r="X38" s="7">
        <f t="shared" si="3"/>
        <v>45185</v>
      </c>
      <c r="Y38" s="7">
        <f t="shared" si="3"/>
        <v>2089</v>
      </c>
      <c r="Z38" s="7">
        <f t="shared" si="3"/>
        <v>67163243</v>
      </c>
      <c r="AA38" s="7">
        <f t="shared" si="3"/>
        <v>2049255</v>
      </c>
      <c r="AB38" s="7">
        <f>SUM(Z38:AA38)</f>
        <v>69212498</v>
      </c>
    </row>
    <row r="39" spans="1:28" x14ac:dyDescent="0.15">
      <c r="C39" s="7">
        <f>C36-C38</f>
        <v>0</v>
      </c>
      <c r="D39" s="7">
        <f t="shared" ref="D39:AB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>L36-L38</f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5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7"/>
  <sheetViews>
    <sheetView tabSelected="1"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25" style="7" customWidth="1"/>
    <col min="2" max="2" width="13.875" style="7" customWidth="1"/>
    <col min="3" max="8" width="20.625" style="7" customWidth="1"/>
    <col min="9" max="9" width="37.625" style="7" customWidth="1"/>
    <col min="10" max="14" width="20.625" style="7" customWidth="1"/>
    <col min="15" max="19" width="21.625" style="7" customWidth="1"/>
    <col min="20" max="29" width="20.625" style="7" customWidth="1"/>
    <col min="30" max="16384" width="11" style="7"/>
  </cols>
  <sheetData>
    <row r="1" spans="1:29" ht="20.100000000000001" customHeight="1" x14ac:dyDescent="0.15"/>
    <row r="2" spans="1:29" ht="20.100000000000001" customHeight="1" x14ac:dyDescent="0.15">
      <c r="B2" s="25"/>
      <c r="C2" s="288" t="s">
        <v>677</v>
      </c>
      <c r="D2" s="24"/>
      <c r="L2" s="441" t="str">
        <f>C2</f>
        <v>第１８表  平成30（2018）年度市町村民税の法人税割額及び法人均等割額</v>
      </c>
      <c r="T2" s="288" t="str">
        <f>C2</f>
        <v>第１８表  平成30（2018）年度市町村民税の法人税割額及び法人均等割額</v>
      </c>
    </row>
    <row r="3" spans="1:29" s="26" customFormat="1" ht="20.100000000000001" customHeight="1" thickBot="1" x14ac:dyDescent="0.2">
      <c r="C3" s="289" t="s">
        <v>0</v>
      </c>
      <c r="K3" s="26" t="s">
        <v>650</v>
      </c>
      <c r="L3" s="26" t="s">
        <v>652</v>
      </c>
      <c r="O3" s="157"/>
      <c r="P3" s="157"/>
      <c r="Q3" s="157"/>
      <c r="R3" s="157"/>
      <c r="S3" s="157" t="s">
        <v>649</v>
      </c>
      <c r="T3" s="289" t="s">
        <v>298</v>
      </c>
      <c r="AC3" s="157" t="s">
        <v>70</v>
      </c>
    </row>
    <row r="4" spans="1:29" ht="25.5" customHeight="1" x14ac:dyDescent="0.15">
      <c r="A4" s="27"/>
      <c r="B4" s="243"/>
      <c r="C4" s="131"/>
      <c r="D4" s="28"/>
      <c r="E4" s="451" t="s">
        <v>651</v>
      </c>
      <c r="F4" s="452"/>
      <c r="G4" s="452"/>
      <c r="H4" s="452"/>
      <c r="I4" s="452"/>
      <c r="J4" s="452"/>
      <c r="K4" s="453"/>
      <c r="L4" s="454" t="s">
        <v>651</v>
      </c>
      <c r="M4" s="450"/>
      <c r="N4" s="450"/>
      <c r="O4" s="450"/>
      <c r="P4" s="450"/>
      <c r="Q4" s="450"/>
      <c r="R4" s="450"/>
      <c r="S4" s="455"/>
      <c r="T4" s="229" t="s">
        <v>156</v>
      </c>
      <c r="U4" s="229"/>
      <c r="V4" s="229"/>
      <c r="W4" s="229"/>
      <c r="X4" s="229"/>
      <c r="Y4" s="229"/>
      <c r="Z4" s="229"/>
      <c r="AA4" s="229"/>
      <c r="AB4" s="229"/>
      <c r="AC4" s="256"/>
    </row>
    <row r="5" spans="1:29" ht="25.5" customHeight="1" x14ac:dyDescent="0.2">
      <c r="A5" s="32"/>
      <c r="B5" s="244"/>
      <c r="C5" s="32"/>
      <c r="D5" s="34" t="s">
        <v>168</v>
      </c>
      <c r="E5" s="275" t="s">
        <v>157</v>
      </c>
      <c r="F5" s="36"/>
      <c r="G5" s="37" t="s">
        <v>158</v>
      </c>
      <c r="H5" s="37" t="s">
        <v>640</v>
      </c>
      <c r="I5" s="442" t="s">
        <v>654</v>
      </c>
      <c r="J5" s="163" t="s">
        <v>230</v>
      </c>
      <c r="K5" s="175" t="s">
        <v>231</v>
      </c>
      <c r="L5" s="35" t="s">
        <v>159</v>
      </c>
      <c r="M5" s="35"/>
      <c r="N5" s="35"/>
      <c r="O5" s="423"/>
      <c r="P5" s="160" t="s">
        <v>642</v>
      </c>
      <c r="Q5" s="109" t="s">
        <v>646</v>
      </c>
      <c r="R5" s="109" t="s">
        <v>647</v>
      </c>
      <c r="S5" s="421" t="s">
        <v>642</v>
      </c>
      <c r="T5" s="307" t="s">
        <v>160</v>
      </c>
      <c r="U5" s="312" t="s">
        <v>160</v>
      </c>
      <c r="V5" s="313" t="s">
        <v>160</v>
      </c>
      <c r="W5" s="314" t="s">
        <v>160</v>
      </c>
      <c r="X5" s="315" t="s">
        <v>160</v>
      </c>
      <c r="Y5" s="315" t="s">
        <v>160</v>
      </c>
      <c r="Z5" s="315" t="s">
        <v>160</v>
      </c>
      <c r="AA5" s="315" t="s">
        <v>160</v>
      </c>
      <c r="AB5" s="316" t="s">
        <v>439</v>
      </c>
      <c r="AC5" s="284"/>
    </row>
    <row r="6" spans="1:29" ht="25.5" customHeight="1" x14ac:dyDescent="0.2">
      <c r="A6" s="42" t="s">
        <v>9</v>
      </c>
      <c r="B6" s="245"/>
      <c r="C6" s="283" t="s">
        <v>232</v>
      </c>
      <c r="D6" s="44" t="s">
        <v>169</v>
      </c>
      <c r="E6" s="43" t="s">
        <v>161</v>
      </c>
      <c r="F6" s="45" t="s">
        <v>173</v>
      </c>
      <c r="G6" s="44"/>
      <c r="H6" s="44" t="s">
        <v>639</v>
      </c>
      <c r="I6" s="58" t="s">
        <v>655</v>
      </c>
      <c r="J6" s="368" t="s">
        <v>175</v>
      </c>
      <c r="K6" s="151" t="s">
        <v>233</v>
      </c>
      <c r="L6" s="43"/>
      <c r="M6" s="45" t="s">
        <v>170</v>
      </c>
      <c r="N6" s="49" t="s">
        <v>171</v>
      </c>
      <c r="O6" s="424"/>
      <c r="P6" s="43" t="s">
        <v>643</v>
      </c>
      <c r="Q6" s="47"/>
      <c r="R6" s="47"/>
      <c r="S6" s="440" t="s">
        <v>648</v>
      </c>
      <c r="T6" s="35" t="s">
        <v>542</v>
      </c>
      <c r="U6" s="50" t="s">
        <v>543</v>
      </c>
      <c r="V6" s="51" t="s">
        <v>544</v>
      </c>
      <c r="W6" s="35" t="s">
        <v>545</v>
      </c>
      <c r="X6" s="39" t="s">
        <v>546</v>
      </c>
      <c r="Y6" s="39" t="s">
        <v>547</v>
      </c>
      <c r="Z6" s="39" t="s">
        <v>548</v>
      </c>
      <c r="AA6" s="39" t="s">
        <v>549</v>
      </c>
      <c r="AB6" s="52" t="s">
        <v>550</v>
      </c>
      <c r="AC6" s="285" t="s">
        <v>441</v>
      </c>
    </row>
    <row r="7" spans="1:29" ht="25.5" customHeight="1" x14ac:dyDescent="0.2">
      <c r="A7" s="32"/>
      <c r="B7" s="40"/>
      <c r="C7" s="283"/>
      <c r="D7" s="44"/>
      <c r="E7" s="53"/>
      <c r="F7" s="50" t="s">
        <v>174</v>
      </c>
      <c r="G7" s="50"/>
      <c r="H7" s="50"/>
      <c r="I7" s="35" t="s">
        <v>656</v>
      </c>
      <c r="J7" s="368"/>
      <c r="K7" s="179"/>
      <c r="L7" s="35"/>
      <c r="M7" s="50"/>
      <c r="N7" s="50" t="s">
        <v>172</v>
      </c>
      <c r="O7" s="425" t="s">
        <v>170</v>
      </c>
      <c r="P7" s="43" t="s">
        <v>644</v>
      </c>
      <c r="Q7" s="47"/>
      <c r="R7" s="47"/>
      <c r="S7" s="440"/>
      <c r="T7" s="439" t="s">
        <v>162</v>
      </c>
      <c r="U7" s="297" t="s">
        <v>162</v>
      </c>
      <c r="V7" s="317" t="s">
        <v>162</v>
      </c>
      <c r="W7" s="296" t="s">
        <v>162</v>
      </c>
      <c r="X7" s="318" t="s">
        <v>162</v>
      </c>
      <c r="Y7" s="318" t="s">
        <v>162</v>
      </c>
      <c r="Z7" s="318" t="s">
        <v>162</v>
      </c>
      <c r="AA7" s="318" t="s">
        <v>162</v>
      </c>
      <c r="AB7" s="306" t="s">
        <v>440</v>
      </c>
      <c r="AC7" s="116"/>
    </row>
    <row r="8" spans="1:29" s="337" customFormat="1" ht="25.5" customHeight="1" x14ac:dyDescent="0.2">
      <c r="A8" s="334"/>
      <c r="B8" s="335"/>
      <c r="C8" s="321" t="s">
        <v>340</v>
      </c>
      <c r="D8" s="14" t="s">
        <v>341</v>
      </c>
      <c r="E8" s="15" t="s">
        <v>342</v>
      </c>
      <c r="F8" s="14" t="s">
        <v>343</v>
      </c>
      <c r="G8" s="14" t="s">
        <v>344</v>
      </c>
      <c r="H8" s="14" t="s">
        <v>641</v>
      </c>
      <c r="I8" s="14" t="s">
        <v>657</v>
      </c>
      <c r="J8" s="369" t="s">
        <v>345</v>
      </c>
      <c r="K8" s="10" t="s">
        <v>658</v>
      </c>
      <c r="L8" s="15" t="s">
        <v>659</v>
      </c>
      <c r="M8" s="14" t="s">
        <v>660</v>
      </c>
      <c r="N8" s="14" t="s">
        <v>661</v>
      </c>
      <c r="O8" s="355" t="s">
        <v>662</v>
      </c>
      <c r="P8" s="9" t="s">
        <v>663</v>
      </c>
      <c r="Q8" s="11" t="s">
        <v>645</v>
      </c>
      <c r="R8" s="11" t="s">
        <v>664</v>
      </c>
      <c r="S8" s="354" t="s">
        <v>665</v>
      </c>
      <c r="T8" s="17" t="s">
        <v>346</v>
      </c>
      <c r="U8" s="14" t="s">
        <v>347</v>
      </c>
      <c r="V8" s="355" t="s">
        <v>348</v>
      </c>
      <c r="W8" s="17" t="s">
        <v>349</v>
      </c>
      <c r="X8" s="348" t="s">
        <v>350</v>
      </c>
      <c r="Y8" s="348" t="s">
        <v>351</v>
      </c>
      <c r="Z8" s="19" t="s">
        <v>352</v>
      </c>
      <c r="AA8" s="348" t="s">
        <v>353</v>
      </c>
      <c r="AB8" s="348" t="s">
        <v>354</v>
      </c>
      <c r="AC8" s="356" t="s">
        <v>355</v>
      </c>
    </row>
    <row r="9" spans="1:29" ht="25.5" customHeight="1" x14ac:dyDescent="0.2">
      <c r="A9" s="62">
        <v>1</v>
      </c>
      <c r="B9" s="246" t="s">
        <v>28</v>
      </c>
      <c r="C9" s="65">
        <v>3741</v>
      </c>
      <c r="D9" s="63">
        <v>25</v>
      </c>
      <c r="E9" s="63">
        <v>28793771</v>
      </c>
      <c r="F9" s="63">
        <v>9182891</v>
      </c>
      <c r="G9" s="63">
        <v>8106228</v>
      </c>
      <c r="H9" s="76">
        <v>2504</v>
      </c>
      <c r="I9" s="76">
        <v>0</v>
      </c>
      <c r="J9" s="63">
        <v>70389</v>
      </c>
      <c r="K9" s="63">
        <v>0</v>
      </c>
      <c r="L9" s="241">
        <v>8033335</v>
      </c>
      <c r="M9" s="63">
        <v>2780927</v>
      </c>
      <c r="N9" s="63">
        <v>1592786</v>
      </c>
      <c r="O9" s="426">
        <v>551589</v>
      </c>
      <c r="P9" s="405">
        <v>5</v>
      </c>
      <c r="Q9" s="433">
        <v>5</v>
      </c>
      <c r="R9" s="433">
        <v>3300</v>
      </c>
      <c r="S9" s="171">
        <v>2504</v>
      </c>
      <c r="T9" s="241">
        <v>471432</v>
      </c>
      <c r="U9" s="63">
        <v>81285</v>
      </c>
      <c r="V9" s="63">
        <v>434961</v>
      </c>
      <c r="W9" s="63">
        <v>48132</v>
      </c>
      <c r="X9" s="63">
        <v>144236</v>
      </c>
      <c r="Y9" s="63">
        <v>42744</v>
      </c>
      <c r="Z9" s="63">
        <v>335528</v>
      </c>
      <c r="AA9" s="63">
        <v>16584</v>
      </c>
      <c r="AB9" s="63">
        <v>647982</v>
      </c>
      <c r="AC9" s="64">
        <v>2222884</v>
      </c>
    </row>
    <row r="10" spans="1:29" ht="25.5" customHeight="1" x14ac:dyDescent="0.2">
      <c r="A10" s="66">
        <v>2</v>
      </c>
      <c r="B10" s="247" t="s">
        <v>29</v>
      </c>
      <c r="C10" s="69">
        <v>1051</v>
      </c>
      <c r="D10" s="67">
        <v>6</v>
      </c>
      <c r="E10" s="67">
        <v>3296499</v>
      </c>
      <c r="F10" s="67">
        <v>318295</v>
      </c>
      <c r="G10" s="67">
        <v>852465</v>
      </c>
      <c r="H10" s="67">
        <v>19</v>
      </c>
      <c r="I10" s="67">
        <v>0</v>
      </c>
      <c r="J10" s="67">
        <v>3144</v>
      </c>
      <c r="K10" s="67">
        <v>0</v>
      </c>
      <c r="L10" s="168">
        <v>849302</v>
      </c>
      <c r="M10" s="67">
        <v>141016</v>
      </c>
      <c r="N10" s="67">
        <v>168457</v>
      </c>
      <c r="O10" s="427">
        <v>27970</v>
      </c>
      <c r="P10" s="402">
        <v>0</v>
      </c>
      <c r="Q10" s="434">
        <v>0</v>
      </c>
      <c r="R10" s="434">
        <v>0</v>
      </c>
      <c r="S10" s="168">
        <v>19</v>
      </c>
      <c r="T10" s="168">
        <v>81000</v>
      </c>
      <c r="U10" s="67">
        <v>29400</v>
      </c>
      <c r="V10" s="67">
        <v>66037</v>
      </c>
      <c r="W10" s="67">
        <v>7440</v>
      </c>
      <c r="X10" s="67">
        <v>21421</v>
      </c>
      <c r="Y10" s="67">
        <v>13455</v>
      </c>
      <c r="Z10" s="67">
        <v>91915</v>
      </c>
      <c r="AA10" s="67">
        <v>4002</v>
      </c>
      <c r="AB10" s="67">
        <v>192820</v>
      </c>
      <c r="AC10" s="68">
        <v>507490</v>
      </c>
    </row>
    <row r="11" spans="1:29" ht="25.5" customHeight="1" x14ac:dyDescent="0.2">
      <c r="A11" s="66">
        <v>3</v>
      </c>
      <c r="B11" s="247" t="s">
        <v>30</v>
      </c>
      <c r="C11" s="69">
        <v>975</v>
      </c>
      <c r="D11" s="67">
        <v>1</v>
      </c>
      <c r="E11" s="67">
        <v>2971309</v>
      </c>
      <c r="F11" s="67">
        <v>56706</v>
      </c>
      <c r="G11" s="67">
        <v>1166329</v>
      </c>
      <c r="H11" s="67">
        <v>49</v>
      </c>
      <c r="I11" s="67">
        <v>0</v>
      </c>
      <c r="J11" s="67">
        <v>52651</v>
      </c>
      <c r="K11" s="67">
        <v>0</v>
      </c>
      <c r="L11" s="168">
        <v>1113629</v>
      </c>
      <c r="M11" s="67">
        <v>91161</v>
      </c>
      <c r="N11" s="67">
        <v>220886</v>
      </c>
      <c r="O11" s="427">
        <v>18082</v>
      </c>
      <c r="P11" s="402">
        <v>1</v>
      </c>
      <c r="Q11" s="434">
        <v>1</v>
      </c>
      <c r="R11" s="434">
        <v>100</v>
      </c>
      <c r="S11" s="168">
        <v>49</v>
      </c>
      <c r="T11" s="168">
        <v>90792</v>
      </c>
      <c r="U11" s="67">
        <v>21000</v>
      </c>
      <c r="V11" s="67">
        <v>64666</v>
      </c>
      <c r="W11" s="67">
        <v>16160</v>
      </c>
      <c r="X11" s="67">
        <v>21074</v>
      </c>
      <c r="Y11" s="67">
        <v>9819</v>
      </c>
      <c r="Z11" s="67">
        <v>90363</v>
      </c>
      <c r="AA11" s="67">
        <v>4794</v>
      </c>
      <c r="AB11" s="67">
        <v>176057</v>
      </c>
      <c r="AC11" s="68">
        <v>494725</v>
      </c>
    </row>
    <row r="12" spans="1:29" ht="25.5" customHeight="1" x14ac:dyDescent="0.2">
      <c r="A12" s="66">
        <v>4</v>
      </c>
      <c r="B12" s="247" t="s">
        <v>31</v>
      </c>
      <c r="C12" s="69">
        <v>773</v>
      </c>
      <c r="D12" s="67">
        <v>3</v>
      </c>
      <c r="E12" s="67">
        <v>2737352</v>
      </c>
      <c r="F12" s="67">
        <v>116971</v>
      </c>
      <c r="G12" s="67">
        <v>1059547</v>
      </c>
      <c r="H12" s="67">
        <v>213</v>
      </c>
      <c r="I12" s="67">
        <v>0</v>
      </c>
      <c r="J12" s="67">
        <v>4834</v>
      </c>
      <c r="K12" s="67">
        <v>0</v>
      </c>
      <c r="L12" s="168">
        <v>1054500</v>
      </c>
      <c r="M12" s="67">
        <v>175138</v>
      </c>
      <c r="N12" s="67">
        <v>209158</v>
      </c>
      <c r="O12" s="427">
        <v>34738</v>
      </c>
      <c r="P12" s="402">
        <v>1</v>
      </c>
      <c r="Q12" s="434">
        <v>2</v>
      </c>
      <c r="R12" s="434">
        <v>2000</v>
      </c>
      <c r="S12" s="168">
        <v>213</v>
      </c>
      <c r="T12" s="168">
        <v>97200</v>
      </c>
      <c r="U12" s="67">
        <v>22050</v>
      </c>
      <c r="V12" s="67">
        <v>93086</v>
      </c>
      <c r="W12" s="67">
        <v>11664</v>
      </c>
      <c r="X12" s="67">
        <v>33570</v>
      </c>
      <c r="Y12" s="67">
        <v>10818</v>
      </c>
      <c r="Z12" s="67">
        <v>90389</v>
      </c>
      <c r="AA12" s="67">
        <v>3900</v>
      </c>
      <c r="AB12" s="67">
        <v>142435</v>
      </c>
      <c r="AC12" s="68">
        <v>505112</v>
      </c>
    </row>
    <row r="13" spans="1:29" ht="25.5" customHeight="1" x14ac:dyDescent="0.2">
      <c r="A13" s="66">
        <v>5</v>
      </c>
      <c r="B13" s="247" t="s">
        <v>32</v>
      </c>
      <c r="C13" s="69">
        <v>647</v>
      </c>
      <c r="D13" s="67">
        <v>4</v>
      </c>
      <c r="E13" s="67">
        <v>4145350</v>
      </c>
      <c r="F13" s="67">
        <v>98681</v>
      </c>
      <c r="G13" s="67">
        <v>951124</v>
      </c>
      <c r="H13" s="67">
        <v>291</v>
      </c>
      <c r="I13" s="67">
        <v>0</v>
      </c>
      <c r="J13" s="67">
        <v>5735</v>
      </c>
      <c r="K13" s="67">
        <v>0</v>
      </c>
      <c r="L13" s="168">
        <v>945098</v>
      </c>
      <c r="M13" s="67">
        <v>132499</v>
      </c>
      <c r="N13" s="67">
        <v>187454</v>
      </c>
      <c r="O13" s="427">
        <v>26280</v>
      </c>
      <c r="P13" s="402">
        <v>0</v>
      </c>
      <c r="Q13" s="434">
        <v>0</v>
      </c>
      <c r="R13" s="434">
        <v>0</v>
      </c>
      <c r="S13" s="168">
        <v>291</v>
      </c>
      <c r="T13" s="168">
        <v>62280</v>
      </c>
      <c r="U13" s="67">
        <v>17850</v>
      </c>
      <c r="V13" s="67">
        <v>49291</v>
      </c>
      <c r="W13" s="67">
        <v>8760</v>
      </c>
      <c r="X13" s="67">
        <v>16528</v>
      </c>
      <c r="Y13" s="67">
        <v>7725</v>
      </c>
      <c r="Z13" s="67">
        <v>67216</v>
      </c>
      <c r="AA13" s="67">
        <v>2670</v>
      </c>
      <c r="AB13" s="67">
        <v>125640</v>
      </c>
      <c r="AC13" s="68">
        <v>357960</v>
      </c>
    </row>
    <row r="14" spans="1:29" ht="25.5" customHeight="1" x14ac:dyDescent="0.2">
      <c r="A14" s="66">
        <v>6</v>
      </c>
      <c r="B14" s="247" t="s">
        <v>33</v>
      </c>
      <c r="C14" s="69">
        <v>523</v>
      </c>
      <c r="D14" s="67">
        <v>4</v>
      </c>
      <c r="E14" s="67">
        <v>2869517</v>
      </c>
      <c r="F14" s="67">
        <v>317417</v>
      </c>
      <c r="G14" s="67">
        <v>483145</v>
      </c>
      <c r="H14" s="67">
        <v>24</v>
      </c>
      <c r="I14" s="67">
        <v>0</v>
      </c>
      <c r="J14" s="67">
        <v>65</v>
      </c>
      <c r="K14" s="67">
        <v>0</v>
      </c>
      <c r="L14" s="168">
        <v>483056</v>
      </c>
      <c r="M14" s="67">
        <v>81037</v>
      </c>
      <c r="N14" s="67">
        <v>95813</v>
      </c>
      <c r="O14" s="427">
        <v>16074</v>
      </c>
      <c r="P14" s="402">
        <v>0</v>
      </c>
      <c r="Q14" s="434">
        <v>0</v>
      </c>
      <c r="R14" s="434">
        <v>0</v>
      </c>
      <c r="S14" s="168">
        <v>24</v>
      </c>
      <c r="T14" s="168">
        <v>49800</v>
      </c>
      <c r="U14" s="67">
        <v>18900</v>
      </c>
      <c r="V14" s="67">
        <v>40631</v>
      </c>
      <c r="W14" s="67">
        <v>8400</v>
      </c>
      <c r="X14" s="67">
        <v>11456</v>
      </c>
      <c r="Y14" s="67">
        <v>6480</v>
      </c>
      <c r="Z14" s="67">
        <v>47192</v>
      </c>
      <c r="AA14" s="67">
        <v>2592</v>
      </c>
      <c r="AB14" s="67">
        <v>100595</v>
      </c>
      <c r="AC14" s="68">
        <v>286046</v>
      </c>
    </row>
    <row r="15" spans="1:29" ht="25.5" customHeight="1" x14ac:dyDescent="0.2">
      <c r="A15" s="66">
        <v>7</v>
      </c>
      <c r="B15" s="247" t="s">
        <v>34</v>
      </c>
      <c r="C15" s="69">
        <v>1054</v>
      </c>
      <c r="D15" s="67">
        <v>10</v>
      </c>
      <c r="E15" s="67">
        <v>6438145</v>
      </c>
      <c r="F15" s="67">
        <v>573934</v>
      </c>
      <c r="G15" s="67">
        <v>2846321</v>
      </c>
      <c r="H15" s="67">
        <v>0</v>
      </c>
      <c r="I15" s="67">
        <v>0</v>
      </c>
      <c r="J15" s="67">
        <v>56350</v>
      </c>
      <c r="K15" s="67">
        <v>0</v>
      </c>
      <c r="L15" s="168">
        <v>2789971</v>
      </c>
      <c r="M15" s="67">
        <v>1406771</v>
      </c>
      <c r="N15" s="67">
        <v>553771</v>
      </c>
      <c r="O15" s="427">
        <v>278848</v>
      </c>
      <c r="P15" s="402">
        <v>0</v>
      </c>
      <c r="Q15" s="434">
        <v>0</v>
      </c>
      <c r="R15" s="434">
        <v>0</v>
      </c>
      <c r="S15" s="168">
        <v>0</v>
      </c>
      <c r="T15" s="168">
        <v>167166</v>
      </c>
      <c r="U15" s="67">
        <v>55650</v>
      </c>
      <c r="V15" s="67">
        <v>133195</v>
      </c>
      <c r="W15" s="67">
        <v>13512</v>
      </c>
      <c r="X15" s="67">
        <v>47060</v>
      </c>
      <c r="Y15" s="67">
        <v>15948</v>
      </c>
      <c r="Z15" s="67">
        <v>113565</v>
      </c>
      <c r="AA15" s="67">
        <v>6408</v>
      </c>
      <c r="AB15" s="67">
        <v>174105</v>
      </c>
      <c r="AC15" s="68">
        <v>726609</v>
      </c>
    </row>
    <row r="16" spans="1:29" ht="25.5" customHeight="1" x14ac:dyDescent="0.2">
      <c r="A16" s="66">
        <v>8</v>
      </c>
      <c r="B16" s="247" t="s">
        <v>35</v>
      </c>
      <c r="C16" s="69">
        <v>449</v>
      </c>
      <c r="D16" s="67">
        <v>4</v>
      </c>
      <c r="E16" s="67">
        <v>2087410</v>
      </c>
      <c r="F16" s="67">
        <v>305374</v>
      </c>
      <c r="G16" s="67">
        <v>795328</v>
      </c>
      <c r="H16" s="67">
        <v>53</v>
      </c>
      <c r="I16" s="67">
        <v>0</v>
      </c>
      <c r="J16" s="67">
        <v>12574</v>
      </c>
      <c r="K16" s="67">
        <v>0</v>
      </c>
      <c r="L16" s="168">
        <v>782701</v>
      </c>
      <c r="M16" s="67">
        <v>123442</v>
      </c>
      <c r="N16" s="67">
        <v>155247</v>
      </c>
      <c r="O16" s="427">
        <v>24484</v>
      </c>
      <c r="P16" s="402">
        <v>0</v>
      </c>
      <c r="Q16" s="434">
        <v>0</v>
      </c>
      <c r="R16" s="434">
        <v>0</v>
      </c>
      <c r="S16" s="168">
        <v>53</v>
      </c>
      <c r="T16" s="168">
        <v>81000</v>
      </c>
      <c r="U16" s="67">
        <v>23100</v>
      </c>
      <c r="V16" s="67">
        <v>42558</v>
      </c>
      <c r="W16" s="67">
        <v>9600</v>
      </c>
      <c r="X16" s="67">
        <v>12416</v>
      </c>
      <c r="Y16" s="67">
        <v>4860</v>
      </c>
      <c r="Z16" s="67">
        <v>42702</v>
      </c>
      <c r="AA16" s="67">
        <v>3726</v>
      </c>
      <c r="AB16" s="67">
        <v>76862</v>
      </c>
      <c r="AC16" s="68">
        <v>296824</v>
      </c>
    </row>
    <row r="17" spans="1:29" ht="25.5" customHeight="1" x14ac:dyDescent="0.2">
      <c r="A17" s="66">
        <v>9</v>
      </c>
      <c r="B17" s="247" t="s">
        <v>36</v>
      </c>
      <c r="C17" s="69">
        <v>366</v>
      </c>
      <c r="D17" s="67">
        <v>5</v>
      </c>
      <c r="E17" s="67">
        <v>7508136</v>
      </c>
      <c r="F17" s="67">
        <v>1295186</v>
      </c>
      <c r="G17" s="67">
        <v>863952</v>
      </c>
      <c r="H17" s="67">
        <v>22</v>
      </c>
      <c r="I17" s="67">
        <v>0</v>
      </c>
      <c r="J17" s="67">
        <v>10169</v>
      </c>
      <c r="K17" s="67">
        <v>0</v>
      </c>
      <c r="L17" s="168">
        <v>853761</v>
      </c>
      <c r="M17" s="67">
        <v>265462</v>
      </c>
      <c r="N17" s="67">
        <v>169341</v>
      </c>
      <c r="O17" s="427">
        <v>52654</v>
      </c>
      <c r="P17" s="402">
        <v>0</v>
      </c>
      <c r="Q17" s="434">
        <v>0</v>
      </c>
      <c r="R17" s="434">
        <v>0</v>
      </c>
      <c r="S17" s="168">
        <v>22</v>
      </c>
      <c r="T17" s="168">
        <v>57900</v>
      </c>
      <c r="U17" s="67">
        <v>10150</v>
      </c>
      <c r="V17" s="67">
        <v>44294</v>
      </c>
      <c r="W17" s="67">
        <v>8200</v>
      </c>
      <c r="X17" s="67">
        <v>9538</v>
      </c>
      <c r="Y17" s="67">
        <v>4592</v>
      </c>
      <c r="Z17" s="67">
        <v>41317</v>
      </c>
      <c r="AA17" s="67">
        <v>1764</v>
      </c>
      <c r="AB17" s="67">
        <v>69659</v>
      </c>
      <c r="AC17" s="68">
        <v>247414</v>
      </c>
    </row>
    <row r="18" spans="1:29" ht="25.5" customHeight="1" x14ac:dyDescent="0.2">
      <c r="A18" s="66">
        <v>10</v>
      </c>
      <c r="B18" s="247" t="s">
        <v>184</v>
      </c>
      <c r="C18" s="69">
        <v>175</v>
      </c>
      <c r="D18" s="67">
        <v>0</v>
      </c>
      <c r="E18" s="67">
        <v>1368165</v>
      </c>
      <c r="F18" s="67">
        <v>0</v>
      </c>
      <c r="G18" s="67">
        <v>192515</v>
      </c>
      <c r="H18" s="67">
        <v>16</v>
      </c>
      <c r="I18" s="67">
        <v>0</v>
      </c>
      <c r="J18" s="67">
        <v>1520</v>
      </c>
      <c r="K18" s="67">
        <v>0</v>
      </c>
      <c r="L18" s="168">
        <v>190979</v>
      </c>
      <c r="M18" s="67">
        <v>16716</v>
      </c>
      <c r="N18" s="67">
        <v>37880</v>
      </c>
      <c r="O18" s="427">
        <v>3315</v>
      </c>
      <c r="P18" s="402">
        <v>0</v>
      </c>
      <c r="Q18" s="434">
        <v>0</v>
      </c>
      <c r="R18" s="434">
        <v>0</v>
      </c>
      <c r="S18" s="168">
        <v>16</v>
      </c>
      <c r="T18" s="168">
        <v>21600</v>
      </c>
      <c r="U18" s="67">
        <v>4468</v>
      </c>
      <c r="V18" s="67">
        <v>23758</v>
      </c>
      <c r="W18" s="67">
        <v>960</v>
      </c>
      <c r="X18" s="67">
        <v>7512</v>
      </c>
      <c r="Y18" s="67">
        <v>2070</v>
      </c>
      <c r="Z18" s="67">
        <v>19922</v>
      </c>
      <c r="AA18" s="67">
        <v>606</v>
      </c>
      <c r="AB18" s="67">
        <v>32575</v>
      </c>
      <c r="AC18" s="68">
        <v>113471</v>
      </c>
    </row>
    <row r="19" spans="1:29" ht="25.5" customHeight="1" x14ac:dyDescent="0.2">
      <c r="A19" s="66">
        <v>11</v>
      </c>
      <c r="B19" s="247" t="s">
        <v>176</v>
      </c>
      <c r="C19" s="69">
        <v>676</v>
      </c>
      <c r="D19" s="67">
        <v>4</v>
      </c>
      <c r="E19" s="67">
        <v>2249215</v>
      </c>
      <c r="F19" s="67">
        <v>58264</v>
      </c>
      <c r="G19" s="67">
        <v>1252319</v>
      </c>
      <c r="H19" s="67">
        <v>33</v>
      </c>
      <c r="I19" s="67">
        <v>0</v>
      </c>
      <c r="J19" s="67">
        <v>2667</v>
      </c>
      <c r="K19" s="67">
        <v>0</v>
      </c>
      <c r="L19" s="168">
        <v>1249619</v>
      </c>
      <c r="M19" s="67">
        <v>88755</v>
      </c>
      <c r="N19" s="67">
        <v>247859</v>
      </c>
      <c r="O19" s="427">
        <v>17604</v>
      </c>
      <c r="P19" s="402">
        <v>0</v>
      </c>
      <c r="Q19" s="434">
        <v>0</v>
      </c>
      <c r="R19" s="434">
        <v>0</v>
      </c>
      <c r="S19" s="168">
        <v>33</v>
      </c>
      <c r="T19" s="168">
        <v>90792</v>
      </c>
      <c r="U19" s="67">
        <v>16950</v>
      </c>
      <c r="V19" s="67">
        <v>83386</v>
      </c>
      <c r="W19" s="67">
        <v>10080</v>
      </c>
      <c r="X19" s="67">
        <v>24094</v>
      </c>
      <c r="Y19" s="67">
        <v>8403</v>
      </c>
      <c r="Z19" s="67">
        <v>87820</v>
      </c>
      <c r="AA19" s="67">
        <v>2634</v>
      </c>
      <c r="AB19" s="67">
        <v>133971</v>
      </c>
      <c r="AC19" s="68">
        <v>458130</v>
      </c>
    </row>
    <row r="20" spans="1:29" ht="25.5" customHeight="1" x14ac:dyDescent="0.2">
      <c r="A20" s="70">
        <v>12</v>
      </c>
      <c r="B20" s="248" t="s">
        <v>177</v>
      </c>
      <c r="C20" s="69">
        <v>222</v>
      </c>
      <c r="D20" s="67">
        <v>0</v>
      </c>
      <c r="E20" s="67">
        <v>1045944</v>
      </c>
      <c r="F20" s="67">
        <v>0</v>
      </c>
      <c r="G20" s="67">
        <v>391275</v>
      </c>
      <c r="H20" s="67">
        <v>42</v>
      </c>
      <c r="I20" s="67">
        <v>0</v>
      </c>
      <c r="J20" s="67">
        <v>4728</v>
      </c>
      <c r="K20" s="67">
        <v>0</v>
      </c>
      <c r="L20" s="168">
        <v>386505</v>
      </c>
      <c r="M20" s="67">
        <v>58092</v>
      </c>
      <c r="N20" s="67">
        <v>76662</v>
      </c>
      <c r="O20" s="427">
        <v>11522</v>
      </c>
      <c r="P20" s="402">
        <v>0</v>
      </c>
      <c r="Q20" s="434">
        <v>0</v>
      </c>
      <c r="R20" s="434">
        <v>0</v>
      </c>
      <c r="S20" s="168">
        <v>42</v>
      </c>
      <c r="T20" s="168">
        <v>45300</v>
      </c>
      <c r="U20" s="67">
        <v>12600</v>
      </c>
      <c r="V20" s="67">
        <v>26076</v>
      </c>
      <c r="W20" s="67">
        <v>4080</v>
      </c>
      <c r="X20" s="67">
        <v>7904</v>
      </c>
      <c r="Y20" s="67">
        <v>2895</v>
      </c>
      <c r="Z20" s="67">
        <v>24457</v>
      </c>
      <c r="AA20" s="67">
        <v>1775</v>
      </c>
      <c r="AB20" s="67">
        <v>37513</v>
      </c>
      <c r="AC20" s="68">
        <v>162600</v>
      </c>
    </row>
    <row r="21" spans="1:29" ht="25.5" customHeight="1" x14ac:dyDescent="0.2">
      <c r="A21" s="71">
        <v>13</v>
      </c>
      <c r="B21" s="251" t="s">
        <v>200</v>
      </c>
      <c r="C21" s="69">
        <v>134</v>
      </c>
      <c r="D21" s="67">
        <v>1</v>
      </c>
      <c r="E21" s="67">
        <v>405496</v>
      </c>
      <c r="F21" s="67">
        <v>43285</v>
      </c>
      <c r="G21" s="67">
        <v>130100</v>
      </c>
      <c r="H21" s="67">
        <v>3</v>
      </c>
      <c r="I21" s="67">
        <v>0</v>
      </c>
      <c r="J21" s="67">
        <v>7495</v>
      </c>
      <c r="K21" s="67">
        <v>0</v>
      </c>
      <c r="L21" s="168">
        <v>122602</v>
      </c>
      <c r="M21" s="67">
        <v>11055</v>
      </c>
      <c r="N21" s="67">
        <v>24318</v>
      </c>
      <c r="O21" s="427">
        <v>2193</v>
      </c>
      <c r="P21" s="402">
        <v>0</v>
      </c>
      <c r="Q21" s="434">
        <v>0</v>
      </c>
      <c r="R21" s="434">
        <v>0</v>
      </c>
      <c r="S21" s="168">
        <v>3</v>
      </c>
      <c r="T21" s="168">
        <v>20292</v>
      </c>
      <c r="U21" s="67">
        <v>4200</v>
      </c>
      <c r="V21" s="67">
        <v>8323</v>
      </c>
      <c r="W21" s="67">
        <v>2480</v>
      </c>
      <c r="X21" s="67">
        <v>3456</v>
      </c>
      <c r="Y21" s="67">
        <v>1980</v>
      </c>
      <c r="Z21" s="67">
        <v>15925</v>
      </c>
      <c r="AA21" s="67">
        <v>288</v>
      </c>
      <c r="AB21" s="67">
        <v>27070</v>
      </c>
      <c r="AC21" s="68">
        <v>84014</v>
      </c>
    </row>
    <row r="22" spans="1:29" ht="25.5" customHeight="1" x14ac:dyDescent="0.2">
      <c r="A22" s="61">
        <v>14</v>
      </c>
      <c r="B22" s="276" t="s">
        <v>201</v>
      </c>
      <c r="C22" s="74">
        <v>295</v>
      </c>
      <c r="D22" s="72">
        <v>2</v>
      </c>
      <c r="E22" s="72">
        <v>6130731</v>
      </c>
      <c r="F22" s="72">
        <v>238468</v>
      </c>
      <c r="G22" s="72">
        <v>444911</v>
      </c>
      <c r="H22" s="72">
        <v>5</v>
      </c>
      <c r="I22" s="72">
        <v>0</v>
      </c>
      <c r="J22" s="72">
        <v>9903</v>
      </c>
      <c r="K22" s="72">
        <v>0</v>
      </c>
      <c r="L22" s="169">
        <v>435003</v>
      </c>
      <c r="M22" s="72">
        <v>48784</v>
      </c>
      <c r="N22" s="72">
        <v>86282</v>
      </c>
      <c r="O22" s="428">
        <v>9676</v>
      </c>
      <c r="P22" s="403">
        <v>0</v>
      </c>
      <c r="Q22" s="435">
        <v>0</v>
      </c>
      <c r="R22" s="435">
        <v>0</v>
      </c>
      <c r="S22" s="169">
        <v>5</v>
      </c>
      <c r="T22" s="169">
        <v>39600</v>
      </c>
      <c r="U22" s="72">
        <v>10644</v>
      </c>
      <c r="V22" s="72">
        <v>29999</v>
      </c>
      <c r="W22" s="72">
        <v>3550</v>
      </c>
      <c r="X22" s="72">
        <v>11593</v>
      </c>
      <c r="Y22" s="72">
        <v>2442</v>
      </c>
      <c r="Z22" s="72">
        <v>27839</v>
      </c>
      <c r="AA22" s="72">
        <v>1008</v>
      </c>
      <c r="AB22" s="72">
        <v>52594</v>
      </c>
      <c r="AC22" s="73">
        <v>179269</v>
      </c>
    </row>
    <row r="23" spans="1:29" ht="25.5" customHeight="1" x14ac:dyDescent="0.2">
      <c r="A23" s="32"/>
      <c r="B23" s="40" t="s">
        <v>288</v>
      </c>
      <c r="C23" s="258">
        <f>SUM(C9:C22)</f>
        <v>11081</v>
      </c>
      <c r="D23" s="75">
        <f>SUM(D9:D22)</f>
        <v>69</v>
      </c>
      <c r="E23" s="75">
        <f t="shared" ref="E23:AC23" si="0">SUM(E9:E22)</f>
        <v>72047040</v>
      </c>
      <c r="F23" s="75">
        <f t="shared" si="0"/>
        <v>12605472</v>
      </c>
      <c r="G23" s="75">
        <f t="shared" si="0"/>
        <v>19535559</v>
      </c>
      <c r="H23" s="75">
        <f>SUM(H9:H22)</f>
        <v>3274</v>
      </c>
      <c r="I23" s="75">
        <f>SUM(I9:I22)</f>
        <v>0</v>
      </c>
      <c r="J23" s="75">
        <f t="shared" si="0"/>
        <v>242224</v>
      </c>
      <c r="K23" s="75">
        <f t="shared" si="0"/>
        <v>0</v>
      </c>
      <c r="L23" s="170">
        <f t="shared" si="0"/>
        <v>19290061</v>
      </c>
      <c r="M23" s="75">
        <f t="shared" si="0"/>
        <v>5420855</v>
      </c>
      <c r="N23" s="75">
        <f t="shared" si="0"/>
        <v>3825914</v>
      </c>
      <c r="O23" s="429">
        <f t="shared" si="0"/>
        <v>1075029</v>
      </c>
      <c r="P23" s="432">
        <f>SUM(P9:P22)</f>
        <v>7</v>
      </c>
      <c r="Q23" s="436">
        <f>SUM(Q9:Q22)</f>
        <v>8</v>
      </c>
      <c r="R23" s="436">
        <f>SUM(R9:R22)</f>
        <v>5400</v>
      </c>
      <c r="S23" s="170">
        <f>SUM(S9:S22)</f>
        <v>3274</v>
      </c>
      <c r="T23" s="170">
        <f t="shared" si="0"/>
        <v>1376154</v>
      </c>
      <c r="U23" s="75">
        <f t="shared" si="0"/>
        <v>328247</v>
      </c>
      <c r="V23" s="75">
        <f t="shared" si="0"/>
        <v>1140261</v>
      </c>
      <c r="W23" s="75">
        <f t="shared" si="0"/>
        <v>153018</v>
      </c>
      <c r="X23" s="75">
        <f t="shared" si="0"/>
        <v>371858</v>
      </c>
      <c r="Y23" s="75">
        <f t="shared" si="0"/>
        <v>134231</v>
      </c>
      <c r="Z23" s="75">
        <f t="shared" si="0"/>
        <v>1096150</v>
      </c>
      <c r="AA23" s="75">
        <f t="shared" si="0"/>
        <v>52751</v>
      </c>
      <c r="AB23" s="75">
        <f t="shared" si="0"/>
        <v>1989878</v>
      </c>
      <c r="AC23" s="75">
        <f t="shared" si="0"/>
        <v>6642548</v>
      </c>
    </row>
    <row r="24" spans="1:29" ht="25.5" customHeight="1" x14ac:dyDescent="0.2">
      <c r="A24" s="62">
        <v>15</v>
      </c>
      <c r="B24" s="250" t="s">
        <v>180</v>
      </c>
      <c r="C24" s="78">
        <v>153</v>
      </c>
      <c r="D24" s="76">
        <v>2</v>
      </c>
      <c r="E24" s="76">
        <v>620037</v>
      </c>
      <c r="F24" s="76">
        <v>199637</v>
      </c>
      <c r="G24" s="76">
        <v>1080927</v>
      </c>
      <c r="H24" s="76">
        <v>0</v>
      </c>
      <c r="I24" s="76">
        <v>0</v>
      </c>
      <c r="J24" s="76">
        <v>2827</v>
      </c>
      <c r="K24" s="76">
        <v>0</v>
      </c>
      <c r="L24" s="171">
        <v>1078100</v>
      </c>
      <c r="M24" s="76">
        <v>807025</v>
      </c>
      <c r="N24" s="76">
        <v>213838</v>
      </c>
      <c r="O24" s="430">
        <v>160071</v>
      </c>
      <c r="P24" s="405">
        <v>0</v>
      </c>
      <c r="Q24" s="437">
        <v>0</v>
      </c>
      <c r="R24" s="437">
        <v>0</v>
      </c>
      <c r="S24" s="171">
        <v>0</v>
      </c>
      <c r="T24" s="171">
        <v>34200</v>
      </c>
      <c r="U24" s="76">
        <v>13560</v>
      </c>
      <c r="V24" s="76">
        <v>19475</v>
      </c>
      <c r="W24" s="76">
        <v>4560</v>
      </c>
      <c r="X24" s="76">
        <v>9230</v>
      </c>
      <c r="Y24" s="76">
        <v>1620</v>
      </c>
      <c r="Z24" s="76">
        <v>23916</v>
      </c>
      <c r="AA24" s="76">
        <v>648</v>
      </c>
      <c r="AB24" s="76">
        <v>26235</v>
      </c>
      <c r="AC24" s="77">
        <v>133444</v>
      </c>
    </row>
    <row r="25" spans="1:29" ht="25.5" customHeight="1" x14ac:dyDescent="0.2">
      <c r="A25" s="66">
        <v>16</v>
      </c>
      <c r="B25" s="251" t="s">
        <v>38</v>
      </c>
      <c r="C25" s="69">
        <v>97</v>
      </c>
      <c r="D25" s="67">
        <v>0</v>
      </c>
      <c r="E25" s="67">
        <v>391229</v>
      </c>
      <c r="F25" s="67">
        <v>0</v>
      </c>
      <c r="G25" s="67">
        <v>61937</v>
      </c>
      <c r="H25" s="67">
        <v>2</v>
      </c>
      <c r="I25" s="67">
        <v>0</v>
      </c>
      <c r="J25" s="67">
        <v>0</v>
      </c>
      <c r="K25" s="67">
        <v>0</v>
      </c>
      <c r="L25" s="168">
        <v>61935</v>
      </c>
      <c r="M25" s="67">
        <v>3635</v>
      </c>
      <c r="N25" s="67">
        <v>12285</v>
      </c>
      <c r="O25" s="427">
        <v>721</v>
      </c>
      <c r="P25" s="402">
        <v>0</v>
      </c>
      <c r="Q25" s="434">
        <v>0</v>
      </c>
      <c r="R25" s="434">
        <v>0</v>
      </c>
      <c r="S25" s="168">
        <v>2</v>
      </c>
      <c r="T25" s="168">
        <v>12600</v>
      </c>
      <c r="U25" s="67">
        <v>4200</v>
      </c>
      <c r="V25" s="67">
        <v>7052</v>
      </c>
      <c r="W25" s="67">
        <v>740</v>
      </c>
      <c r="X25" s="67">
        <v>480</v>
      </c>
      <c r="Y25" s="67">
        <v>645</v>
      </c>
      <c r="Z25" s="67">
        <v>8575</v>
      </c>
      <c r="AA25" s="67">
        <v>432</v>
      </c>
      <c r="AB25" s="67">
        <v>22410</v>
      </c>
      <c r="AC25" s="68">
        <v>57134</v>
      </c>
    </row>
    <row r="26" spans="1:29" ht="25.5" customHeight="1" x14ac:dyDescent="0.2">
      <c r="A26" s="66">
        <v>17</v>
      </c>
      <c r="B26" s="251" t="s">
        <v>39</v>
      </c>
      <c r="C26" s="69">
        <v>59</v>
      </c>
      <c r="D26" s="67">
        <v>0</v>
      </c>
      <c r="E26" s="67">
        <v>283316</v>
      </c>
      <c r="F26" s="67">
        <v>0</v>
      </c>
      <c r="G26" s="67">
        <v>34777</v>
      </c>
      <c r="H26" s="67">
        <v>0</v>
      </c>
      <c r="I26" s="67">
        <v>0</v>
      </c>
      <c r="J26" s="67">
        <v>0</v>
      </c>
      <c r="K26" s="67">
        <v>0</v>
      </c>
      <c r="L26" s="168">
        <v>34777</v>
      </c>
      <c r="M26" s="67">
        <v>6155</v>
      </c>
      <c r="N26" s="67">
        <v>6901</v>
      </c>
      <c r="O26" s="427">
        <v>1220</v>
      </c>
      <c r="P26" s="402">
        <v>0</v>
      </c>
      <c r="Q26" s="434">
        <v>0</v>
      </c>
      <c r="R26" s="434">
        <v>0</v>
      </c>
      <c r="S26" s="168">
        <v>0</v>
      </c>
      <c r="T26" s="168">
        <v>3000</v>
      </c>
      <c r="U26" s="67">
        <v>2625</v>
      </c>
      <c r="V26" s="67">
        <v>5364</v>
      </c>
      <c r="W26" s="67">
        <v>200</v>
      </c>
      <c r="X26" s="67">
        <v>1120</v>
      </c>
      <c r="Y26" s="67">
        <v>300</v>
      </c>
      <c r="Z26" s="67">
        <v>5167</v>
      </c>
      <c r="AA26" s="67">
        <v>240</v>
      </c>
      <c r="AB26" s="67">
        <v>10992</v>
      </c>
      <c r="AC26" s="68">
        <v>29008</v>
      </c>
    </row>
    <row r="27" spans="1:29" ht="25.5" customHeight="1" x14ac:dyDescent="0.2">
      <c r="A27" s="66">
        <v>18</v>
      </c>
      <c r="B27" s="251" t="s">
        <v>40</v>
      </c>
      <c r="C27" s="69">
        <v>52</v>
      </c>
      <c r="D27" s="67">
        <v>1</v>
      </c>
      <c r="E27" s="67">
        <v>160967</v>
      </c>
      <c r="F27" s="67">
        <v>14006</v>
      </c>
      <c r="G27" s="67">
        <v>650685</v>
      </c>
      <c r="H27" s="67">
        <v>14</v>
      </c>
      <c r="I27" s="67">
        <v>0</v>
      </c>
      <c r="J27" s="67">
        <v>0</v>
      </c>
      <c r="K27" s="67">
        <v>0</v>
      </c>
      <c r="L27" s="168">
        <v>650671</v>
      </c>
      <c r="M27" s="67">
        <v>602794</v>
      </c>
      <c r="N27" s="67">
        <v>129059</v>
      </c>
      <c r="O27" s="427">
        <v>119563</v>
      </c>
      <c r="P27" s="402">
        <v>0</v>
      </c>
      <c r="Q27" s="434">
        <v>0</v>
      </c>
      <c r="R27" s="434">
        <v>0</v>
      </c>
      <c r="S27" s="168">
        <v>14</v>
      </c>
      <c r="T27" s="168">
        <v>9000</v>
      </c>
      <c r="U27" s="67">
        <v>1750</v>
      </c>
      <c r="V27" s="67">
        <v>5159</v>
      </c>
      <c r="W27" s="67">
        <v>400</v>
      </c>
      <c r="X27" s="67">
        <v>761</v>
      </c>
      <c r="Y27" s="67">
        <v>375</v>
      </c>
      <c r="Z27" s="67">
        <v>4525</v>
      </c>
      <c r="AA27" s="67">
        <v>0</v>
      </c>
      <c r="AB27" s="67">
        <v>9021</v>
      </c>
      <c r="AC27" s="68">
        <v>30991</v>
      </c>
    </row>
    <row r="28" spans="1:29" ht="25.5" customHeight="1" x14ac:dyDescent="0.2">
      <c r="A28" s="66">
        <v>19</v>
      </c>
      <c r="B28" s="251" t="s">
        <v>41</v>
      </c>
      <c r="C28" s="69">
        <v>75</v>
      </c>
      <c r="D28" s="67">
        <v>1</v>
      </c>
      <c r="E28" s="67">
        <v>1656314</v>
      </c>
      <c r="F28" s="67">
        <v>444715</v>
      </c>
      <c r="G28" s="67">
        <v>525598</v>
      </c>
      <c r="H28" s="67">
        <v>4</v>
      </c>
      <c r="I28" s="67">
        <v>0</v>
      </c>
      <c r="J28" s="67">
        <v>6245</v>
      </c>
      <c r="K28" s="67">
        <v>0</v>
      </c>
      <c r="L28" s="168">
        <v>519349</v>
      </c>
      <c r="M28" s="67">
        <v>188794</v>
      </c>
      <c r="N28" s="67">
        <v>103012</v>
      </c>
      <c r="O28" s="427">
        <v>37447</v>
      </c>
      <c r="P28" s="402">
        <v>0</v>
      </c>
      <c r="Q28" s="434">
        <v>0</v>
      </c>
      <c r="R28" s="434">
        <v>0</v>
      </c>
      <c r="S28" s="168">
        <v>4</v>
      </c>
      <c r="T28" s="168">
        <v>18000</v>
      </c>
      <c r="U28" s="67">
        <v>9625</v>
      </c>
      <c r="V28" s="67">
        <v>22866</v>
      </c>
      <c r="W28" s="67">
        <v>1800</v>
      </c>
      <c r="X28" s="67">
        <v>2880</v>
      </c>
      <c r="Y28" s="67">
        <v>1875</v>
      </c>
      <c r="Z28" s="67">
        <v>8699</v>
      </c>
      <c r="AA28" s="67">
        <v>395</v>
      </c>
      <c r="AB28" s="67">
        <v>11504</v>
      </c>
      <c r="AC28" s="68">
        <v>77644</v>
      </c>
    </row>
    <row r="29" spans="1:29" ht="25.5" customHeight="1" x14ac:dyDescent="0.2">
      <c r="A29" s="66">
        <v>20</v>
      </c>
      <c r="B29" s="251" t="s">
        <v>42</v>
      </c>
      <c r="C29" s="69">
        <v>225</v>
      </c>
      <c r="D29" s="67">
        <v>2</v>
      </c>
      <c r="E29" s="67">
        <v>1295673</v>
      </c>
      <c r="F29" s="67">
        <v>323811</v>
      </c>
      <c r="G29" s="67">
        <v>488133</v>
      </c>
      <c r="H29" s="67">
        <v>10</v>
      </c>
      <c r="I29" s="67">
        <v>0</v>
      </c>
      <c r="J29" s="67">
        <v>515</v>
      </c>
      <c r="K29" s="67">
        <v>0</v>
      </c>
      <c r="L29" s="168">
        <v>487608</v>
      </c>
      <c r="M29" s="67">
        <v>49704</v>
      </c>
      <c r="N29" s="67">
        <v>96716</v>
      </c>
      <c r="O29" s="427">
        <v>9859</v>
      </c>
      <c r="P29" s="402">
        <v>0</v>
      </c>
      <c r="Q29" s="434">
        <v>0</v>
      </c>
      <c r="R29" s="434">
        <v>0</v>
      </c>
      <c r="S29" s="168">
        <v>10</v>
      </c>
      <c r="T29" s="168">
        <v>18000</v>
      </c>
      <c r="U29" s="67">
        <v>0</v>
      </c>
      <c r="V29" s="67">
        <v>21935</v>
      </c>
      <c r="W29" s="67">
        <v>4520</v>
      </c>
      <c r="X29" s="67">
        <v>6640</v>
      </c>
      <c r="Y29" s="67">
        <v>1665</v>
      </c>
      <c r="Z29" s="67">
        <v>19410</v>
      </c>
      <c r="AA29" s="67">
        <v>576</v>
      </c>
      <c r="AB29" s="67">
        <v>42980</v>
      </c>
      <c r="AC29" s="68">
        <v>115726</v>
      </c>
    </row>
    <row r="30" spans="1:29" ht="25.5" customHeight="1" x14ac:dyDescent="0.2">
      <c r="A30" s="66">
        <v>21</v>
      </c>
      <c r="B30" s="251" t="s">
        <v>43</v>
      </c>
      <c r="C30" s="69">
        <v>89</v>
      </c>
      <c r="D30" s="67">
        <v>0</v>
      </c>
      <c r="E30" s="67">
        <v>250026</v>
      </c>
      <c r="F30" s="67">
        <v>0</v>
      </c>
      <c r="G30" s="67">
        <v>304412</v>
      </c>
      <c r="H30" s="67">
        <v>0</v>
      </c>
      <c r="I30" s="67">
        <v>0</v>
      </c>
      <c r="J30" s="67">
        <v>4098</v>
      </c>
      <c r="K30" s="67">
        <v>0</v>
      </c>
      <c r="L30" s="168">
        <v>300314</v>
      </c>
      <c r="M30" s="67">
        <v>2938</v>
      </c>
      <c r="N30" s="67">
        <v>59566</v>
      </c>
      <c r="O30" s="427">
        <v>583</v>
      </c>
      <c r="P30" s="402">
        <v>0</v>
      </c>
      <c r="Q30" s="434">
        <v>0</v>
      </c>
      <c r="R30" s="434">
        <v>0</v>
      </c>
      <c r="S30" s="168">
        <v>0</v>
      </c>
      <c r="T30" s="168">
        <v>30600</v>
      </c>
      <c r="U30" s="67">
        <v>4200</v>
      </c>
      <c r="V30" s="67">
        <v>13563</v>
      </c>
      <c r="W30" s="67">
        <v>2784</v>
      </c>
      <c r="X30" s="67">
        <v>2208</v>
      </c>
      <c r="Y30" s="67">
        <v>990</v>
      </c>
      <c r="Z30" s="67">
        <v>11224</v>
      </c>
      <c r="AA30" s="67">
        <v>0</v>
      </c>
      <c r="AB30" s="67">
        <v>18610</v>
      </c>
      <c r="AC30" s="68">
        <v>84179</v>
      </c>
    </row>
    <row r="31" spans="1:29" ht="25.5" customHeight="1" x14ac:dyDescent="0.2">
      <c r="A31" s="66">
        <v>22</v>
      </c>
      <c r="B31" s="251" t="s">
        <v>44</v>
      </c>
      <c r="C31" s="69">
        <v>47</v>
      </c>
      <c r="D31" s="67">
        <v>0</v>
      </c>
      <c r="E31" s="67">
        <v>338543</v>
      </c>
      <c r="F31" s="67">
        <v>0</v>
      </c>
      <c r="G31" s="67">
        <v>21447</v>
      </c>
      <c r="H31" s="67">
        <v>0</v>
      </c>
      <c r="I31" s="67">
        <v>0</v>
      </c>
      <c r="J31" s="67">
        <v>0</v>
      </c>
      <c r="K31" s="67">
        <v>0</v>
      </c>
      <c r="L31" s="168">
        <v>21447</v>
      </c>
      <c r="M31" s="67">
        <v>2332</v>
      </c>
      <c r="N31" s="67">
        <v>4253</v>
      </c>
      <c r="O31" s="427">
        <v>463</v>
      </c>
      <c r="P31" s="402">
        <v>0</v>
      </c>
      <c r="Q31" s="434">
        <v>0</v>
      </c>
      <c r="R31" s="434">
        <v>0</v>
      </c>
      <c r="S31" s="168">
        <v>0</v>
      </c>
      <c r="T31" s="168">
        <v>0</v>
      </c>
      <c r="U31" s="67">
        <v>4200</v>
      </c>
      <c r="V31" s="67">
        <v>5412</v>
      </c>
      <c r="W31" s="67">
        <v>240</v>
      </c>
      <c r="X31" s="67">
        <v>576</v>
      </c>
      <c r="Y31" s="67">
        <v>1080</v>
      </c>
      <c r="Z31" s="67">
        <v>3510</v>
      </c>
      <c r="AA31" s="67">
        <v>288</v>
      </c>
      <c r="AB31" s="67">
        <v>10080</v>
      </c>
      <c r="AC31" s="68">
        <v>25386</v>
      </c>
    </row>
    <row r="32" spans="1:29" ht="25.5" customHeight="1" x14ac:dyDescent="0.2">
      <c r="A32" s="66">
        <v>23</v>
      </c>
      <c r="B32" s="251" t="s">
        <v>45</v>
      </c>
      <c r="C32" s="69">
        <v>113</v>
      </c>
      <c r="D32" s="67">
        <v>0</v>
      </c>
      <c r="E32" s="67">
        <v>1289758</v>
      </c>
      <c r="F32" s="67">
        <v>0</v>
      </c>
      <c r="G32" s="67">
        <v>275339</v>
      </c>
      <c r="H32" s="67">
        <v>0</v>
      </c>
      <c r="I32" s="67">
        <v>0</v>
      </c>
      <c r="J32" s="67">
        <v>168921</v>
      </c>
      <c r="K32" s="67">
        <v>0</v>
      </c>
      <c r="L32" s="168">
        <v>106418</v>
      </c>
      <c r="M32" s="67">
        <v>4803</v>
      </c>
      <c r="N32" s="67">
        <v>21108</v>
      </c>
      <c r="O32" s="427">
        <v>953</v>
      </c>
      <c r="P32" s="402">
        <v>0</v>
      </c>
      <c r="Q32" s="434">
        <v>0</v>
      </c>
      <c r="R32" s="434">
        <v>0</v>
      </c>
      <c r="S32" s="168">
        <v>0</v>
      </c>
      <c r="T32" s="168">
        <v>28800</v>
      </c>
      <c r="U32" s="67">
        <v>8400</v>
      </c>
      <c r="V32" s="67">
        <v>11193</v>
      </c>
      <c r="W32" s="67">
        <v>480</v>
      </c>
      <c r="X32" s="67">
        <v>3746</v>
      </c>
      <c r="Y32" s="67">
        <v>1170</v>
      </c>
      <c r="Z32" s="67">
        <v>9473</v>
      </c>
      <c r="AA32" s="67">
        <v>216</v>
      </c>
      <c r="AB32" s="67">
        <v>22193</v>
      </c>
      <c r="AC32" s="68">
        <v>85671</v>
      </c>
    </row>
    <row r="33" spans="1:29" ht="25.5" customHeight="1" x14ac:dyDescent="0.2">
      <c r="A33" s="66">
        <v>24</v>
      </c>
      <c r="B33" s="251" t="s">
        <v>46</v>
      </c>
      <c r="C33" s="69">
        <v>170</v>
      </c>
      <c r="D33" s="67">
        <v>2</v>
      </c>
      <c r="E33" s="67">
        <v>345349</v>
      </c>
      <c r="F33" s="67">
        <v>3785</v>
      </c>
      <c r="G33" s="67">
        <v>116188</v>
      </c>
      <c r="H33" s="67">
        <v>1</v>
      </c>
      <c r="I33" s="67">
        <v>0</v>
      </c>
      <c r="J33" s="67">
        <v>10</v>
      </c>
      <c r="K33" s="67">
        <v>0</v>
      </c>
      <c r="L33" s="168">
        <v>116177</v>
      </c>
      <c r="M33" s="67">
        <v>24312</v>
      </c>
      <c r="N33" s="67">
        <v>23044</v>
      </c>
      <c r="O33" s="427">
        <v>4822</v>
      </c>
      <c r="P33" s="402">
        <v>0</v>
      </c>
      <c r="Q33" s="434">
        <v>0</v>
      </c>
      <c r="R33" s="434">
        <v>0</v>
      </c>
      <c r="S33" s="168">
        <v>1</v>
      </c>
      <c r="T33" s="168">
        <v>18000</v>
      </c>
      <c r="U33" s="67">
        <v>1896</v>
      </c>
      <c r="V33" s="67">
        <v>24976</v>
      </c>
      <c r="W33" s="67">
        <v>2600</v>
      </c>
      <c r="X33" s="67">
        <v>10820</v>
      </c>
      <c r="Y33" s="67">
        <v>2325</v>
      </c>
      <c r="Z33" s="67">
        <v>45519</v>
      </c>
      <c r="AA33" s="67">
        <v>1140</v>
      </c>
      <c r="AB33" s="67">
        <v>49311</v>
      </c>
      <c r="AC33" s="68">
        <v>156587</v>
      </c>
    </row>
    <row r="34" spans="1:29" ht="25.5" customHeight="1" x14ac:dyDescent="0.2">
      <c r="A34" s="70">
        <v>25</v>
      </c>
      <c r="B34" s="252" t="s">
        <v>202</v>
      </c>
      <c r="C34" s="74">
        <v>81</v>
      </c>
      <c r="D34" s="72">
        <v>0</v>
      </c>
      <c r="E34" s="72">
        <v>209342</v>
      </c>
      <c r="F34" s="72">
        <v>0</v>
      </c>
      <c r="G34" s="72">
        <v>170591</v>
      </c>
      <c r="H34" s="72">
        <v>26</v>
      </c>
      <c r="I34" s="72">
        <v>0</v>
      </c>
      <c r="J34" s="72">
        <v>0</v>
      </c>
      <c r="K34" s="72">
        <v>0</v>
      </c>
      <c r="L34" s="169">
        <v>170565</v>
      </c>
      <c r="M34" s="72">
        <v>2478</v>
      </c>
      <c r="N34" s="72">
        <v>33831</v>
      </c>
      <c r="O34" s="428">
        <v>492</v>
      </c>
      <c r="P34" s="403">
        <v>0</v>
      </c>
      <c r="Q34" s="438">
        <v>0</v>
      </c>
      <c r="R34" s="438">
        <v>0</v>
      </c>
      <c r="S34" s="169">
        <v>26</v>
      </c>
      <c r="T34" s="169">
        <v>3600</v>
      </c>
      <c r="U34" s="72">
        <v>4200</v>
      </c>
      <c r="V34" s="72">
        <v>4182</v>
      </c>
      <c r="W34" s="72">
        <v>480</v>
      </c>
      <c r="X34" s="72">
        <v>1884</v>
      </c>
      <c r="Y34" s="72">
        <v>540</v>
      </c>
      <c r="Z34" s="72">
        <v>6682</v>
      </c>
      <c r="AA34" s="72">
        <v>576</v>
      </c>
      <c r="AB34" s="72">
        <v>14735</v>
      </c>
      <c r="AC34" s="73">
        <v>36879</v>
      </c>
    </row>
    <row r="35" spans="1:29" ht="25.5" customHeight="1" x14ac:dyDescent="0.2">
      <c r="A35" s="79"/>
      <c r="B35" s="253" t="s">
        <v>289</v>
      </c>
      <c r="C35" s="258">
        <f>SUM(C24:C34)</f>
        <v>1161</v>
      </c>
      <c r="D35" s="75">
        <f>SUM(D24:D34)</f>
        <v>8</v>
      </c>
      <c r="E35" s="75">
        <f t="shared" ref="E35:AC35" si="1">SUM(E24:E34)</f>
        <v>6840554</v>
      </c>
      <c r="F35" s="75">
        <f t="shared" si="1"/>
        <v>985954</v>
      </c>
      <c r="G35" s="75">
        <f t="shared" si="1"/>
        <v>3730034</v>
      </c>
      <c r="H35" s="75">
        <f>SUM(H24:H34)</f>
        <v>57</v>
      </c>
      <c r="I35" s="75">
        <f>SUM(I24:I34)</f>
        <v>0</v>
      </c>
      <c r="J35" s="75">
        <f t="shared" si="1"/>
        <v>182616</v>
      </c>
      <c r="K35" s="75">
        <f t="shared" si="1"/>
        <v>0</v>
      </c>
      <c r="L35" s="170">
        <f t="shared" si="1"/>
        <v>3547361</v>
      </c>
      <c r="M35" s="75">
        <f t="shared" si="1"/>
        <v>1694970</v>
      </c>
      <c r="N35" s="75">
        <f t="shared" si="1"/>
        <v>703613</v>
      </c>
      <c r="O35" s="429">
        <f t="shared" si="1"/>
        <v>336194</v>
      </c>
      <c r="P35" s="170">
        <f>SUM(P24:P34)</f>
        <v>0</v>
      </c>
      <c r="Q35" s="75">
        <f>SUM(Q24:Q34)</f>
        <v>0</v>
      </c>
      <c r="R35" s="75">
        <f>SUM(R24:R34)</f>
        <v>0</v>
      </c>
      <c r="S35" s="75">
        <f>SUM(S24:S34)</f>
        <v>57</v>
      </c>
      <c r="T35" s="170">
        <f t="shared" si="1"/>
        <v>175800</v>
      </c>
      <c r="U35" s="75">
        <f t="shared" si="1"/>
        <v>54656</v>
      </c>
      <c r="V35" s="75">
        <f t="shared" si="1"/>
        <v>141177</v>
      </c>
      <c r="W35" s="75">
        <f t="shared" si="1"/>
        <v>18804</v>
      </c>
      <c r="X35" s="75">
        <f t="shared" si="1"/>
        <v>40345</v>
      </c>
      <c r="Y35" s="75">
        <f t="shared" si="1"/>
        <v>12585</v>
      </c>
      <c r="Z35" s="75">
        <f t="shared" si="1"/>
        <v>146700</v>
      </c>
      <c r="AA35" s="75">
        <f t="shared" si="1"/>
        <v>4511</v>
      </c>
      <c r="AB35" s="75">
        <f t="shared" si="1"/>
        <v>238071</v>
      </c>
      <c r="AC35" s="75">
        <f t="shared" si="1"/>
        <v>832649</v>
      </c>
    </row>
    <row r="36" spans="1:29" ht="25.5" customHeight="1" thickBot="1" x14ac:dyDescent="0.2">
      <c r="A36" s="80"/>
      <c r="B36" s="254" t="s">
        <v>47</v>
      </c>
      <c r="C36" s="259">
        <f>SUM(C35,C23)</f>
        <v>12242</v>
      </c>
      <c r="D36" s="81">
        <f>SUM(D35,D23)</f>
        <v>77</v>
      </c>
      <c r="E36" s="81">
        <f t="shared" ref="E36:AC36" si="2">SUM(E35,E23)</f>
        <v>78887594</v>
      </c>
      <c r="F36" s="81">
        <f t="shared" si="2"/>
        <v>13591426</v>
      </c>
      <c r="G36" s="81">
        <f t="shared" si="2"/>
        <v>23265593</v>
      </c>
      <c r="H36" s="81">
        <f>SUM(H23,H35)</f>
        <v>3331</v>
      </c>
      <c r="I36" s="81">
        <f>SUM(I23,I35)</f>
        <v>0</v>
      </c>
      <c r="J36" s="81">
        <f t="shared" si="2"/>
        <v>424840</v>
      </c>
      <c r="K36" s="81">
        <f t="shared" si="2"/>
        <v>0</v>
      </c>
      <c r="L36" s="242">
        <f t="shared" si="2"/>
        <v>22837422</v>
      </c>
      <c r="M36" s="81">
        <f t="shared" si="2"/>
        <v>7115825</v>
      </c>
      <c r="N36" s="81">
        <f t="shared" si="2"/>
        <v>4529527</v>
      </c>
      <c r="O36" s="431">
        <f t="shared" si="2"/>
        <v>1411223</v>
      </c>
      <c r="P36" s="242">
        <f>SUM(P23,P35)</f>
        <v>7</v>
      </c>
      <c r="Q36" s="81">
        <f>SUM(Q23,Q35)</f>
        <v>8</v>
      </c>
      <c r="R36" s="81">
        <f>SUM(R23,R35)</f>
        <v>5400</v>
      </c>
      <c r="S36" s="81">
        <f>SUM(S23,S35)</f>
        <v>3331</v>
      </c>
      <c r="T36" s="242">
        <f t="shared" si="2"/>
        <v>1551954</v>
      </c>
      <c r="U36" s="81">
        <f t="shared" si="2"/>
        <v>382903</v>
      </c>
      <c r="V36" s="81">
        <f t="shared" si="2"/>
        <v>1281438</v>
      </c>
      <c r="W36" s="81">
        <f t="shared" si="2"/>
        <v>171822</v>
      </c>
      <c r="X36" s="81">
        <f t="shared" si="2"/>
        <v>412203</v>
      </c>
      <c r="Y36" s="81">
        <f t="shared" si="2"/>
        <v>146816</v>
      </c>
      <c r="Z36" s="81">
        <f t="shared" si="2"/>
        <v>1242850</v>
      </c>
      <c r="AA36" s="81">
        <f t="shared" si="2"/>
        <v>57262</v>
      </c>
      <c r="AB36" s="81">
        <f t="shared" si="2"/>
        <v>2227949</v>
      </c>
      <c r="AC36" s="81">
        <f t="shared" si="2"/>
        <v>7475197</v>
      </c>
    </row>
    <row r="37" spans="1:29" ht="17.25" customHeight="1" x14ac:dyDescent="0.15"/>
    <row r="38" spans="1:29" ht="17.25" customHeight="1" x14ac:dyDescent="0.15">
      <c r="B38" s="157" t="s">
        <v>442</v>
      </c>
      <c r="C38" s="7">
        <f t="shared" ref="C38:AB38" si="3">SUM(C9:C22,C24:C34)</f>
        <v>12242</v>
      </c>
      <c r="D38" s="7">
        <f t="shared" si="3"/>
        <v>77</v>
      </c>
      <c r="E38" s="7">
        <f t="shared" si="3"/>
        <v>78887594</v>
      </c>
      <c r="F38" s="7">
        <f t="shared" si="3"/>
        <v>13591426</v>
      </c>
      <c r="G38" s="7">
        <f t="shared" si="3"/>
        <v>23265593</v>
      </c>
      <c r="H38" s="7">
        <f t="shared" ref="H38:I38" si="4">SUM(H9:H22,H24:H34)</f>
        <v>3331</v>
      </c>
      <c r="I38" s="7">
        <f t="shared" si="4"/>
        <v>0</v>
      </c>
      <c r="J38" s="7">
        <f t="shared" si="3"/>
        <v>424840</v>
      </c>
      <c r="K38" s="7">
        <f t="shared" si="3"/>
        <v>0</v>
      </c>
      <c r="L38" s="7">
        <f t="shared" si="3"/>
        <v>22837422</v>
      </c>
      <c r="M38" s="7">
        <f t="shared" si="3"/>
        <v>7115825</v>
      </c>
      <c r="N38" s="7">
        <f t="shared" si="3"/>
        <v>4529527</v>
      </c>
      <c r="O38" s="7">
        <f>SUM(O9:O22,O24:O34)</f>
        <v>1411223</v>
      </c>
      <c r="P38" s="7">
        <f t="shared" ref="P38:S38" si="5">SUM(P9:P22,P24:P34)</f>
        <v>7</v>
      </c>
      <c r="Q38" s="7">
        <f t="shared" si="5"/>
        <v>8</v>
      </c>
      <c r="R38" s="7">
        <f t="shared" si="5"/>
        <v>5400</v>
      </c>
      <c r="S38" s="7">
        <f t="shared" si="5"/>
        <v>3331</v>
      </c>
      <c r="T38" s="7">
        <f t="shared" si="3"/>
        <v>1551954</v>
      </c>
      <c r="U38" s="7">
        <f t="shared" si="3"/>
        <v>382903</v>
      </c>
      <c r="V38" s="7">
        <f t="shared" si="3"/>
        <v>1281438</v>
      </c>
      <c r="W38" s="7">
        <f t="shared" si="3"/>
        <v>171822</v>
      </c>
      <c r="X38" s="7">
        <f t="shared" si="3"/>
        <v>412203</v>
      </c>
      <c r="Y38" s="7">
        <f t="shared" si="3"/>
        <v>146816</v>
      </c>
      <c r="Z38" s="7">
        <f t="shared" si="3"/>
        <v>1242850</v>
      </c>
      <c r="AA38" s="7">
        <f t="shared" si="3"/>
        <v>57262</v>
      </c>
      <c r="AB38" s="7">
        <f t="shared" si="3"/>
        <v>2227949</v>
      </c>
      <c r="AC38" s="7">
        <f>SUM(T38:AB38)</f>
        <v>7475197</v>
      </c>
    </row>
    <row r="39" spans="1:29" ht="17.25" customHeight="1" x14ac:dyDescent="0.15">
      <c r="C39" s="7">
        <f>C36-C38</f>
        <v>0</v>
      </c>
      <c r="D39" s="7">
        <f t="shared" ref="D39:AC39" si="6">D36-D38</f>
        <v>0</v>
      </c>
      <c r="E39" s="7">
        <f t="shared" si="6"/>
        <v>0</v>
      </c>
      <c r="F39" s="7">
        <f t="shared" si="6"/>
        <v>0</v>
      </c>
      <c r="G39" s="7">
        <f t="shared" si="6"/>
        <v>0</v>
      </c>
      <c r="H39" s="7">
        <f t="shared" ref="H39:I39" si="7">H36-H38</f>
        <v>0</v>
      </c>
      <c r="I39" s="7">
        <f t="shared" si="7"/>
        <v>0</v>
      </c>
      <c r="J39" s="7">
        <f t="shared" si="6"/>
        <v>0</v>
      </c>
      <c r="K39" s="7">
        <f t="shared" si="6"/>
        <v>0</v>
      </c>
      <c r="L39" s="7">
        <f t="shared" si="6"/>
        <v>0</v>
      </c>
      <c r="M39" s="7">
        <f t="shared" si="6"/>
        <v>0</v>
      </c>
      <c r="N39" s="7">
        <f t="shared" si="6"/>
        <v>0</v>
      </c>
      <c r="O39" s="7">
        <f t="shared" si="6"/>
        <v>0</v>
      </c>
      <c r="P39" s="7">
        <f t="shared" ref="P39:S39" si="8">P36-P38</f>
        <v>0</v>
      </c>
      <c r="Q39" s="7">
        <f t="shared" si="8"/>
        <v>0</v>
      </c>
      <c r="R39" s="7">
        <f t="shared" si="8"/>
        <v>0</v>
      </c>
      <c r="S39" s="7">
        <f t="shared" si="8"/>
        <v>0</v>
      </c>
      <c r="T39" s="7">
        <f t="shared" si="6"/>
        <v>0</v>
      </c>
      <c r="U39" s="7">
        <f t="shared" si="6"/>
        <v>0</v>
      </c>
      <c r="V39" s="7">
        <f t="shared" si="6"/>
        <v>0</v>
      </c>
      <c r="W39" s="7">
        <f t="shared" si="6"/>
        <v>0</v>
      </c>
      <c r="X39" s="7">
        <f t="shared" si="6"/>
        <v>0</v>
      </c>
      <c r="Y39" s="7">
        <f t="shared" si="6"/>
        <v>0</v>
      </c>
      <c r="Z39" s="7">
        <f t="shared" si="6"/>
        <v>0</v>
      </c>
      <c r="AA39" s="7">
        <f t="shared" si="6"/>
        <v>0</v>
      </c>
      <c r="AB39" s="7">
        <f t="shared" si="6"/>
        <v>0</v>
      </c>
      <c r="AC39" s="7">
        <f t="shared" si="6"/>
        <v>0</v>
      </c>
    </row>
    <row r="40" spans="1:29" ht="17.25" customHeight="1" x14ac:dyDescent="0.15"/>
    <row r="41" spans="1:29" ht="17.25" customHeight="1" x14ac:dyDescent="0.15"/>
    <row r="42" spans="1:29" ht="17.25" customHeight="1" x14ac:dyDescent="0.15"/>
    <row r="43" spans="1:29" ht="17.25" customHeight="1" x14ac:dyDescent="0.15"/>
    <row r="44" spans="1:29" ht="17.25" customHeight="1" x14ac:dyDescent="0.15"/>
    <row r="45" spans="1:29" ht="17.25" customHeight="1" x14ac:dyDescent="0.15"/>
    <row r="46" spans="1:29" ht="17.25" customHeight="1" x14ac:dyDescent="0.15"/>
    <row r="47" spans="1:29" ht="17.25" customHeight="1" x14ac:dyDescent="0.15"/>
    <row r="48" spans="1:29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mergeCells count="2">
    <mergeCell ref="E4:K4"/>
    <mergeCell ref="L4:S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45" orientation="landscape" useFirstPageNumber="1" r:id="rId1"/>
  <headerFooter alignWithMargins="0"/>
  <colBreaks count="2" manualBreakCount="2">
    <brk id="11" max="35" man="1"/>
    <brk id="19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7" width="28.375" style="7" customWidth="1"/>
    <col min="8" max="16384" width="11" style="7"/>
  </cols>
  <sheetData>
    <row r="1" spans="1:7" ht="20.100000000000001" customHeight="1" x14ac:dyDescent="0.15"/>
    <row r="2" spans="1:7" ht="20.100000000000001" customHeight="1" x14ac:dyDescent="0.15">
      <c r="B2" s="25"/>
      <c r="C2" s="288" t="s">
        <v>667</v>
      </c>
      <c r="D2" s="33"/>
      <c r="E2" s="33"/>
      <c r="G2" s="33"/>
    </row>
    <row r="3" spans="1:7" s="26" customFormat="1" ht="20.100000000000001" customHeight="1" thickBot="1" x14ac:dyDescent="0.25">
      <c r="D3" s="82"/>
      <c r="E3" s="83"/>
      <c r="F3" s="58"/>
      <c r="G3" s="223" t="s">
        <v>1</v>
      </c>
    </row>
    <row r="4" spans="1:7" ht="24" customHeight="1" x14ac:dyDescent="0.15">
      <c r="A4" s="27"/>
      <c r="B4" s="243"/>
      <c r="C4" s="87"/>
      <c r="D4" s="226"/>
      <c r="E4" s="29" t="s">
        <v>48</v>
      </c>
      <c r="F4" s="30"/>
      <c r="G4" s="31"/>
    </row>
    <row r="5" spans="1:7" ht="24" customHeight="1" x14ac:dyDescent="0.15">
      <c r="A5" s="32"/>
      <c r="B5" s="244"/>
      <c r="C5" s="143" t="s">
        <v>49</v>
      </c>
      <c r="D5" s="108" t="s">
        <v>50</v>
      </c>
      <c r="E5" s="109"/>
      <c r="F5" s="145"/>
      <c r="G5" s="197"/>
    </row>
    <row r="6" spans="1:7" ht="24" customHeight="1" x14ac:dyDescent="0.2">
      <c r="A6" s="42" t="s">
        <v>9</v>
      </c>
      <c r="B6" s="245"/>
      <c r="C6" s="46" t="s">
        <v>51</v>
      </c>
      <c r="D6" s="47" t="s">
        <v>51</v>
      </c>
      <c r="E6" s="47" t="s">
        <v>52</v>
      </c>
      <c r="F6" s="151" t="s">
        <v>53</v>
      </c>
      <c r="G6" s="263" t="s">
        <v>14</v>
      </c>
    </row>
    <row r="7" spans="1:7" ht="24" customHeight="1" x14ac:dyDescent="0.2">
      <c r="A7" s="32"/>
      <c r="B7" s="40"/>
      <c r="C7" s="46"/>
      <c r="D7" s="33"/>
      <c r="E7" s="227"/>
      <c r="F7" s="156"/>
      <c r="G7" s="264"/>
    </row>
    <row r="8" spans="1:7" s="337" customFormat="1" ht="24" customHeight="1" x14ac:dyDescent="0.2">
      <c r="A8" s="334"/>
      <c r="B8" s="335"/>
      <c r="C8" s="8" t="s">
        <v>54</v>
      </c>
      <c r="D8" s="22" t="s">
        <v>301</v>
      </c>
      <c r="E8" s="22" t="s">
        <v>302</v>
      </c>
      <c r="F8" s="23" t="s">
        <v>303</v>
      </c>
      <c r="G8" s="265" t="s">
        <v>304</v>
      </c>
    </row>
    <row r="9" spans="1:7" ht="24" customHeight="1" x14ac:dyDescent="0.2">
      <c r="A9" s="62">
        <v>1</v>
      </c>
      <c r="B9" s="246" t="s">
        <v>28</v>
      </c>
      <c r="C9" s="241">
        <v>15235</v>
      </c>
      <c r="D9" s="76">
        <v>249189</v>
      </c>
      <c r="E9" s="76">
        <v>264424</v>
      </c>
      <c r="F9" s="76">
        <v>249189</v>
      </c>
      <c r="G9" s="77">
        <v>264424</v>
      </c>
    </row>
    <row r="10" spans="1:7" ht="24" customHeight="1" x14ac:dyDescent="0.2">
      <c r="A10" s="66">
        <v>2</v>
      </c>
      <c r="B10" s="247" t="s">
        <v>29</v>
      </c>
      <c r="C10" s="168">
        <v>5583</v>
      </c>
      <c r="D10" s="67">
        <v>66555</v>
      </c>
      <c r="E10" s="67">
        <v>72138</v>
      </c>
      <c r="F10" s="67">
        <v>66555</v>
      </c>
      <c r="G10" s="68">
        <v>72138</v>
      </c>
    </row>
    <row r="11" spans="1:7" ht="24" customHeight="1" x14ac:dyDescent="0.2">
      <c r="A11" s="66">
        <v>3</v>
      </c>
      <c r="B11" s="247" t="s">
        <v>30</v>
      </c>
      <c r="C11" s="168">
        <v>8852</v>
      </c>
      <c r="D11" s="67">
        <v>73781</v>
      </c>
      <c r="E11" s="67">
        <v>82633</v>
      </c>
      <c r="F11" s="67">
        <v>73781</v>
      </c>
      <c r="G11" s="68">
        <v>82633</v>
      </c>
    </row>
    <row r="12" spans="1:7" ht="24" customHeight="1" x14ac:dyDescent="0.2">
      <c r="A12" s="66">
        <v>4</v>
      </c>
      <c r="B12" s="247" t="s">
        <v>31</v>
      </c>
      <c r="C12" s="168">
        <v>6191</v>
      </c>
      <c r="D12" s="67">
        <v>54154</v>
      </c>
      <c r="E12" s="67">
        <v>60345</v>
      </c>
      <c r="F12" s="67">
        <v>54154</v>
      </c>
      <c r="G12" s="68">
        <v>60345</v>
      </c>
    </row>
    <row r="13" spans="1:7" ht="24" customHeight="1" x14ac:dyDescent="0.2">
      <c r="A13" s="66">
        <v>5</v>
      </c>
      <c r="B13" s="247" t="s">
        <v>32</v>
      </c>
      <c r="C13" s="168">
        <v>5299</v>
      </c>
      <c r="D13" s="67">
        <v>45526</v>
      </c>
      <c r="E13" s="67">
        <v>50825</v>
      </c>
      <c r="F13" s="67">
        <v>45526</v>
      </c>
      <c r="G13" s="68">
        <v>50825</v>
      </c>
    </row>
    <row r="14" spans="1:7" ht="24" customHeight="1" x14ac:dyDescent="0.2">
      <c r="A14" s="66">
        <v>6</v>
      </c>
      <c r="B14" s="247" t="s">
        <v>33</v>
      </c>
      <c r="C14" s="168">
        <v>5438</v>
      </c>
      <c r="D14" s="67">
        <v>38030</v>
      </c>
      <c r="E14" s="67">
        <v>43468</v>
      </c>
      <c r="F14" s="67">
        <v>38030</v>
      </c>
      <c r="G14" s="68">
        <v>43468</v>
      </c>
    </row>
    <row r="15" spans="1:7" ht="24" customHeight="1" x14ac:dyDescent="0.2">
      <c r="A15" s="66">
        <v>7</v>
      </c>
      <c r="B15" s="247" t="s">
        <v>34</v>
      </c>
      <c r="C15" s="168">
        <v>7940</v>
      </c>
      <c r="D15" s="67">
        <v>78701</v>
      </c>
      <c r="E15" s="67">
        <v>86641</v>
      </c>
      <c r="F15" s="67">
        <v>78701</v>
      </c>
      <c r="G15" s="68">
        <v>86641</v>
      </c>
    </row>
    <row r="16" spans="1:7" ht="24" customHeight="1" x14ac:dyDescent="0.2">
      <c r="A16" s="66">
        <v>8</v>
      </c>
      <c r="B16" s="247" t="s">
        <v>35</v>
      </c>
      <c r="C16" s="168">
        <v>4079</v>
      </c>
      <c r="D16" s="67">
        <v>37781</v>
      </c>
      <c r="E16" s="67">
        <v>41860</v>
      </c>
      <c r="F16" s="67">
        <v>37781</v>
      </c>
      <c r="G16" s="68">
        <v>41860</v>
      </c>
    </row>
    <row r="17" spans="1:7" ht="24" customHeight="1" x14ac:dyDescent="0.2">
      <c r="A17" s="66">
        <v>9</v>
      </c>
      <c r="B17" s="247" t="s">
        <v>36</v>
      </c>
      <c r="C17" s="168">
        <v>3748</v>
      </c>
      <c r="D17" s="67">
        <v>32959</v>
      </c>
      <c r="E17" s="67">
        <v>36707</v>
      </c>
      <c r="F17" s="67">
        <v>32959</v>
      </c>
      <c r="G17" s="68">
        <v>36707</v>
      </c>
    </row>
    <row r="18" spans="1:7" ht="24" customHeight="1" x14ac:dyDescent="0.2">
      <c r="A18" s="66">
        <v>10</v>
      </c>
      <c r="B18" s="247" t="s">
        <v>37</v>
      </c>
      <c r="C18" s="168">
        <v>2312</v>
      </c>
      <c r="D18" s="67">
        <v>14850</v>
      </c>
      <c r="E18" s="67">
        <v>17162</v>
      </c>
      <c r="F18" s="67">
        <v>14850</v>
      </c>
      <c r="G18" s="68">
        <v>17162</v>
      </c>
    </row>
    <row r="19" spans="1:7" ht="24" customHeight="1" x14ac:dyDescent="0.2">
      <c r="A19" s="66">
        <v>11</v>
      </c>
      <c r="B19" s="247" t="s">
        <v>178</v>
      </c>
      <c r="C19" s="168">
        <v>8270</v>
      </c>
      <c r="D19" s="67">
        <v>55568</v>
      </c>
      <c r="E19" s="67">
        <v>63838</v>
      </c>
      <c r="F19" s="67">
        <v>55568</v>
      </c>
      <c r="G19" s="68">
        <v>63838</v>
      </c>
    </row>
    <row r="20" spans="1:7" ht="24" customHeight="1" x14ac:dyDescent="0.2">
      <c r="A20" s="70">
        <v>12</v>
      </c>
      <c r="B20" s="248" t="s">
        <v>179</v>
      </c>
      <c r="C20" s="168">
        <v>2564</v>
      </c>
      <c r="D20" s="67">
        <v>20416</v>
      </c>
      <c r="E20" s="67">
        <v>22980</v>
      </c>
      <c r="F20" s="67">
        <v>20416</v>
      </c>
      <c r="G20" s="68">
        <v>22980</v>
      </c>
    </row>
    <row r="21" spans="1:7" ht="24" customHeight="1" x14ac:dyDescent="0.2">
      <c r="A21" s="70">
        <v>13</v>
      </c>
      <c r="B21" s="248" t="s">
        <v>205</v>
      </c>
      <c r="C21" s="168">
        <v>1551</v>
      </c>
      <c r="D21" s="67">
        <v>11621</v>
      </c>
      <c r="E21" s="67">
        <v>13172</v>
      </c>
      <c r="F21" s="67">
        <v>11621</v>
      </c>
      <c r="G21" s="68">
        <v>13172</v>
      </c>
    </row>
    <row r="22" spans="1:7" ht="24" customHeight="1" x14ac:dyDescent="0.2">
      <c r="A22" s="208">
        <v>14</v>
      </c>
      <c r="B22" s="249" t="s">
        <v>206</v>
      </c>
      <c r="C22" s="169">
        <v>2753</v>
      </c>
      <c r="D22" s="72">
        <v>27924</v>
      </c>
      <c r="E22" s="72">
        <v>30677</v>
      </c>
      <c r="F22" s="72">
        <v>27924</v>
      </c>
      <c r="G22" s="73">
        <v>30677</v>
      </c>
    </row>
    <row r="23" spans="1:7" ht="24" customHeight="1" x14ac:dyDescent="0.2">
      <c r="A23" s="32"/>
      <c r="B23" s="40" t="s">
        <v>288</v>
      </c>
      <c r="C23" s="170">
        <f>SUM(C9:C22)</f>
        <v>79815</v>
      </c>
      <c r="D23" s="75">
        <f>SUM(D9:D22)</f>
        <v>807055</v>
      </c>
      <c r="E23" s="75">
        <f>SUM(E9:E22)</f>
        <v>886870</v>
      </c>
      <c r="F23" s="75">
        <f>SUM(F9:F22)</f>
        <v>807055</v>
      </c>
      <c r="G23" s="239">
        <f>SUM(G9:G22)</f>
        <v>886870</v>
      </c>
    </row>
    <row r="24" spans="1:7" ht="24" customHeight="1" x14ac:dyDescent="0.2">
      <c r="A24" s="62">
        <v>15</v>
      </c>
      <c r="B24" s="250" t="s">
        <v>180</v>
      </c>
      <c r="C24" s="171">
        <v>1507</v>
      </c>
      <c r="D24" s="76">
        <v>14825</v>
      </c>
      <c r="E24" s="76">
        <v>16332</v>
      </c>
      <c r="F24" s="76">
        <v>14825</v>
      </c>
      <c r="G24" s="77">
        <v>16332</v>
      </c>
    </row>
    <row r="25" spans="1:7" ht="24" customHeight="1" x14ac:dyDescent="0.2">
      <c r="A25" s="66">
        <v>16</v>
      </c>
      <c r="B25" s="251" t="s">
        <v>38</v>
      </c>
      <c r="C25" s="168">
        <v>1347</v>
      </c>
      <c r="D25" s="67">
        <v>10264</v>
      </c>
      <c r="E25" s="67">
        <v>11611</v>
      </c>
      <c r="F25" s="67">
        <v>10264</v>
      </c>
      <c r="G25" s="68">
        <v>11611</v>
      </c>
    </row>
    <row r="26" spans="1:7" ht="24" customHeight="1" x14ac:dyDescent="0.2">
      <c r="A26" s="66">
        <v>17</v>
      </c>
      <c r="B26" s="251" t="s">
        <v>39</v>
      </c>
      <c r="C26" s="168">
        <v>887</v>
      </c>
      <c r="D26" s="67">
        <v>5412</v>
      </c>
      <c r="E26" s="67">
        <v>6299</v>
      </c>
      <c r="F26" s="67">
        <v>5412</v>
      </c>
      <c r="G26" s="68">
        <v>6299</v>
      </c>
    </row>
    <row r="27" spans="1:7" ht="24" customHeight="1" x14ac:dyDescent="0.2">
      <c r="A27" s="66">
        <v>18</v>
      </c>
      <c r="B27" s="251" t="s">
        <v>40</v>
      </c>
      <c r="C27" s="168">
        <v>688</v>
      </c>
      <c r="D27" s="67">
        <v>5447</v>
      </c>
      <c r="E27" s="67">
        <v>6135</v>
      </c>
      <c r="F27" s="67">
        <v>5447</v>
      </c>
      <c r="G27" s="68">
        <v>6135</v>
      </c>
    </row>
    <row r="28" spans="1:7" ht="24" customHeight="1" x14ac:dyDescent="0.2">
      <c r="A28" s="66">
        <v>19</v>
      </c>
      <c r="B28" s="251" t="s">
        <v>41</v>
      </c>
      <c r="C28" s="168">
        <v>894</v>
      </c>
      <c r="D28" s="67">
        <v>6836</v>
      </c>
      <c r="E28" s="67">
        <v>7730</v>
      </c>
      <c r="F28" s="67">
        <v>6836</v>
      </c>
      <c r="G28" s="68">
        <v>7730</v>
      </c>
    </row>
    <row r="29" spans="1:7" ht="24" customHeight="1" x14ac:dyDescent="0.2">
      <c r="A29" s="66">
        <v>20</v>
      </c>
      <c r="B29" s="251" t="s">
        <v>42</v>
      </c>
      <c r="C29" s="168">
        <v>2103</v>
      </c>
      <c r="D29" s="67">
        <v>17928</v>
      </c>
      <c r="E29" s="67">
        <v>20031</v>
      </c>
      <c r="F29" s="67">
        <v>17928</v>
      </c>
      <c r="G29" s="68">
        <v>20031</v>
      </c>
    </row>
    <row r="30" spans="1:7" ht="24" customHeight="1" x14ac:dyDescent="0.2">
      <c r="A30" s="66">
        <v>21</v>
      </c>
      <c r="B30" s="251" t="s">
        <v>43</v>
      </c>
      <c r="C30" s="168">
        <v>1235</v>
      </c>
      <c r="D30" s="67">
        <v>12012</v>
      </c>
      <c r="E30" s="67">
        <v>13247</v>
      </c>
      <c r="F30" s="67">
        <v>12012</v>
      </c>
      <c r="G30" s="68">
        <v>13247</v>
      </c>
    </row>
    <row r="31" spans="1:7" ht="24" customHeight="1" x14ac:dyDescent="0.2">
      <c r="A31" s="66">
        <v>22</v>
      </c>
      <c r="B31" s="251" t="s">
        <v>44</v>
      </c>
      <c r="C31" s="168">
        <v>885</v>
      </c>
      <c r="D31" s="67">
        <v>5029</v>
      </c>
      <c r="E31" s="67">
        <v>5914</v>
      </c>
      <c r="F31" s="67">
        <v>5029</v>
      </c>
      <c r="G31" s="68">
        <v>5914</v>
      </c>
    </row>
    <row r="32" spans="1:7" ht="24" customHeight="1" x14ac:dyDescent="0.2">
      <c r="A32" s="66">
        <v>23</v>
      </c>
      <c r="B32" s="251" t="s">
        <v>45</v>
      </c>
      <c r="C32" s="168">
        <v>1532</v>
      </c>
      <c r="D32" s="67">
        <v>14759</v>
      </c>
      <c r="E32" s="67">
        <v>16291</v>
      </c>
      <c r="F32" s="67">
        <v>14759</v>
      </c>
      <c r="G32" s="68">
        <v>16291</v>
      </c>
    </row>
    <row r="33" spans="1:7" ht="24" customHeight="1" x14ac:dyDescent="0.2">
      <c r="A33" s="66">
        <v>24</v>
      </c>
      <c r="B33" s="251" t="s">
        <v>46</v>
      </c>
      <c r="C33" s="168">
        <v>11228</v>
      </c>
      <c r="D33" s="67">
        <v>10631</v>
      </c>
      <c r="E33" s="67">
        <v>21859</v>
      </c>
      <c r="F33" s="67">
        <v>10631</v>
      </c>
      <c r="G33" s="68">
        <v>21859</v>
      </c>
    </row>
    <row r="34" spans="1:7" ht="24" customHeight="1" x14ac:dyDescent="0.2">
      <c r="A34" s="70">
        <v>25</v>
      </c>
      <c r="B34" s="252" t="s">
        <v>202</v>
      </c>
      <c r="C34" s="169">
        <v>1052</v>
      </c>
      <c r="D34" s="72">
        <v>7028</v>
      </c>
      <c r="E34" s="72">
        <v>8080</v>
      </c>
      <c r="F34" s="72">
        <v>7028</v>
      </c>
      <c r="G34" s="73">
        <v>8080</v>
      </c>
    </row>
    <row r="35" spans="1:7" ht="24" customHeight="1" x14ac:dyDescent="0.2">
      <c r="A35" s="79"/>
      <c r="B35" s="253" t="s">
        <v>289</v>
      </c>
      <c r="C35" s="170">
        <f>SUM(C24:C34)</f>
        <v>23358</v>
      </c>
      <c r="D35" s="75">
        <f>SUM(D24:D34)</f>
        <v>110171</v>
      </c>
      <c r="E35" s="75">
        <f>SUM(E24:E34)</f>
        <v>133529</v>
      </c>
      <c r="F35" s="75">
        <f>SUM(F24:F34)</f>
        <v>110171</v>
      </c>
      <c r="G35" s="239">
        <f>SUM(G24:G34)</f>
        <v>133529</v>
      </c>
    </row>
    <row r="36" spans="1:7" ht="24" customHeight="1" thickBot="1" x14ac:dyDescent="0.2">
      <c r="A36" s="80"/>
      <c r="B36" s="254" t="s">
        <v>47</v>
      </c>
      <c r="C36" s="242">
        <f>SUM(C23,C35)</f>
        <v>103173</v>
      </c>
      <c r="D36" s="81">
        <f>SUM(D23,D35)</f>
        <v>917226</v>
      </c>
      <c r="E36" s="81">
        <f>SUM(E23,E35)</f>
        <v>1020399</v>
      </c>
      <c r="F36" s="81">
        <f>SUM(F23,F35)</f>
        <v>917226</v>
      </c>
      <c r="G36" s="240">
        <f>SUM(G23,G35)</f>
        <v>1020399</v>
      </c>
    </row>
    <row r="37" spans="1:7" x14ac:dyDescent="0.15">
      <c r="C37" s="33"/>
      <c r="D37" s="33"/>
      <c r="E37" s="33"/>
      <c r="F37" s="33"/>
      <c r="G37" s="33"/>
    </row>
    <row r="38" spans="1:7" x14ac:dyDescent="0.15">
      <c r="B38" s="157" t="s">
        <v>443</v>
      </c>
      <c r="C38" s="7">
        <f>SUM(C9:C22,C24:C34)</f>
        <v>103173</v>
      </c>
      <c r="D38" s="7">
        <f>SUM(D9:D22,D24:D34)</f>
        <v>917226</v>
      </c>
      <c r="E38" s="7">
        <f>SUM(E9:E22,E24:E34)</f>
        <v>1020399</v>
      </c>
      <c r="F38" s="7">
        <f>SUM(F9:F22,F24:F34)</f>
        <v>917226</v>
      </c>
      <c r="G38" s="7">
        <f>SUM(G9:G22,G24:G34)</f>
        <v>1020399</v>
      </c>
    </row>
    <row r="39" spans="1:7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>G36-G38</f>
        <v>0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9"/>
  <sheetViews>
    <sheetView view="pageBreakPreview" zoomScale="50" zoomScaleNormal="100" zoomScaleSheetLayoutView="50" workbookViewId="0">
      <pane xSplit="2" ySplit="8" topLeftCell="E9" activePane="bottomRight" state="frozen"/>
      <selection pane="topRight"/>
      <selection pane="bottomLeft"/>
      <selection pane="bottomRight" activeCell="O2" sqref="O2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4" width="28.25" style="7" customWidth="1"/>
    <col min="15" max="16384" width="11" style="7"/>
  </cols>
  <sheetData>
    <row r="1" spans="1:185" ht="20.100000000000001" customHeight="1" x14ac:dyDescent="0.15"/>
    <row r="2" spans="1:185" ht="20.100000000000001" customHeight="1" x14ac:dyDescent="0.15">
      <c r="B2" s="25"/>
      <c r="C2" s="288" t="s">
        <v>668</v>
      </c>
      <c r="I2" s="288" t="s">
        <v>669</v>
      </c>
    </row>
    <row r="3" spans="1:185" s="26" customFormat="1" ht="20.100000000000001" customHeight="1" thickBot="1" x14ac:dyDescent="0.25">
      <c r="C3" s="289" t="s">
        <v>0</v>
      </c>
      <c r="D3" s="82"/>
      <c r="E3" s="82"/>
      <c r="F3" s="83"/>
      <c r="G3" s="58"/>
      <c r="H3" s="223" t="s">
        <v>55</v>
      </c>
      <c r="I3" s="289" t="s">
        <v>2</v>
      </c>
      <c r="J3" s="83"/>
      <c r="K3" s="83"/>
      <c r="L3" s="83"/>
      <c r="M3" s="83"/>
      <c r="N3" s="223" t="s">
        <v>55</v>
      </c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</row>
    <row r="4" spans="1:185" ht="24" customHeight="1" x14ac:dyDescent="0.15">
      <c r="A4" s="27"/>
      <c r="B4" s="243"/>
      <c r="C4" s="235"/>
      <c r="D4" s="29" t="s">
        <v>14</v>
      </c>
      <c r="E4" s="30"/>
      <c r="F4" s="224"/>
      <c r="G4" s="29" t="s">
        <v>56</v>
      </c>
      <c r="H4" s="31"/>
      <c r="I4" s="235"/>
      <c r="J4" s="29" t="s">
        <v>14</v>
      </c>
      <c r="K4" s="30"/>
      <c r="L4" s="224"/>
      <c r="M4" s="29" t="s">
        <v>56</v>
      </c>
      <c r="N4" s="31"/>
    </row>
    <row r="5" spans="1:185" ht="24" customHeight="1" x14ac:dyDescent="0.15">
      <c r="A5" s="32"/>
      <c r="B5" s="244"/>
      <c r="C5" s="192"/>
      <c r="D5" s="144"/>
      <c r="E5" s="108"/>
      <c r="F5" s="59" t="s">
        <v>57</v>
      </c>
      <c r="G5" s="56"/>
      <c r="H5" s="112"/>
      <c r="I5" s="192"/>
      <c r="J5" s="144"/>
      <c r="K5" s="108"/>
      <c r="L5" s="59" t="s">
        <v>57</v>
      </c>
      <c r="M5" s="56"/>
      <c r="N5" s="112"/>
    </row>
    <row r="6" spans="1:185" ht="24" customHeight="1" x14ac:dyDescent="0.2">
      <c r="A6" s="42" t="s">
        <v>9</v>
      </c>
      <c r="B6" s="245"/>
      <c r="C6" s="154" t="s">
        <v>58</v>
      </c>
      <c r="D6" s="47" t="s">
        <v>14</v>
      </c>
      <c r="E6" s="47" t="s">
        <v>59</v>
      </c>
      <c r="F6" s="151" t="s">
        <v>60</v>
      </c>
      <c r="G6" s="44" t="s">
        <v>61</v>
      </c>
      <c r="H6" s="152" t="s">
        <v>62</v>
      </c>
      <c r="I6" s="154" t="s">
        <v>58</v>
      </c>
      <c r="J6" s="47" t="s">
        <v>14</v>
      </c>
      <c r="K6" s="47" t="s">
        <v>59</v>
      </c>
      <c r="L6" s="151" t="s">
        <v>60</v>
      </c>
      <c r="M6" s="44" t="s">
        <v>61</v>
      </c>
      <c r="N6" s="152" t="s">
        <v>62</v>
      </c>
    </row>
    <row r="7" spans="1:185" ht="24" customHeight="1" x14ac:dyDescent="0.2">
      <c r="A7" s="32"/>
      <c r="B7" s="40"/>
      <c r="C7" s="154"/>
      <c r="D7" s="155"/>
      <c r="E7" s="33"/>
      <c r="F7" s="56" t="s">
        <v>63</v>
      </c>
      <c r="G7" s="105"/>
      <c r="H7" s="40"/>
      <c r="I7" s="154"/>
      <c r="J7" s="155"/>
      <c r="K7" s="33"/>
      <c r="L7" s="56" t="s">
        <v>63</v>
      </c>
      <c r="M7" s="105"/>
      <c r="N7" s="40"/>
    </row>
    <row r="8" spans="1:185" s="337" customFormat="1" ht="24" customHeight="1" x14ac:dyDescent="0.2">
      <c r="A8" s="345"/>
      <c r="B8" s="346"/>
      <c r="C8" s="347" t="s">
        <v>64</v>
      </c>
      <c r="D8" s="348" t="s">
        <v>65</v>
      </c>
      <c r="E8" s="22" t="s">
        <v>66</v>
      </c>
      <c r="F8" s="23" t="s">
        <v>67</v>
      </c>
      <c r="G8" s="349" t="s">
        <v>68</v>
      </c>
      <c r="H8" s="350" t="s">
        <v>69</v>
      </c>
      <c r="I8" s="347" t="s">
        <v>388</v>
      </c>
      <c r="J8" s="348" t="s">
        <v>389</v>
      </c>
      <c r="K8" s="22" t="s">
        <v>390</v>
      </c>
      <c r="L8" s="23" t="s">
        <v>391</v>
      </c>
      <c r="M8" s="349" t="s">
        <v>392</v>
      </c>
      <c r="N8" s="350" t="s">
        <v>393</v>
      </c>
    </row>
    <row r="9" spans="1:185" ht="24" customHeight="1" x14ac:dyDescent="0.2">
      <c r="A9" s="225">
        <v>1</v>
      </c>
      <c r="B9" s="266" t="s">
        <v>28</v>
      </c>
      <c r="C9" s="78">
        <v>21200</v>
      </c>
      <c r="D9" s="76">
        <v>188677</v>
      </c>
      <c r="E9" s="76">
        <v>5873</v>
      </c>
      <c r="F9" s="76">
        <v>27028950</v>
      </c>
      <c r="G9" s="76">
        <v>26368868</v>
      </c>
      <c r="H9" s="77">
        <v>660082</v>
      </c>
      <c r="I9" s="78">
        <v>9</v>
      </c>
      <c r="J9" s="76">
        <v>39799</v>
      </c>
      <c r="K9" s="76">
        <v>5297</v>
      </c>
      <c r="L9" s="76">
        <v>1453373</v>
      </c>
      <c r="M9" s="76">
        <v>1343591</v>
      </c>
      <c r="N9" s="77">
        <v>109782</v>
      </c>
    </row>
    <row r="10" spans="1:185" ht="24" customHeight="1" x14ac:dyDescent="0.2">
      <c r="A10" s="66">
        <v>2</v>
      </c>
      <c r="B10" s="247" t="s">
        <v>29</v>
      </c>
      <c r="C10" s="69">
        <v>9377</v>
      </c>
      <c r="D10" s="67">
        <v>50118</v>
      </c>
      <c r="E10" s="67">
        <v>1942</v>
      </c>
      <c r="F10" s="67">
        <v>5851938</v>
      </c>
      <c r="G10" s="67">
        <v>5676525</v>
      </c>
      <c r="H10" s="68">
        <v>175413</v>
      </c>
      <c r="I10" s="69">
        <v>8</v>
      </c>
      <c r="J10" s="67">
        <v>11969</v>
      </c>
      <c r="K10" s="67">
        <v>2228</v>
      </c>
      <c r="L10" s="67">
        <v>320570</v>
      </c>
      <c r="M10" s="67">
        <v>288818</v>
      </c>
      <c r="N10" s="68">
        <v>31752</v>
      </c>
    </row>
    <row r="11" spans="1:185" ht="24" customHeight="1" x14ac:dyDescent="0.2">
      <c r="A11" s="66">
        <v>3</v>
      </c>
      <c r="B11" s="247" t="s">
        <v>30</v>
      </c>
      <c r="C11" s="69">
        <v>10537</v>
      </c>
      <c r="D11" s="67">
        <v>56587</v>
      </c>
      <c r="E11" s="67">
        <v>3434</v>
      </c>
      <c r="F11" s="67">
        <v>6246281</v>
      </c>
      <c r="G11" s="67">
        <v>6048226</v>
      </c>
      <c r="H11" s="68">
        <v>198055</v>
      </c>
      <c r="I11" s="69">
        <v>8</v>
      </c>
      <c r="J11" s="67">
        <v>13920</v>
      </c>
      <c r="K11" s="67">
        <v>3100</v>
      </c>
      <c r="L11" s="67">
        <v>362412</v>
      </c>
      <c r="M11" s="67">
        <v>324872</v>
      </c>
      <c r="N11" s="68">
        <v>37540</v>
      </c>
    </row>
    <row r="12" spans="1:185" ht="24" customHeight="1" x14ac:dyDescent="0.2">
      <c r="A12" s="66">
        <v>4</v>
      </c>
      <c r="B12" s="247" t="s">
        <v>31</v>
      </c>
      <c r="C12" s="69">
        <v>7432</v>
      </c>
      <c r="D12" s="67">
        <v>41633</v>
      </c>
      <c r="E12" s="67">
        <v>2314</v>
      </c>
      <c r="F12" s="67">
        <v>4622411</v>
      </c>
      <c r="G12" s="67">
        <v>4476695</v>
      </c>
      <c r="H12" s="68">
        <v>145716</v>
      </c>
      <c r="I12" s="69">
        <v>6</v>
      </c>
      <c r="J12" s="67">
        <v>9452</v>
      </c>
      <c r="K12" s="67">
        <v>2160</v>
      </c>
      <c r="L12" s="67">
        <v>237397</v>
      </c>
      <c r="M12" s="67">
        <v>212069</v>
      </c>
      <c r="N12" s="68">
        <v>25328</v>
      </c>
    </row>
    <row r="13" spans="1:185" ht="24" customHeight="1" x14ac:dyDescent="0.2">
      <c r="A13" s="66">
        <v>5</v>
      </c>
      <c r="B13" s="247" t="s">
        <v>32</v>
      </c>
      <c r="C13" s="69">
        <v>7064</v>
      </c>
      <c r="D13" s="67">
        <v>35131</v>
      </c>
      <c r="E13" s="67">
        <v>1943</v>
      </c>
      <c r="F13" s="67">
        <v>3821376</v>
      </c>
      <c r="G13" s="67">
        <v>3698417</v>
      </c>
      <c r="H13" s="68">
        <v>122959</v>
      </c>
      <c r="I13" s="69">
        <v>6</v>
      </c>
      <c r="J13" s="67">
        <v>8009</v>
      </c>
      <c r="K13" s="67">
        <v>1769</v>
      </c>
      <c r="L13" s="67">
        <v>204640</v>
      </c>
      <c r="M13" s="67">
        <v>183763</v>
      </c>
      <c r="N13" s="68">
        <v>20877</v>
      </c>
    </row>
    <row r="14" spans="1:185" ht="24" customHeight="1" x14ac:dyDescent="0.2">
      <c r="A14" s="66">
        <v>6</v>
      </c>
      <c r="B14" s="247" t="s">
        <v>33</v>
      </c>
      <c r="C14" s="69">
        <v>5208</v>
      </c>
      <c r="D14" s="67">
        <v>28924</v>
      </c>
      <c r="E14" s="67">
        <v>1835</v>
      </c>
      <c r="F14" s="67">
        <v>2938543</v>
      </c>
      <c r="G14" s="67">
        <v>2837309</v>
      </c>
      <c r="H14" s="68">
        <v>101234</v>
      </c>
      <c r="I14" s="69">
        <v>7</v>
      </c>
      <c r="J14" s="67">
        <v>8081</v>
      </c>
      <c r="K14" s="67">
        <v>1848</v>
      </c>
      <c r="L14" s="67">
        <v>200037</v>
      </c>
      <c r="M14" s="67">
        <v>178396</v>
      </c>
      <c r="N14" s="68">
        <v>21641</v>
      </c>
    </row>
    <row r="15" spans="1:185" ht="24" customHeight="1" x14ac:dyDescent="0.2">
      <c r="A15" s="66">
        <v>7</v>
      </c>
      <c r="B15" s="247" t="s">
        <v>34</v>
      </c>
      <c r="C15" s="69">
        <v>12213</v>
      </c>
      <c r="D15" s="67">
        <v>60122</v>
      </c>
      <c r="E15" s="67">
        <v>2817</v>
      </c>
      <c r="F15" s="67">
        <v>7651872</v>
      </c>
      <c r="G15" s="67">
        <v>7441713</v>
      </c>
      <c r="H15" s="68">
        <v>210159</v>
      </c>
      <c r="I15" s="69">
        <v>8</v>
      </c>
      <c r="J15" s="67">
        <v>11599</v>
      </c>
      <c r="K15" s="67">
        <v>2568</v>
      </c>
      <c r="L15" s="67">
        <v>329982</v>
      </c>
      <c r="M15" s="67">
        <v>298111</v>
      </c>
      <c r="N15" s="68">
        <v>31871</v>
      </c>
    </row>
    <row r="16" spans="1:185" ht="24" customHeight="1" x14ac:dyDescent="0.2">
      <c r="A16" s="66">
        <v>8</v>
      </c>
      <c r="B16" s="247" t="s">
        <v>35</v>
      </c>
      <c r="C16" s="69">
        <v>5799</v>
      </c>
      <c r="D16" s="67">
        <v>28622</v>
      </c>
      <c r="E16" s="67">
        <v>1515</v>
      </c>
      <c r="F16" s="67">
        <v>3229320</v>
      </c>
      <c r="G16" s="67">
        <v>3129143</v>
      </c>
      <c r="H16" s="68">
        <v>100177</v>
      </c>
      <c r="I16" s="69">
        <v>6</v>
      </c>
      <c r="J16" s="67">
        <v>5711</v>
      </c>
      <c r="K16" s="67">
        <v>1286</v>
      </c>
      <c r="L16" s="67">
        <v>151900</v>
      </c>
      <c r="M16" s="67">
        <v>136232</v>
      </c>
      <c r="N16" s="68">
        <v>15668</v>
      </c>
    </row>
    <row r="17" spans="1:14" ht="24" customHeight="1" x14ac:dyDescent="0.2">
      <c r="A17" s="66">
        <v>9</v>
      </c>
      <c r="B17" s="247" t="s">
        <v>36</v>
      </c>
      <c r="C17" s="69">
        <v>4424</v>
      </c>
      <c r="D17" s="67">
        <v>24821</v>
      </c>
      <c r="E17" s="67">
        <v>1249</v>
      </c>
      <c r="F17" s="67">
        <v>2772270</v>
      </c>
      <c r="G17" s="67">
        <v>2685396</v>
      </c>
      <c r="H17" s="68">
        <v>86874</v>
      </c>
      <c r="I17" s="69">
        <v>8</v>
      </c>
      <c r="J17" s="67">
        <v>5309</v>
      </c>
      <c r="K17" s="67">
        <v>1228</v>
      </c>
      <c r="L17" s="67">
        <v>135508</v>
      </c>
      <c r="M17" s="67">
        <v>120972</v>
      </c>
      <c r="N17" s="68">
        <v>14536</v>
      </c>
    </row>
    <row r="18" spans="1:14" ht="24" customHeight="1" x14ac:dyDescent="0.2">
      <c r="A18" s="66">
        <v>10</v>
      </c>
      <c r="B18" s="247" t="s">
        <v>181</v>
      </c>
      <c r="C18" s="69">
        <v>2966</v>
      </c>
      <c r="D18" s="67">
        <v>11057</v>
      </c>
      <c r="E18" s="67">
        <v>621</v>
      </c>
      <c r="F18" s="67">
        <v>1197403</v>
      </c>
      <c r="G18" s="67">
        <v>1158703</v>
      </c>
      <c r="H18" s="68">
        <v>38700</v>
      </c>
      <c r="I18" s="69">
        <v>7</v>
      </c>
      <c r="J18" s="67">
        <v>3184</v>
      </c>
      <c r="K18" s="67">
        <v>773</v>
      </c>
      <c r="L18" s="67">
        <v>81638</v>
      </c>
      <c r="M18" s="67">
        <v>72571</v>
      </c>
      <c r="N18" s="68">
        <v>9067</v>
      </c>
    </row>
    <row r="19" spans="1:14" ht="24" customHeight="1" x14ac:dyDescent="0.2">
      <c r="A19" s="66">
        <v>11</v>
      </c>
      <c r="B19" s="247" t="s">
        <v>182</v>
      </c>
      <c r="C19" s="69">
        <v>6097</v>
      </c>
      <c r="D19" s="67">
        <v>42359</v>
      </c>
      <c r="E19" s="67">
        <v>2078</v>
      </c>
      <c r="F19" s="67">
        <v>4741309</v>
      </c>
      <c r="G19" s="67">
        <v>4593052</v>
      </c>
      <c r="H19" s="68">
        <v>148257</v>
      </c>
      <c r="I19" s="69">
        <v>7</v>
      </c>
      <c r="J19" s="67">
        <v>8959</v>
      </c>
      <c r="K19" s="67">
        <v>1805</v>
      </c>
      <c r="L19" s="67">
        <v>248311</v>
      </c>
      <c r="M19" s="67">
        <v>223659</v>
      </c>
      <c r="N19" s="68">
        <v>24652</v>
      </c>
    </row>
    <row r="20" spans="1:14" ht="24" customHeight="1" x14ac:dyDescent="0.2">
      <c r="A20" s="66">
        <v>12</v>
      </c>
      <c r="B20" s="247" t="s">
        <v>183</v>
      </c>
      <c r="C20" s="69">
        <v>3949</v>
      </c>
      <c r="D20" s="67">
        <v>15848</v>
      </c>
      <c r="E20" s="67">
        <v>819</v>
      </c>
      <c r="F20" s="67">
        <v>1874285</v>
      </c>
      <c r="G20" s="67">
        <v>1818817</v>
      </c>
      <c r="H20" s="68">
        <v>55468</v>
      </c>
      <c r="I20" s="69">
        <v>6</v>
      </c>
      <c r="J20" s="67">
        <v>3259</v>
      </c>
      <c r="K20" s="67">
        <v>677</v>
      </c>
      <c r="L20" s="67">
        <v>84723</v>
      </c>
      <c r="M20" s="67">
        <v>75650</v>
      </c>
      <c r="N20" s="68">
        <v>9073</v>
      </c>
    </row>
    <row r="21" spans="1:14" ht="24" customHeight="1" x14ac:dyDescent="0.2">
      <c r="A21" s="66">
        <v>13</v>
      </c>
      <c r="B21" s="247" t="s">
        <v>198</v>
      </c>
      <c r="C21" s="69">
        <v>2426</v>
      </c>
      <c r="D21" s="67">
        <v>8752</v>
      </c>
      <c r="E21" s="67">
        <v>536</v>
      </c>
      <c r="F21" s="67">
        <v>883364</v>
      </c>
      <c r="G21" s="67">
        <v>852732</v>
      </c>
      <c r="H21" s="68">
        <v>30632</v>
      </c>
      <c r="I21" s="69">
        <v>6</v>
      </c>
      <c r="J21" s="67">
        <v>2359</v>
      </c>
      <c r="K21" s="67">
        <v>618</v>
      </c>
      <c r="L21" s="67">
        <v>53705</v>
      </c>
      <c r="M21" s="67">
        <v>47311</v>
      </c>
      <c r="N21" s="68">
        <v>6394</v>
      </c>
    </row>
    <row r="22" spans="1:14" ht="24" customHeight="1" x14ac:dyDescent="0.2">
      <c r="A22" s="208">
        <v>14</v>
      </c>
      <c r="B22" s="249" t="s">
        <v>199</v>
      </c>
      <c r="C22" s="74">
        <v>6046</v>
      </c>
      <c r="D22" s="72">
        <v>21373</v>
      </c>
      <c r="E22" s="72">
        <v>1053</v>
      </c>
      <c r="F22" s="72">
        <v>3297600</v>
      </c>
      <c r="G22" s="72">
        <v>3222794</v>
      </c>
      <c r="H22" s="73">
        <v>74806</v>
      </c>
      <c r="I22" s="74">
        <v>7</v>
      </c>
      <c r="J22" s="72">
        <v>4530</v>
      </c>
      <c r="K22" s="72">
        <v>883</v>
      </c>
      <c r="L22" s="72">
        <v>138034</v>
      </c>
      <c r="M22" s="72">
        <v>125432</v>
      </c>
      <c r="N22" s="73">
        <v>12602</v>
      </c>
    </row>
    <row r="23" spans="1:14" ht="24" customHeight="1" x14ac:dyDescent="0.2">
      <c r="A23" s="32"/>
      <c r="B23" s="40" t="s">
        <v>288</v>
      </c>
      <c r="C23" s="395">
        <f>SUM(C9:C22)</f>
        <v>104738</v>
      </c>
      <c r="D23" s="75">
        <f t="shared" ref="D23:I23" si="0">SUM(D9:D22)</f>
        <v>614024</v>
      </c>
      <c r="E23" s="75">
        <f t="shared" si="0"/>
        <v>28029</v>
      </c>
      <c r="F23" s="75">
        <f t="shared" si="0"/>
        <v>76156922</v>
      </c>
      <c r="G23" s="75">
        <f t="shared" si="0"/>
        <v>74008390</v>
      </c>
      <c r="H23" s="170">
        <f t="shared" si="0"/>
        <v>2148532</v>
      </c>
      <c r="I23" s="258">
        <f t="shared" si="0"/>
        <v>99</v>
      </c>
      <c r="J23" s="75">
        <f>SUM(J9:J22)</f>
        <v>136140</v>
      </c>
      <c r="K23" s="75">
        <f t="shared" ref="K23:N23" si="1">SUM(K9:K22)</f>
        <v>26240</v>
      </c>
      <c r="L23" s="75">
        <f t="shared" si="1"/>
        <v>4002230</v>
      </c>
      <c r="M23" s="75">
        <f t="shared" si="1"/>
        <v>3631447</v>
      </c>
      <c r="N23" s="75">
        <f t="shared" si="1"/>
        <v>370783</v>
      </c>
    </row>
    <row r="24" spans="1:14" ht="24" customHeight="1" x14ac:dyDescent="0.2">
      <c r="A24" s="62">
        <v>15</v>
      </c>
      <c r="B24" s="250" t="s">
        <v>180</v>
      </c>
      <c r="C24" s="78">
        <v>3748</v>
      </c>
      <c r="D24" s="76">
        <v>11648</v>
      </c>
      <c r="E24" s="76">
        <v>614</v>
      </c>
      <c r="F24" s="76">
        <v>1451729</v>
      </c>
      <c r="G24" s="76">
        <v>1410961</v>
      </c>
      <c r="H24" s="77">
        <v>40768</v>
      </c>
      <c r="I24" s="78">
        <v>4</v>
      </c>
      <c r="J24" s="76">
        <v>2074</v>
      </c>
      <c r="K24" s="76">
        <v>446</v>
      </c>
      <c r="L24" s="76">
        <v>56378</v>
      </c>
      <c r="M24" s="76">
        <v>50584</v>
      </c>
      <c r="N24" s="77">
        <v>5794</v>
      </c>
    </row>
    <row r="25" spans="1:14" ht="24" customHeight="1" x14ac:dyDescent="0.2">
      <c r="A25" s="66">
        <v>16</v>
      </c>
      <c r="B25" s="251" t="s">
        <v>38</v>
      </c>
      <c r="C25" s="69">
        <v>2332</v>
      </c>
      <c r="D25" s="67">
        <v>7793</v>
      </c>
      <c r="E25" s="67">
        <v>493</v>
      </c>
      <c r="F25" s="67">
        <v>809465</v>
      </c>
      <c r="G25" s="67">
        <v>782189</v>
      </c>
      <c r="H25" s="68">
        <v>27276</v>
      </c>
      <c r="I25" s="69">
        <v>7</v>
      </c>
      <c r="J25" s="67">
        <v>1686</v>
      </c>
      <c r="K25" s="67">
        <v>406</v>
      </c>
      <c r="L25" s="67">
        <v>39565</v>
      </c>
      <c r="M25" s="67">
        <v>35111</v>
      </c>
      <c r="N25" s="68">
        <v>4454</v>
      </c>
    </row>
    <row r="26" spans="1:14" ht="24" customHeight="1" x14ac:dyDescent="0.2">
      <c r="A26" s="66">
        <v>17</v>
      </c>
      <c r="B26" s="251" t="s">
        <v>39</v>
      </c>
      <c r="C26" s="69">
        <v>1358</v>
      </c>
      <c r="D26" s="67">
        <v>4098</v>
      </c>
      <c r="E26" s="67">
        <v>273</v>
      </c>
      <c r="F26" s="67">
        <v>391719</v>
      </c>
      <c r="G26" s="67">
        <v>377376</v>
      </c>
      <c r="H26" s="68">
        <v>14343</v>
      </c>
      <c r="I26" s="69">
        <v>5</v>
      </c>
      <c r="J26" s="67">
        <v>1319</v>
      </c>
      <c r="K26" s="67">
        <v>359</v>
      </c>
      <c r="L26" s="67">
        <v>31154</v>
      </c>
      <c r="M26" s="67">
        <v>27562</v>
      </c>
      <c r="N26" s="68">
        <v>3592</v>
      </c>
    </row>
    <row r="27" spans="1:14" ht="24" customHeight="1" x14ac:dyDescent="0.2">
      <c r="A27" s="66">
        <v>18</v>
      </c>
      <c r="B27" s="251" t="s">
        <v>40</v>
      </c>
      <c r="C27" s="69">
        <v>1527</v>
      </c>
      <c r="D27" s="67">
        <v>4298</v>
      </c>
      <c r="E27" s="67">
        <v>250</v>
      </c>
      <c r="F27" s="67">
        <v>473906</v>
      </c>
      <c r="G27" s="67">
        <v>458863</v>
      </c>
      <c r="H27" s="68">
        <v>15043</v>
      </c>
      <c r="I27" s="69">
        <v>5</v>
      </c>
      <c r="J27" s="67">
        <v>806</v>
      </c>
      <c r="K27" s="67">
        <v>227</v>
      </c>
      <c r="L27" s="67">
        <v>16788</v>
      </c>
      <c r="M27" s="67">
        <v>14616</v>
      </c>
      <c r="N27" s="68">
        <v>2172</v>
      </c>
    </row>
    <row r="28" spans="1:14" ht="24" customHeight="1" x14ac:dyDescent="0.2">
      <c r="A28" s="66">
        <v>19</v>
      </c>
      <c r="B28" s="251" t="s">
        <v>41</v>
      </c>
      <c r="C28" s="69">
        <v>1937</v>
      </c>
      <c r="D28" s="67">
        <v>5026</v>
      </c>
      <c r="E28" s="67">
        <v>312</v>
      </c>
      <c r="F28" s="67">
        <v>548507</v>
      </c>
      <c r="G28" s="67">
        <v>530916</v>
      </c>
      <c r="H28" s="68">
        <v>17591</v>
      </c>
      <c r="I28" s="69">
        <v>4</v>
      </c>
      <c r="J28" s="67">
        <v>1201</v>
      </c>
      <c r="K28" s="67">
        <v>311</v>
      </c>
      <c r="L28" s="67">
        <v>26575</v>
      </c>
      <c r="M28" s="67">
        <v>23323</v>
      </c>
      <c r="N28" s="68">
        <v>3252</v>
      </c>
    </row>
    <row r="29" spans="1:14" ht="24" customHeight="1" x14ac:dyDescent="0.2">
      <c r="A29" s="66">
        <v>20</v>
      </c>
      <c r="B29" s="251" t="s">
        <v>42</v>
      </c>
      <c r="C29" s="69">
        <v>4449</v>
      </c>
      <c r="D29" s="67">
        <v>13544</v>
      </c>
      <c r="E29" s="67">
        <v>776</v>
      </c>
      <c r="F29" s="67">
        <v>1647898</v>
      </c>
      <c r="G29" s="67">
        <v>1600496</v>
      </c>
      <c r="H29" s="68">
        <v>47402</v>
      </c>
      <c r="I29" s="69">
        <v>7</v>
      </c>
      <c r="J29" s="67">
        <v>3237</v>
      </c>
      <c r="K29" s="67">
        <v>698</v>
      </c>
      <c r="L29" s="67">
        <v>87327</v>
      </c>
      <c r="M29" s="67">
        <v>78288</v>
      </c>
      <c r="N29" s="68">
        <v>9039</v>
      </c>
    </row>
    <row r="30" spans="1:14" ht="24" customHeight="1" x14ac:dyDescent="0.2">
      <c r="A30" s="66">
        <v>21</v>
      </c>
      <c r="B30" s="251" t="s">
        <v>43</v>
      </c>
      <c r="C30" s="69">
        <v>3691</v>
      </c>
      <c r="D30" s="67">
        <v>8654</v>
      </c>
      <c r="E30" s="67">
        <v>442</v>
      </c>
      <c r="F30" s="67">
        <v>1016888</v>
      </c>
      <c r="G30" s="67">
        <v>986599</v>
      </c>
      <c r="H30" s="68">
        <v>30289</v>
      </c>
      <c r="I30" s="69">
        <v>4</v>
      </c>
      <c r="J30" s="67">
        <v>2721</v>
      </c>
      <c r="K30" s="67">
        <v>489</v>
      </c>
      <c r="L30" s="67">
        <v>93398</v>
      </c>
      <c r="M30" s="67">
        <v>85699</v>
      </c>
      <c r="N30" s="68">
        <v>7699</v>
      </c>
    </row>
    <row r="31" spans="1:14" ht="24" customHeight="1" x14ac:dyDescent="0.2">
      <c r="A31" s="66">
        <v>22</v>
      </c>
      <c r="B31" s="251" t="s">
        <v>44</v>
      </c>
      <c r="C31" s="69">
        <v>1457</v>
      </c>
      <c r="D31" s="67">
        <v>3718</v>
      </c>
      <c r="E31" s="67">
        <v>228</v>
      </c>
      <c r="F31" s="67">
        <v>353570</v>
      </c>
      <c r="G31" s="67">
        <v>340557</v>
      </c>
      <c r="H31" s="68">
        <v>13013</v>
      </c>
      <c r="I31" s="69">
        <v>5</v>
      </c>
      <c r="J31" s="67">
        <v>1140</v>
      </c>
      <c r="K31" s="67">
        <v>319</v>
      </c>
      <c r="L31" s="67">
        <v>22824</v>
      </c>
      <c r="M31" s="67">
        <v>19809</v>
      </c>
      <c r="N31" s="68">
        <v>3015</v>
      </c>
    </row>
    <row r="32" spans="1:14" ht="24" customHeight="1" x14ac:dyDescent="0.2">
      <c r="A32" s="66">
        <v>23</v>
      </c>
      <c r="B32" s="251" t="s">
        <v>45</v>
      </c>
      <c r="C32" s="69">
        <v>3064</v>
      </c>
      <c r="D32" s="67">
        <v>11669</v>
      </c>
      <c r="E32" s="67">
        <v>579</v>
      </c>
      <c r="F32" s="67">
        <v>1505171</v>
      </c>
      <c r="G32" s="67">
        <v>1464329</v>
      </c>
      <c r="H32" s="68">
        <v>40842</v>
      </c>
      <c r="I32" s="69">
        <v>5</v>
      </c>
      <c r="J32" s="67">
        <v>2088</v>
      </c>
      <c r="K32" s="67">
        <v>479</v>
      </c>
      <c r="L32" s="67">
        <v>56467</v>
      </c>
      <c r="M32" s="67">
        <v>50636</v>
      </c>
      <c r="N32" s="68">
        <v>5831</v>
      </c>
    </row>
    <row r="33" spans="1:14" ht="24" customHeight="1" x14ac:dyDescent="0.2">
      <c r="A33" s="66">
        <v>24</v>
      </c>
      <c r="B33" s="251" t="s">
        <v>46</v>
      </c>
      <c r="C33" s="69">
        <v>2175</v>
      </c>
      <c r="D33" s="67">
        <v>7028</v>
      </c>
      <c r="E33" s="67">
        <v>471</v>
      </c>
      <c r="F33" s="67">
        <v>692161</v>
      </c>
      <c r="G33" s="67">
        <v>667563</v>
      </c>
      <c r="H33" s="68">
        <v>24598</v>
      </c>
      <c r="I33" s="69">
        <v>7</v>
      </c>
      <c r="J33" s="67">
        <v>2535</v>
      </c>
      <c r="K33" s="67">
        <v>616</v>
      </c>
      <c r="L33" s="67">
        <v>61906</v>
      </c>
      <c r="M33" s="67">
        <v>54817</v>
      </c>
      <c r="N33" s="68">
        <v>7089</v>
      </c>
    </row>
    <row r="34" spans="1:14" ht="24" customHeight="1" x14ac:dyDescent="0.2">
      <c r="A34" s="70">
        <v>25</v>
      </c>
      <c r="B34" s="252" t="s">
        <v>202</v>
      </c>
      <c r="C34" s="74">
        <v>1555</v>
      </c>
      <c r="D34" s="72">
        <v>5230</v>
      </c>
      <c r="E34" s="72">
        <v>306</v>
      </c>
      <c r="F34" s="72">
        <v>486487</v>
      </c>
      <c r="G34" s="72">
        <v>468182</v>
      </c>
      <c r="H34" s="73">
        <v>18305</v>
      </c>
      <c r="I34" s="74">
        <v>6</v>
      </c>
      <c r="J34" s="72">
        <v>1431</v>
      </c>
      <c r="K34" s="72">
        <v>423</v>
      </c>
      <c r="L34" s="72">
        <v>27829</v>
      </c>
      <c r="M34" s="72">
        <v>23953</v>
      </c>
      <c r="N34" s="73">
        <v>3876</v>
      </c>
    </row>
    <row r="35" spans="1:14" ht="24" customHeight="1" x14ac:dyDescent="0.2">
      <c r="A35" s="79"/>
      <c r="B35" s="253" t="s">
        <v>289</v>
      </c>
      <c r="C35" s="258">
        <f t="shared" ref="C35:H35" si="2">SUM(C24:C34)</f>
        <v>27293</v>
      </c>
      <c r="D35" s="75">
        <f t="shared" si="2"/>
        <v>82706</v>
      </c>
      <c r="E35" s="75">
        <f t="shared" si="2"/>
        <v>4744</v>
      </c>
      <c r="F35" s="75">
        <f t="shared" si="2"/>
        <v>9377501</v>
      </c>
      <c r="G35" s="75">
        <f t="shared" si="2"/>
        <v>9088031</v>
      </c>
      <c r="H35" s="239">
        <f t="shared" si="2"/>
        <v>289470</v>
      </c>
      <c r="I35" s="258">
        <f t="shared" ref="I35:N35" si="3">SUM(I24:I34)</f>
        <v>59</v>
      </c>
      <c r="J35" s="75">
        <f t="shared" si="3"/>
        <v>20238</v>
      </c>
      <c r="K35" s="75">
        <f t="shared" si="3"/>
        <v>4773</v>
      </c>
      <c r="L35" s="75">
        <f t="shared" si="3"/>
        <v>520211</v>
      </c>
      <c r="M35" s="75">
        <f t="shared" si="3"/>
        <v>464398</v>
      </c>
      <c r="N35" s="239">
        <f t="shared" si="3"/>
        <v>55813</v>
      </c>
    </row>
    <row r="36" spans="1:14" ht="24" customHeight="1" thickBot="1" x14ac:dyDescent="0.2">
      <c r="A36" s="80"/>
      <c r="B36" s="254" t="s">
        <v>47</v>
      </c>
      <c r="C36" s="259">
        <f t="shared" ref="C36:N36" si="4">SUM(C23,C35)</f>
        <v>132031</v>
      </c>
      <c r="D36" s="81">
        <f t="shared" si="4"/>
        <v>696730</v>
      </c>
      <c r="E36" s="81">
        <f t="shared" si="4"/>
        <v>32773</v>
      </c>
      <c r="F36" s="81">
        <f t="shared" si="4"/>
        <v>85534423</v>
      </c>
      <c r="G36" s="81">
        <f t="shared" si="4"/>
        <v>83096421</v>
      </c>
      <c r="H36" s="240">
        <f t="shared" si="4"/>
        <v>2438002</v>
      </c>
      <c r="I36" s="259">
        <f t="shared" si="4"/>
        <v>158</v>
      </c>
      <c r="J36" s="81">
        <f t="shared" si="4"/>
        <v>156378</v>
      </c>
      <c r="K36" s="81">
        <f t="shared" si="4"/>
        <v>31013</v>
      </c>
      <c r="L36" s="81">
        <f t="shared" si="4"/>
        <v>4522441</v>
      </c>
      <c r="M36" s="81">
        <f t="shared" si="4"/>
        <v>4095845</v>
      </c>
      <c r="N36" s="240">
        <f t="shared" si="4"/>
        <v>426596</v>
      </c>
    </row>
    <row r="38" spans="1:14" x14ac:dyDescent="0.15">
      <c r="B38" s="157" t="s">
        <v>444</v>
      </c>
      <c r="C38" s="7">
        <f>SUM(C9:C22,C24:C34)</f>
        <v>132031</v>
      </c>
      <c r="D38" s="7">
        <f>SUM(D9:D22,D24:D34)</f>
        <v>696730</v>
      </c>
      <c r="E38" s="7">
        <f>SUM(E9:E22,E24:E34)</f>
        <v>32773</v>
      </c>
      <c r="F38" s="7">
        <f>SUM(G38:H38)</f>
        <v>85534423</v>
      </c>
      <c r="G38" s="7">
        <f>SUM(G9:G22,G24:G34)</f>
        <v>83096421</v>
      </c>
      <c r="H38" s="7">
        <f>SUM(H9:H22,H24:H34)</f>
        <v>2438002</v>
      </c>
      <c r="I38" s="7">
        <f>SUM(I9:I22,I24:I34)</f>
        <v>158</v>
      </c>
      <c r="J38" s="7">
        <f>SUM(J9:J22,J24:J34)</f>
        <v>156378</v>
      </c>
      <c r="K38" s="7">
        <f>SUM(K9:K22,K24:K34)</f>
        <v>31013</v>
      </c>
      <c r="L38" s="7">
        <f>SUM(M38:N38)</f>
        <v>4522441</v>
      </c>
      <c r="M38" s="7">
        <f>SUM(M9:M22,M24:M34)</f>
        <v>4095845</v>
      </c>
      <c r="N38" s="7">
        <f>SUM(N9:N22,N24:N34)</f>
        <v>426596</v>
      </c>
    </row>
    <row r="39" spans="1:14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I39" s="7">
        <f>I36-I38</f>
        <v>0</v>
      </c>
      <c r="J39" s="7">
        <f>J36-J38</f>
        <v>0</v>
      </c>
      <c r="K39" s="7">
        <f>K36-K38</f>
        <v>0</v>
      </c>
      <c r="L39" s="7">
        <f>L36-L38</f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D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6" width="25.875" style="7" customWidth="1"/>
    <col min="7" max="7" width="24.875" style="7" customWidth="1"/>
    <col min="8" max="8" width="23.125" style="7" customWidth="1"/>
    <col min="9" max="9" width="22.125" style="7" customWidth="1"/>
    <col min="10" max="10" width="24.875" style="7" customWidth="1"/>
    <col min="11" max="11" width="22.875" style="7" customWidth="1"/>
    <col min="12" max="12" width="24.875" style="7" customWidth="1"/>
    <col min="13" max="13" width="22.625" style="7" customWidth="1"/>
    <col min="14" max="14" width="23.125" style="7" customWidth="1"/>
    <col min="15" max="17" width="23.375" style="7" customWidth="1"/>
    <col min="18" max="19" width="23.375" style="338" customWidth="1"/>
    <col min="20" max="22" width="23.375" style="7" customWidth="1"/>
    <col min="23" max="16384" width="11" style="7"/>
  </cols>
  <sheetData>
    <row r="1" spans="1:212" ht="20.100000000000001" customHeight="1" x14ac:dyDescent="0.15"/>
    <row r="2" spans="1:212" ht="20.100000000000001" customHeight="1" x14ac:dyDescent="0.15">
      <c r="B2" s="25"/>
      <c r="C2" s="288" t="s">
        <v>670</v>
      </c>
      <c r="G2" s="288" t="str">
        <f>C2</f>
        <v>第１４表  令和元（2019）年度分市町村民税の所得割額等</v>
      </c>
      <c r="O2" s="288" t="str">
        <f>C2</f>
        <v>第１４表  令和元（2019）年度分市町村民税の所得割額等</v>
      </c>
    </row>
    <row r="3" spans="1:212" s="26" customFormat="1" ht="20.100000000000001" customHeight="1" thickBot="1" x14ac:dyDescent="0.25">
      <c r="C3" s="289" t="s">
        <v>0</v>
      </c>
      <c r="D3" s="82"/>
      <c r="E3" s="82"/>
      <c r="F3" s="209" t="s">
        <v>300</v>
      </c>
      <c r="G3" s="289" t="s">
        <v>2</v>
      </c>
      <c r="H3" s="58"/>
      <c r="I3" s="35"/>
      <c r="L3" s="82"/>
      <c r="M3" s="82"/>
      <c r="N3" s="209" t="s">
        <v>70</v>
      </c>
      <c r="O3" s="289" t="s">
        <v>3</v>
      </c>
      <c r="P3" s="58"/>
      <c r="R3" s="339"/>
      <c r="S3" s="339"/>
      <c r="V3" s="209" t="s">
        <v>70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</row>
    <row r="4" spans="1:212" ht="24" customHeight="1" x14ac:dyDescent="0.15">
      <c r="A4" s="27"/>
      <c r="B4" s="243"/>
      <c r="C4" s="141" t="s">
        <v>14</v>
      </c>
      <c r="D4" s="30"/>
      <c r="E4" s="30"/>
      <c r="F4" s="217"/>
      <c r="G4" s="267"/>
      <c r="H4" s="84"/>
      <c r="I4" s="268"/>
      <c r="J4" s="229" t="s">
        <v>71</v>
      </c>
      <c r="K4" s="30"/>
      <c r="L4" s="84"/>
      <c r="M4" s="84"/>
      <c r="N4" s="269"/>
      <c r="O4" s="141" t="s">
        <v>72</v>
      </c>
      <c r="P4" s="30"/>
      <c r="Q4" s="30"/>
      <c r="R4" s="359"/>
      <c r="S4" s="359"/>
      <c r="T4" s="30"/>
      <c r="U4" s="30"/>
      <c r="V4" s="31"/>
    </row>
    <row r="5" spans="1:212" ht="24" customHeight="1" x14ac:dyDescent="0.15">
      <c r="A5" s="32"/>
      <c r="B5" s="244"/>
      <c r="C5" s="270"/>
      <c r="D5" s="158"/>
      <c r="E5" s="4"/>
      <c r="F5" s="218"/>
      <c r="G5" s="117"/>
      <c r="H5" s="58"/>
      <c r="I5" s="160"/>
      <c r="J5" s="161"/>
      <c r="K5" s="446" t="s">
        <v>73</v>
      </c>
      <c r="L5" s="447"/>
      <c r="M5" s="447"/>
      <c r="N5" s="448"/>
      <c r="O5" s="443" t="s">
        <v>74</v>
      </c>
      <c r="P5" s="444"/>
      <c r="Q5" s="445"/>
      <c r="R5" s="340"/>
      <c r="S5" s="340"/>
      <c r="T5" s="220"/>
      <c r="U5" s="34"/>
      <c r="V5" s="221"/>
    </row>
    <row r="6" spans="1:212" ht="24" customHeight="1" x14ac:dyDescent="0.2">
      <c r="A6" s="42" t="s">
        <v>9</v>
      </c>
      <c r="B6" s="245"/>
      <c r="C6" s="192" t="s">
        <v>188</v>
      </c>
      <c r="D6" s="144" t="s">
        <v>188</v>
      </c>
      <c r="E6" s="47" t="s">
        <v>12</v>
      </c>
      <c r="F6" s="162" t="s">
        <v>75</v>
      </c>
      <c r="G6" s="120" t="s">
        <v>76</v>
      </c>
      <c r="H6" s="46" t="s">
        <v>77</v>
      </c>
      <c r="I6" s="48" t="s">
        <v>78</v>
      </c>
      <c r="J6" s="59" t="s">
        <v>79</v>
      </c>
      <c r="K6" s="163" t="s">
        <v>324</v>
      </c>
      <c r="L6" s="164" t="s">
        <v>325</v>
      </c>
      <c r="M6" s="2" t="s">
        <v>326</v>
      </c>
      <c r="N6" s="55" t="s">
        <v>79</v>
      </c>
      <c r="O6" s="271" t="s">
        <v>324</v>
      </c>
      <c r="P6" s="165" t="s">
        <v>328</v>
      </c>
      <c r="Q6" s="3" t="s">
        <v>79</v>
      </c>
      <c r="R6" s="341" t="s">
        <v>484</v>
      </c>
      <c r="S6" s="341" t="s">
        <v>480</v>
      </c>
      <c r="T6" s="4" t="s">
        <v>336</v>
      </c>
      <c r="U6" s="5" t="s">
        <v>165</v>
      </c>
      <c r="V6" s="198" t="s">
        <v>403</v>
      </c>
    </row>
    <row r="7" spans="1:212" ht="24" customHeight="1" x14ac:dyDescent="0.2">
      <c r="A7" s="32"/>
      <c r="B7" s="40"/>
      <c r="C7" s="153" t="s">
        <v>189</v>
      </c>
      <c r="D7" s="108" t="s">
        <v>190</v>
      </c>
      <c r="E7" s="33"/>
      <c r="F7" s="60" t="s">
        <v>80</v>
      </c>
      <c r="G7" s="222"/>
      <c r="H7" s="33"/>
      <c r="I7" s="118"/>
      <c r="J7" s="156"/>
      <c r="K7" s="118" t="s">
        <v>167</v>
      </c>
      <c r="L7" s="56" t="s">
        <v>334</v>
      </c>
      <c r="M7" s="58" t="s">
        <v>334</v>
      </c>
      <c r="N7" s="60"/>
      <c r="O7" s="272" t="s">
        <v>167</v>
      </c>
      <c r="P7" s="166" t="s">
        <v>335</v>
      </c>
      <c r="Q7" s="38"/>
      <c r="R7" s="341" t="s">
        <v>459</v>
      </c>
      <c r="S7" s="341" t="s">
        <v>481</v>
      </c>
      <c r="T7" s="4" t="s">
        <v>337</v>
      </c>
      <c r="U7" s="4" t="s">
        <v>338</v>
      </c>
      <c r="V7" s="198"/>
    </row>
    <row r="8" spans="1:212" s="337" customFormat="1" ht="24" customHeight="1" x14ac:dyDescent="0.2">
      <c r="A8" s="334"/>
      <c r="B8" s="335"/>
      <c r="C8" s="21" t="s">
        <v>273</v>
      </c>
      <c r="D8" s="8" t="s">
        <v>274</v>
      </c>
      <c r="E8" s="8" t="s">
        <v>275</v>
      </c>
      <c r="F8" s="20" t="s">
        <v>276</v>
      </c>
      <c r="G8" s="336" t="s">
        <v>277</v>
      </c>
      <c r="H8" s="8" t="s">
        <v>278</v>
      </c>
      <c r="I8" s="8" t="s">
        <v>279</v>
      </c>
      <c r="J8" s="8" t="s">
        <v>280</v>
      </c>
      <c r="K8" s="8" t="s">
        <v>281</v>
      </c>
      <c r="L8" s="8" t="s">
        <v>282</v>
      </c>
      <c r="M8" s="15" t="s">
        <v>283</v>
      </c>
      <c r="N8" s="16" t="s">
        <v>284</v>
      </c>
      <c r="O8" s="321" t="s">
        <v>285</v>
      </c>
      <c r="P8" s="14" t="s">
        <v>286</v>
      </c>
      <c r="Q8" s="8" t="s">
        <v>287</v>
      </c>
      <c r="R8" s="342" t="s">
        <v>461</v>
      </c>
      <c r="S8" s="342" t="s">
        <v>482</v>
      </c>
      <c r="T8" s="8" t="s">
        <v>463</v>
      </c>
      <c r="U8" s="15" t="s">
        <v>462</v>
      </c>
      <c r="V8" s="396" t="s">
        <v>483</v>
      </c>
    </row>
    <row r="9" spans="1:212" ht="24" customHeight="1" x14ac:dyDescent="0.2">
      <c r="A9" s="62">
        <v>1</v>
      </c>
      <c r="B9" s="246" t="s">
        <v>28</v>
      </c>
      <c r="C9" s="65">
        <v>231379</v>
      </c>
      <c r="D9" s="63">
        <v>17810</v>
      </c>
      <c r="E9" s="63">
        <v>249189</v>
      </c>
      <c r="F9" s="64">
        <v>263</v>
      </c>
      <c r="G9" s="65">
        <v>848256221</v>
      </c>
      <c r="H9" s="63">
        <v>17767</v>
      </c>
      <c r="I9" s="63">
        <v>0</v>
      </c>
      <c r="J9" s="63">
        <v>848273988</v>
      </c>
      <c r="K9" s="63">
        <v>13432358</v>
      </c>
      <c r="L9" s="63">
        <v>1162373</v>
      </c>
      <c r="M9" s="63">
        <v>169858</v>
      </c>
      <c r="N9" s="77">
        <v>14764589</v>
      </c>
      <c r="O9" s="65">
        <v>232195</v>
      </c>
      <c r="P9" s="76">
        <v>9100</v>
      </c>
      <c r="Q9" s="63">
        <v>241295</v>
      </c>
      <c r="R9" s="63">
        <v>4900291</v>
      </c>
      <c r="S9" s="63">
        <v>1358749</v>
      </c>
      <c r="T9" s="63">
        <v>195412</v>
      </c>
      <c r="U9" s="63">
        <v>294972</v>
      </c>
      <c r="V9" s="64">
        <v>870029296</v>
      </c>
    </row>
    <row r="10" spans="1:212" ht="24" customHeight="1" x14ac:dyDescent="0.2">
      <c r="A10" s="66">
        <v>2</v>
      </c>
      <c r="B10" s="247" t="s">
        <v>29</v>
      </c>
      <c r="C10" s="69">
        <v>60798</v>
      </c>
      <c r="D10" s="67">
        <v>5757</v>
      </c>
      <c r="E10" s="67">
        <v>66555</v>
      </c>
      <c r="F10" s="68">
        <v>74</v>
      </c>
      <c r="G10" s="69">
        <v>193141760</v>
      </c>
      <c r="H10" s="67">
        <v>9347</v>
      </c>
      <c r="I10" s="67">
        <v>0</v>
      </c>
      <c r="J10" s="67">
        <v>193151107</v>
      </c>
      <c r="K10" s="67">
        <v>2775422</v>
      </c>
      <c r="L10" s="67">
        <v>68777</v>
      </c>
      <c r="M10" s="67">
        <v>32341</v>
      </c>
      <c r="N10" s="68">
        <v>2876540</v>
      </c>
      <c r="O10" s="69">
        <v>39459</v>
      </c>
      <c r="P10" s="67">
        <v>0</v>
      </c>
      <c r="Q10" s="67">
        <v>39459</v>
      </c>
      <c r="R10" s="67">
        <v>1494075</v>
      </c>
      <c r="S10" s="67">
        <v>295665</v>
      </c>
      <c r="T10" s="67">
        <v>86472</v>
      </c>
      <c r="U10" s="67">
        <v>159977</v>
      </c>
      <c r="V10" s="68">
        <v>198103295</v>
      </c>
    </row>
    <row r="11" spans="1:212" ht="24" customHeight="1" x14ac:dyDescent="0.2">
      <c r="A11" s="66">
        <v>3</v>
      </c>
      <c r="B11" s="247" t="s">
        <v>30</v>
      </c>
      <c r="C11" s="69">
        <v>67146</v>
      </c>
      <c r="D11" s="67">
        <v>6635</v>
      </c>
      <c r="E11" s="67">
        <v>73781</v>
      </c>
      <c r="F11" s="68">
        <v>96</v>
      </c>
      <c r="G11" s="69">
        <v>213729423</v>
      </c>
      <c r="H11" s="67">
        <v>5833</v>
      </c>
      <c r="I11" s="67">
        <v>0</v>
      </c>
      <c r="J11" s="67">
        <v>213735256</v>
      </c>
      <c r="K11" s="67">
        <v>2527215</v>
      </c>
      <c r="L11" s="67">
        <v>129194</v>
      </c>
      <c r="M11" s="67">
        <v>33524</v>
      </c>
      <c r="N11" s="68">
        <v>2689933</v>
      </c>
      <c r="O11" s="69">
        <v>16447</v>
      </c>
      <c r="P11" s="67">
        <v>0</v>
      </c>
      <c r="Q11" s="67">
        <v>16447</v>
      </c>
      <c r="R11" s="67">
        <v>426599</v>
      </c>
      <c r="S11" s="67">
        <v>257172</v>
      </c>
      <c r="T11" s="67">
        <v>38257</v>
      </c>
      <c r="U11" s="67">
        <v>61899</v>
      </c>
      <c r="V11" s="68">
        <v>217225563</v>
      </c>
    </row>
    <row r="12" spans="1:212" ht="24" customHeight="1" x14ac:dyDescent="0.2">
      <c r="A12" s="66">
        <v>4</v>
      </c>
      <c r="B12" s="247" t="s">
        <v>31</v>
      </c>
      <c r="C12" s="69">
        <v>49072</v>
      </c>
      <c r="D12" s="67">
        <v>5082</v>
      </c>
      <c r="E12" s="67">
        <v>54154</v>
      </c>
      <c r="F12" s="68">
        <v>73</v>
      </c>
      <c r="G12" s="69">
        <v>155351133</v>
      </c>
      <c r="H12" s="67">
        <v>4031</v>
      </c>
      <c r="I12" s="67">
        <v>0</v>
      </c>
      <c r="J12" s="67">
        <v>155355164</v>
      </c>
      <c r="K12" s="67">
        <v>2417477</v>
      </c>
      <c r="L12" s="67">
        <v>0</v>
      </c>
      <c r="M12" s="67">
        <v>41988</v>
      </c>
      <c r="N12" s="68">
        <v>2459465</v>
      </c>
      <c r="O12" s="69">
        <v>3912</v>
      </c>
      <c r="P12" s="67">
        <v>0</v>
      </c>
      <c r="Q12" s="67">
        <v>3912</v>
      </c>
      <c r="R12" s="67">
        <v>1947643</v>
      </c>
      <c r="S12" s="67">
        <v>161853</v>
      </c>
      <c r="T12" s="67">
        <v>25224</v>
      </c>
      <c r="U12" s="67">
        <v>73321</v>
      </c>
      <c r="V12" s="68">
        <v>160026582</v>
      </c>
    </row>
    <row r="13" spans="1:212" ht="24" customHeight="1" x14ac:dyDescent="0.2">
      <c r="A13" s="66">
        <v>5</v>
      </c>
      <c r="B13" s="247" t="s">
        <v>32</v>
      </c>
      <c r="C13" s="69">
        <v>41494</v>
      </c>
      <c r="D13" s="67">
        <v>4032</v>
      </c>
      <c r="E13" s="67">
        <v>45526</v>
      </c>
      <c r="F13" s="68">
        <v>49</v>
      </c>
      <c r="G13" s="69">
        <v>129372125</v>
      </c>
      <c r="H13" s="67">
        <v>24577</v>
      </c>
      <c r="I13" s="67">
        <v>0</v>
      </c>
      <c r="J13" s="67">
        <v>129396702</v>
      </c>
      <c r="K13" s="67">
        <v>1749998</v>
      </c>
      <c r="L13" s="67">
        <v>76580</v>
      </c>
      <c r="M13" s="67">
        <v>70573</v>
      </c>
      <c r="N13" s="68">
        <v>1897151</v>
      </c>
      <c r="O13" s="69">
        <v>5445</v>
      </c>
      <c r="P13" s="67">
        <v>0</v>
      </c>
      <c r="Q13" s="67">
        <v>5445</v>
      </c>
      <c r="R13" s="67">
        <v>38447</v>
      </c>
      <c r="S13" s="67">
        <v>170996</v>
      </c>
      <c r="T13" s="67">
        <v>54887</v>
      </c>
      <c r="U13" s="67">
        <v>10861</v>
      </c>
      <c r="V13" s="68">
        <v>131574489</v>
      </c>
    </row>
    <row r="14" spans="1:212" ht="24" customHeight="1" x14ac:dyDescent="0.2">
      <c r="A14" s="66">
        <v>6</v>
      </c>
      <c r="B14" s="247" t="s">
        <v>33</v>
      </c>
      <c r="C14" s="69">
        <v>35005</v>
      </c>
      <c r="D14" s="67">
        <v>3025</v>
      </c>
      <c r="E14" s="67">
        <v>38030</v>
      </c>
      <c r="F14" s="68">
        <v>40</v>
      </c>
      <c r="G14" s="69">
        <v>101112938</v>
      </c>
      <c r="H14" s="67">
        <v>24326</v>
      </c>
      <c r="I14" s="67">
        <v>0</v>
      </c>
      <c r="J14" s="67">
        <v>101137264</v>
      </c>
      <c r="K14" s="67">
        <v>1038487</v>
      </c>
      <c r="L14" s="67">
        <v>85900</v>
      </c>
      <c r="M14" s="67">
        <v>9167</v>
      </c>
      <c r="N14" s="68">
        <v>1133554</v>
      </c>
      <c r="O14" s="69">
        <v>5797</v>
      </c>
      <c r="P14" s="67">
        <v>0</v>
      </c>
      <c r="Q14" s="67">
        <v>5797</v>
      </c>
      <c r="R14" s="67">
        <v>25965</v>
      </c>
      <c r="S14" s="67">
        <v>108153</v>
      </c>
      <c r="T14" s="67">
        <v>19906</v>
      </c>
      <c r="U14" s="67">
        <v>30352</v>
      </c>
      <c r="V14" s="68">
        <v>102460991</v>
      </c>
    </row>
    <row r="15" spans="1:212" ht="24" customHeight="1" x14ac:dyDescent="0.2">
      <c r="A15" s="66">
        <v>7</v>
      </c>
      <c r="B15" s="247" t="s">
        <v>34</v>
      </c>
      <c r="C15" s="69">
        <v>71491</v>
      </c>
      <c r="D15" s="67">
        <v>7210</v>
      </c>
      <c r="E15" s="67">
        <v>78701</v>
      </c>
      <c r="F15" s="68">
        <v>104</v>
      </c>
      <c r="G15" s="69">
        <v>248596930</v>
      </c>
      <c r="H15" s="67">
        <v>1458</v>
      </c>
      <c r="I15" s="67">
        <v>0</v>
      </c>
      <c r="J15" s="67">
        <v>248598388</v>
      </c>
      <c r="K15" s="67">
        <v>3825892</v>
      </c>
      <c r="L15" s="67">
        <v>254684</v>
      </c>
      <c r="M15" s="67">
        <v>119173</v>
      </c>
      <c r="N15" s="68">
        <v>4199749</v>
      </c>
      <c r="O15" s="69">
        <v>8509</v>
      </c>
      <c r="P15" s="67">
        <v>0</v>
      </c>
      <c r="Q15" s="67">
        <v>8509</v>
      </c>
      <c r="R15" s="67">
        <v>207379</v>
      </c>
      <c r="S15" s="67">
        <v>284554</v>
      </c>
      <c r="T15" s="67">
        <v>56452</v>
      </c>
      <c r="U15" s="67">
        <v>63725</v>
      </c>
      <c r="V15" s="68">
        <v>253418756</v>
      </c>
    </row>
    <row r="16" spans="1:212" ht="24" customHeight="1" x14ac:dyDescent="0.2">
      <c r="A16" s="66">
        <v>8</v>
      </c>
      <c r="B16" s="247" t="s">
        <v>35</v>
      </c>
      <c r="C16" s="69">
        <v>34285</v>
      </c>
      <c r="D16" s="67">
        <v>3496</v>
      </c>
      <c r="E16" s="67">
        <v>37781</v>
      </c>
      <c r="F16" s="68">
        <v>50</v>
      </c>
      <c r="G16" s="69">
        <v>109519551</v>
      </c>
      <c r="H16" s="67">
        <v>0</v>
      </c>
      <c r="I16" s="67">
        <v>0</v>
      </c>
      <c r="J16" s="67">
        <v>109519551</v>
      </c>
      <c r="K16" s="67">
        <v>1494042</v>
      </c>
      <c r="L16" s="67">
        <v>8963</v>
      </c>
      <c r="M16" s="67">
        <v>0</v>
      </c>
      <c r="N16" s="68">
        <v>1503005</v>
      </c>
      <c r="O16" s="69">
        <v>18711</v>
      </c>
      <c r="P16" s="67">
        <v>0</v>
      </c>
      <c r="Q16" s="67">
        <v>18711</v>
      </c>
      <c r="R16" s="67">
        <v>69240</v>
      </c>
      <c r="S16" s="67">
        <v>110341</v>
      </c>
      <c r="T16" s="67">
        <v>32233</v>
      </c>
      <c r="U16" s="67">
        <v>9353</v>
      </c>
      <c r="V16" s="68">
        <v>111262434</v>
      </c>
    </row>
    <row r="17" spans="1:22" ht="24" customHeight="1" x14ac:dyDescent="0.2">
      <c r="A17" s="66">
        <v>9</v>
      </c>
      <c r="B17" s="247" t="s">
        <v>36</v>
      </c>
      <c r="C17" s="69">
        <v>30116</v>
      </c>
      <c r="D17" s="67">
        <v>2843</v>
      </c>
      <c r="E17" s="67">
        <v>32959</v>
      </c>
      <c r="F17" s="68">
        <v>46</v>
      </c>
      <c r="G17" s="69">
        <v>94588896</v>
      </c>
      <c r="H17" s="67">
        <v>30816</v>
      </c>
      <c r="I17" s="67">
        <v>0</v>
      </c>
      <c r="J17" s="67">
        <v>94619712</v>
      </c>
      <c r="K17" s="67">
        <v>779344</v>
      </c>
      <c r="L17" s="67">
        <v>58223</v>
      </c>
      <c r="M17" s="67">
        <v>0</v>
      </c>
      <c r="N17" s="68">
        <v>837567</v>
      </c>
      <c r="O17" s="69">
        <v>9090</v>
      </c>
      <c r="P17" s="67">
        <v>0</v>
      </c>
      <c r="Q17" s="67">
        <v>9090</v>
      </c>
      <c r="R17" s="67">
        <v>25382</v>
      </c>
      <c r="S17" s="67">
        <v>63806</v>
      </c>
      <c r="T17" s="67">
        <v>14699</v>
      </c>
      <c r="U17" s="67">
        <v>13409</v>
      </c>
      <c r="V17" s="68">
        <v>95583665</v>
      </c>
    </row>
    <row r="18" spans="1:22" ht="24" customHeight="1" x14ac:dyDescent="0.2">
      <c r="A18" s="66">
        <v>10</v>
      </c>
      <c r="B18" s="247" t="s">
        <v>181</v>
      </c>
      <c r="C18" s="69">
        <v>13570</v>
      </c>
      <c r="D18" s="67">
        <v>1280</v>
      </c>
      <c r="E18" s="67">
        <v>14850</v>
      </c>
      <c r="F18" s="68">
        <v>17</v>
      </c>
      <c r="G18" s="69">
        <v>41413079</v>
      </c>
      <c r="H18" s="67">
        <v>4647</v>
      </c>
      <c r="I18" s="67">
        <v>0</v>
      </c>
      <c r="J18" s="67">
        <v>41417726</v>
      </c>
      <c r="K18" s="67">
        <v>312286</v>
      </c>
      <c r="L18" s="67">
        <v>4483</v>
      </c>
      <c r="M18" s="67">
        <v>0</v>
      </c>
      <c r="N18" s="68">
        <v>316769</v>
      </c>
      <c r="O18" s="69">
        <v>2148</v>
      </c>
      <c r="P18" s="67">
        <v>0</v>
      </c>
      <c r="Q18" s="67">
        <v>2148</v>
      </c>
      <c r="R18" s="67">
        <v>163038</v>
      </c>
      <c r="S18" s="67">
        <v>119071</v>
      </c>
      <c r="T18" s="67">
        <v>13521</v>
      </c>
      <c r="U18" s="67">
        <v>29039</v>
      </c>
      <c r="V18" s="68">
        <v>42061312</v>
      </c>
    </row>
    <row r="19" spans="1:22" ht="24" customHeight="1" x14ac:dyDescent="0.2">
      <c r="A19" s="66">
        <v>11</v>
      </c>
      <c r="B19" s="247" t="s">
        <v>182</v>
      </c>
      <c r="C19" s="69">
        <v>50604</v>
      </c>
      <c r="D19" s="67">
        <v>4964</v>
      </c>
      <c r="E19" s="67">
        <v>55568</v>
      </c>
      <c r="F19" s="68">
        <v>86</v>
      </c>
      <c r="G19" s="69">
        <v>160854755</v>
      </c>
      <c r="H19" s="67">
        <v>3091</v>
      </c>
      <c r="I19" s="67">
        <v>0</v>
      </c>
      <c r="J19" s="67">
        <v>160857846</v>
      </c>
      <c r="K19" s="67">
        <v>2207558</v>
      </c>
      <c r="L19" s="67">
        <v>35082</v>
      </c>
      <c r="M19" s="67">
        <v>80942</v>
      </c>
      <c r="N19" s="68">
        <v>2323582</v>
      </c>
      <c r="O19" s="69">
        <v>62739</v>
      </c>
      <c r="P19" s="67">
        <v>0</v>
      </c>
      <c r="Q19" s="67">
        <v>62739</v>
      </c>
      <c r="R19" s="67">
        <v>6619110</v>
      </c>
      <c r="S19" s="67">
        <v>121413</v>
      </c>
      <c r="T19" s="67">
        <v>27209</v>
      </c>
      <c r="U19" s="67">
        <v>29113</v>
      </c>
      <c r="V19" s="68">
        <v>170041012</v>
      </c>
    </row>
    <row r="20" spans="1:22" ht="24" customHeight="1" x14ac:dyDescent="0.2">
      <c r="A20" s="66">
        <v>12</v>
      </c>
      <c r="B20" s="247" t="s">
        <v>183</v>
      </c>
      <c r="C20" s="69">
        <v>18498</v>
      </c>
      <c r="D20" s="67">
        <v>1918</v>
      </c>
      <c r="E20" s="67">
        <v>20416</v>
      </c>
      <c r="F20" s="68">
        <v>23</v>
      </c>
      <c r="G20" s="69">
        <v>61958131</v>
      </c>
      <c r="H20" s="67">
        <v>0</v>
      </c>
      <c r="I20" s="67">
        <v>0</v>
      </c>
      <c r="J20" s="67">
        <v>61958131</v>
      </c>
      <c r="K20" s="67">
        <v>1054679</v>
      </c>
      <c r="L20" s="67">
        <v>45898</v>
      </c>
      <c r="M20" s="67">
        <v>20348</v>
      </c>
      <c r="N20" s="68">
        <v>1120925</v>
      </c>
      <c r="O20" s="69">
        <v>3211</v>
      </c>
      <c r="P20" s="67">
        <v>0</v>
      </c>
      <c r="Q20" s="67">
        <v>3211</v>
      </c>
      <c r="R20" s="67">
        <v>18973</v>
      </c>
      <c r="S20" s="67">
        <v>63360</v>
      </c>
      <c r="T20" s="67">
        <v>7248</v>
      </c>
      <c r="U20" s="67">
        <v>344391</v>
      </c>
      <c r="V20" s="68">
        <v>63516239</v>
      </c>
    </row>
    <row r="21" spans="1:22" ht="24" customHeight="1" x14ac:dyDescent="0.2">
      <c r="A21" s="70">
        <v>13</v>
      </c>
      <c r="B21" s="248" t="s">
        <v>198</v>
      </c>
      <c r="C21" s="69">
        <v>10735</v>
      </c>
      <c r="D21" s="67">
        <v>886</v>
      </c>
      <c r="E21" s="67">
        <v>11621</v>
      </c>
      <c r="F21" s="68">
        <v>14</v>
      </c>
      <c r="G21" s="69">
        <v>30942838</v>
      </c>
      <c r="H21" s="67">
        <v>0</v>
      </c>
      <c r="I21" s="67">
        <v>3080</v>
      </c>
      <c r="J21" s="67">
        <v>30945918</v>
      </c>
      <c r="K21" s="67">
        <v>246367</v>
      </c>
      <c r="L21" s="67">
        <v>0</v>
      </c>
      <c r="M21" s="67">
        <v>0</v>
      </c>
      <c r="N21" s="68">
        <v>246367</v>
      </c>
      <c r="O21" s="69">
        <v>0</v>
      </c>
      <c r="P21" s="67">
        <v>0</v>
      </c>
      <c r="Q21" s="67">
        <v>0</v>
      </c>
      <c r="R21" s="67">
        <v>3543</v>
      </c>
      <c r="S21" s="67">
        <v>7910</v>
      </c>
      <c r="T21" s="67">
        <v>7776</v>
      </c>
      <c r="U21" s="67">
        <v>0</v>
      </c>
      <c r="V21" s="68">
        <v>31211514</v>
      </c>
    </row>
    <row r="22" spans="1:22" ht="24" customHeight="1" x14ac:dyDescent="0.2">
      <c r="A22" s="208">
        <v>14</v>
      </c>
      <c r="B22" s="249" t="s">
        <v>199</v>
      </c>
      <c r="C22" s="74">
        <v>25778</v>
      </c>
      <c r="D22" s="72">
        <v>2146</v>
      </c>
      <c r="E22" s="72">
        <v>27924</v>
      </c>
      <c r="F22" s="73">
        <v>32</v>
      </c>
      <c r="G22" s="74">
        <v>101786882</v>
      </c>
      <c r="H22" s="72">
        <v>0</v>
      </c>
      <c r="I22" s="72">
        <v>0</v>
      </c>
      <c r="J22" s="72">
        <v>101786882</v>
      </c>
      <c r="K22" s="72">
        <v>1822839</v>
      </c>
      <c r="L22" s="72">
        <v>132007</v>
      </c>
      <c r="M22" s="72">
        <v>31382</v>
      </c>
      <c r="N22" s="73">
        <v>1986228</v>
      </c>
      <c r="O22" s="74">
        <v>17781</v>
      </c>
      <c r="P22" s="72">
        <v>0</v>
      </c>
      <c r="Q22" s="72">
        <v>17781</v>
      </c>
      <c r="R22" s="72">
        <v>44438</v>
      </c>
      <c r="S22" s="72">
        <v>107731</v>
      </c>
      <c r="T22" s="72">
        <v>32226</v>
      </c>
      <c r="U22" s="72">
        <v>27678</v>
      </c>
      <c r="V22" s="73">
        <v>104002964</v>
      </c>
    </row>
    <row r="23" spans="1:22" ht="24" customHeight="1" x14ac:dyDescent="0.2">
      <c r="A23" s="32"/>
      <c r="B23" s="40" t="s">
        <v>288</v>
      </c>
      <c r="C23" s="258">
        <f>SUM(C9:C22)</f>
        <v>739971</v>
      </c>
      <c r="D23" s="75">
        <f>SUM(D9:D22)</f>
        <v>67084</v>
      </c>
      <c r="E23" s="75">
        <f t="shared" ref="E23:F23" si="0">SUM(E9:E22)</f>
        <v>807055</v>
      </c>
      <c r="F23" s="75">
        <f t="shared" si="0"/>
        <v>967</v>
      </c>
      <c r="G23" s="258">
        <f>SUM(G9:G22)</f>
        <v>2490624662</v>
      </c>
      <c r="H23" s="75">
        <f>SUM(H9:H22)</f>
        <v>125893</v>
      </c>
      <c r="I23" s="75">
        <f t="shared" ref="I23:M23" si="1">SUM(I9:I22)</f>
        <v>3080</v>
      </c>
      <c r="J23" s="75">
        <f t="shared" si="1"/>
        <v>2490753635</v>
      </c>
      <c r="K23" s="75">
        <f t="shared" si="1"/>
        <v>35683964</v>
      </c>
      <c r="L23" s="75">
        <f t="shared" si="1"/>
        <v>2062164</v>
      </c>
      <c r="M23" s="75">
        <f t="shared" si="1"/>
        <v>609296</v>
      </c>
      <c r="N23" s="239">
        <f>SUM(N9:N22)</f>
        <v>38355424</v>
      </c>
      <c r="O23" s="258">
        <f>SUM(O9:O22)</f>
        <v>425444</v>
      </c>
      <c r="P23" s="75">
        <f>SUM(P9:P22)</f>
        <v>9100</v>
      </c>
      <c r="Q23" s="75">
        <f t="shared" ref="Q23:U23" si="2">SUM(Q9:Q22)</f>
        <v>434544</v>
      </c>
      <c r="R23" s="75">
        <f t="shared" si="2"/>
        <v>15984123</v>
      </c>
      <c r="S23" s="75">
        <f t="shared" si="2"/>
        <v>3230774</v>
      </c>
      <c r="T23" s="75">
        <f t="shared" si="2"/>
        <v>611522</v>
      </c>
      <c r="U23" s="75">
        <f t="shared" si="2"/>
        <v>1148090</v>
      </c>
      <c r="V23" s="239">
        <f>SUM(V9:V22)</f>
        <v>2550518112</v>
      </c>
    </row>
    <row r="24" spans="1:22" ht="24" customHeight="1" x14ac:dyDescent="0.2">
      <c r="A24" s="62">
        <v>15</v>
      </c>
      <c r="B24" s="250" t="s">
        <v>180</v>
      </c>
      <c r="C24" s="78">
        <v>13492</v>
      </c>
      <c r="D24" s="76">
        <v>1333</v>
      </c>
      <c r="E24" s="76">
        <v>14825</v>
      </c>
      <c r="F24" s="77">
        <v>13</v>
      </c>
      <c r="G24" s="78">
        <v>46845840</v>
      </c>
      <c r="H24" s="76">
        <v>0</v>
      </c>
      <c r="I24" s="76">
        <v>0</v>
      </c>
      <c r="J24" s="76">
        <v>46845840</v>
      </c>
      <c r="K24" s="76">
        <v>405740</v>
      </c>
      <c r="L24" s="76">
        <v>33789</v>
      </c>
      <c r="M24" s="76">
        <v>19923</v>
      </c>
      <c r="N24" s="77">
        <v>459452</v>
      </c>
      <c r="O24" s="78">
        <v>0</v>
      </c>
      <c r="P24" s="76">
        <v>0</v>
      </c>
      <c r="Q24" s="76">
        <v>0</v>
      </c>
      <c r="R24" s="76">
        <v>135429</v>
      </c>
      <c r="S24" s="76">
        <v>32830</v>
      </c>
      <c r="T24" s="76">
        <v>3029</v>
      </c>
      <c r="U24" s="76">
        <v>15945</v>
      </c>
      <c r="V24" s="77">
        <v>47492525</v>
      </c>
    </row>
    <row r="25" spans="1:22" ht="24" customHeight="1" x14ac:dyDescent="0.2">
      <c r="A25" s="66">
        <v>16</v>
      </c>
      <c r="B25" s="251" t="s">
        <v>38</v>
      </c>
      <c r="C25" s="69">
        <v>9342</v>
      </c>
      <c r="D25" s="67">
        <v>922</v>
      </c>
      <c r="E25" s="67">
        <v>10264</v>
      </c>
      <c r="F25" s="68">
        <v>18</v>
      </c>
      <c r="G25" s="69">
        <v>27834773</v>
      </c>
      <c r="H25" s="67">
        <v>0</v>
      </c>
      <c r="I25" s="67">
        <v>0</v>
      </c>
      <c r="J25" s="67">
        <v>27834773</v>
      </c>
      <c r="K25" s="67">
        <v>437510</v>
      </c>
      <c r="L25" s="67">
        <v>0</v>
      </c>
      <c r="M25" s="67">
        <v>0</v>
      </c>
      <c r="N25" s="68">
        <v>437510</v>
      </c>
      <c r="O25" s="69">
        <v>0</v>
      </c>
      <c r="P25" s="67">
        <v>0</v>
      </c>
      <c r="Q25" s="67">
        <v>0</v>
      </c>
      <c r="R25" s="67">
        <v>725</v>
      </c>
      <c r="S25" s="67">
        <v>40594</v>
      </c>
      <c r="T25" s="67">
        <v>622</v>
      </c>
      <c r="U25" s="67">
        <v>4958</v>
      </c>
      <c r="V25" s="68">
        <v>28319182</v>
      </c>
    </row>
    <row r="26" spans="1:22" ht="24" customHeight="1" x14ac:dyDescent="0.2">
      <c r="A26" s="66">
        <v>17</v>
      </c>
      <c r="B26" s="251" t="s">
        <v>39</v>
      </c>
      <c r="C26" s="69">
        <v>5040</v>
      </c>
      <c r="D26" s="67">
        <v>372</v>
      </c>
      <c r="E26" s="67">
        <v>5412</v>
      </c>
      <c r="F26" s="68">
        <v>13</v>
      </c>
      <c r="G26" s="69">
        <v>13843279</v>
      </c>
      <c r="H26" s="67">
        <v>694</v>
      </c>
      <c r="I26" s="67">
        <v>0</v>
      </c>
      <c r="J26" s="67">
        <v>13843973</v>
      </c>
      <c r="K26" s="67">
        <v>47900</v>
      </c>
      <c r="L26" s="67">
        <v>0</v>
      </c>
      <c r="M26" s="67">
        <v>0</v>
      </c>
      <c r="N26" s="68">
        <v>47900</v>
      </c>
      <c r="O26" s="69">
        <v>0</v>
      </c>
      <c r="P26" s="67">
        <v>0</v>
      </c>
      <c r="Q26" s="67">
        <v>0</v>
      </c>
      <c r="R26" s="67">
        <v>9833</v>
      </c>
      <c r="S26" s="67">
        <v>12462</v>
      </c>
      <c r="T26" s="67">
        <v>5002</v>
      </c>
      <c r="U26" s="67">
        <v>659</v>
      </c>
      <c r="V26" s="68">
        <v>13919829</v>
      </c>
    </row>
    <row r="27" spans="1:22" ht="24" customHeight="1" x14ac:dyDescent="0.2">
      <c r="A27" s="66">
        <v>18</v>
      </c>
      <c r="B27" s="251" t="s">
        <v>40</v>
      </c>
      <c r="C27" s="69">
        <v>4971</v>
      </c>
      <c r="D27" s="67">
        <v>476</v>
      </c>
      <c r="E27" s="67">
        <v>5447</v>
      </c>
      <c r="F27" s="68">
        <v>6</v>
      </c>
      <c r="G27" s="69">
        <v>15748298</v>
      </c>
      <c r="H27" s="67">
        <v>1000</v>
      </c>
      <c r="I27" s="67">
        <v>0</v>
      </c>
      <c r="J27" s="67">
        <v>15749298</v>
      </c>
      <c r="K27" s="67">
        <v>215011</v>
      </c>
      <c r="L27" s="67">
        <v>0</v>
      </c>
      <c r="M27" s="67">
        <v>0</v>
      </c>
      <c r="N27" s="68">
        <v>215011</v>
      </c>
      <c r="O27" s="69">
        <v>0</v>
      </c>
      <c r="P27" s="67">
        <v>0</v>
      </c>
      <c r="Q27" s="67">
        <v>0</v>
      </c>
      <c r="R27" s="67">
        <v>900</v>
      </c>
      <c r="S27" s="67">
        <v>31436</v>
      </c>
      <c r="T27" s="67">
        <v>344</v>
      </c>
      <c r="U27" s="67">
        <v>3261</v>
      </c>
      <c r="V27" s="68">
        <v>16000250</v>
      </c>
    </row>
    <row r="28" spans="1:22" ht="24" customHeight="1" x14ac:dyDescent="0.2">
      <c r="A28" s="66">
        <v>19</v>
      </c>
      <c r="B28" s="251" t="s">
        <v>41</v>
      </c>
      <c r="C28" s="69">
        <v>6120</v>
      </c>
      <c r="D28" s="67">
        <v>716</v>
      </c>
      <c r="E28" s="67">
        <v>6836</v>
      </c>
      <c r="F28" s="68">
        <v>13</v>
      </c>
      <c r="G28" s="69">
        <v>19760660</v>
      </c>
      <c r="H28" s="67">
        <v>0</v>
      </c>
      <c r="I28" s="67">
        <v>0</v>
      </c>
      <c r="J28" s="67">
        <v>19760660</v>
      </c>
      <c r="K28" s="67">
        <v>118803</v>
      </c>
      <c r="L28" s="67">
        <v>1616</v>
      </c>
      <c r="M28" s="67">
        <v>0</v>
      </c>
      <c r="N28" s="68">
        <v>120419</v>
      </c>
      <c r="O28" s="69">
        <v>3117</v>
      </c>
      <c r="P28" s="67">
        <v>0</v>
      </c>
      <c r="Q28" s="67">
        <v>3117</v>
      </c>
      <c r="R28" s="67">
        <v>15184</v>
      </c>
      <c r="S28" s="67">
        <v>10425</v>
      </c>
      <c r="T28" s="67">
        <v>1585</v>
      </c>
      <c r="U28" s="67">
        <v>8483</v>
      </c>
      <c r="V28" s="68">
        <v>19919873</v>
      </c>
    </row>
    <row r="29" spans="1:22" ht="24" customHeight="1" x14ac:dyDescent="0.2">
      <c r="A29" s="66">
        <v>20</v>
      </c>
      <c r="B29" s="251" t="s">
        <v>42</v>
      </c>
      <c r="C29" s="69">
        <v>16289</v>
      </c>
      <c r="D29" s="67">
        <v>1639</v>
      </c>
      <c r="E29" s="67">
        <v>17928</v>
      </c>
      <c r="F29" s="68">
        <v>15</v>
      </c>
      <c r="G29" s="69">
        <v>55000527</v>
      </c>
      <c r="H29" s="67">
        <v>0</v>
      </c>
      <c r="I29" s="67">
        <v>0</v>
      </c>
      <c r="J29" s="67">
        <v>55000527</v>
      </c>
      <c r="K29" s="67">
        <v>705545</v>
      </c>
      <c r="L29" s="67">
        <v>0</v>
      </c>
      <c r="M29" s="67">
        <v>0</v>
      </c>
      <c r="N29" s="68">
        <v>705545</v>
      </c>
      <c r="O29" s="69">
        <v>21</v>
      </c>
      <c r="P29" s="67">
        <v>0</v>
      </c>
      <c r="Q29" s="67">
        <v>21</v>
      </c>
      <c r="R29" s="67">
        <v>262663</v>
      </c>
      <c r="S29" s="67">
        <v>56013</v>
      </c>
      <c r="T29" s="67">
        <v>13070</v>
      </c>
      <c r="U29" s="67">
        <v>8467</v>
      </c>
      <c r="V29" s="68">
        <v>56046306</v>
      </c>
    </row>
    <row r="30" spans="1:22" ht="24" customHeight="1" x14ac:dyDescent="0.2">
      <c r="A30" s="66">
        <v>21</v>
      </c>
      <c r="B30" s="251" t="s">
        <v>43</v>
      </c>
      <c r="C30" s="69">
        <v>10924</v>
      </c>
      <c r="D30" s="67">
        <v>1088</v>
      </c>
      <c r="E30" s="67">
        <v>12012</v>
      </c>
      <c r="F30" s="68">
        <v>20</v>
      </c>
      <c r="G30" s="69">
        <v>35420528</v>
      </c>
      <c r="H30" s="67">
        <v>0</v>
      </c>
      <c r="I30" s="67">
        <v>0</v>
      </c>
      <c r="J30" s="67">
        <v>35420528</v>
      </c>
      <c r="K30" s="67">
        <v>524747</v>
      </c>
      <c r="L30" s="67">
        <v>33658</v>
      </c>
      <c r="M30" s="67">
        <v>24619</v>
      </c>
      <c r="N30" s="68">
        <v>583024</v>
      </c>
      <c r="O30" s="69">
        <v>0</v>
      </c>
      <c r="P30" s="67">
        <v>0</v>
      </c>
      <c r="Q30" s="67">
        <v>0</v>
      </c>
      <c r="R30" s="67">
        <v>8115</v>
      </c>
      <c r="S30" s="67">
        <v>39264</v>
      </c>
      <c r="T30" s="67">
        <v>8103</v>
      </c>
      <c r="U30" s="67">
        <v>1740</v>
      </c>
      <c r="V30" s="68">
        <v>36060774</v>
      </c>
    </row>
    <row r="31" spans="1:22" ht="24" customHeight="1" x14ac:dyDescent="0.2">
      <c r="A31" s="66">
        <v>22</v>
      </c>
      <c r="B31" s="251" t="s">
        <v>44</v>
      </c>
      <c r="C31" s="69">
        <v>4634</v>
      </c>
      <c r="D31" s="67">
        <v>395</v>
      </c>
      <c r="E31" s="67">
        <v>5029</v>
      </c>
      <c r="F31" s="68">
        <v>6</v>
      </c>
      <c r="G31" s="69">
        <v>13121519</v>
      </c>
      <c r="H31" s="67">
        <v>4428</v>
      </c>
      <c r="I31" s="67">
        <v>0</v>
      </c>
      <c r="J31" s="67">
        <v>13125947</v>
      </c>
      <c r="K31" s="67">
        <v>84609</v>
      </c>
      <c r="L31" s="67">
        <v>0</v>
      </c>
      <c r="M31" s="67">
        <v>0</v>
      </c>
      <c r="N31" s="68">
        <v>84609</v>
      </c>
      <c r="O31" s="69">
        <v>0</v>
      </c>
      <c r="P31" s="67">
        <v>0</v>
      </c>
      <c r="Q31" s="67">
        <v>0</v>
      </c>
      <c r="R31" s="67">
        <v>0</v>
      </c>
      <c r="S31" s="67">
        <v>5463</v>
      </c>
      <c r="T31" s="67">
        <v>1164</v>
      </c>
      <c r="U31" s="67">
        <v>4167</v>
      </c>
      <c r="V31" s="68">
        <v>13221350</v>
      </c>
    </row>
    <row r="32" spans="1:22" ht="24" customHeight="1" x14ac:dyDescent="0.2">
      <c r="A32" s="66">
        <v>23</v>
      </c>
      <c r="B32" s="251" t="s">
        <v>45</v>
      </c>
      <c r="C32" s="69">
        <v>13600</v>
      </c>
      <c r="D32" s="67">
        <v>1159</v>
      </c>
      <c r="E32" s="67">
        <v>14759</v>
      </c>
      <c r="F32" s="68">
        <v>13</v>
      </c>
      <c r="G32" s="69">
        <v>47231921</v>
      </c>
      <c r="H32" s="67">
        <v>0</v>
      </c>
      <c r="I32" s="67">
        <v>0</v>
      </c>
      <c r="J32" s="67">
        <v>47231921</v>
      </c>
      <c r="K32" s="67">
        <v>337105</v>
      </c>
      <c r="L32" s="67">
        <v>67185</v>
      </c>
      <c r="M32" s="67">
        <v>0</v>
      </c>
      <c r="N32" s="68">
        <v>404290</v>
      </c>
      <c r="O32" s="69">
        <v>822</v>
      </c>
      <c r="P32" s="67">
        <v>0</v>
      </c>
      <c r="Q32" s="67">
        <v>822</v>
      </c>
      <c r="R32" s="67">
        <v>57659</v>
      </c>
      <c r="S32" s="67">
        <v>70256</v>
      </c>
      <c r="T32" s="67">
        <v>21279</v>
      </c>
      <c r="U32" s="67">
        <v>5395</v>
      </c>
      <c r="V32" s="68">
        <v>47791622</v>
      </c>
    </row>
    <row r="33" spans="1:22" ht="24" customHeight="1" x14ac:dyDescent="0.2">
      <c r="A33" s="66">
        <v>24</v>
      </c>
      <c r="B33" s="251" t="s">
        <v>46</v>
      </c>
      <c r="C33" s="69">
        <v>9782</v>
      </c>
      <c r="D33" s="67">
        <v>849</v>
      </c>
      <c r="E33" s="67">
        <v>10631</v>
      </c>
      <c r="F33" s="68">
        <v>16</v>
      </c>
      <c r="G33" s="69">
        <v>26922864</v>
      </c>
      <c r="H33" s="67">
        <v>22649</v>
      </c>
      <c r="I33" s="67">
        <v>0</v>
      </c>
      <c r="J33" s="67">
        <v>26945513</v>
      </c>
      <c r="K33" s="67">
        <v>719953</v>
      </c>
      <c r="L33" s="67">
        <v>0</v>
      </c>
      <c r="M33" s="67">
        <v>57543</v>
      </c>
      <c r="N33" s="68">
        <v>777496</v>
      </c>
      <c r="O33" s="69">
        <v>1754</v>
      </c>
      <c r="P33" s="67">
        <v>0</v>
      </c>
      <c r="Q33" s="67">
        <v>1754</v>
      </c>
      <c r="R33" s="67">
        <v>92016</v>
      </c>
      <c r="S33" s="67">
        <v>33468</v>
      </c>
      <c r="T33" s="67">
        <v>4048</v>
      </c>
      <c r="U33" s="67">
        <v>6774</v>
      </c>
      <c r="V33" s="68">
        <v>27861069</v>
      </c>
    </row>
    <row r="34" spans="1:22" ht="24" customHeight="1" x14ac:dyDescent="0.2">
      <c r="A34" s="70">
        <v>25</v>
      </c>
      <c r="B34" s="252" t="s">
        <v>202</v>
      </c>
      <c r="C34" s="74">
        <v>6477</v>
      </c>
      <c r="D34" s="72">
        <v>551</v>
      </c>
      <c r="E34" s="72">
        <v>7028</v>
      </c>
      <c r="F34" s="73">
        <v>3</v>
      </c>
      <c r="G34" s="74">
        <v>18080822</v>
      </c>
      <c r="H34" s="72">
        <v>11914</v>
      </c>
      <c r="I34" s="72">
        <v>0</v>
      </c>
      <c r="J34" s="72">
        <v>18092736</v>
      </c>
      <c r="K34" s="72">
        <v>206536</v>
      </c>
      <c r="L34" s="72">
        <v>0</v>
      </c>
      <c r="M34" s="72">
        <v>0</v>
      </c>
      <c r="N34" s="73">
        <v>206536</v>
      </c>
      <c r="O34" s="74">
        <v>1076</v>
      </c>
      <c r="P34" s="72">
        <v>0</v>
      </c>
      <c r="Q34" s="72">
        <v>1076</v>
      </c>
      <c r="R34" s="72">
        <v>7139</v>
      </c>
      <c r="S34" s="72">
        <v>3050</v>
      </c>
      <c r="T34" s="72">
        <v>1967</v>
      </c>
      <c r="U34" s="72">
        <v>2652</v>
      </c>
      <c r="V34" s="73">
        <v>18315156</v>
      </c>
    </row>
    <row r="35" spans="1:22" ht="24" customHeight="1" x14ac:dyDescent="0.2">
      <c r="A35" s="79"/>
      <c r="B35" s="253" t="s">
        <v>289</v>
      </c>
      <c r="C35" s="258">
        <f>SUM(C24:C34)</f>
        <v>100671</v>
      </c>
      <c r="D35" s="75">
        <f>SUM(D24:D34)</f>
        <v>9500</v>
      </c>
      <c r="E35" s="75">
        <f>SUM(E24:E34)</f>
        <v>110171</v>
      </c>
      <c r="F35" s="239">
        <f>SUM(F24:F34)</f>
        <v>136</v>
      </c>
      <c r="G35" s="258">
        <f t="shared" ref="G35:V35" si="3">SUM(G24:G34)</f>
        <v>319811031</v>
      </c>
      <c r="H35" s="75">
        <f t="shared" si="3"/>
        <v>40685</v>
      </c>
      <c r="I35" s="75">
        <f t="shared" si="3"/>
        <v>0</v>
      </c>
      <c r="J35" s="75">
        <f t="shared" si="3"/>
        <v>319851716</v>
      </c>
      <c r="K35" s="75">
        <f t="shared" si="3"/>
        <v>3803459</v>
      </c>
      <c r="L35" s="75">
        <f t="shared" si="3"/>
        <v>136248</v>
      </c>
      <c r="M35" s="75">
        <f t="shared" si="3"/>
        <v>102085</v>
      </c>
      <c r="N35" s="239">
        <f t="shared" si="3"/>
        <v>4041792</v>
      </c>
      <c r="O35" s="258">
        <f t="shared" si="3"/>
        <v>6790</v>
      </c>
      <c r="P35" s="75">
        <f t="shared" si="3"/>
        <v>0</v>
      </c>
      <c r="Q35" s="75">
        <f t="shared" si="3"/>
        <v>6790</v>
      </c>
      <c r="R35" s="75">
        <f>SUM(R24:R34)</f>
        <v>589663</v>
      </c>
      <c r="S35" s="75">
        <f>SUM(S24:S34)</f>
        <v>335261</v>
      </c>
      <c r="T35" s="75">
        <f t="shared" si="3"/>
        <v>60213</v>
      </c>
      <c r="U35" s="75">
        <f t="shared" si="3"/>
        <v>62501</v>
      </c>
      <c r="V35" s="239">
        <f t="shared" si="3"/>
        <v>324947936</v>
      </c>
    </row>
    <row r="36" spans="1:22" ht="24" customHeight="1" thickBot="1" x14ac:dyDescent="0.2">
      <c r="A36" s="80"/>
      <c r="B36" s="254" t="s">
        <v>47</v>
      </c>
      <c r="C36" s="259">
        <f t="shared" ref="C36:V36" si="4">SUM(C23,C35)</f>
        <v>840642</v>
      </c>
      <c r="D36" s="81">
        <f t="shared" si="4"/>
        <v>76584</v>
      </c>
      <c r="E36" s="81">
        <f t="shared" si="4"/>
        <v>917226</v>
      </c>
      <c r="F36" s="240">
        <f t="shared" si="4"/>
        <v>1103</v>
      </c>
      <c r="G36" s="259">
        <f t="shared" si="4"/>
        <v>2810435693</v>
      </c>
      <c r="H36" s="81">
        <f t="shared" si="4"/>
        <v>166578</v>
      </c>
      <c r="I36" s="81">
        <f t="shared" si="4"/>
        <v>3080</v>
      </c>
      <c r="J36" s="81">
        <f t="shared" si="4"/>
        <v>2810605351</v>
      </c>
      <c r="K36" s="81">
        <f t="shared" si="4"/>
        <v>39487423</v>
      </c>
      <c r="L36" s="81">
        <f t="shared" si="4"/>
        <v>2198412</v>
      </c>
      <c r="M36" s="81">
        <f t="shared" si="4"/>
        <v>711381</v>
      </c>
      <c r="N36" s="240">
        <f t="shared" si="4"/>
        <v>42397216</v>
      </c>
      <c r="O36" s="259">
        <f t="shared" si="4"/>
        <v>432234</v>
      </c>
      <c r="P36" s="81">
        <f t="shared" si="4"/>
        <v>9100</v>
      </c>
      <c r="Q36" s="81">
        <f t="shared" si="4"/>
        <v>441334</v>
      </c>
      <c r="R36" s="343">
        <f>SUM(R23,R35)</f>
        <v>16573786</v>
      </c>
      <c r="S36" s="343">
        <f>SUM(S35+S23)</f>
        <v>3566035</v>
      </c>
      <c r="T36" s="81">
        <f t="shared" si="4"/>
        <v>671735</v>
      </c>
      <c r="U36" s="81">
        <f t="shared" si="4"/>
        <v>1210591</v>
      </c>
      <c r="V36" s="240">
        <f t="shared" si="4"/>
        <v>2875466048</v>
      </c>
    </row>
    <row r="38" spans="1:22" x14ac:dyDescent="0.15">
      <c r="B38" s="157" t="s">
        <v>444</v>
      </c>
      <c r="C38" s="7">
        <f>SUM(C9:C22,C24:C34)</f>
        <v>840642</v>
      </c>
      <c r="D38" s="7">
        <f>SUM(D9:D22,D24:D34)</f>
        <v>76584</v>
      </c>
      <c r="E38" s="7">
        <f>SUM(C38:D38)</f>
        <v>917226</v>
      </c>
      <c r="F38" s="7">
        <f>SUM(F9:F22,F24:F34)</f>
        <v>1103</v>
      </c>
      <c r="G38" s="7">
        <f>SUM(G9:G22,G24:G34)</f>
        <v>2810435693</v>
      </c>
      <c r="H38" s="7">
        <f>SUM(H9:H22,H24:H34)</f>
        <v>166578</v>
      </c>
      <c r="I38" s="7">
        <f>SUM(I9:I22,I24:I34)</f>
        <v>3080</v>
      </c>
      <c r="J38" s="7">
        <f>SUM(G38:I38)</f>
        <v>2810605351</v>
      </c>
      <c r="K38" s="7">
        <f>SUM(K9:K22,K24:K34)</f>
        <v>39487423</v>
      </c>
      <c r="L38" s="7">
        <f>SUM(L9:L22,L24:L34)</f>
        <v>2198412</v>
      </c>
      <c r="M38" s="7">
        <f>SUM(M9:M22,M24:M34)</f>
        <v>711381</v>
      </c>
      <c r="N38" s="7">
        <f>SUM(K38:M38)</f>
        <v>42397216</v>
      </c>
      <c r="O38" s="7">
        <f>SUM(O9:O22,O24:O34)</f>
        <v>432234</v>
      </c>
      <c r="P38" s="7">
        <f>SUM(P9:P22,P24:P34)</f>
        <v>9100</v>
      </c>
      <c r="Q38" s="7">
        <f>SUM(O38:P38)</f>
        <v>441334</v>
      </c>
      <c r="R38" s="338">
        <f>SUM(R9:R22,R24:R34)</f>
        <v>16573786</v>
      </c>
      <c r="S38" s="338">
        <f>SUM(S9:S22,S24:S34)</f>
        <v>3566035</v>
      </c>
      <c r="T38" s="7">
        <f>SUM(T9:T22,T24:T34)</f>
        <v>671735</v>
      </c>
      <c r="U38" s="7">
        <f>SUM(U9:U22,U24:U34)</f>
        <v>1210591</v>
      </c>
      <c r="V38" s="7">
        <f>SUM(J38,N38,Q38,R38,S38,T38,U38)</f>
        <v>2875466048</v>
      </c>
    </row>
    <row r="39" spans="1:22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 t="shared" ref="G39:U39" si="5">G36-G38</f>
        <v>0</v>
      </c>
      <c r="H39" s="7">
        <f t="shared" si="5"/>
        <v>0</v>
      </c>
      <c r="I39" s="7">
        <f t="shared" si="5"/>
        <v>0</v>
      </c>
      <c r="J39" s="7">
        <f t="shared" si="5"/>
        <v>0</v>
      </c>
      <c r="K39" s="7">
        <f t="shared" si="5"/>
        <v>0</v>
      </c>
      <c r="L39" s="7">
        <f t="shared" si="5"/>
        <v>0</v>
      </c>
      <c r="M39" s="7">
        <f t="shared" si="5"/>
        <v>0</v>
      </c>
      <c r="N39" s="7">
        <f t="shared" si="5"/>
        <v>0</v>
      </c>
      <c r="O39" s="7">
        <f>O36-O38</f>
        <v>0</v>
      </c>
      <c r="P39" s="7">
        <f t="shared" si="5"/>
        <v>0</v>
      </c>
      <c r="Q39" s="7">
        <f t="shared" si="5"/>
        <v>0</v>
      </c>
      <c r="R39" s="338">
        <f>R36-R38</f>
        <v>0</v>
      </c>
      <c r="S39" s="338">
        <f>S36-S38</f>
        <v>0</v>
      </c>
      <c r="T39" s="7">
        <f t="shared" si="5"/>
        <v>0</v>
      </c>
      <c r="U39" s="7">
        <f t="shared" si="5"/>
        <v>0</v>
      </c>
      <c r="V39" s="7">
        <f>V36-V38</f>
        <v>0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Y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9" width="28.375" style="7" customWidth="1"/>
    <col min="10" max="16" width="25.875" style="7" customWidth="1"/>
    <col min="17" max="21" width="28.375" style="7" customWidth="1"/>
    <col min="22" max="29" width="24.625" style="7" customWidth="1"/>
    <col min="30" max="30" width="24.625" style="338" customWidth="1"/>
    <col min="31" max="37" width="24.625" style="7" customWidth="1"/>
    <col min="38" max="45" width="23.375" style="7" customWidth="1"/>
    <col min="46" max="16384" width="11" style="7"/>
  </cols>
  <sheetData>
    <row r="1" spans="1:233" ht="20.100000000000001" customHeight="1" x14ac:dyDescent="0.15"/>
    <row r="2" spans="1:233" ht="20.100000000000001" customHeight="1" x14ac:dyDescent="0.15">
      <c r="B2" s="25"/>
      <c r="C2" s="288" t="s">
        <v>671</v>
      </c>
      <c r="J2" s="288" t="str">
        <f>C2</f>
        <v>第１４表  令和元（2019）年度分市町村民税の所得割額等</v>
      </c>
      <c r="Q2" s="288" t="str">
        <f>C2</f>
        <v>第１４表  令和元（2019）年度分市町村民税の所得割額等</v>
      </c>
      <c r="V2" s="288" t="str">
        <f>C2</f>
        <v>第１４表  令和元（2019）年度分市町村民税の所得割額等</v>
      </c>
      <c r="AD2" s="373" t="str">
        <f>C2</f>
        <v>第１４表  令和元（2019）年度分市町村民税の所得割額等</v>
      </c>
      <c r="AL2" s="288" t="str">
        <f>C2</f>
        <v>第１４表  令和元（2019）年度分市町村民税の所得割額等</v>
      </c>
    </row>
    <row r="3" spans="1:233" s="26" customFormat="1" ht="20.100000000000001" customHeight="1" thickBot="1" x14ac:dyDescent="0.25">
      <c r="C3" s="289" t="s">
        <v>81</v>
      </c>
      <c r="D3" s="82"/>
      <c r="E3" s="82"/>
      <c r="F3" s="82"/>
      <c r="G3" s="83"/>
      <c r="H3" s="58"/>
      <c r="I3" s="157" t="s">
        <v>398</v>
      </c>
      <c r="J3" s="289" t="s">
        <v>82</v>
      </c>
      <c r="K3" s="82"/>
      <c r="L3" s="82"/>
      <c r="M3" s="58"/>
      <c r="N3" s="58"/>
      <c r="O3" s="83"/>
      <c r="P3" s="209" t="s">
        <v>70</v>
      </c>
      <c r="Q3" s="289" t="s">
        <v>83</v>
      </c>
      <c r="R3" s="82"/>
      <c r="S3" s="82"/>
      <c r="T3" s="83"/>
      <c r="U3" s="209" t="s">
        <v>70</v>
      </c>
      <c r="V3" s="289" t="s">
        <v>84</v>
      </c>
      <c r="W3" s="82"/>
      <c r="X3" s="82"/>
      <c r="Y3" s="83"/>
      <c r="Z3" s="58"/>
      <c r="AA3" s="58"/>
      <c r="AB3" s="83"/>
      <c r="AC3" s="209" t="s">
        <v>70</v>
      </c>
      <c r="AD3" s="374" t="s">
        <v>85</v>
      </c>
      <c r="AE3" s="82"/>
      <c r="AF3" s="82"/>
      <c r="AG3" s="83"/>
      <c r="AH3" s="58"/>
      <c r="AI3" s="58"/>
      <c r="AJ3" s="83"/>
      <c r="AK3" s="209" t="s">
        <v>70</v>
      </c>
      <c r="AL3" s="290" t="s">
        <v>86</v>
      </c>
      <c r="AM3" s="83"/>
      <c r="AN3" s="83"/>
      <c r="AR3" s="83"/>
      <c r="AS3" s="209" t="s">
        <v>70</v>
      </c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</row>
    <row r="4" spans="1:233" ht="24" customHeight="1" x14ac:dyDescent="0.15">
      <c r="A4" s="27"/>
      <c r="B4" s="243"/>
      <c r="C4" s="141" t="s">
        <v>87</v>
      </c>
      <c r="D4" s="30"/>
      <c r="E4" s="30"/>
      <c r="F4" s="30"/>
      <c r="G4" s="30"/>
      <c r="H4" s="30"/>
      <c r="I4" s="31"/>
      <c r="J4" s="273" t="s">
        <v>88</v>
      </c>
      <c r="K4" s="30"/>
      <c r="L4" s="30"/>
      <c r="M4" s="30"/>
      <c r="N4" s="30"/>
      <c r="O4" s="130"/>
      <c r="P4" s="31"/>
      <c r="Q4" s="273" t="s">
        <v>88</v>
      </c>
      <c r="R4" s="28"/>
      <c r="S4" s="28"/>
      <c r="T4" s="129"/>
      <c r="U4" s="274"/>
      <c r="V4" s="273" t="s">
        <v>88</v>
      </c>
      <c r="W4" s="30"/>
      <c r="X4" s="30"/>
      <c r="Y4" s="129"/>
      <c r="Z4" s="30"/>
      <c r="AA4" s="30"/>
      <c r="AB4" s="130"/>
      <c r="AC4" s="31"/>
      <c r="AD4" s="375" t="s">
        <v>89</v>
      </c>
      <c r="AE4" s="30"/>
      <c r="AF4" s="30"/>
      <c r="AG4" s="129"/>
      <c r="AH4" s="30"/>
      <c r="AI4" s="30"/>
      <c r="AJ4" s="130"/>
      <c r="AK4" s="31"/>
      <c r="AL4" s="131" t="s">
        <v>90</v>
      </c>
      <c r="AM4" s="28"/>
      <c r="AN4" s="28"/>
      <c r="AO4" s="28"/>
      <c r="AP4" s="28"/>
      <c r="AQ4" s="28"/>
      <c r="AR4" s="28"/>
      <c r="AS4" s="274"/>
    </row>
    <row r="5" spans="1:233" ht="24" customHeight="1" x14ac:dyDescent="0.15">
      <c r="A5" s="32"/>
      <c r="B5" s="244"/>
      <c r="C5" s="192"/>
      <c r="D5" s="39"/>
      <c r="E5" s="186"/>
      <c r="F5" s="108"/>
      <c r="G5" s="109"/>
      <c r="H5" s="145"/>
      <c r="I5" s="112"/>
      <c r="J5" s="146" t="s">
        <v>411</v>
      </c>
      <c r="K5" s="147"/>
      <c r="L5" s="96"/>
      <c r="M5" s="92" t="s">
        <v>412</v>
      </c>
      <c r="N5" s="93"/>
      <c r="O5" s="135"/>
      <c r="P5" s="100"/>
      <c r="Q5" s="294"/>
      <c r="R5" s="362" t="s">
        <v>465</v>
      </c>
      <c r="S5" s="363"/>
      <c r="T5" s="364"/>
      <c r="U5" s="204"/>
      <c r="V5" s="394" t="s">
        <v>415</v>
      </c>
      <c r="W5" s="147"/>
      <c r="X5" s="93"/>
      <c r="Y5" s="176"/>
      <c r="Z5" s="135"/>
      <c r="AA5" s="210"/>
      <c r="AB5" s="99"/>
      <c r="AC5" s="100"/>
      <c r="AD5" s="376"/>
      <c r="AE5" s="176"/>
      <c r="AF5" s="99"/>
      <c r="AG5" s="99"/>
      <c r="AH5" s="211" t="s">
        <v>92</v>
      </c>
      <c r="AI5" s="97"/>
      <c r="AJ5" s="136"/>
      <c r="AK5" s="98"/>
      <c r="AL5" s="386" t="s">
        <v>93</v>
      </c>
      <c r="AM5" s="360"/>
      <c r="AN5" s="361"/>
      <c r="AO5" s="371"/>
      <c r="AP5" s="371"/>
      <c r="AQ5" s="371"/>
      <c r="AR5" s="372"/>
      <c r="AS5" s="212"/>
    </row>
    <row r="6" spans="1:233" ht="24" customHeight="1" x14ac:dyDescent="0.2">
      <c r="A6" s="42" t="s">
        <v>9</v>
      </c>
      <c r="B6" s="245"/>
      <c r="C6" s="154" t="s">
        <v>404</v>
      </c>
      <c r="D6" s="47" t="s">
        <v>405</v>
      </c>
      <c r="E6" s="417" t="s">
        <v>575</v>
      </c>
      <c r="F6" s="47" t="s">
        <v>406</v>
      </c>
      <c r="G6" s="292" t="s">
        <v>407</v>
      </c>
      <c r="H6" s="151" t="s">
        <v>409</v>
      </c>
      <c r="I6" s="152" t="s">
        <v>410</v>
      </c>
      <c r="J6" s="153" t="s">
        <v>94</v>
      </c>
      <c r="K6" s="38" t="s">
        <v>95</v>
      </c>
      <c r="L6" s="108" t="s">
        <v>12</v>
      </c>
      <c r="M6" s="108" t="s">
        <v>96</v>
      </c>
      <c r="N6" s="108" t="s">
        <v>97</v>
      </c>
      <c r="O6" s="38" t="s">
        <v>12</v>
      </c>
      <c r="P6" s="116" t="s">
        <v>413</v>
      </c>
      <c r="Q6" s="272" t="s">
        <v>414</v>
      </c>
      <c r="R6" s="57" t="s">
        <v>96</v>
      </c>
      <c r="S6" s="108" t="s">
        <v>98</v>
      </c>
      <c r="T6" s="151" t="s">
        <v>12</v>
      </c>
      <c r="U6" s="60" t="s">
        <v>197</v>
      </c>
      <c r="V6" s="153" t="s">
        <v>96</v>
      </c>
      <c r="W6" s="38" t="s">
        <v>100</v>
      </c>
      <c r="X6" s="108" t="s">
        <v>101</v>
      </c>
      <c r="Y6" s="109" t="s">
        <v>102</v>
      </c>
      <c r="Z6" s="108" t="s">
        <v>12</v>
      </c>
      <c r="AA6" s="213" t="s">
        <v>416</v>
      </c>
      <c r="AB6" s="38" t="s">
        <v>418</v>
      </c>
      <c r="AC6" s="116" t="s">
        <v>12</v>
      </c>
      <c r="AD6" s="377" t="s">
        <v>370</v>
      </c>
      <c r="AE6" s="38" t="s">
        <v>77</v>
      </c>
      <c r="AF6" s="108" t="s">
        <v>78</v>
      </c>
      <c r="AG6" s="47" t="s">
        <v>79</v>
      </c>
      <c r="AH6" s="108" t="s">
        <v>371</v>
      </c>
      <c r="AI6" s="108" t="s">
        <v>372</v>
      </c>
      <c r="AJ6" s="109" t="s">
        <v>373</v>
      </c>
      <c r="AK6" s="199" t="s">
        <v>79</v>
      </c>
      <c r="AL6" s="113" t="s">
        <v>371</v>
      </c>
      <c r="AM6" s="358" t="s">
        <v>374</v>
      </c>
      <c r="AN6" s="357" t="s">
        <v>79</v>
      </c>
      <c r="AO6" s="305" t="s">
        <v>486</v>
      </c>
      <c r="AP6" s="305" t="s">
        <v>487</v>
      </c>
      <c r="AQ6" s="305" t="s">
        <v>329</v>
      </c>
      <c r="AR6" s="303" t="s">
        <v>467</v>
      </c>
      <c r="AS6" s="112" t="s">
        <v>12</v>
      </c>
    </row>
    <row r="7" spans="1:233" ht="24" customHeight="1" x14ac:dyDescent="0.2">
      <c r="A7" s="32"/>
      <c r="B7" s="40"/>
      <c r="C7" s="154"/>
      <c r="D7" s="155"/>
      <c r="E7" s="418" t="s">
        <v>576</v>
      </c>
      <c r="F7" s="415"/>
      <c r="G7" s="293" t="s">
        <v>408</v>
      </c>
      <c r="H7" s="156"/>
      <c r="I7" s="40"/>
      <c r="J7" s="154"/>
      <c r="K7" s="46"/>
      <c r="L7" s="47"/>
      <c r="M7" s="121"/>
      <c r="N7" s="118"/>
      <c r="O7" s="57"/>
      <c r="P7" s="112"/>
      <c r="Q7" s="283"/>
      <c r="R7" s="368"/>
      <c r="S7" s="47"/>
      <c r="T7" s="56"/>
      <c r="U7" s="60"/>
      <c r="V7" s="154"/>
      <c r="W7" s="46"/>
      <c r="X7" s="47"/>
      <c r="Y7" s="56"/>
      <c r="Z7" s="105"/>
      <c r="AA7" s="295" t="s">
        <v>417</v>
      </c>
      <c r="AB7" s="57"/>
      <c r="AC7" s="112"/>
      <c r="AD7" s="377" t="s">
        <v>163</v>
      </c>
      <c r="AE7" s="38" t="s">
        <v>103</v>
      </c>
      <c r="AF7" s="108" t="s">
        <v>103</v>
      </c>
      <c r="AG7" s="56"/>
      <c r="AH7" s="118" t="s">
        <v>322</v>
      </c>
      <c r="AI7" s="118" t="s">
        <v>323</v>
      </c>
      <c r="AJ7" s="57" t="s">
        <v>323</v>
      </c>
      <c r="AK7" s="116"/>
      <c r="AL7" s="117" t="s">
        <v>322</v>
      </c>
      <c r="AM7" s="119" t="s">
        <v>327</v>
      </c>
      <c r="AN7" s="56"/>
      <c r="AO7" s="306" t="s">
        <v>485</v>
      </c>
      <c r="AP7" s="306" t="s">
        <v>488</v>
      </c>
      <c r="AQ7" s="306" t="s">
        <v>330</v>
      </c>
      <c r="AR7" s="304" t="s">
        <v>466</v>
      </c>
      <c r="AS7" s="112"/>
    </row>
    <row r="8" spans="1:233" s="337" customFormat="1" ht="24" customHeight="1" x14ac:dyDescent="0.2">
      <c r="A8" s="334"/>
      <c r="B8" s="335"/>
      <c r="C8" s="11" t="s">
        <v>464</v>
      </c>
      <c r="D8" s="11" t="s">
        <v>460</v>
      </c>
      <c r="E8" s="11" t="s">
        <v>577</v>
      </c>
      <c r="F8" s="19" t="s">
        <v>551</v>
      </c>
      <c r="G8" s="18" t="s">
        <v>552</v>
      </c>
      <c r="H8" s="15" t="s">
        <v>553</v>
      </c>
      <c r="I8" s="396" t="s">
        <v>554</v>
      </c>
      <c r="J8" s="8" t="s">
        <v>555</v>
      </c>
      <c r="K8" s="11" t="s">
        <v>556</v>
      </c>
      <c r="L8" s="11" t="s">
        <v>557</v>
      </c>
      <c r="M8" s="11" t="s">
        <v>558</v>
      </c>
      <c r="N8" s="11" t="s">
        <v>559</v>
      </c>
      <c r="O8" s="9" t="s">
        <v>560</v>
      </c>
      <c r="P8" s="396" t="s">
        <v>561</v>
      </c>
      <c r="Q8" s="369" t="s">
        <v>562</v>
      </c>
      <c r="R8" s="11" t="s">
        <v>563</v>
      </c>
      <c r="S8" s="10" t="s">
        <v>564</v>
      </c>
      <c r="T8" s="207" t="s">
        <v>565</v>
      </c>
      <c r="U8" s="16" t="s">
        <v>566</v>
      </c>
      <c r="V8" s="15" t="s">
        <v>567</v>
      </c>
      <c r="W8" s="9" t="s">
        <v>568</v>
      </c>
      <c r="X8" s="9" t="s">
        <v>569</v>
      </c>
      <c r="Y8" s="9" t="s">
        <v>570</v>
      </c>
      <c r="Z8" s="11" t="s">
        <v>571</v>
      </c>
      <c r="AA8" s="10" t="s">
        <v>572</v>
      </c>
      <c r="AB8" s="15" t="s">
        <v>573</v>
      </c>
      <c r="AC8" s="396" t="s">
        <v>574</v>
      </c>
      <c r="AD8" s="378" t="s">
        <v>375</v>
      </c>
      <c r="AE8" s="8" t="s">
        <v>376</v>
      </c>
      <c r="AF8" s="11" t="s">
        <v>377</v>
      </c>
      <c r="AG8" s="11" t="s">
        <v>378</v>
      </c>
      <c r="AH8" s="11" t="s">
        <v>379</v>
      </c>
      <c r="AI8" s="11" t="s">
        <v>380</v>
      </c>
      <c r="AJ8" s="11" t="s">
        <v>381</v>
      </c>
      <c r="AK8" s="12" t="s">
        <v>382</v>
      </c>
      <c r="AL8" s="13" t="s">
        <v>383</v>
      </c>
      <c r="AM8" s="8" t="s">
        <v>384</v>
      </c>
      <c r="AN8" s="10" t="s">
        <v>385</v>
      </c>
      <c r="AO8" s="10" t="s">
        <v>386</v>
      </c>
      <c r="AP8" s="10" t="s">
        <v>468</v>
      </c>
      <c r="AQ8" s="6" t="s">
        <v>387</v>
      </c>
      <c r="AR8" s="15" t="s">
        <v>469</v>
      </c>
      <c r="AS8" s="396" t="s">
        <v>489</v>
      </c>
    </row>
    <row r="9" spans="1:233" ht="24" customHeight="1" x14ac:dyDescent="0.2">
      <c r="A9" s="62">
        <v>1</v>
      </c>
      <c r="B9" s="246" t="s">
        <v>28</v>
      </c>
      <c r="C9" s="65">
        <v>5502</v>
      </c>
      <c r="D9" s="63">
        <v>5223933</v>
      </c>
      <c r="E9" s="76">
        <v>2540</v>
      </c>
      <c r="F9" s="63">
        <v>144875743</v>
      </c>
      <c r="G9" s="63">
        <v>2802767</v>
      </c>
      <c r="H9" s="63">
        <v>8939411</v>
      </c>
      <c r="I9" s="64">
        <v>293373</v>
      </c>
      <c r="J9" s="65">
        <v>1044940</v>
      </c>
      <c r="K9" s="63">
        <v>1022100</v>
      </c>
      <c r="L9" s="63">
        <v>2067040</v>
      </c>
      <c r="M9" s="63">
        <v>519740</v>
      </c>
      <c r="N9" s="63">
        <v>717300</v>
      </c>
      <c r="O9" s="63">
        <v>1237040</v>
      </c>
      <c r="P9" s="64">
        <v>121680</v>
      </c>
      <c r="Q9" s="365">
        <v>5200</v>
      </c>
      <c r="R9" s="63">
        <v>14408790</v>
      </c>
      <c r="S9" s="63">
        <v>3051020</v>
      </c>
      <c r="T9" s="63">
        <v>17459810</v>
      </c>
      <c r="U9" s="64">
        <v>3023800</v>
      </c>
      <c r="V9" s="65">
        <v>6677550</v>
      </c>
      <c r="W9" s="63">
        <v>4869450</v>
      </c>
      <c r="X9" s="63">
        <v>1030940</v>
      </c>
      <c r="Y9" s="63">
        <v>3062700</v>
      </c>
      <c r="Z9" s="63">
        <v>15640640</v>
      </c>
      <c r="AA9" s="63">
        <v>391460</v>
      </c>
      <c r="AB9" s="63">
        <v>82232370</v>
      </c>
      <c r="AC9" s="64">
        <v>284319769</v>
      </c>
      <c r="AD9" s="65">
        <v>564285103</v>
      </c>
      <c r="AE9" s="63">
        <v>17096</v>
      </c>
      <c r="AF9" s="63">
        <v>0</v>
      </c>
      <c r="AG9" s="63">
        <v>564302199</v>
      </c>
      <c r="AH9" s="63">
        <v>13219950</v>
      </c>
      <c r="AI9" s="63">
        <v>1161397</v>
      </c>
      <c r="AJ9" s="63">
        <v>167320</v>
      </c>
      <c r="AK9" s="64">
        <v>14548667</v>
      </c>
      <c r="AL9" s="78">
        <v>225432</v>
      </c>
      <c r="AM9" s="63">
        <v>9100</v>
      </c>
      <c r="AN9" s="63">
        <v>234532</v>
      </c>
      <c r="AO9" s="63">
        <v>4894339</v>
      </c>
      <c r="AP9" s="63">
        <v>1342336</v>
      </c>
      <c r="AQ9" s="122">
        <v>187934</v>
      </c>
      <c r="AR9" s="401">
        <v>199520</v>
      </c>
      <c r="AS9" s="409">
        <v>585709527</v>
      </c>
    </row>
    <row r="10" spans="1:233" ht="24" customHeight="1" x14ac:dyDescent="0.2">
      <c r="A10" s="66">
        <v>2</v>
      </c>
      <c r="B10" s="247" t="s">
        <v>29</v>
      </c>
      <c r="C10" s="69">
        <v>1337</v>
      </c>
      <c r="D10" s="67">
        <v>1058071</v>
      </c>
      <c r="E10" s="67">
        <v>457</v>
      </c>
      <c r="F10" s="67">
        <v>34124938</v>
      </c>
      <c r="G10" s="67">
        <v>617949</v>
      </c>
      <c r="H10" s="67">
        <v>2365364</v>
      </c>
      <c r="I10" s="68">
        <v>84478</v>
      </c>
      <c r="J10" s="69">
        <v>235820</v>
      </c>
      <c r="K10" s="67">
        <v>254400</v>
      </c>
      <c r="L10" s="67">
        <v>490220</v>
      </c>
      <c r="M10" s="67">
        <v>152360</v>
      </c>
      <c r="N10" s="67">
        <v>240000</v>
      </c>
      <c r="O10" s="67">
        <v>392360</v>
      </c>
      <c r="P10" s="68">
        <v>45240</v>
      </c>
      <c r="Q10" s="366">
        <v>2080</v>
      </c>
      <c r="R10" s="67">
        <v>3352580</v>
      </c>
      <c r="S10" s="67">
        <v>916740</v>
      </c>
      <c r="T10" s="67">
        <v>4269320</v>
      </c>
      <c r="U10" s="68">
        <v>1081480</v>
      </c>
      <c r="V10" s="69">
        <v>1870440</v>
      </c>
      <c r="W10" s="67">
        <v>1314450</v>
      </c>
      <c r="X10" s="67">
        <v>373160</v>
      </c>
      <c r="Y10" s="67">
        <v>1293750</v>
      </c>
      <c r="Z10" s="67">
        <v>4851800</v>
      </c>
      <c r="AA10" s="67">
        <v>101890</v>
      </c>
      <c r="AB10" s="67">
        <v>21963150</v>
      </c>
      <c r="AC10" s="68">
        <v>71449677</v>
      </c>
      <c r="AD10" s="69">
        <v>121783493</v>
      </c>
      <c r="AE10" s="67">
        <v>9345</v>
      </c>
      <c r="AF10" s="67">
        <v>0</v>
      </c>
      <c r="AG10" s="67">
        <v>121792838</v>
      </c>
      <c r="AH10" s="67">
        <v>2695389</v>
      </c>
      <c r="AI10" s="67">
        <v>68775</v>
      </c>
      <c r="AJ10" s="67">
        <v>32341</v>
      </c>
      <c r="AK10" s="68">
        <v>2796505</v>
      </c>
      <c r="AL10" s="69">
        <v>38914</v>
      </c>
      <c r="AM10" s="67">
        <v>0</v>
      </c>
      <c r="AN10" s="67">
        <v>38914</v>
      </c>
      <c r="AO10" s="67">
        <v>1493454</v>
      </c>
      <c r="AP10" s="67">
        <v>288913</v>
      </c>
      <c r="AQ10" s="67">
        <v>86268</v>
      </c>
      <c r="AR10" s="402">
        <v>156726</v>
      </c>
      <c r="AS10" s="410">
        <v>126653618</v>
      </c>
    </row>
    <row r="11" spans="1:233" ht="24" customHeight="1" x14ac:dyDescent="0.2">
      <c r="A11" s="66">
        <v>3</v>
      </c>
      <c r="B11" s="247" t="s">
        <v>30</v>
      </c>
      <c r="C11" s="69">
        <v>427</v>
      </c>
      <c r="D11" s="67">
        <v>1475663</v>
      </c>
      <c r="E11" s="67">
        <v>453</v>
      </c>
      <c r="F11" s="67">
        <v>38905233</v>
      </c>
      <c r="G11" s="67">
        <v>726940</v>
      </c>
      <c r="H11" s="67">
        <v>2672878</v>
      </c>
      <c r="I11" s="68">
        <v>102564</v>
      </c>
      <c r="J11" s="69">
        <v>332280</v>
      </c>
      <c r="K11" s="67">
        <v>323700</v>
      </c>
      <c r="L11" s="67">
        <v>655980</v>
      </c>
      <c r="M11" s="67">
        <v>156000</v>
      </c>
      <c r="N11" s="67">
        <v>222300</v>
      </c>
      <c r="O11" s="67">
        <v>378300</v>
      </c>
      <c r="P11" s="68">
        <v>42900</v>
      </c>
      <c r="Q11" s="366">
        <v>520</v>
      </c>
      <c r="R11" s="67">
        <v>3918640</v>
      </c>
      <c r="S11" s="67">
        <v>1057330</v>
      </c>
      <c r="T11" s="67">
        <v>4975970</v>
      </c>
      <c r="U11" s="68">
        <v>1041890</v>
      </c>
      <c r="V11" s="69">
        <v>2225520</v>
      </c>
      <c r="W11" s="67">
        <v>1357200</v>
      </c>
      <c r="X11" s="67">
        <v>336680</v>
      </c>
      <c r="Y11" s="67">
        <v>1918800</v>
      </c>
      <c r="Z11" s="67">
        <v>5838200</v>
      </c>
      <c r="AA11" s="67">
        <v>132480</v>
      </c>
      <c r="AB11" s="67">
        <v>24347730</v>
      </c>
      <c r="AC11" s="68">
        <v>81297675</v>
      </c>
      <c r="AD11" s="69">
        <v>132509909</v>
      </c>
      <c r="AE11" s="67">
        <v>5830</v>
      </c>
      <c r="AF11" s="67">
        <v>0</v>
      </c>
      <c r="AG11" s="67">
        <v>132515739</v>
      </c>
      <c r="AH11" s="67">
        <v>2461745</v>
      </c>
      <c r="AI11" s="67">
        <v>128061</v>
      </c>
      <c r="AJ11" s="67">
        <v>33523</v>
      </c>
      <c r="AK11" s="68">
        <v>2623329</v>
      </c>
      <c r="AL11" s="69">
        <v>15051</v>
      </c>
      <c r="AM11" s="67">
        <v>0</v>
      </c>
      <c r="AN11" s="67">
        <v>15051</v>
      </c>
      <c r="AO11" s="67">
        <v>425381</v>
      </c>
      <c r="AP11" s="67">
        <v>249338</v>
      </c>
      <c r="AQ11" s="67">
        <v>38194</v>
      </c>
      <c r="AR11" s="402">
        <v>60856</v>
      </c>
      <c r="AS11" s="410">
        <v>135927888</v>
      </c>
    </row>
    <row r="12" spans="1:233" ht="24" customHeight="1" x14ac:dyDescent="0.2">
      <c r="A12" s="66">
        <v>4</v>
      </c>
      <c r="B12" s="247" t="s">
        <v>31</v>
      </c>
      <c r="C12" s="69">
        <v>167</v>
      </c>
      <c r="D12" s="67">
        <v>883359</v>
      </c>
      <c r="E12" s="67">
        <v>288</v>
      </c>
      <c r="F12" s="67">
        <v>28117160</v>
      </c>
      <c r="G12" s="67">
        <v>531293</v>
      </c>
      <c r="H12" s="67">
        <v>1937776</v>
      </c>
      <c r="I12" s="68">
        <v>77656</v>
      </c>
      <c r="J12" s="69">
        <v>203580</v>
      </c>
      <c r="K12" s="67">
        <v>216000</v>
      </c>
      <c r="L12" s="67">
        <v>419580</v>
      </c>
      <c r="M12" s="67">
        <v>111800</v>
      </c>
      <c r="N12" s="67">
        <v>171900</v>
      </c>
      <c r="O12" s="67">
        <v>283700</v>
      </c>
      <c r="P12" s="68">
        <v>36140</v>
      </c>
      <c r="Q12" s="366">
        <v>520</v>
      </c>
      <c r="R12" s="67">
        <v>2929300</v>
      </c>
      <c r="S12" s="67">
        <v>665660</v>
      </c>
      <c r="T12" s="67">
        <v>3594960</v>
      </c>
      <c r="U12" s="68">
        <v>844320</v>
      </c>
      <c r="V12" s="69">
        <v>1526910</v>
      </c>
      <c r="W12" s="67">
        <v>1003500</v>
      </c>
      <c r="X12" s="67">
        <v>256500</v>
      </c>
      <c r="Y12" s="67">
        <v>1177650</v>
      </c>
      <c r="Z12" s="67">
        <v>3964560</v>
      </c>
      <c r="AA12" s="67">
        <v>94300</v>
      </c>
      <c r="AB12" s="67">
        <v>17870820</v>
      </c>
      <c r="AC12" s="68">
        <v>58656311</v>
      </c>
      <c r="AD12" s="69">
        <v>96768906</v>
      </c>
      <c r="AE12" s="67">
        <v>3341</v>
      </c>
      <c r="AF12" s="67">
        <v>0</v>
      </c>
      <c r="AG12" s="67">
        <v>96772247</v>
      </c>
      <c r="AH12" s="67">
        <v>2351485</v>
      </c>
      <c r="AI12" s="67">
        <v>0</v>
      </c>
      <c r="AJ12" s="67">
        <v>41988</v>
      </c>
      <c r="AK12" s="68">
        <v>2393473</v>
      </c>
      <c r="AL12" s="69">
        <v>3910</v>
      </c>
      <c r="AM12" s="67">
        <v>0</v>
      </c>
      <c r="AN12" s="67">
        <v>3910</v>
      </c>
      <c r="AO12" s="67">
        <v>1947443</v>
      </c>
      <c r="AP12" s="67">
        <v>157075</v>
      </c>
      <c r="AQ12" s="67">
        <v>25190</v>
      </c>
      <c r="AR12" s="402">
        <v>70933</v>
      </c>
      <c r="AS12" s="410">
        <v>101370271</v>
      </c>
    </row>
    <row r="13" spans="1:233" ht="24" customHeight="1" x14ac:dyDescent="0.2">
      <c r="A13" s="66">
        <v>5</v>
      </c>
      <c r="B13" s="247" t="s">
        <v>32</v>
      </c>
      <c r="C13" s="69">
        <v>2005</v>
      </c>
      <c r="D13" s="67">
        <v>964287</v>
      </c>
      <c r="E13" s="67">
        <v>189</v>
      </c>
      <c r="F13" s="67">
        <v>23541292</v>
      </c>
      <c r="G13" s="67">
        <v>431346</v>
      </c>
      <c r="H13" s="67">
        <v>1716924</v>
      </c>
      <c r="I13" s="68">
        <v>68720</v>
      </c>
      <c r="J13" s="69">
        <v>182780</v>
      </c>
      <c r="K13" s="67">
        <v>197700</v>
      </c>
      <c r="L13" s="67">
        <v>380480</v>
      </c>
      <c r="M13" s="67">
        <v>100880</v>
      </c>
      <c r="N13" s="67">
        <v>149100</v>
      </c>
      <c r="O13" s="67">
        <v>249980</v>
      </c>
      <c r="P13" s="68">
        <v>28600</v>
      </c>
      <c r="Q13" s="366">
        <v>520</v>
      </c>
      <c r="R13" s="67">
        <v>2219910</v>
      </c>
      <c r="S13" s="67">
        <v>469960</v>
      </c>
      <c r="T13" s="67">
        <v>2689870</v>
      </c>
      <c r="U13" s="68">
        <v>690970</v>
      </c>
      <c r="V13" s="69">
        <v>1332540</v>
      </c>
      <c r="W13" s="67">
        <v>814050</v>
      </c>
      <c r="X13" s="67">
        <v>231420</v>
      </c>
      <c r="Y13" s="67">
        <v>1085400</v>
      </c>
      <c r="Z13" s="67">
        <v>3463410</v>
      </c>
      <c r="AA13" s="67">
        <v>80960</v>
      </c>
      <c r="AB13" s="67">
        <v>15023580</v>
      </c>
      <c r="AC13" s="68">
        <v>49332944</v>
      </c>
      <c r="AD13" s="69">
        <v>80090879</v>
      </c>
      <c r="AE13" s="67">
        <v>21252</v>
      </c>
      <c r="AF13" s="67">
        <v>0</v>
      </c>
      <c r="AG13" s="67">
        <v>80112131</v>
      </c>
      <c r="AH13" s="67">
        <v>1707581</v>
      </c>
      <c r="AI13" s="67">
        <v>76578</v>
      </c>
      <c r="AJ13" s="67">
        <v>70572</v>
      </c>
      <c r="AK13" s="68">
        <v>1854731</v>
      </c>
      <c r="AL13" s="69">
        <v>5444</v>
      </c>
      <c r="AM13" s="67">
        <v>0</v>
      </c>
      <c r="AN13" s="67">
        <v>5444</v>
      </c>
      <c r="AO13" s="67">
        <v>37122</v>
      </c>
      <c r="AP13" s="67">
        <v>167397</v>
      </c>
      <c r="AQ13" s="67">
        <v>54858</v>
      </c>
      <c r="AR13" s="402">
        <v>9862</v>
      </c>
      <c r="AS13" s="410">
        <v>82241545</v>
      </c>
    </row>
    <row r="14" spans="1:233" ht="24" customHeight="1" x14ac:dyDescent="0.2">
      <c r="A14" s="66">
        <v>6</v>
      </c>
      <c r="B14" s="247" t="s">
        <v>33</v>
      </c>
      <c r="C14" s="69">
        <v>1328</v>
      </c>
      <c r="D14" s="67">
        <v>708038</v>
      </c>
      <c r="E14" s="67">
        <v>183</v>
      </c>
      <c r="F14" s="67">
        <v>18868092</v>
      </c>
      <c r="G14" s="67">
        <v>273872</v>
      </c>
      <c r="H14" s="67">
        <v>1384760</v>
      </c>
      <c r="I14" s="68">
        <v>60140</v>
      </c>
      <c r="J14" s="69">
        <v>184080</v>
      </c>
      <c r="K14" s="67">
        <v>159600</v>
      </c>
      <c r="L14" s="67">
        <v>343680</v>
      </c>
      <c r="M14" s="67">
        <v>99840</v>
      </c>
      <c r="N14" s="67">
        <v>127200</v>
      </c>
      <c r="O14" s="67">
        <v>227040</v>
      </c>
      <c r="P14" s="68">
        <v>30160</v>
      </c>
      <c r="Q14" s="366">
        <v>260</v>
      </c>
      <c r="R14" s="67">
        <v>1706870</v>
      </c>
      <c r="S14" s="67">
        <v>560500</v>
      </c>
      <c r="T14" s="67">
        <v>2267370</v>
      </c>
      <c r="U14" s="68">
        <v>617070</v>
      </c>
      <c r="V14" s="69">
        <v>984390</v>
      </c>
      <c r="W14" s="67">
        <v>660150</v>
      </c>
      <c r="X14" s="67">
        <v>180120</v>
      </c>
      <c r="Y14" s="67">
        <v>943650</v>
      </c>
      <c r="Z14" s="67">
        <v>2768310</v>
      </c>
      <c r="AA14" s="67">
        <v>62100</v>
      </c>
      <c r="AB14" s="67">
        <v>12549900</v>
      </c>
      <c r="AC14" s="68">
        <v>40162120</v>
      </c>
      <c r="AD14" s="69">
        <v>60983025</v>
      </c>
      <c r="AE14" s="67">
        <v>22700</v>
      </c>
      <c r="AF14" s="67">
        <v>0</v>
      </c>
      <c r="AG14" s="67">
        <v>61005725</v>
      </c>
      <c r="AH14" s="67">
        <v>1019684</v>
      </c>
      <c r="AI14" s="67">
        <v>85480</v>
      </c>
      <c r="AJ14" s="67">
        <v>9166</v>
      </c>
      <c r="AK14" s="68">
        <v>1114330</v>
      </c>
      <c r="AL14" s="69">
        <v>5192</v>
      </c>
      <c r="AM14" s="67">
        <v>0</v>
      </c>
      <c r="AN14" s="67">
        <v>5192</v>
      </c>
      <c r="AO14" s="67">
        <v>24797</v>
      </c>
      <c r="AP14" s="67">
        <v>103162</v>
      </c>
      <c r="AQ14" s="67">
        <v>19880</v>
      </c>
      <c r="AR14" s="402">
        <v>25785</v>
      </c>
      <c r="AS14" s="410">
        <v>62298871</v>
      </c>
    </row>
    <row r="15" spans="1:233" ht="24" customHeight="1" x14ac:dyDescent="0.2">
      <c r="A15" s="66">
        <v>7</v>
      </c>
      <c r="B15" s="247" t="s">
        <v>34</v>
      </c>
      <c r="C15" s="69">
        <v>4591</v>
      </c>
      <c r="D15" s="67">
        <v>1367961</v>
      </c>
      <c r="E15" s="67">
        <v>660</v>
      </c>
      <c r="F15" s="67">
        <v>44758172</v>
      </c>
      <c r="G15" s="67">
        <v>712417</v>
      </c>
      <c r="H15" s="67">
        <v>2798672</v>
      </c>
      <c r="I15" s="68">
        <v>102064</v>
      </c>
      <c r="J15" s="69">
        <v>295620</v>
      </c>
      <c r="K15" s="67">
        <v>317400</v>
      </c>
      <c r="L15" s="67">
        <v>613020</v>
      </c>
      <c r="M15" s="67">
        <v>137540</v>
      </c>
      <c r="N15" s="67">
        <v>240300</v>
      </c>
      <c r="O15" s="67">
        <v>377840</v>
      </c>
      <c r="P15" s="68">
        <v>44460</v>
      </c>
      <c r="Q15" s="366">
        <v>1560</v>
      </c>
      <c r="R15" s="67">
        <v>4626160</v>
      </c>
      <c r="S15" s="67">
        <v>982450</v>
      </c>
      <c r="T15" s="67">
        <v>5608610</v>
      </c>
      <c r="U15" s="68">
        <v>1068230</v>
      </c>
      <c r="V15" s="69">
        <v>2267760</v>
      </c>
      <c r="W15" s="67">
        <v>1625400</v>
      </c>
      <c r="X15" s="67">
        <v>359860</v>
      </c>
      <c r="Y15" s="67">
        <v>1408950</v>
      </c>
      <c r="Z15" s="67">
        <v>5661970</v>
      </c>
      <c r="AA15" s="67">
        <v>134780</v>
      </c>
      <c r="AB15" s="67">
        <v>25971330</v>
      </c>
      <c r="AC15" s="68">
        <v>89225677</v>
      </c>
      <c r="AD15" s="69">
        <v>159453137</v>
      </c>
      <c r="AE15" s="67">
        <v>420</v>
      </c>
      <c r="AF15" s="67">
        <v>0</v>
      </c>
      <c r="AG15" s="67">
        <v>159453557</v>
      </c>
      <c r="AH15" s="67">
        <v>3759796</v>
      </c>
      <c r="AI15" s="67">
        <v>253777</v>
      </c>
      <c r="AJ15" s="67">
        <v>117145</v>
      </c>
      <c r="AK15" s="68">
        <v>4130718</v>
      </c>
      <c r="AL15" s="69">
        <v>7975</v>
      </c>
      <c r="AM15" s="67">
        <v>0</v>
      </c>
      <c r="AN15" s="67">
        <v>7975</v>
      </c>
      <c r="AO15" s="67">
        <v>203782</v>
      </c>
      <c r="AP15" s="67">
        <v>278367</v>
      </c>
      <c r="AQ15" s="67">
        <v>56399</v>
      </c>
      <c r="AR15" s="402">
        <v>62281</v>
      </c>
      <c r="AS15" s="410">
        <v>164193079</v>
      </c>
    </row>
    <row r="16" spans="1:233" ht="24" customHeight="1" x14ac:dyDescent="0.2">
      <c r="A16" s="66">
        <v>8</v>
      </c>
      <c r="B16" s="247" t="s">
        <v>35</v>
      </c>
      <c r="C16" s="69">
        <v>990</v>
      </c>
      <c r="D16" s="67">
        <v>842593</v>
      </c>
      <c r="E16" s="67">
        <v>149</v>
      </c>
      <c r="F16" s="67">
        <v>20094704</v>
      </c>
      <c r="G16" s="67">
        <v>230963</v>
      </c>
      <c r="H16" s="67">
        <v>1389986</v>
      </c>
      <c r="I16" s="68">
        <v>71719</v>
      </c>
      <c r="J16" s="69">
        <v>150540</v>
      </c>
      <c r="K16" s="67">
        <v>141000</v>
      </c>
      <c r="L16" s="67">
        <v>291540</v>
      </c>
      <c r="M16" s="67">
        <v>74360</v>
      </c>
      <c r="N16" s="67">
        <v>119100</v>
      </c>
      <c r="O16" s="67">
        <v>193460</v>
      </c>
      <c r="P16" s="68">
        <v>23400</v>
      </c>
      <c r="Q16" s="366">
        <v>520</v>
      </c>
      <c r="R16" s="67">
        <v>1899150</v>
      </c>
      <c r="S16" s="67">
        <v>347600</v>
      </c>
      <c r="T16" s="67">
        <v>2246750</v>
      </c>
      <c r="U16" s="68">
        <v>482890</v>
      </c>
      <c r="V16" s="69">
        <v>1132230</v>
      </c>
      <c r="W16" s="67">
        <v>687600</v>
      </c>
      <c r="X16" s="67">
        <v>194560</v>
      </c>
      <c r="Y16" s="67">
        <v>999450</v>
      </c>
      <c r="Z16" s="67">
        <v>3013840</v>
      </c>
      <c r="AA16" s="67">
        <v>67160</v>
      </c>
      <c r="AB16" s="67">
        <v>12467730</v>
      </c>
      <c r="AC16" s="68">
        <v>41418245</v>
      </c>
      <c r="AD16" s="69">
        <v>68138083</v>
      </c>
      <c r="AE16" s="67">
        <v>0</v>
      </c>
      <c r="AF16" s="67">
        <v>0</v>
      </c>
      <c r="AG16" s="67">
        <v>68138083</v>
      </c>
      <c r="AH16" s="67">
        <v>1466908</v>
      </c>
      <c r="AI16" s="67">
        <v>8191</v>
      </c>
      <c r="AJ16" s="67">
        <v>0</v>
      </c>
      <c r="AK16" s="68">
        <v>1475099</v>
      </c>
      <c r="AL16" s="69">
        <v>17505</v>
      </c>
      <c r="AM16" s="67">
        <v>0</v>
      </c>
      <c r="AN16" s="67">
        <v>17505</v>
      </c>
      <c r="AO16" s="67">
        <v>66725</v>
      </c>
      <c r="AP16" s="67">
        <v>106857</v>
      </c>
      <c r="AQ16" s="67">
        <v>32214</v>
      </c>
      <c r="AR16" s="402">
        <v>7706</v>
      </c>
      <c r="AS16" s="410">
        <v>69844189</v>
      </c>
    </row>
    <row r="17" spans="1:45" ht="24" customHeight="1" x14ac:dyDescent="0.2">
      <c r="A17" s="66">
        <v>9</v>
      </c>
      <c r="B17" s="247" t="s">
        <v>36</v>
      </c>
      <c r="C17" s="69">
        <v>710</v>
      </c>
      <c r="D17" s="67">
        <v>610409</v>
      </c>
      <c r="E17" s="67">
        <v>226</v>
      </c>
      <c r="F17" s="67">
        <v>17293963</v>
      </c>
      <c r="G17" s="67">
        <v>259658</v>
      </c>
      <c r="H17" s="67">
        <v>1240987</v>
      </c>
      <c r="I17" s="68">
        <v>62001</v>
      </c>
      <c r="J17" s="69">
        <v>154960</v>
      </c>
      <c r="K17" s="67">
        <v>146400</v>
      </c>
      <c r="L17" s="67">
        <v>301360</v>
      </c>
      <c r="M17" s="67">
        <v>69420</v>
      </c>
      <c r="N17" s="67">
        <v>121200</v>
      </c>
      <c r="O17" s="67">
        <v>190620</v>
      </c>
      <c r="P17" s="68">
        <v>22620</v>
      </c>
      <c r="Q17" s="366">
        <v>260</v>
      </c>
      <c r="R17" s="67">
        <v>1473010</v>
      </c>
      <c r="S17" s="67">
        <v>324650</v>
      </c>
      <c r="T17" s="67">
        <v>1797660</v>
      </c>
      <c r="U17" s="68">
        <v>437440</v>
      </c>
      <c r="V17" s="69">
        <v>914760</v>
      </c>
      <c r="W17" s="67">
        <v>618750</v>
      </c>
      <c r="X17" s="67">
        <v>171000</v>
      </c>
      <c r="Y17" s="67">
        <v>930150</v>
      </c>
      <c r="Z17" s="67">
        <v>2634660</v>
      </c>
      <c r="AA17" s="67">
        <v>63710</v>
      </c>
      <c r="AB17" s="67">
        <v>10876470</v>
      </c>
      <c r="AC17" s="68">
        <v>35792528</v>
      </c>
      <c r="AD17" s="69">
        <v>58831845</v>
      </c>
      <c r="AE17" s="67">
        <v>30041</v>
      </c>
      <c r="AF17" s="67">
        <v>0</v>
      </c>
      <c r="AG17" s="67">
        <v>58861886</v>
      </c>
      <c r="AH17" s="67">
        <v>748439</v>
      </c>
      <c r="AI17" s="67">
        <v>57181</v>
      </c>
      <c r="AJ17" s="67">
        <v>0</v>
      </c>
      <c r="AK17" s="68">
        <v>805620</v>
      </c>
      <c r="AL17" s="69">
        <v>8715</v>
      </c>
      <c r="AM17" s="67">
        <v>0</v>
      </c>
      <c r="AN17" s="67">
        <v>8715</v>
      </c>
      <c r="AO17" s="67">
        <v>25380</v>
      </c>
      <c r="AP17" s="67">
        <v>62249</v>
      </c>
      <c r="AQ17" s="67">
        <v>14682</v>
      </c>
      <c r="AR17" s="402">
        <v>12605</v>
      </c>
      <c r="AS17" s="410">
        <v>59791137</v>
      </c>
    </row>
    <row r="18" spans="1:45" ht="24" customHeight="1" x14ac:dyDescent="0.2">
      <c r="A18" s="66">
        <v>10</v>
      </c>
      <c r="B18" s="247" t="s">
        <v>184</v>
      </c>
      <c r="C18" s="69">
        <v>6322</v>
      </c>
      <c r="D18" s="67">
        <v>282964</v>
      </c>
      <c r="E18" s="67">
        <v>101</v>
      </c>
      <c r="F18" s="67">
        <v>7678792</v>
      </c>
      <c r="G18" s="67">
        <v>107611</v>
      </c>
      <c r="H18" s="67">
        <v>552820</v>
      </c>
      <c r="I18" s="68">
        <v>26362</v>
      </c>
      <c r="J18" s="69">
        <v>67080</v>
      </c>
      <c r="K18" s="67">
        <v>62100</v>
      </c>
      <c r="L18" s="67">
        <v>129180</v>
      </c>
      <c r="M18" s="67">
        <v>24960</v>
      </c>
      <c r="N18" s="67">
        <v>60900</v>
      </c>
      <c r="O18" s="67">
        <v>85860</v>
      </c>
      <c r="P18" s="68">
        <v>13780</v>
      </c>
      <c r="Q18" s="366">
        <v>520</v>
      </c>
      <c r="R18" s="67">
        <v>686510</v>
      </c>
      <c r="S18" s="67">
        <v>227880</v>
      </c>
      <c r="T18" s="67">
        <v>914390</v>
      </c>
      <c r="U18" s="68">
        <v>190880</v>
      </c>
      <c r="V18" s="69">
        <v>447810</v>
      </c>
      <c r="W18" s="67">
        <v>290250</v>
      </c>
      <c r="X18" s="67">
        <v>68780</v>
      </c>
      <c r="Y18" s="67">
        <v>399150</v>
      </c>
      <c r="Z18" s="67">
        <v>1205990</v>
      </c>
      <c r="AA18" s="67">
        <v>25990</v>
      </c>
      <c r="AB18" s="67">
        <v>4900500</v>
      </c>
      <c r="AC18" s="68">
        <v>16121961</v>
      </c>
      <c r="AD18" s="69">
        <v>25303829</v>
      </c>
      <c r="AE18" s="67">
        <v>4331</v>
      </c>
      <c r="AF18" s="67">
        <v>0</v>
      </c>
      <c r="AG18" s="67">
        <v>25308160</v>
      </c>
      <c r="AH18" s="67">
        <v>301971</v>
      </c>
      <c r="AI18" s="67">
        <v>4482</v>
      </c>
      <c r="AJ18" s="67">
        <v>0</v>
      </c>
      <c r="AK18" s="68">
        <v>306453</v>
      </c>
      <c r="AL18" s="69">
        <v>2148</v>
      </c>
      <c r="AM18" s="67">
        <v>0</v>
      </c>
      <c r="AN18" s="67">
        <v>2148</v>
      </c>
      <c r="AO18" s="67">
        <v>162670</v>
      </c>
      <c r="AP18" s="67">
        <v>117835</v>
      </c>
      <c r="AQ18" s="67">
        <v>13510</v>
      </c>
      <c r="AR18" s="402">
        <v>28575</v>
      </c>
      <c r="AS18" s="410">
        <v>25939351</v>
      </c>
    </row>
    <row r="19" spans="1:45" ht="24" customHeight="1" x14ac:dyDescent="0.2">
      <c r="A19" s="66">
        <v>11</v>
      </c>
      <c r="B19" s="247" t="s">
        <v>176</v>
      </c>
      <c r="C19" s="69">
        <v>3021</v>
      </c>
      <c r="D19" s="67">
        <v>925361</v>
      </c>
      <c r="E19" s="67">
        <v>127</v>
      </c>
      <c r="F19" s="67">
        <v>29004805</v>
      </c>
      <c r="G19" s="67">
        <v>448929</v>
      </c>
      <c r="H19" s="67">
        <v>2019240</v>
      </c>
      <c r="I19" s="68">
        <v>77320</v>
      </c>
      <c r="J19" s="69">
        <v>252460</v>
      </c>
      <c r="K19" s="67">
        <v>220800</v>
      </c>
      <c r="L19" s="67">
        <v>473260</v>
      </c>
      <c r="M19" s="67">
        <v>111020</v>
      </c>
      <c r="N19" s="67">
        <v>192600</v>
      </c>
      <c r="O19" s="67">
        <v>303620</v>
      </c>
      <c r="P19" s="68">
        <v>39260</v>
      </c>
      <c r="Q19" s="366">
        <v>260</v>
      </c>
      <c r="R19" s="67">
        <v>2667500</v>
      </c>
      <c r="S19" s="67">
        <v>666940</v>
      </c>
      <c r="T19" s="67">
        <v>3334440</v>
      </c>
      <c r="U19" s="68">
        <v>877230</v>
      </c>
      <c r="V19" s="69">
        <v>1515690</v>
      </c>
      <c r="W19" s="67">
        <v>1012500</v>
      </c>
      <c r="X19" s="67">
        <v>240160</v>
      </c>
      <c r="Y19" s="67">
        <v>1063350</v>
      </c>
      <c r="Z19" s="67">
        <v>3831700</v>
      </c>
      <c r="AA19" s="67">
        <v>89470</v>
      </c>
      <c r="AB19" s="67">
        <v>18337440</v>
      </c>
      <c r="AC19" s="68">
        <v>59765356</v>
      </c>
      <c r="AD19" s="69">
        <v>101140340</v>
      </c>
      <c r="AE19" s="67">
        <v>2665</v>
      </c>
      <c r="AF19" s="67">
        <v>0</v>
      </c>
      <c r="AG19" s="67">
        <v>101143005</v>
      </c>
      <c r="AH19" s="67">
        <v>2164080</v>
      </c>
      <c r="AI19" s="67">
        <v>35082</v>
      </c>
      <c r="AJ19" s="67">
        <v>79854</v>
      </c>
      <c r="AK19" s="68">
        <v>2279016</v>
      </c>
      <c r="AL19" s="69">
        <v>62300</v>
      </c>
      <c r="AM19" s="67">
        <v>0</v>
      </c>
      <c r="AN19" s="67">
        <v>62300</v>
      </c>
      <c r="AO19" s="67">
        <v>6618434</v>
      </c>
      <c r="AP19" s="67">
        <v>118202</v>
      </c>
      <c r="AQ19" s="67">
        <v>27165</v>
      </c>
      <c r="AR19" s="402">
        <v>27534</v>
      </c>
      <c r="AS19" s="410">
        <v>110275656</v>
      </c>
    </row>
    <row r="20" spans="1:45" ht="24" customHeight="1" x14ac:dyDescent="0.2">
      <c r="A20" s="66">
        <v>12</v>
      </c>
      <c r="B20" s="247" t="s">
        <v>177</v>
      </c>
      <c r="C20" s="69">
        <v>255</v>
      </c>
      <c r="D20" s="67">
        <v>357242</v>
      </c>
      <c r="E20" s="67">
        <v>244</v>
      </c>
      <c r="F20" s="67">
        <v>11382694</v>
      </c>
      <c r="G20" s="67">
        <v>173481</v>
      </c>
      <c r="H20" s="67">
        <v>775599</v>
      </c>
      <c r="I20" s="68">
        <v>34207</v>
      </c>
      <c r="J20" s="69">
        <v>94640</v>
      </c>
      <c r="K20" s="67">
        <v>79800</v>
      </c>
      <c r="L20" s="67">
        <v>174440</v>
      </c>
      <c r="M20" s="67">
        <v>40300</v>
      </c>
      <c r="N20" s="67">
        <v>65100</v>
      </c>
      <c r="O20" s="67">
        <v>105400</v>
      </c>
      <c r="P20" s="68">
        <v>14040</v>
      </c>
      <c r="Q20" s="366">
        <v>0</v>
      </c>
      <c r="R20" s="67">
        <v>1123430</v>
      </c>
      <c r="S20" s="67">
        <v>217130</v>
      </c>
      <c r="T20" s="67">
        <v>1340560</v>
      </c>
      <c r="U20" s="68">
        <v>298380</v>
      </c>
      <c r="V20" s="69">
        <v>583110</v>
      </c>
      <c r="W20" s="67">
        <v>402300</v>
      </c>
      <c r="X20" s="67">
        <v>88540</v>
      </c>
      <c r="Y20" s="67">
        <v>518400</v>
      </c>
      <c r="Z20" s="67">
        <v>1592350</v>
      </c>
      <c r="AA20" s="67">
        <v>33350</v>
      </c>
      <c r="AB20" s="67">
        <v>6737280</v>
      </c>
      <c r="AC20" s="68">
        <v>23019278</v>
      </c>
      <c r="AD20" s="69">
        <v>38962067</v>
      </c>
      <c r="AE20" s="67">
        <v>0</v>
      </c>
      <c r="AF20" s="67">
        <v>0</v>
      </c>
      <c r="AG20" s="67">
        <v>38962067</v>
      </c>
      <c r="AH20" s="67">
        <v>1035454</v>
      </c>
      <c r="AI20" s="67">
        <v>44803</v>
      </c>
      <c r="AJ20" s="67">
        <v>20347</v>
      </c>
      <c r="AK20" s="68">
        <v>1100604</v>
      </c>
      <c r="AL20" s="69">
        <v>3211</v>
      </c>
      <c r="AM20" s="67">
        <v>0</v>
      </c>
      <c r="AN20" s="67">
        <v>3211</v>
      </c>
      <c r="AO20" s="67">
        <v>17377</v>
      </c>
      <c r="AP20" s="67">
        <v>62838</v>
      </c>
      <c r="AQ20" s="67">
        <v>7237</v>
      </c>
      <c r="AR20" s="402">
        <v>343627</v>
      </c>
      <c r="AS20" s="410">
        <v>40496961</v>
      </c>
    </row>
    <row r="21" spans="1:45" ht="24" customHeight="1" x14ac:dyDescent="0.2">
      <c r="A21" s="70">
        <v>13</v>
      </c>
      <c r="B21" s="248" t="s">
        <v>200</v>
      </c>
      <c r="C21" s="69">
        <v>195</v>
      </c>
      <c r="D21" s="67">
        <v>212001</v>
      </c>
      <c r="E21" s="67">
        <v>166</v>
      </c>
      <c r="F21" s="67">
        <v>5806901</v>
      </c>
      <c r="G21" s="67">
        <v>100776</v>
      </c>
      <c r="H21" s="67">
        <v>443991</v>
      </c>
      <c r="I21" s="68">
        <v>32324</v>
      </c>
      <c r="J21" s="69">
        <v>55640</v>
      </c>
      <c r="K21" s="67">
        <v>47700</v>
      </c>
      <c r="L21" s="67">
        <v>103340</v>
      </c>
      <c r="M21" s="67">
        <v>24960</v>
      </c>
      <c r="N21" s="67">
        <v>35700</v>
      </c>
      <c r="O21" s="67">
        <v>60660</v>
      </c>
      <c r="P21" s="68">
        <v>8580</v>
      </c>
      <c r="Q21" s="366">
        <v>0</v>
      </c>
      <c r="R21" s="67">
        <v>484990</v>
      </c>
      <c r="S21" s="67">
        <v>129580</v>
      </c>
      <c r="T21" s="67">
        <v>614570</v>
      </c>
      <c r="U21" s="68">
        <v>147810</v>
      </c>
      <c r="V21" s="69">
        <v>340560</v>
      </c>
      <c r="W21" s="67">
        <v>209700</v>
      </c>
      <c r="X21" s="67">
        <v>66500</v>
      </c>
      <c r="Y21" s="67">
        <v>470250</v>
      </c>
      <c r="Z21" s="67">
        <v>1087010</v>
      </c>
      <c r="AA21" s="67">
        <v>22080</v>
      </c>
      <c r="AB21" s="67">
        <v>3834930</v>
      </c>
      <c r="AC21" s="68">
        <v>12475168</v>
      </c>
      <c r="AD21" s="69">
        <v>18477596</v>
      </c>
      <c r="AE21" s="67">
        <v>0</v>
      </c>
      <c r="AF21" s="67">
        <v>1956</v>
      </c>
      <c r="AG21" s="67">
        <v>18479552</v>
      </c>
      <c r="AH21" s="67">
        <v>239196</v>
      </c>
      <c r="AI21" s="67">
        <v>0</v>
      </c>
      <c r="AJ21" s="67">
        <v>0</v>
      </c>
      <c r="AK21" s="68">
        <v>239196</v>
      </c>
      <c r="AL21" s="69">
        <v>0</v>
      </c>
      <c r="AM21" s="67">
        <v>0</v>
      </c>
      <c r="AN21" s="67">
        <v>0</v>
      </c>
      <c r="AO21" s="67">
        <v>1923</v>
      </c>
      <c r="AP21" s="67">
        <v>7906</v>
      </c>
      <c r="AQ21" s="67">
        <v>7769</v>
      </c>
      <c r="AR21" s="402">
        <v>0</v>
      </c>
      <c r="AS21" s="410">
        <v>18736346</v>
      </c>
    </row>
    <row r="22" spans="1:45" ht="24" customHeight="1" x14ac:dyDescent="0.2">
      <c r="A22" s="208">
        <v>14</v>
      </c>
      <c r="B22" s="249" t="s">
        <v>201</v>
      </c>
      <c r="C22" s="74">
        <v>440</v>
      </c>
      <c r="D22" s="72">
        <v>615181</v>
      </c>
      <c r="E22" s="72">
        <v>273</v>
      </c>
      <c r="F22" s="72">
        <v>16858235</v>
      </c>
      <c r="G22" s="72">
        <v>313046</v>
      </c>
      <c r="H22" s="72">
        <v>1043068</v>
      </c>
      <c r="I22" s="73">
        <v>41542</v>
      </c>
      <c r="J22" s="74">
        <v>130520</v>
      </c>
      <c r="K22" s="72">
        <v>133500</v>
      </c>
      <c r="L22" s="72">
        <v>264020</v>
      </c>
      <c r="M22" s="72">
        <v>50700</v>
      </c>
      <c r="N22" s="72">
        <v>71100</v>
      </c>
      <c r="O22" s="72">
        <v>121800</v>
      </c>
      <c r="P22" s="73">
        <v>12480</v>
      </c>
      <c r="Q22" s="367">
        <v>260</v>
      </c>
      <c r="R22" s="123">
        <v>1546600</v>
      </c>
      <c r="S22" s="123">
        <v>385960</v>
      </c>
      <c r="T22" s="123">
        <v>1932560</v>
      </c>
      <c r="U22" s="393">
        <v>376900</v>
      </c>
      <c r="V22" s="74">
        <v>883410</v>
      </c>
      <c r="W22" s="72">
        <v>702000</v>
      </c>
      <c r="X22" s="72">
        <v>135280</v>
      </c>
      <c r="Y22" s="72">
        <v>571500</v>
      </c>
      <c r="Z22" s="72">
        <v>2292190</v>
      </c>
      <c r="AA22" s="72">
        <v>55200</v>
      </c>
      <c r="AB22" s="72">
        <v>9214920</v>
      </c>
      <c r="AC22" s="73">
        <v>33141842</v>
      </c>
      <c r="AD22" s="74">
        <v>68674539</v>
      </c>
      <c r="AE22" s="72">
        <v>0</v>
      </c>
      <c r="AF22" s="72">
        <v>0</v>
      </c>
      <c r="AG22" s="72">
        <v>68674539</v>
      </c>
      <c r="AH22" s="72">
        <v>1795505</v>
      </c>
      <c r="AI22" s="72">
        <v>131716</v>
      </c>
      <c r="AJ22" s="72">
        <v>31381</v>
      </c>
      <c r="AK22" s="73">
        <v>1958602</v>
      </c>
      <c r="AL22" s="382">
        <v>17780</v>
      </c>
      <c r="AM22" s="123">
        <v>0</v>
      </c>
      <c r="AN22" s="123">
        <v>17780</v>
      </c>
      <c r="AO22" s="72">
        <v>44432</v>
      </c>
      <c r="AP22" s="72">
        <v>105902</v>
      </c>
      <c r="AQ22" s="72">
        <v>32196</v>
      </c>
      <c r="AR22" s="403">
        <v>27671</v>
      </c>
      <c r="AS22" s="411">
        <v>70861122</v>
      </c>
    </row>
    <row r="23" spans="1:45" ht="24" customHeight="1" x14ac:dyDescent="0.2">
      <c r="A23" s="32"/>
      <c r="B23" s="40" t="s">
        <v>288</v>
      </c>
      <c r="C23" s="395">
        <f>SUM(C9:C22)</f>
        <v>27290</v>
      </c>
      <c r="D23" s="75">
        <f t="shared" ref="D23:AS23" si="0">SUM(D9:D22)</f>
        <v>15527063</v>
      </c>
      <c r="E23" s="75">
        <f t="shared" si="0"/>
        <v>6056</v>
      </c>
      <c r="F23" s="75">
        <f t="shared" si="0"/>
        <v>441310724</v>
      </c>
      <c r="G23" s="75">
        <f t="shared" si="0"/>
        <v>7731048</v>
      </c>
      <c r="H23" s="75">
        <f t="shared" si="0"/>
        <v>29281476</v>
      </c>
      <c r="I23" s="75">
        <f t="shared" si="0"/>
        <v>1134470</v>
      </c>
      <c r="J23" s="75">
        <f t="shared" si="0"/>
        <v>3384940</v>
      </c>
      <c r="K23" s="75">
        <f t="shared" si="0"/>
        <v>3322200</v>
      </c>
      <c r="L23" s="75">
        <f t="shared" si="0"/>
        <v>6707140</v>
      </c>
      <c r="M23" s="75">
        <f t="shared" si="0"/>
        <v>1673880</v>
      </c>
      <c r="N23" s="75">
        <f t="shared" si="0"/>
        <v>2533800</v>
      </c>
      <c r="O23" s="75">
        <f t="shared" si="0"/>
        <v>4207680</v>
      </c>
      <c r="P23" s="75">
        <f t="shared" si="0"/>
        <v>483340</v>
      </c>
      <c r="Q23" s="75">
        <f t="shared" si="0"/>
        <v>12480</v>
      </c>
      <c r="R23" s="75">
        <f t="shared" si="0"/>
        <v>43043440</v>
      </c>
      <c r="S23" s="75">
        <f t="shared" si="0"/>
        <v>10003400</v>
      </c>
      <c r="T23" s="75">
        <f t="shared" si="0"/>
        <v>53046840</v>
      </c>
      <c r="U23" s="75">
        <f t="shared" si="0"/>
        <v>11179290</v>
      </c>
      <c r="V23" s="75">
        <f t="shared" si="0"/>
        <v>22702680</v>
      </c>
      <c r="W23" s="75">
        <f t="shared" si="0"/>
        <v>15567300</v>
      </c>
      <c r="X23" s="75">
        <f t="shared" si="0"/>
        <v>3733500</v>
      </c>
      <c r="Y23" s="75">
        <f t="shared" si="0"/>
        <v>15843150</v>
      </c>
      <c r="Z23" s="75">
        <f t="shared" si="0"/>
        <v>57846630</v>
      </c>
      <c r="AA23" s="75">
        <f t="shared" si="0"/>
        <v>1354930</v>
      </c>
      <c r="AB23" s="75">
        <f t="shared" si="0"/>
        <v>266328150</v>
      </c>
      <c r="AC23" s="75">
        <f t="shared" si="0"/>
        <v>896178551</v>
      </c>
      <c r="AD23" s="75">
        <f t="shared" si="0"/>
        <v>1595402751</v>
      </c>
      <c r="AE23" s="75">
        <f t="shared" si="0"/>
        <v>117021</v>
      </c>
      <c r="AF23" s="75">
        <f t="shared" si="0"/>
        <v>1956</v>
      </c>
      <c r="AG23" s="75">
        <f t="shared" si="0"/>
        <v>1595521728</v>
      </c>
      <c r="AH23" s="75">
        <f t="shared" si="0"/>
        <v>34967183</v>
      </c>
      <c r="AI23" s="75">
        <f t="shared" si="0"/>
        <v>2055523</v>
      </c>
      <c r="AJ23" s="75">
        <f t="shared" si="0"/>
        <v>603637</v>
      </c>
      <c r="AK23" s="75">
        <f t="shared" si="0"/>
        <v>37626343</v>
      </c>
      <c r="AL23" s="75">
        <f t="shared" si="0"/>
        <v>413577</v>
      </c>
      <c r="AM23" s="75">
        <f t="shared" si="0"/>
        <v>9100</v>
      </c>
      <c r="AN23" s="75">
        <f t="shared" si="0"/>
        <v>422677</v>
      </c>
      <c r="AO23" s="75">
        <f t="shared" si="0"/>
        <v>15963259</v>
      </c>
      <c r="AP23" s="75">
        <f t="shared" si="0"/>
        <v>3168377</v>
      </c>
      <c r="AQ23" s="75">
        <f t="shared" si="0"/>
        <v>603496</v>
      </c>
      <c r="AR23" s="75">
        <f t="shared" si="0"/>
        <v>1033681</v>
      </c>
      <c r="AS23" s="170">
        <f t="shared" si="0"/>
        <v>1654339561</v>
      </c>
    </row>
    <row r="24" spans="1:45" ht="24" customHeight="1" x14ac:dyDescent="0.2">
      <c r="A24" s="62">
        <v>15</v>
      </c>
      <c r="B24" s="250" t="s">
        <v>180</v>
      </c>
      <c r="C24" s="78">
        <v>558</v>
      </c>
      <c r="D24" s="76">
        <v>321715</v>
      </c>
      <c r="E24" s="76">
        <v>36</v>
      </c>
      <c r="F24" s="76">
        <v>8617211</v>
      </c>
      <c r="G24" s="76">
        <v>130002</v>
      </c>
      <c r="H24" s="76">
        <v>567056</v>
      </c>
      <c r="I24" s="77">
        <v>23849</v>
      </c>
      <c r="J24" s="78">
        <v>67600</v>
      </c>
      <c r="K24" s="76">
        <v>68700</v>
      </c>
      <c r="L24" s="76">
        <v>136300</v>
      </c>
      <c r="M24" s="76">
        <v>20800</v>
      </c>
      <c r="N24" s="76">
        <v>42300</v>
      </c>
      <c r="O24" s="76">
        <v>63100</v>
      </c>
      <c r="P24" s="77">
        <v>11180</v>
      </c>
      <c r="Q24" s="78">
        <v>520</v>
      </c>
      <c r="R24" s="76">
        <v>940500</v>
      </c>
      <c r="S24" s="76">
        <v>162390</v>
      </c>
      <c r="T24" s="76">
        <v>1102890</v>
      </c>
      <c r="U24" s="77">
        <v>210700</v>
      </c>
      <c r="V24" s="78">
        <v>479820</v>
      </c>
      <c r="W24" s="76">
        <v>319500</v>
      </c>
      <c r="X24" s="76">
        <v>47500</v>
      </c>
      <c r="Y24" s="76">
        <v>338400</v>
      </c>
      <c r="Z24" s="76">
        <v>1185220</v>
      </c>
      <c r="AA24" s="76">
        <v>30820</v>
      </c>
      <c r="AB24" s="76">
        <v>4892250</v>
      </c>
      <c r="AC24" s="77">
        <v>17293371</v>
      </c>
      <c r="AD24" s="78">
        <v>29567591</v>
      </c>
      <c r="AE24" s="76">
        <v>0</v>
      </c>
      <c r="AF24" s="76">
        <v>0</v>
      </c>
      <c r="AG24" s="76">
        <v>29567591</v>
      </c>
      <c r="AH24" s="76">
        <v>392998</v>
      </c>
      <c r="AI24" s="76">
        <v>33375</v>
      </c>
      <c r="AJ24" s="76">
        <v>19593</v>
      </c>
      <c r="AK24" s="77">
        <v>445966</v>
      </c>
      <c r="AL24" s="78">
        <v>0</v>
      </c>
      <c r="AM24" s="76">
        <v>0</v>
      </c>
      <c r="AN24" s="76">
        <v>0</v>
      </c>
      <c r="AO24" s="76">
        <v>133812</v>
      </c>
      <c r="AP24" s="76">
        <v>32819</v>
      </c>
      <c r="AQ24" s="76">
        <v>3023</v>
      </c>
      <c r="AR24" s="405">
        <v>15943</v>
      </c>
      <c r="AS24" s="412">
        <v>30199154</v>
      </c>
    </row>
    <row r="25" spans="1:45" ht="24" customHeight="1" x14ac:dyDescent="0.2">
      <c r="A25" s="66">
        <v>16</v>
      </c>
      <c r="B25" s="251" t="s">
        <v>38</v>
      </c>
      <c r="C25" s="69">
        <v>419</v>
      </c>
      <c r="D25" s="67">
        <v>208865</v>
      </c>
      <c r="E25" s="67">
        <v>181</v>
      </c>
      <c r="F25" s="67">
        <v>5224221</v>
      </c>
      <c r="G25" s="67">
        <v>49446</v>
      </c>
      <c r="H25" s="67">
        <v>388660</v>
      </c>
      <c r="I25" s="68">
        <v>23657</v>
      </c>
      <c r="J25" s="69">
        <v>42120</v>
      </c>
      <c r="K25" s="67">
        <v>44400</v>
      </c>
      <c r="L25" s="67">
        <v>86520</v>
      </c>
      <c r="M25" s="67">
        <v>15340</v>
      </c>
      <c r="N25" s="67">
        <v>28200</v>
      </c>
      <c r="O25" s="67">
        <v>43540</v>
      </c>
      <c r="P25" s="68">
        <v>7540</v>
      </c>
      <c r="Q25" s="69">
        <v>0</v>
      </c>
      <c r="R25" s="67">
        <v>523380</v>
      </c>
      <c r="S25" s="67">
        <v>89680</v>
      </c>
      <c r="T25" s="67">
        <v>613060</v>
      </c>
      <c r="U25" s="68">
        <v>149070</v>
      </c>
      <c r="V25" s="69">
        <v>306570</v>
      </c>
      <c r="W25" s="67">
        <v>218250</v>
      </c>
      <c r="X25" s="67">
        <v>43700</v>
      </c>
      <c r="Y25" s="67">
        <v>346050</v>
      </c>
      <c r="Z25" s="67">
        <v>914570</v>
      </c>
      <c r="AA25" s="67">
        <v>18860</v>
      </c>
      <c r="AB25" s="67">
        <v>3387120</v>
      </c>
      <c r="AC25" s="68">
        <v>11115548</v>
      </c>
      <c r="AD25" s="69">
        <v>16730817</v>
      </c>
      <c r="AE25" s="67">
        <v>0</v>
      </c>
      <c r="AF25" s="67">
        <v>0</v>
      </c>
      <c r="AG25" s="67">
        <v>16730817</v>
      </c>
      <c r="AH25" s="67">
        <v>426979</v>
      </c>
      <c r="AI25" s="67">
        <v>0</v>
      </c>
      <c r="AJ25" s="67">
        <v>0</v>
      </c>
      <c r="AK25" s="68">
        <v>426979</v>
      </c>
      <c r="AL25" s="69">
        <v>0</v>
      </c>
      <c r="AM25" s="67">
        <v>0</v>
      </c>
      <c r="AN25" s="67">
        <v>0</v>
      </c>
      <c r="AO25" s="67">
        <v>725</v>
      </c>
      <c r="AP25" s="67">
        <v>39539</v>
      </c>
      <c r="AQ25" s="67">
        <v>619</v>
      </c>
      <c r="AR25" s="402">
        <v>4955</v>
      </c>
      <c r="AS25" s="410">
        <v>17203634</v>
      </c>
    </row>
    <row r="26" spans="1:45" ht="24" customHeight="1" x14ac:dyDescent="0.2">
      <c r="A26" s="66">
        <v>17</v>
      </c>
      <c r="B26" s="251" t="s">
        <v>39</v>
      </c>
      <c r="C26" s="69">
        <v>0</v>
      </c>
      <c r="D26" s="67">
        <v>118113</v>
      </c>
      <c r="E26" s="67">
        <v>32</v>
      </c>
      <c r="F26" s="67">
        <v>2605617</v>
      </c>
      <c r="G26" s="67">
        <v>34817</v>
      </c>
      <c r="H26" s="67">
        <v>200634</v>
      </c>
      <c r="I26" s="68">
        <v>13023</v>
      </c>
      <c r="J26" s="69">
        <v>20280</v>
      </c>
      <c r="K26" s="67">
        <v>19500</v>
      </c>
      <c r="L26" s="67">
        <v>39780</v>
      </c>
      <c r="M26" s="67">
        <v>12220</v>
      </c>
      <c r="N26" s="67">
        <v>13200</v>
      </c>
      <c r="O26" s="67">
        <v>25420</v>
      </c>
      <c r="P26" s="68">
        <v>5200</v>
      </c>
      <c r="Q26" s="69">
        <v>0</v>
      </c>
      <c r="R26" s="67">
        <v>228140</v>
      </c>
      <c r="S26" s="67">
        <v>69540</v>
      </c>
      <c r="T26" s="67">
        <v>297680</v>
      </c>
      <c r="U26" s="68">
        <v>81640</v>
      </c>
      <c r="V26" s="69">
        <v>165660</v>
      </c>
      <c r="W26" s="67">
        <v>103950</v>
      </c>
      <c r="X26" s="67">
        <v>39140</v>
      </c>
      <c r="Y26" s="67">
        <v>249300</v>
      </c>
      <c r="Z26" s="67">
        <v>558050</v>
      </c>
      <c r="AA26" s="67">
        <v>7130</v>
      </c>
      <c r="AB26" s="67">
        <v>1785960</v>
      </c>
      <c r="AC26" s="68">
        <v>5773064</v>
      </c>
      <c r="AD26" s="69">
        <v>8075225</v>
      </c>
      <c r="AE26" s="67">
        <v>602</v>
      </c>
      <c r="AF26" s="67">
        <v>0</v>
      </c>
      <c r="AG26" s="67">
        <v>8075827</v>
      </c>
      <c r="AH26" s="67">
        <v>43500</v>
      </c>
      <c r="AI26" s="67">
        <v>0</v>
      </c>
      <c r="AJ26" s="67">
        <v>0</v>
      </c>
      <c r="AK26" s="68">
        <v>43500</v>
      </c>
      <c r="AL26" s="69">
        <v>0</v>
      </c>
      <c r="AM26" s="67">
        <v>0</v>
      </c>
      <c r="AN26" s="67">
        <v>0</v>
      </c>
      <c r="AO26" s="67">
        <v>9832</v>
      </c>
      <c r="AP26" s="67">
        <v>11950</v>
      </c>
      <c r="AQ26" s="67">
        <v>4998</v>
      </c>
      <c r="AR26" s="402">
        <v>658</v>
      </c>
      <c r="AS26" s="410">
        <v>8146765</v>
      </c>
    </row>
    <row r="27" spans="1:45" ht="24" customHeight="1" x14ac:dyDescent="0.2">
      <c r="A27" s="66">
        <v>18</v>
      </c>
      <c r="B27" s="251" t="s">
        <v>40</v>
      </c>
      <c r="C27" s="69">
        <v>0</v>
      </c>
      <c r="D27" s="67">
        <v>107712</v>
      </c>
      <c r="E27" s="67">
        <v>6</v>
      </c>
      <c r="F27" s="67">
        <v>2941349</v>
      </c>
      <c r="G27" s="67">
        <v>47087</v>
      </c>
      <c r="H27" s="67">
        <v>205071</v>
      </c>
      <c r="I27" s="68">
        <v>13481</v>
      </c>
      <c r="J27" s="69">
        <v>24700</v>
      </c>
      <c r="K27" s="67">
        <v>26100</v>
      </c>
      <c r="L27" s="67">
        <v>50800</v>
      </c>
      <c r="M27" s="67">
        <v>8580</v>
      </c>
      <c r="N27" s="67">
        <v>14100</v>
      </c>
      <c r="O27" s="67">
        <v>22680</v>
      </c>
      <c r="P27" s="68">
        <v>4160</v>
      </c>
      <c r="Q27" s="69">
        <v>0</v>
      </c>
      <c r="R27" s="67">
        <v>275770</v>
      </c>
      <c r="S27" s="67">
        <v>43070</v>
      </c>
      <c r="T27" s="67">
        <v>318840</v>
      </c>
      <c r="U27" s="68">
        <v>96620</v>
      </c>
      <c r="V27" s="69">
        <v>170280</v>
      </c>
      <c r="W27" s="67">
        <v>120600</v>
      </c>
      <c r="X27" s="67">
        <v>30780</v>
      </c>
      <c r="Y27" s="67">
        <v>194850</v>
      </c>
      <c r="Z27" s="67">
        <v>516510</v>
      </c>
      <c r="AA27" s="67">
        <v>13110</v>
      </c>
      <c r="AB27" s="67">
        <v>1797510</v>
      </c>
      <c r="AC27" s="68">
        <v>6134930</v>
      </c>
      <c r="AD27" s="69">
        <v>9624875</v>
      </c>
      <c r="AE27" s="67">
        <v>1000</v>
      </c>
      <c r="AF27" s="67">
        <v>0</v>
      </c>
      <c r="AG27" s="67">
        <v>9625875</v>
      </c>
      <c r="AH27" s="67">
        <v>203771</v>
      </c>
      <c r="AI27" s="67">
        <v>0</v>
      </c>
      <c r="AJ27" s="67">
        <v>0</v>
      </c>
      <c r="AK27" s="68">
        <v>203771</v>
      </c>
      <c r="AL27" s="69">
        <v>0</v>
      </c>
      <c r="AM27" s="67">
        <v>0</v>
      </c>
      <c r="AN27" s="67">
        <v>0</v>
      </c>
      <c r="AO27" s="67">
        <v>900</v>
      </c>
      <c r="AP27" s="67">
        <v>31172</v>
      </c>
      <c r="AQ27" s="67">
        <v>341</v>
      </c>
      <c r="AR27" s="402">
        <v>3261</v>
      </c>
      <c r="AS27" s="410">
        <v>9865320</v>
      </c>
    </row>
    <row r="28" spans="1:45" ht="24" customHeight="1" x14ac:dyDescent="0.2">
      <c r="A28" s="66">
        <v>19</v>
      </c>
      <c r="B28" s="251" t="s">
        <v>41</v>
      </c>
      <c r="C28" s="69">
        <v>714</v>
      </c>
      <c r="D28" s="67">
        <v>176936</v>
      </c>
      <c r="E28" s="67">
        <v>131</v>
      </c>
      <c r="F28" s="67">
        <v>3644910</v>
      </c>
      <c r="G28" s="67">
        <v>57617</v>
      </c>
      <c r="H28" s="67">
        <v>261842</v>
      </c>
      <c r="I28" s="68">
        <v>17894</v>
      </c>
      <c r="J28" s="69">
        <v>31980</v>
      </c>
      <c r="K28" s="67">
        <v>31500</v>
      </c>
      <c r="L28" s="67">
        <v>63480</v>
      </c>
      <c r="M28" s="67">
        <v>14300</v>
      </c>
      <c r="N28" s="67">
        <v>20700</v>
      </c>
      <c r="O28" s="67">
        <v>35000</v>
      </c>
      <c r="P28" s="68">
        <v>5720</v>
      </c>
      <c r="Q28" s="69">
        <v>0</v>
      </c>
      <c r="R28" s="67">
        <v>358820</v>
      </c>
      <c r="S28" s="67">
        <v>60800</v>
      </c>
      <c r="T28" s="67">
        <v>419620</v>
      </c>
      <c r="U28" s="68">
        <v>96140</v>
      </c>
      <c r="V28" s="69">
        <v>204270</v>
      </c>
      <c r="W28" s="67">
        <v>128250</v>
      </c>
      <c r="X28" s="67">
        <v>39900</v>
      </c>
      <c r="Y28" s="67">
        <v>296550</v>
      </c>
      <c r="Z28" s="67">
        <v>668970</v>
      </c>
      <c r="AA28" s="67">
        <v>13340</v>
      </c>
      <c r="AB28" s="67">
        <v>2255880</v>
      </c>
      <c r="AC28" s="68">
        <v>7718063</v>
      </c>
      <c r="AD28" s="69">
        <v>12047331</v>
      </c>
      <c r="AE28" s="67">
        <v>0</v>
      </c>
      <c r="AF28" s="67">
        <v>0</v>
      </c>
      <c r="AG28" s="67">
        <v>12047331</v>
      </c>
      <c r="AH28" s="67">
        <v>114807</v>
      </c>
      <c r="AI28" s="67">
        <v>1224</v>
      </c>
      <c r="AJ28" s="67">
        <v>0</v>
      </c>
      <c r="AK28" s="68">
        <v>116031</v>
      </c>
      <c r="AL28" s="69">
        <v>3116</v>
      </c>
      <c r="AM28" s="67">
        <v>0</v>
      </c>
      <c r="AN28" s="67">
        <v>3116</v>
      </c>
      <c r="AO28" s="67">
        <v>15184</v>
      </c>
      <c r="AP28" s="67">
        <v>10085</v>
      </c>
      <c r="AQ28" s="67">
        <v>1581</v>
      </c>
      <c r="AR28" s="402">
        <v>8482</v>
      </c>
      <c r="AS28" s="410">
        <v>12201810</v>
      </c>
    </row>
    <row r="29" spans="1:45" ht="24" customHeight="1" x14ac:dyDescent="0.2">
      <c r="A29" s="66">
        <v>20</v>
      </c>
      <c r="B29" s="251" t="s">
        <v>42</v>
      </c>
      <c r="C29" s="69">
        <v>20</v>
      </c>
      <c r="D29" s="67">
        <v>400949</v>
      </c>
      <c r="E29" s="67">
        <v>38</v>
      </c>
      <c r="F29" s="67">
        <v>9626313</v>
      </c>
      <c r="G29" s="67">
        <v>171877</v>
      </c>
      <c r="H29" s="67">
        <v>661840</v>
      </c>
      <c r="I29" s="68">
        <v>26979</v>
      </c>
      <c r="J29" s="69">
        <v>85800</v>
      </c>
      <c r="K29" s="67">
        <v>82800</v>
      </c>
      <c r="L29" s="67">
        <v>168600</v>
      </c>
      <c r="M29" s="67">
        <v>33280</v>
      </c>
      <c r="N29" s="67">
        <v>55800</v>
      </c>
      <c r="O29" s="67">
        <v>89080</v>
      </c>
      <c r="P29" s="68">
        <v>10660</v>
      </c>
      <c r="Q29" s="69">
        <v>260</v>
      </c>
      <c r="R29" s="67">
        <v>990440</v>
      </c>
      <c r="S29" s="67">
        <v>298560</v>
      </c>
      <c r="T29" s="67">
        <v>1289000</v>
      </c>
      <c r="U29" s="68">
        <v>239590</v>
      </c>
      <c r="V29" s="69">
        <v>540870</v>
      </c>
      <c r="W29" s="67">
        <v>334350</v>
      </c>
      <c r="X29" s="67">
        <v>87020</v>
      </c>
      <c r="Y29" s="67">
        <v>446400</v>
      </c>
      <c r="Z29" s="67">
        <v>1408640</v>
      </c>
      <c r="AA29" s="67">
        <v>36110</v>
      </c>
      <c r="AB29" s="67">
        <v>5916240</v>
      </c>
      <c r="AC29" s="68">
        <v>20046158</v>
      </c>
      <c r="AD29" s="69">
        <v>34975952</v>
      </c>
      <c r="AE29" s="67">
        <v>0</v>
      </c>
      <c r="AF29" s="67">
        <v>0</v>
      </c>
      <c r="AG29" s="67">
        <v>34975952</v>
      </c>
      <c r="AH29" s="67">
        <v>690915</v>
      </c>
      <c r="AI29" s="67">
        <v>0</v>
      </c>
      <c r="AJ29" s="67">
        <v>0</v>
      </c>
      <c r="AK29" s="68">
        <v>690915</v>
      </c>
      <c r="AL29" s="69">
        <v>21</v>
      </c>
      <c r="AM29" s="67">
        <v>0</v>
      </c>
      <c r="AN29" s="67">
        <v>21</v>
      </c>
      <c r="AO29" s="67">
        <v>257900</v>
      </c>
      <c r="AP29" s="67">
        <v>54189</v>
      </c>
      <c r="AQ29" s="67">
        <v>13052</v>
      </c>
      <c r="AR29" s="402">
        <v>8119</v>
      </c>
      <c r="AS29" s="410">
        <v>36000148</v>
      </c>
    </row>
    <row r="30" spans="1:45" ht="24" customHeight="1" x14ac:dyDescent="0.2">
      <c r="A30" s="66">
        <v>21</v>
      </c>
      <c r="B30" s="251" t="s">
        <v>43</v>
      </c>
      <c r="C30" s="69">
        <v>40</v>
      </c>
      <c r="D30" s="67">
        <v>257543</v>
      </c>
      <c r="E30" s="67">
        <v>23</v>
      </c>
      <c r="F30" s="67">
        <v>6493691</v>
      </c>
      <c r="G30" s="67">
        <v>95994</v>
      </c>
      <c r="H30" s="67">
        <v>425691</v>
      </c>
      <c r="I30" s="68">
        <v>16513</v>
      </c>
      <c r="J30" s="69">
        <v>51480</v>
      </c>
      <c r="K30" s="67">
        <v>54300</v>
      </c>
      <c r="L30" s="67">
        <v>105780</v>
      </c>
      <c r="M30" s="67">
        <v>16640</v>
      </c>
      <c r="N30" s="67">
        <v>34800</v>
      </c>
      <c r="O30" s="67">
        <v>51440</v>
      </c>
      <c r="P30" s="68">
        <v>5720</v>
      </c>
      <c r="Q30" s="69">
        <v>0</v>
      </c>
      <c r="R30" s="67">
        <v>785400</v>
      </c>
      <c r="S30" s="67">
        <v>252830</v>
      </c>
      <c r="T30" s="67">
        <v>1038230</v>
      </c>
      <c r="U30" s="68">
        <v>167110</v>
      </c>
      <c r="V30" s="69">
        <v>321750</v>
      </c>
      <c r="W30" s="67">
        <v>210150</v>
      </c>
      <c r="X30" s="67">
        <v>49400</v>
      </c>
      <c r="Y30" s="67">
        <v>208350</v>
      </c>
      <c r="Z30" s="67">
        <v>789650</v>
      </c>
      <c r="AA30" s="67">
        <v>18630</v>
      </c>
      <c r="AB30" s="67">
        <v>3963960</v>
      </c>
      <c r="AC30" s="68">
        <v>13429992</v>
      </c>
      <c r="AD30" s="69">
        <v>22003669</v>
      </c>
      <c r="AE30" s="67">
        <v>0</v>
      </c>
      <c r="AF30" s="67">
        <v>0</v>
      </c>
      <c r="AG30" s="67">
        <v>22003669</v>
      </c>
      <c r="AH30" s="67">
        <v>513057</v>
      </c>
      <c r="AI30" s="67">
        <v>33657</v>
      </c>
      <c r="AJ30" s="67">
        <v>24618</v>
      </c>
      <c r="AK30" s="68">
        <v>571332</v>
      </c>
      <c r="AL30" s="69">
        <v>0</v>
      </c>
      <c r="AM30" s="67">
        <v>0</v>
      </c>
      <c r="AN30" s="67">
        <v>0</v>
      </c>
      <c r="AO30" s="67">
        <v>7640</v>
      </c>
      <c r="AP30" s="67">
        <v>38313</v>
      </c>
      <c r="AQ30" s="67">
        <v>8089</v>
      </c>
      <c r="AR30" s="402">
        <v>1739</v>
      </c>
      <c r="AS30" s="410">
        <v>22630782</v>
      </c>
    </row>
    <row r="31" spans="1:45" ht="24" customHeight="1" x14ac:dyDescent="0.2">
      <c r="A31" s="66">
        <v>22</v>
      </c>
      <c r="B31" s="251" t="s">
        <v>44</v>
      </c>
      <c r="C31" s="69">
        <v>0</v>
      </c>
      <c r="D31" s="67">
        <v>104122</v>
      </c>
      <c r="E31" s="67">
        <v>1</v>
      </c>
      <c r="F31" s="67">
        <v>2468064</v>
      </c>
      <c r="G31" s="67">
        <v>41957</v>
      </c>
      <c r="H31" s="67">
        <v>198557</v>
      </c>
      <c r="I31" s="68">
        <v>13353</v>
      </c>
      <c r="J31" s="69">
        <v>38740</v>
      </c>
      <c r="K31" s="67">
        <v>28200</v>
      </c>
      <c r="L31" s="67">
        <v>66940</v>
      </c>
      <c r="M31" s="67">
        <v>10400</v>
      </c>
      <c r="N31" s="67">
        <v>13800</v>
      </c>
      <c r="O31" s="67">
        <v>24200</v>
      </c>
      <c r="P31" s="68">
        <v>4940</v>
      </c>
      <c r="Q31" s="69">
        <v>0</v>
      </c>
      <c r="R31" s="67">
        <v>194920</v>
      </c>
      <c r="S31" s="67">
        <v>54720</v>
      </c>
      <c r="T31" s="67">
        <v>249640</v>
      </c>
      <c r="U31" s="68">
        <v>75030</v>
      </c>
      <c r="V31" s="69">
        <v>145860</v>
      </c>
      <c r="W31" s="67">
        <v>94500</v>
      </c>
      <c r="X31" s="67">
        <v>40280</v>
      </c>
      <c r="Y31" s="67">
        <v>241200</v>
      </c>
      <c r="Z31" s="67">
        <v>521840</v>
      </c>
      <c r="AA31" s="67">
        <v>11730</v>
      </c>
      <c r="AB31" s="67">
        <v>1659570</v>
      </c>
      <c r="AC31" s="68">
        <v>5439943</v>
      </c>
      <c r="AD31" s="69">
        <v>7682883</v>
      </c>
      <c r="AE31" s="67">
        <v>4426</v>
      </c>
      <c r="AF31" s="67">
        <v>0</v>
      </c>
      <c r="AG31" s="67">
        <v>7687309</v>
      </c>
      <c r="AH31" s="67">
        <v>83314</v>
      </c>
      <c r="AI31" s="67">
        <v>0</v>
      </c>
      <c r="AJ31" s="67">
        <v>0</v>
      </c>
      <c r="AK31" s="68">
        <v>83314</v>
      </c>
      <c r="AL31" s="69">
        <v>0</v>
      </c>
      <c r="AM31" s="67">
        <v>0</v>
      </c>
      <c r="AN31" s="67">
        <v>0</v>
      </c>
      <c r="AO31" s="67">
        <v>0</v>
      </c>
      <c r="AP31" s="67">
        <v>5459</v>
      </c>
      <c r="AQ31" s="67">
        <v>1161</v>
      </c>
      <c r="AR31" s="402">
        <v>4164</v>
      </c>
      <c r="AS31" s="410">
        <v>7781407</v>
      </c>
    </row>
    <row r="32" spans="1:45" ht="24" customHeight="1" x14ac:dyDescent="0.2">
      <c r="A32" s="66">
        <v>23</v>
      </c>
      <c r="B32" s="251" t="s">
        <v>45</v>
      </c>
      <c r="C32" s="69">
        <v>0</v>
      </c>
      <c r="D32" s="67">
        <v>270591</v>
      </c>
      <c r="E32" s="67">
        <v>181</v>
      </c>
      <c r="F32" s="67">
        <v>8660004</v>
      </c>
      <c r="G32" s="67">
        <v>158998</v>
      </c>
      <c r="H32" s="67">
        <v>535437</v>
      </c>
      <c r="I32" s="68">
        <v>25869</v>
      </c>
      <c r="J32" s="69">
        <v>65780</v>
      </c>
      <c r="K32" s="67">
        <v>71100</v>
      </c>
      <c r="L32" s="67">
        <v>136880</v>
      </c>
      <c r="M32" s="67">
        <v>26260</v>
      </c>
      <c r="N32" s="67">
        <v>42300</v>
      </c>
      <c r="O32" s="67">
        <v>68560</v>
      </c>
      <c r="P32" s="68">
        <v>8060</v>
      </c>
      <c r="Q32" s="69">
        <v>260</v>
      </c>
      <c r="R32" s="67">
        <v>746130</v>
      </c>
      <c r="S32" s="67">
        <v>127300</v>
      </c>
      <c r="T32" s="67">
        <v>873430</v>
      </c>
      <c r="U32" s="68">
        <v>198660</v>
      </c>
      <c r="V32" s="69">
        <v>407880</v>
      </c>
      <c r="W32" s="67">
        <v>289350</v>
      </c>
      <c r="X32" s="67">
        <v>68780</v>
      </c>
      <c r="Y32" s="67">
        <v>332100</v>
      </c>
      <c r="Z32" s="67">
        <v>1098110</v>
      </c>
      <c r="AA32" s="67">
        <v>27600</v>
      </c>
      <c r="AB32" s="67">
        <v>4870470</v>
      </c>
      <c r="AC32" s="68">
        <v>16932929</v>
      </c>
      <c r="AD32" s="69">
        <v>30307954</v>
      </c>
      <c r="AE32" s="67">
        <v>0</v>
      </c>
      <c r="AF32" s="67">
        <v>0</v>
      </c>
      <c r="AG32" s="67">
        <v>30307954</v>
      </c>
      <c r="AH32" s="67">
        <v>331015</v>
      </c>
      <c r="AI32" s="67">
        <v>67185</v>
      </c>
      <c r="AJ32" s="67">
        <v>0</v>
      </c>
      <c r="AK32" s="68">
        <v>398200</v>
      </c>
      <c r="AL32" s="69">
        <v>822</v>
      </c>
      <c r="AM32" s="67">
        <v>0</v>
      </c>
      <c r="AN32" s="67">
        <v>822</v>
      </c>
      <c r="AO32" s="67">
        <v>57656</v>
      </c>
      <c r="AP32" s="67">
        <v>67399</v>
      </c>
      <c r="AQ32" s="67">
        <v>21268</v>
      </c>
      <c r="AR32" s="402">
        <v>5394</v>
      </c>
      <c r="AS32" s="410">
        <v>30858693</v>
      </c>
    </row>
    <row r="33" spans="1:45" ht="24" customHeight="1" x14ac:dyDescent="0.2">
      <c r="A33" s="66">
        <v>24</v>
      </c>
      <c r="B33" s="251" t="s">
        <v>46</v>
      </c>
      <c r="C33" s="69">
        <v>381</v>
      </c>
      <c r="D33" s="67">
        <v>231943</v>
      </c>
      <c r="E33" s="67">
        <v>111</v>
      </c>
      <c r="F33" s="67">
        <v>4914495</v>
      </c>
      <c r="G33" s="67">
        <v>99800</v>
      </c>
      <c r="H33" s="67">
        <v>374436</v>
      </c>
      <c r="I33" s="68">
        <v>23659</v>
      </c>
      <c r="J33" s="69">
        <v>49140</v>
      </c>
      <c r="K33" s="67">
        <v>55800</v>
      </c>
      <c r="L33" s="67">
        <v>104940</v>
      </c>
      <c r="M33" s="67">
        <v>20800</v>
      </c>
      <c r="N33" s="67">
        <v>23100</v>
      </c>
      <c r="O33" s="67">
        <v>43900</v>
      </c>
      <c r="P33" s="68">
        <v>6760</v>
      </c>
      <c r="Q33" s="69">
        <v>0</v>
      </c>
      <c r="R33" s="67">
        <v>461230</v>
      </c>
      <c r="S33" s="67">
        <v>158970</v>
      </c>
      <c r="T33" s="67">
        <v>620200</v>
      </c>
      <c r="U33" s="68">
        <v>194910</v>
      </c>
      <c r="V33" s="69">
        <v>277200</v>
      </c>
      <c r="W33" s="67">
        <v>153450</v>
      </c>
      <c r="X33" s="67">
        <v>66120</v>
      </c>
      <c r="Y33" s="67">
        <v>419400</v>
      </c>
      <c r="Z33" s="67">
        <v>916170</v>
      </c>
      <c r="AA33" s="67">
        <v>23920</v>
      </c>
      <c r="AB33" s="67">
        <v>3508230</v>
      </c>
      <c r="AC33" s="68">
        <v>11063744</v>
      </c>
      <c r="AD33" s="69">
        <v>15884465</v>
      </c>
      <c r="AE33" s="67">
        <v>21824</v>
      </c>
      <c r="AF33" s="67">
        <v>0</v>
      </c>
      <c r="AG33" s="67">
        <v>15906289</v>
      </c>
      <c r="AH33" s="67">
        <v>701354</v>
      </c>
      <c r="AI33" s="67">
        <v>0</v>
      </c>
      <c r="AJ33" s="67">
        <v>56134</v>
      </c>
      <c r="AK33" s="68">
        <v>757488</v>
      </c>
      <c r="AL33" s="69">
        <v>1752</v>
      </c>
      <c r="AM33" s="67">
        <v>0</v>
      </c>
      <c r="AN33" s="67">
        <v>1752</v>
      </c>
      <c r="AO33" s="67">
        <v>88301</v>
      </c>
      <c r="AP33" s="67">
        <v>33037</v>
      </c>
      <c r="AQ33" s="67">
        <v>4041</v>
      </c>
      <c r="AR33" s="402">
        <v>6417</v>
      </c>
      <c r="AS33" s="410">
        <v>16797325</v>
      </c>
    </row>
    <row r="34" spans="1:45" ht="24" customHeight="1" x14ac:dyDescent="0.2">
      <c r="A34" s="70">
        <v>25</v>
      </c>
      <c r="B34" s="252" t="s">
        <v>202</v>
      </c>
      <c r="C34" s="74">
        <v>0</v>
      </c>
      <c r="D34" s="72">
        <v>120222</v>
      </c>
      <c r="E34" s="72">
        <v>0</v>
      </c>
      <c r="F34" s="72">
        <v>3435741</v>
      </c>
      <c r="G34" s="72">
        <v>44999</v>
      </c>
      <c r="H34" s="72">
        <v>277888</v>
      </c>
      <c r="I34" s="73">
        <v>22002</v>
      </c>
      <c r="J34" s="74">
        <v>40040</v>
      </c>
      <c r="K34" s="72">
        <v>44100</v>
      </c>
      <c r="L34" s="72">
        <v>84140</v>
      </c>
      <c r="M34" s="72">
        <v>14040</v>
      </c>
      <c r="N34" s="72">
        <v>17100</v>
      </c>
      <c r="O34" s="72">
        <v>31140</v>
      </c>
      <c r="P34" s="73">
        <v>7800</v>
      </c>
      <c r="Q34" s="74">
        <v>260</v>
      </c>
      <c r="R34" s="72">
        <v>274010</v>
      </c>
      <c r="S34" s="72">
        <v>66500</v>
      </c>
      <c r="T34" s="72">
        <v>340510</v>
      </c>
      <c r="U34" s="73">
        <v>104230</v>
      </c>
      <c r="V34" s="74">
        <v>217800</v>
      </c>
      <c r="W34" s="72">
        <v>132750</v>
      </c>
      <c r="X34" s="72">
        <v>58140</v>
      </c>
      <c r="Y34" s="72">
        <v>404100</v>
      </c>
      <c r="Z34" s="72">
        <v>812790</v>
      </c>
      <c r="AA34" s="72">
        <v>17250</v>
      </c>
      <c r="AB34" s="72">
        <v>2319240</v>
      </c>
      <c r="AC34" s="73">
        <v>7618212</v>
      </c>
      <c r="AD34" s="74">
        <v>10470764</v>
      </c>
      <c r="AE34" s="72">
        <v>10114</v>
      </c>
      <c r="AF34" s="72">
        <v>0</v>
      </c>
      <c r="AG34" s="72">
        <v>10480878</v>
      </c>
      <c r="AH34" s="72">
        <v>200454</v>
      </c>
      <c r="AI34" s="72">
        <v>0</v>
      </c>
      <c r="AJ34" s="72">
        <v>0</v>
      </c>
      <c r="AK34" s="73">
        <v>200454</v>
      </c>
      <c r="AL34" s="74">
        <v>1075</v>
      </c>
      <c r="AM34" s="72">
        <v>0</v>
      </c>
      <c r="AN34" s="72">
        <v>1075</v>
      </c>
      <c r="AO34" s="72">
        <v>7005</v>
      </c>
      <c r="AP34" s="72">
        <v>3047</v>
      </c>
      <c r="AQ34" s="123">
        <v>1835</v>
      </c>
      <c r="AR34" s="406">
        <v>2650</v>
      </c>
      <c r="AS34" s="413">
        <v>10696944</v>
      </c>
    </row>
    <row r="35" spans="1:45" ht="24" customHeight="1" x14ac:dyDescent="0.2">
      <c r="A35" s="79"/>
      <c r="B35" s="253" t="s">
        <v>289</v>
      </c>
      <c r="C35" s="258">
        <f>SUM(C24:C34)</f>
        <v>2132</v>
      </c>
      <c r="D35" s="75">
        <f t="shared" ref="D35:AC35" si="1">SUM(D24:D34)</f>
        <v>2318711</v>
      </c>
      <c r="E35" s="75">
        <f t="shared" ref="E35" si="2">SUM(E24:E34)</f>
        <v>740</v>
      </c>
      <c r="F35" s="75">
        <f t="shared" si="1"/>
        <v>58631616</v>
      </c>
      <c r="G35" s="75">
        <f t="shared" si="1"/>
        <v>932594</v>
      </c>
      <c r="H35" s="75">
        <f t="shared" si="1"/>
        <v>4097112</v>
      </c>
      <c r="I35" s="239">
        <f t="shared" si="1"/>
        <v>220279</v>
      </c>
      <c r="J35" s="258">
        <f t="shared" si="1"/>
        <v>517660</v>
      </c>
      <c r="K35" s="75">
        <f t="shared" si="1"/>
        <v>526500</v>
      </c>
      <c r="L35" s="75">
        <f t="shared" si="1"/>
        <v>1044160</v>
      </c>
      <c r="M35" s="75">
        <f t="shared" si="1"/>
        <v>192660</v>
      </c>
      <c r="N35" s="75">
        <f t="shared" si="1"/>
        <v>305400</v>
      </c>
      <c r="O35" s="75">
        <f t="shared" si="1"/>
        <v>498060</v>
      </c>
      <c r="P35" s="239">
        <f t="shared" si="1"/>
        <v>77740</v>
      </c>
      <c r="Q35" s="258">
        <f t="shared" si="1"/>
        <v>1300</v>
      </c>
      <c r="R35" s="75">
        <f t="shared" si="1"/>
        <v>5778740</v>
      </c>
      <c r="S35" s="75">
        <f t="shared" si="1"/>
        <v>1384360</v>
      </c>
      <c r="T35" s="75">
        <f t="shared" si="1"/>
        <v>7163100</v>
      </c>
      <c r="U35" s="239">
        <f t="shared" si="1"/>
        <v>1613700</v>
      </c>
      <c r="V35" s="258">
        <f t="shared" si="1"/>
        <v>3237960</v>
      </c>
      <c r="W35" s="75">
        <f t="shared" si="1"/>
        <v>2105100</v>
      </c>
      <c r="X35" s="75">
        <f t="shared" si="1"/>
        <v>570760</v>
      </c>
      <c r="Y35" s="75">
        <f t="shared" si="1"/>
        <v>3476700</v>
      </c>
      <c r="Z35" s="75">
        <f t="shared" si="1"/>
        <v>9390520</v>
      </c>
      <c r="AA35" s="75">
        <f t="shared" si="1"/>
        <v>218500</v>
      </c>
      <c r="AB35" s="75">
        <f t="shared" si="1"/>
        <v>36356430</v>
      </c>
      <c r="AC35" s="239">
        <f t="shared" si="1"/>
        <v>122565954</v>
      </c>
      <c r="AD35" s="258">
        <f t="shared" ref="AD35:AS35" si="3">SUM(AD24:AD34)</f>
        <v>197371526</v>
      </c>
      <c r="AE35" s="75">
        <f t="shared" si="3"/>
        <v>37966</v>
      </c>
      <c r="AF35" s="75">
        <f t="shared" si="3"/>
        <v>0</v>
      </c>
      <c r="AG35" s="75">
        <f t="shared" si="3"/>
        <v>197409492</v>
      </c>
      <c r="AH35" s="75">
        <f t="shared" si="3"/>
        <v>3702164</v>
      </c>
      <c r="AI35" s="75">
        <f t="shared" si="3"/>
        <v>135441</v>
      </c>
      <c r="AJ35" s="75">
        <f t="shared" si="3"/>
        <v>100345</v>
      </c>
      <c r="AK35" s="239">
        <f t="shared" si="3"/>
        <v>3937950</v>
      </c>
      <c r="AL35" s="258">
        <f t="shared" si="3"/>
        <v>6786</v>
      </c>
      <c r="AM35" s="75">
        <f t="shared" si="3"/>
        <v>0</v>
      </c>
      <c r="AN35" s="75">
        <f t="shared" si="3"/>
        <v>6786</v>
      </c>
      <c r="AO35" s="75">
        <f t="shared" si="3"/>
        <v>578955</v>
      </c>
      <c r="AP35" s="75">
        <f t="shared" si="3"/>
        <v>327009</v>
      </c>
      <c r="AQ35" s="75">
        <f t="shared" si="3"/>
        <v>60008</v>
      </c>
      <c r="AR35" s="404">
        <f t="shared" si="3"/>
        <v>61782</v>
      </c>
      <c r="AS35" s="408">
        <f t="shared" si="3"/>
        <v>202381982</v>
      </c>
    </row>
    <row r="36" spans="1:45" ht="24" customHeight="1" thickBot="1" x14ac:dyDescent="0.25">
      <c r="A36" s="80"/>
      <c r="B36" s="254" t="s">
        <v>47</v>
      </c>
      <c r="C36" s="259">
        <f t="shared" ref="C36:AS36" si="4">SUM(C23,C35)</f>
        <v>29422</v>
      </c>
      <c r="D36" s="81">
        <f t="shared" si="4"/>
        <v>17845774</v>
      </c>
      <c r="E36" s="81">
        <f t="shared" ref="E36" si="5">SUM(E23,E35)</f>
        <v>6796</v>
      </c>
      <c r="F36" s="81">
        <f t="shared" si="4"/>
        <v>499942340</v>
      </c>
      <c r="G36" s="81">
        <f t="shared" si="4"/>
        <v>8663642</v>
      </c>
      <c r="H36" s="81">
        <f t="shared" si="4"/>
        <v>33378588</v>
      </c>
      <c r="I36" s="240">
        <f t="shared" si="4"/>
        <v>1354749</v>
      </c>
      <c r="J36" s="259">
        <f t="shared" si="4"/>
        <v>3902600</v>
      </c>
      <c r="K36" s="81">
        <f t="shared" si="4"/>
        <v>3848700</v>
      </c>
      <c r="L36" s="81">
        <f t="shared" si="4"/>
        <v>7751300</v>
      </c>
      <c r="M36" s="81">
        <f t="shared" si="4"/>
        <v>1866540</v>
      </c>
      <c r="N36" s="81">
        <f t="shared" si="4"/>
        <v>2839200</v>
      </c>
      <c r="O36" s="81">
        <f t="shared" si="4"/>
        <v>4705740</v>
      </c>
      <c r="P36" s="240">
        <f t="shared" si="4"/>
        <v>561080</v>
      </c>
      <c r="Q36" s="259">
        <f t="shared" si="4"/>
        <v>13780</v>
      </c>
      <c r="R36" s="81">
        <f t="shared" si="4"/>
        <v>48822180</v>
      </c>
      <c r="S36" s="81">
        <f t="shared" si="4"/>
        <v>11387760</v>
      </c>
      <c r="T36" s="81">
        <f t="shared" si="4"/>
        <v>60209940</v>
      </c>
      <c r="U36" s="240">
        <f t="shared" si="4"/>
        <v>12792990</v>
      </c>
      <c r="V36" s="259">
        <f t="shared" si="4"/>
        <v>25940640</v>
      </c>
      <c r="W36" s="81">
        <f t="shared" si="4"/>
        <v>17672400</v>
      </c>
      <c r="X36" s="81">
        <f t="shared" si="4"/>
        <v>4304260</v>
      </c>
      <c r="Y36" s="81">
        <f t="shared" si="4"/>
        <v>19319850</v>
      </c>
      <c r="Z36" s="81">
        <f t="shared" si="4"/>
        <v>67237150</v>
      </c>
      <c r="AA36" s="81">
        <f t="shared" si="4"/>
        <v>1573430</v>
      </c>
      <c r="AB36" s="81">
        <f t="shared" si="4"/>
        <v>302684580</v>
      </c>
      <c r="AC36" s="240">
        <f t="shared" si="4"/>
        <v>1018744505</v>
      </c>
      <c r="AD36" s="379">
        <f t="shared" si="4"/>
        <v>1792774277</v>
      </c>
      <c r="AE36" s="81">
        <f t="shared" si="4"/>
        <v>154987</v>
      </c>
      <c r="AF36" s="81">
        <f t="shared" si="4"/>
        <v>1956</v>
      </c>
      <c r="AG36" s="81">
        <f t="shared" si="4"/>
        <v>1792931220</v>
      </c>
      <c r="AH36" s="81">
        <f t="shared" si="4"/>
        <v>38669347</v>
      </c>
      <c r="AI36" s="81">
        <f t="shared" si="4"/>
        <v>2190964</v>
      </c>
      <c r="AJ36" s="81">
        <f t="shared" si="4"/>
        <v>703982</v>
      </c>
      <c r="AK36" s="240">
        <f t="shared" si="4"/>
        <v>41564293</v>
      </c>
      <c r="AL36" s="259">
        <f>SUM(AL23,AL35)</f>
        <v>420363</v>
      </c>
      <c r="AM36" s="81">
        <f t="shared" si="4"/>
        <v>9100</v>
      </c>
      <c r="AN36" s="81">
        <f t="shared" si="4"/>
        <v>429463</v>
      </c>
      <c r="AO36" s="81">
        <f>SUM(AO23,AO35)</f>
        <v>16542214</v>
      </c>
      <c r="AP36" s="81">
        <f>SUM(AP23)+AP35</f>
        <v>3495386</v>
      </c>
      <c r="AQ36" s="81">
        <f t="shared" si="4"/>
        <v>663504</v>
      </c>
      <c r="AR36" s="407">
        <f t="shared" si="4"/>
        <v>1095463</v>
      </c>
      <c r="AS36" s="414">
        <f t="shared" si="4"/>
        <v>1856721543</v>
      </c>
    </row>
    <row r="37" spans="1:45" x14ac:dyDescent="0.2">
      <c r="I37" s="234"/>
    </row>
    <row r="38" spans="1:45" x14ac:dyDescent="0.15">
      <c r="B38" s="157" t="s">
        <v>442</v>
      </c>
      <c r="C38" s="7">
        <f t="shared" ref="C38:K38" si="6">SUM(C9:C22,C24:C34)</f>
        <v>29422</v>
      </c>
      <c r="D38" s="7">
        <f t="shared" si="6"/>
        <v>17845774</v>
      </c>
      <c r="E38" s="7">
        <f t="shared" ref="E38" si="7">SUM(E9:E22,E24:E34)</f>
        <v>6796</v>
      </c>
      <c r="F38" s="7">
        <f t="shared" si="6"/>
        <v>499942340</v>
      </c>
      <c r="G38" s="7">
        <f t="shared" si="6"/>
        <v>8663642</v>
      </c>
      <c r="H38" s="7">
        <f t="shared" si="6"/>
        <v>33378588</v>
      </c>
      <c r="I38" s="7">
        <f t="shared" si="6"/>
        <v>1354749</v>
      </c>
      <c r="J38" s="7">
        <f t="shared" si="6"/>
        <v>3902600</v>
      </c>
      <c r="K38" s="7">
        <f t="shared" si="6"/>
        <v>3848700</v>
      </c>
      <c r="L38" s="7">
        <f>SUM(J38:K38)</f>
        <v>7751300</v>
      </c>
      <c r="M38" s="7">
        <f>SUM(M9:M22,M24:M34)</f>
        <v>1866540</v>
      </c>
      <c r="N38" s="7">
        <f>SUM(N9:N22,N24:N34)</f>
        <v>2839200</v>
      </c>
      <c r="O38" s="7">
        <f>SUM(M38:N38)</f>
        <v>4705740</v>
      </c>
      <c r="P38" s="7">
        <f>SUM(P9:P22,P24:P34)</f>
        <v>561080</v>
      </c>
      <c r="Q38" s="7">
        <f>SUM(Q9:Q22,Q24:Q34)</f>
        <v>13780</v>
      </c>
      <c r="R38" s="7">
        <f>SUM(R9:R22,R24:R34)</f>
        <v>48822180</v>
      </c>
      <c r="S38" s="7">
        <f>SUM(S9:S22,S24:S34)</f>
        <v>11387760</v>
      </c>
      <c r="T38" s="7">
        <f>SUM(R38:S38)</f>
        <v>60209940</v>
      </c>
      <c r="U38" s="7">
        <f>SUM(U9:U22,U24:U34)</f>
        <v>12792990</v>
      </c>
      <c r="V38" s="7">
        <f>SUM(V9:V22,V24:V34)</f>
        <v>25940640</v>
      </c>
      <c r="W38" s="7">
        <f>SUM(W9:W22,W24:W34)</f>
        <v>17672400</v>
      </c>
      <c r="X38" s="7">
        <f>SUM(X9:X22,X24:X34)</f>
        <v>4304260</v>
      </c>
      <c r="Y38" s="7">
        <f>SUM(Y9:Y22,Y24:Y34)</f>
        <v>19319850</v>
      </c>
      <c r="Z38" s="7">
        <f>SUM(V38:Y38)</f>
        <v>67237150</v>
      </c>
      <c r="AA38" s="7">
        <f>SUM(AA9:AA22,AA24:AA34)</f>
        <v>1573430</v>
      </c>
      <c r="AB38" s="7">
        <f>SUM(AB9:AB22,AB24:AB34)</f>
        <v>302684580</v>
      </c>
      <c r="AC38" s="7">
        <f>SUM(C38:I38,L38,O38:Q38,T38:U38,Z38:AB38)</f>
        <v>1018751301</v>
      </c>
      <c r="AD38" s="338">
        <f>SUM(AD9:AD22,AD24:AD34)</f>
        <v>1792774277</v>
      </c>
      <c r="AE38" s="7">
        <f>SUM(AE9:AE22,AE24:AE34)</f>
        <v>154987</v>
      </c>
      <c r="AF38" s="7">
        <f>SUM(AF9:AF22,AF24:AF34)</f>
        <v>1956</v>
      </c>
      <c r="AG38" s="7">
        <f>SUM(AD38:AF38)</f>
        <v>1792931220</v>
      </c>
      <c r="AH38" s="7">
        <f>SUM(AH9:AH22,AH24:AH34)</f>
        <v>38669347</v>
      </c>
      <c r="AI38" s="7">
        <f>SUM(AI9:AI22,AI24:AI34)</f>
        <v>2190964</v>
      </c>
      <c r="AJ38" s="7">
        <f>SUM(AJ9:AJ22,AJ24:AJ34)</f>
        <v>703982</v>
      </c>
      <c r="AK38" s="7">
        <f>SUM(AH38:AJ38)</f>
        <v>41564293</v>
      </c>
      <c r="AL38" s="7">
        <f>SUM(AL9:AL22,AL24:AL34)</f>
        <v>420363</v>
      </c>
      <c r="AM38" s="7">
        <f>SUM(AM9:AM22,AM24:AM34)</f>
        <v>9100</v>
      </c>
      <c r="AN38" s="7">
        <f>SUM(AL38:AM38)</f>
        <v>429463</v>
      </c>
      <c r="AO38" s="7">
        <f>SUM(AO9:AO22,AO24:AO34)</f>
        <v>16542214</v>
      </c>
      <c r="AQ38" s="7">
        <f>SUM(AQ9:AQ22,AQ24:AQ34)</f>
        <v>663504</v>
      </c>
      <c r="AR38" s="7">
        <f>SUM(AR9:AR22,AR24:AR34)</f>
        <v>1095463</v>
      </c>
      <c r="AS38" s="7">
        <f>SUM(AG38,AK38,AN38,AO38:AR38)</f>
        <v>1853226157</v>
      </c>
    </row>
    <row r="39" spans="1:45" x14ac:dyDescent="0.15">
      <c r="C39" s="7">
        <f>C36-C38</f>
        <v>0</v>
      </c>
      <c r="D39" s="7">
        <f t="shared" ref="D39:AS39" si="8">D36-D38</f>
        <v>0</v>
      </c>
      <c r="E39" s="7">
        <f t="shared" ref="E39" si="9">E36-E38</f>
        <v>0</v>
      </c>
      <c r="F39" s="7">
        <f t="shared" si="8"/>
        <v>0</v>
      </c>
      <c r="G39" s="7">
        <f t="shared" si="8"/>
        <v>0</v>
      </c>
      <c r="H39" s="7">
        <f t="shared" si="8"/>
        <v>0</v>
      </c>
      <c r="I39" s="7">
        <f t="shared" si="8"/>
        <v>0</v>
      </c>
      <c r="J39" s="7">
        <f t="shared" si="8"/>
        <v>0</v>
      </c>
      <c r="K39" s="7">
        <f t="shared" si="8"/>
        <v>0</v>
      </c>
      <c r="L39" s="7">
        <f t="shared" si="8"/>
        <v>0</v>
      </c>
      <c r="M39" s="7">
        <f t="shared" si="8"/>
        <v>0</v>
      </c>
      <c r="N39" s="7">
        <f t="shared" si="8"/>
        <v>0</v>
      </c>
      <c r="O39" s="7">
        <f t="shared" si="8"/>
        <v>0</v>
      </c>
      <c r="P39" s="7">
        <f t="shared" si="8"/>
        <v>0</v>
      </c>
      <c r="Q39" s="7">
        <f t="shared" si="8"/>
        <v>0</v>
      </c>
      <c r="R39" s="7">
        <f t="shared" si="8"/>
        <v>0</v>
      </c>
      <c r="S39" s="7">
        <f t="shared" si="8"/>
        <v>0</v>
      </c>
      <c r="T39" s="7">
        <f t="shared" si="8"/>
        <v>0</v>
      </c>
      <c r="U39" s="7">
        <f t="shared" si="8"/>
        <v>0</v>
      </c>
      <c r="V39" s="7">
        <f t="shared" si="8"/>
        <v>0</v>
      </c>
      <c r="W39" s="7">
        <f t="shared" si="8"/>
        <v>0</v>
      </c>
      <c r="X39" s="7">
        <f t="shared" si="8"/>
        <v>0</v>
      </c>
      <c r="Y39" s="7">
        <f t="shared" si="8"/>
        <v>0</v>
      </c>
      <c r="Z39" s="7">
        <f t="shared" si="8"/>
        <v>0</v>
      </c>
      <c r="AA39" s="7">
        <f t="shared" si="8"/>
        <v>0</v>
      </c>
      <c r="AB39" s="7">
        <f t="shared" si="8"/>
        <v>0</v>
      </c>
      <c r="AC39" s="7">
        <f t="shared" si="8"/>
        <v>-6796</v>
      </c>
      <c r="AD39" s="338">
        <f t="shared" si="8"/>
        <v>0</v>
      </c>
      <c r="AE39" s="7">
        <f t="shared" si="8"/>
        <v>0</v>
      </c>
      <c r="AF39" s="7">
        <f t="shared" si="8"/>
        <v>0</v>
      </c>
      <c r="AG39" s="7">
        <f t="shared" si="8"/>
        <v>0</v>
      </c>
      <c r="AH39" s="7">
        <f t="shared" si="8"/>
        <v>0</v>
      </c>
      <c r="AI39" s="7">
        <f t="shared" si="8"/>
        <v>0</v>
      </c>
      <c r="AJ39" s="7">
        <f t="shared" si="8"/>
        <v>0</v>
      </c>
      <c r="AK39" s="7">
        <f t="shared" si="8"/>
        <v>0</v>
      </c>
      <c r="AL39" s="7">
        <f t="shared" si="8"/>
        <v>0</v>
      </c>
      <c r="AM39" s="7">
        <f t="shared" si="8"/>
        <v>0</v>
      </c>
      <c r="AN39" s="7">
        <f t="shared" si="8"/>
        <v>0</v>
      </c>
      <c r="AO39" s="7">
        <f>AO36-AO38</f>
        <v>0</v>
      </c>
      <c r="AQ39" s="7">
        <f t="shared" si="8"/>
        <v>0</v>
      </c>
      <c r="AR39" s="7">
        <f t="shared" si="8"/>
        <v>0</v>
      </c>
      <c r="AS39" s="7">
        <f t="shared" si="8"/>
        <v>3495386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6" firstPageNumber="19" orientation="landscape" useFirstPageNumber="1" r:id="rId1"/>
  <headerFooter alignWithMargins="0"/>
  <colBreaks count="3" manualBreakCount="3">
    <brk id="9" max="35" man="1"/>
    <brk id="21" max="35" man="1"/>
    <brk id="29" max="3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B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9" width="24.625" style="7" customWidth="1"/>
    <col min="10" max="10" width="24.125" style="7" customWidth="1"/>
    <col min="11" max="13" width="23.375" style="7" customWidth="1"/>
    <col min="14" max="15" width="24.625" style="7" customWidth="1"/>
    <col min="16" max="28" width="16.25" style="7" customWidth="1"/>
    <col min="29" max="16384" width="11" style="7"/>
  </cols>
  <sheetData>
    <row r="1" spans="1:28" ht="20.100000000000001" customHeight="1" x14ac:dyDescent="0.15"/>
    <row r="2" spans="1:28" ht="20.100000000000001" customHeight="1" x14ac:dyDescent="0.15">
      <c r="B2" s="25"/>
      <c r="C2" s="288" t="s">
        <v>672</v>
      </c>
      <c r="K2" s="288" t="str">
        <f>C2</f>
        <v>第１４表 　令和元（2019）年度分市町村民税の所得割額等</v>
      </c>
      <c r="L2" s="288"/>
      <c r="P2" s="288" t="str">
        <f>C2</f>
        <v>第１４表 　令和元（2019）年度分市町村民税の所得割額等</v>
      </c>
    </row>
    <row r="3" spans="1:28" s="26" customFormat="1" ht="20.100000000000001" customHeight="1" thickBot="1" x14ac:dyDescent="0.25">
      <c r="C3" s="289" t="s">
        <v>104</v>
      </c>
      <c r="D3" s="82"/>
      <c r="E3" s="82"/>
      <c r="F3" s="83"/>
      <c r="G3" s="58"/>
      <c r="H3" s="58"/>
      <c r="J3" s="209" t="s">
        <v>70</v>
      </c>
      <c r="K3" s="289" t="s">
        <v>105</v>
      </c>
      <c r="L3" s="289"/>
      <c r="M3" s="83"/>
      <c r="O3" s="209" t="s">
        <v>70</v>
      </c>
      <c r="P3" s="289" t="s">
        <v>106</v>
      </c>
      <c r="Q3" s="82"/>
      <c r="R3" s="82"/>
      <c r="S3" s="82"/>
      <c r="T3" s="83"/>
      <c r="U3" s="83"/>
      <c r="V3" s="58"/>
      <c r="W3" s="58"/>
      <c r="X3" s="58"/>
      <c r="Y3" s="58"/>
      <c r="Z3" s="83"/>
      <c r="AB3" s="209" t="s">
        <v>399</v>
      </c>
    </row>
    <row r="4" spans="1:28" ht="24" customHeight="1" x14ac:dyDescent="0.15">
      <c r="A4" s="27"/>
      <c r="B4" s="243"/>
      <c r="C4" s="141" t="s">
        <v>107</v>
      </c>
      <c r="D4" s="30"/>
      <c r="E4" s="30"/>
      <c r="F4" s="30"/>
      <c r="G4" s="30"/>
      <c r="H4" s="30"/>
      <c r="I4" s="30"/>
      <c r="J4" s="31"/>
      <c r="K4" s="131" t="s">
        <v>108</v>
      </c>
      <c r="L4" s="28"/>
      <c r="M4" s="28"/>
      <c r="N4" s="28"/>
      <c r="O4" s="274"/>
      <c r="P4" s="131" t="s">
        <v>109</v>
      </c>
      <c r="Q4" s="28"/>
      <c r="R4" s="28"/>
      <c r="S4" s="28"/>
      <c r="T4" s="28"/>
      <c r="U4" s="28"/>
      <c r="V4" s="88"/>
      <c r="W4" s="88"/>
      <c r="X4" s="89"/>
      <c r="Y4" s="90"/>
      <c r="Z4" s="28" t="s">
        <v>110</v>
      </c>
      <c r="AA4" s="28"/>
      <c r="AB4" s="31"/>
    </row>
    <row r="5" spans="1:28" ht="24" customHeight="1" x14ac:dyDescent="0.15">
      <c r="A5" s="32"/>
      <c r="B5" s="244"/>
      <c r="C5" s="257" t="s">
        <v>111</v>
      </c>
      <c r="D5" s="92" t="s">
        <v>112</v>
      </c>
      <c r="E5" s="202"/>
      <c r="F5" s="203"/>
      <c r="G5" s="95"/>
      <c r="H5" s="96" t="s">
        <v>113</v>
      </c>
      <c r="I5" s="97"/>
      <c r="J5" s="98"/>
      <c r="K5" s="380"/>
      <c r="L5" s="397"/>
      <c r="M5" s="370"/>
      <c r="N5" s="370"/>
      <c r="O5" s="204"/>
      <c r="P5" s="101"/>
      <c r="Q5" s="102"/>
      <c r="R5" s="205"/>
      <c r="S5" s="103"/>
      <c r="T5" s="104"/>
      <c r="U5" s="41"/>
      <c r="V5" s="105"/>
      <c r="W5" s="50" t="s">
        <v>208</v>
      </c>
      <c r="X5" s="299" t="s">
        <v>420</v>
      </c>
      <c r="Y5" s="106"/>
      <c r="Z5" s="275" t="s">
        <v>191</v>
      </c>
      <c r="AA5" s="34" t="s">
        <v>191</v>
      </c>
      <c r="AB5" s="107"/>
    </row>
    <row r="6" spans="1:28" ht="24" customHeight="1" x14ac:dyDescent="0.15">
      <c r="A6" s="42" t="s">
        <v>9</v>
      </c>
      <c r="B6" s="245"/>
      <c r="C6" s="153" t="s">
        <v>114</v>
      </c>
      <c r="D6" s="108" t="s">
        <v>324</v>
      </c>
      <c r="E6" s="108" t="s">
        <v>325</v>
      </c>
      <c r="F6" s="109" t="s">
        <v>326</v>
      </c>
      <c r="G6" s="195" t="s">
        <v>79</v>
      </c>
      <c r="H6" s="34" t="s">
        <v>324</v>
      </c>
      <c r="I6" s="111" t="s">
        <v>328</v>
      </c>
      <c r="J6" s="199" t="s">
        <v>79</v>
      </c>
      <c r="K6" s="117" t="s">
        <v>503</v>
      </c>
      <c r="L6" s="398" t="s">
        <v>501</v>
      </c>
      <c r="M6" s="114" t="s">
        <v>305</v>
      </c>
      <c r="N6" s="106" t="s">
        <v>166</v>
      </c>
      <c r="O6" s="60" t="s">
        <v>12</v>
      </c>
      <c r="P6" s="117" t="s">
        <v>211</v>
      </c>
      <c r="Q6" s="56" t="s">
        <v>234</v>
      </c>
      <c r="R6" s="58" t="s">
        <v>235</v>
      </c>
      <c r="S6" s="56" t="s">
        <v>216</v>
      </c>
      <c r="T6" s="298" t="s">
        <v>419</v>
      </c>
      <c r="U6" s="59" t="s">
        <v>12</v>
      </c>
      <c r="V6" s="56" t="s">
        <v>115</v>
      </c>
      <c r="W6" s="56" t="s">
        <v>209</v>
      </c>
      <c r="X6" s="300" t="s">
        <v>207</v>
      </c>
      <c r="Y6" s="118" t="s">
        <v>116</v>
      </c>
      <c r="Z6" s="118" t="s">
        <v>192</v>
      </c>
      <c r="AA6" s="56" t="s">
        <v>192</v>
      </c>
      <c r="AB6" s="112" t="s">
        <v>12</v>
      </c>
    </row>
    <row r="7" spans="1:28" ht="24" customHeight="1" x14ac:dyDescent="0.2">
      <c r="A7" s="32"/>
      <c r="B7" s="40"/>
      <c r="C7" s="153" t="s">
        <v>117</v>
      </c>
      <c r="D7" s="118" t="s">
        <v>331</v>
      </c>
      <c r="E7" s="118" t="s">
        <v>332</v>
      </c>
      <c r="F7" s="57" t="s">
        <v>332</v>
      </c>
      <c r="G7" s="56"/>
      <c r="H7" s="56" t="s">
        <v>331</v>
      </c>
      <c r="I7" s="119" t="s">
        <v>333</v>
      </c>
      <c r="J7" s="60"/>
      <c r="K7" s="117" t="s">
        <v>473</v>
      </c>
      <c r="L7" s="398" t="s">
        <v>502</v>
      </c>
      <c r="M7" s="114" t="s">
        <v>306</v>
      </c>
      <c r="N7" s="206" t="s">
        <v>272</v>
      </c>
      <c r="O7" s="60"/>
      <c r="P7" s="120"/>
      <c r="Q7" s="44"/>
      <c r="R7" s="296" t="s">
        <v>210</v>
      </c>
      <c r="S7" s="297" t="s">
        <v>214</v>
      </c>
      <c r="T7" s="110"/>
      <c r="U7" s="56"/>
      <c r="V7" s="105"/>
      <c r="W7" s="105"/>
      <c r="X7" s="121"/>
      <c r="Y7" s="121"/>
      <c r="Z7" s="118" t="s">
        <v>189</v>
      </c>
      <c r="AA7" s="56" t="s">
        <v>190</v>
      </c>
      <c r="AB7" s="112"/>
    </row>
    <row r="8" spans="1:28" s="337" customFormat="1" ht="24" customHeight="1" x14ac:dyDescent="0.2">
      <c r="A8" s="334"/>
      <c r="B8" s="335"/>
      <c r="C8" s="21" t="s">
        <v>490</v>
      </c>
      <c r="D8" s="9" t="s">
        <v>498</v>
      </c>
      <c r="E8" s="10" t="s">
        <v>491</v>
      </c>
      <c r="F8" s="6" t="s">
        <v>492</v>
      </c>
      <c r="G8" s="6" t="s">
        <v>493</v>
      </c>
      <c r="H8" s="8" t="s">
        <v>494</v>
      </c>
      <c r="I8" s="11" t="s">
        <v>495</v>
      </c>
      <c r="J8" s="12" t="s">
        <v>496</v>
      </c>
      <c r="K8" s="6" t="s">
        <v>472</v>
      </c>
      <c r="L8" s="6" t="s">
        <v>470</v>
      </c>
      <c r="M8" s="6" t="s">
        <v>471</v>
      </c>
      <c r="N8" s="6" t="s">
        <v>499</v>
      </c>
      <c r="O8" s="6" t="s">
        <v>500</v>
      </c>
      <c r="P8" s="14" t="s">
        <v>307</v>
      </c>
      <c r="Q8" s="17" t="s">
        <v>308</v>
      </c>
      <c r="R8" s="14" t="s">
        <v>309</v>
      </c>
      <c r="S8" s="17" t="s">
        <v>310</v>
      </c>
      <c r="T8" s="18" t="s">
        <v>311</v>
      </c>
      <c r="U8" s="14" t="s">
        <v>312</v>
      </c>
      <c r="V8" s="14" t="s">
        <v>313</v>
      </c>
      <c r="W8" s="207" t="s">
        <v>314</v>
      </c>
      <c r="X8" s="207" t="s">
        <v>315</v>
      </c>
      <c r="Y8" s="9" t="s">
        <v>316</v>
      </c>
      <c r="Z8" s="14" t="s">
        <v>317</v>
      </c>
      <c r="AA8" s="15" t="s">
        <v>318</v>
      </c>
      <c r="AB8" s="396" t="s">
        <v>497</v>
      </c>
    </row>
    <row r="9" spans="1:28" ht="24" customHeight="1" x14ac:dyDescent="0.2">
      <c r="A9" s="62">
        <v>1</v>
      </c>
      <c r="B9" s="246" t="s">
        <v>28</v>
      </c>
      <c r="C9" s="65">
        <v>33847407</v>
      </c>
      <c r="D9" s="63">
        <v>393894</v>
      </c>
      <c r="E9" s="63">
        <v>31496</v>
      </c>
      <c r="F9" s="63">
        <v>3990</v>
      </c>
      <c r="G9" s="63">
        <v>429380</v>
      </c>
      <c r="H9" s="63">
        <v>12106</v>
      </c>
      <c r="I9" s="63">
        <v>271</v>
      </c>
      <c r="J9" s="64">
        <v>12377</v>
      </c>
      <c r="K9" s="381">
        <v>145708</v>
      </c>
      <c r="L9" s="399">
        <v>39889</v>
      </c>
      <c r="M9" s="122">
        <v>5575</v>
      </c>
      <c r="N9" s="63">
        <v>5930</v>
      </c>
      <c r="O9" s="64">
        <v>34486266</v>
      </c>
      <c r="P9" s="65">
        <v>479624</v>
      </c>
      <c r="Q9" s="63">
        <v>28157</v>
      </c>
      <c r="R9" s="63">
        <v>498673</v>
      </c>
      <c r="S9" s="63">
        <v>760205</v>
      </c>
      <c r="T9" s="63">
        <v>589</v>
      </c>
      <c r="U9" s="63">
        <v>1767248</v>
      </c>
      <c r="V9" s="63">
        <v>2682</v>
      </c>
      <c r="W9" s="63">
        <v>25093</v>
      </c>
      <c r="X9" s="63">
        <v>20016</v>
      </c>
      <c r="Y9" s="63">
        <v>50</v>
      </c>
      <c r="Z9" s="63">
        <v>31982359</v>
      </c>
      <c r="AA9" s="76">
        <v>688818</v>
      </c>
      <c r="AB9" s="64">
        <v>32671177</v>
      </c>
    </row>
    <row r="10" spans="1:28" ht="24" customHeight="1" x14ac:dyDescent="0.2">
      <c r="A10" s="66">
        <v>2</v>
      </c>
      <c r="B10" s="247" t="s">
        <v>29</v>
      </c>
      <c r="C10" s="69">
        <v>7304900</v>
      </c>
      <c r="D10" s="67">
        <v>80851</v>
      </c>
      <c r="E10" s="67">
        <v>1844</v>
      </c>
      <c r="F10" s="67">
        <v>775</v>
      </c>
      <c r="G10" s="67">
        <v>83470</v>
      </c>
      <c r="H10" s="67">
        <v>2095</v>
      </c>
      <c r="I10" s="67">
        <v>0</v>
      </c>
      <c r="J10" s="68">
        <v>2095</v>
      </c>
      <c r="K10" s="69">
        <v>44798</v>
      </c>
      <c r="L10" s="168">
        <v>8663</v>
      </c>
      <c r="M10" s="67">
        <v>2585</v>
      </c>
      <c r="N10" s="67">
        <v>4699</v>
      </c>
      <c r="O10" s="68">
        <v>7451210</v>
      </c>
      <c r="P10" s="69">
        <v>136428</v>
      </c>
      <c r="Q10" s="67">
        <v>5498</v>
      </c>
      <c r="R10" s="67">
        <v>120619</v>
      </c>
      <c r="S10" s="67">
        <v>107776</v>
      </c>
      <c r="T10" s="67">
        <v>9</v>
      </c>
      <c r="U10" s="67">
        <v>370330</v>
      </c>
      <c r="V10" s="67">
        <v>965</v>
      </c>
      <c r="W10" s="67">
        <v>6678</v>
      </c>
      <c r="X10" s="67">
        <v>5059</v>
      </c>
      <c r="Y10" s="67">
        <v>16</v>
      </c>
      <c r="Z10" s="67">
        <v>6834160</v>
      </c>
      <c r="AA10" s="67">
        <v>234002</v>
      </c>
      <c r="AB10" s="68">
        <v>7068162</v>
      </c>
    </row>
    <row r="11" spans="1:28" ht="24" customHeight="1" x14ac:dyDescent="0.2">
      <c r="A11" s="66">
        <v>3</v>
      </c>
      <c r="B11" s="247" t="s">
        <v>30</v>
      </c>
      <c r="C11" s="69">
        <v>7947986</v>
      </c>
      <c r="D11" s="67">
        <v>73844</v>
      </c>
      <c r="E11" s="67">
        <v>3209</v>
      </c>
      <c r="F11" s="67">
        <v>802</v>
      </c>
      <c r="G11" s="67">
        <v>77855</v>
      </c>
      <c r="H11" s="67">
        <v>809</v>
      </c>
      <c r="I11" s="67">
        <v>0</v>
      </c>
      <c r="J11" s="68">
        <v>809</v>
      </c>
      <c r="K11" s="69">
        <v>12758</v>
      </c>
      <c r="L11" s="168">
        <v>7477</v>
      </c>
      <c r="M11" s="67">
        <v>1142</v>
      </c>
      <c r="N11" s="67">
        <v>1825</v>
      </c>
      <c r="O11" s="68">
        <v>8049852</v>
      </c>
      <c r="P11" s="69">
        <v>154728</v>
      </c>
      <c r="Q11" s="67">
        <v>6660</v>
      </c>
      <c r="R11" s="67">
        <v>149075</v>
      </c>
      <c r="S11" s="67">
        <v>100539</v>
      </c>
      <c r="T11" s="67">
        <v>76</v>
      </c>
      <c r="U11" s="67">
        <v>411078</v>
      </c>
      <c r="V11" s="67">
        <v>882</v>
      </c>
      <c r="W11" s="67">
        <v>5984</v>
      </c>
      <c r="X11" s="67">
        <v>7633</v>
      </c>
      <c r="Y11" s="67">
        <v>92</v>
      </c>
      <c r="Z11" s="67">
        <v>7350412</v>
      </c>
      <c r="AA11" s="67">
        <v>273771</v>
      </c>
      <c r="AB11" s="68">
        <v>7624183</v>
      </c>
    </row>
    <row r="12" spans="1:28" ht="24" customHeight="1" x14ac:dyDescent="0.2">
      <c r="A12" s="66">
        <v>4</v>
      </c>
      <c r="B12" s="247" t="s">
        <v>31</v>
      </c>
      <c r="C12" s="69">
        <v>5804163</v>
      </c>
      <c r="D12" s="67">
        <v>70535</v>
      </c>
      <c r="E12" s="67">
        <v>0</v>
      </c>
      <c r="F12" s="67">
        <v>1006</v>
      </c>
      <c r="G12" s="67">
        <v>71541</v>
      </c>
      <c r="H12" s="67">
        <v>210</v>
      </c>
      <c r="I12" s="67">
        <v>0</v>
      </c>
      <c r="J12" s="68">
        <v>210</v>
      </c>
      <c r="K12" s="69">
        <v>58421</v>
      </c>
      <c r="L12" s="168">
        <v>4709</v>
      </c>
      <c r="M12" s="67">
        <v>751</v>
      </c>
      <c r="N12" s="67">
        <v>2125</v>
      </c>
      <c r="O12" s="68">
        <v>5941920</v>
      </c>
      <c r="P12" s="69">
        <v>111773</v>
      </c>
      <c r="Q12" s="67">
        <v>3307</v>
      </c>
      <c r="R12" s="67">
        <v>118544</v>
      </c>
      <c r="S12" s="67">
        <v>72556</v>
      </c>
      <c r="T12" s="67">
        <v>196</v>
      </c>
      <c r="U12" s="67">
        <v>306376</v>
      </c>
      <c r="V12" s="67">
        <v>725</v>
      </c>
      <c r="W12" s="67">
        <v>4486</v>
      </c>
      <c r="X12" s="67">
        <v>3167</v>
      </c>
      <c r="Y12" s="67">
        <v>0</v>
      </c>
      <c r="Z12" s="67">
        <v>5416574</v>
      </c>
      <c r="AA12" s="67">
        <v>210592</v>
      </c>
      <c r="AB12" s="68">
        <v>5627166</v>
      </c>
    </row>
    <row r="13" spans="1:28" ht="24" customHeight="1" x14ac:dyDescent="0.2">
      <c r="A13" s="66">
        <v>5</v>
      </c>
      <c r="B13" s="247" t="s">
        <v>32</v>
      </c>
      <c r="C13" s="69">
        <v>4804905</v>
      </c>
      <c r="D13" s="67">
        <v>51225</v>
      </c>
      <c r="E13" s="67">
        <v>2055</v>
      </c>
      <c r="F13" s="67">
        <v>1693</v>
      </c>
      <c r="G13" s="67">
        <v>54973</v>
      </c>
      <c r="H13" s="67">
        <v>293</v>
      </c>
      <c r="I13" s="67">
        <v>0</v>
      </c>
      <c r="J13" s="68">
        <v>293</v>
      </c>
      <c r="K13" s="69">
        <v>1114</v>
      </c>
      <c r="L13" s="168">
        <v>5020</v>
      </c>
      <c r="M13" s="67">
        <v>1646</v>
      </c>
      <c r="N13" s="67">
        <v>295</v>
      </c>
      <c r="O13" s="68">
        <v>4868246</v>
      </c>
      <c r="P13" s="69">
        <v>93129</v>
      </c>
      <c r="Q13" s="67">
        <v>4163</v>
      </c>
      <c r="R13" s="67">
        <v>89256</v>
      </c>
      <c r="S13" s="67">
        <v>49335</v>
      </c>
      <c r="T13" s="67">
        <v>9</v>
      </c>
      <c r="U13" s="67">
        <v>235892</v>
      </c>
      <c r="V13" s="67">
        <v>583</v>
      </c>
      <c r="W13" s="67">
        <v>3749</v>
      </c>
      <c r="X13" s="67">
        <v>2254</v>
      </c>
      <c r="Y13" s="67">
        <v>0</v>
      </c>
      <c r="Z13" s="67">
        <v>4470058</v>
      </c>
      <c r="AA13" s="67">
        <v>155710</v>
      </c>
      <c r="AB13" s="68">
        <v>4625768</v>
      </c>
    </row>
    <row r="14" spans="1:28" ht="24" customHeight="1" x14ac:dyDescent="0.2">
      <c r="A14" s="66">
        <v>6</v>
      </c>
      <c r="B14" s="247" t="s">
        <v>33</v>
      </c>
      <c r="C14" s="69">
        <v>3658821</v>
      </c>
      <c r="D14" s="67">
        <v>30582</v>
      </c>
      <c r="E14" s="67">
        <v>2196</v>
      </c>
      <c r="F14" s="67">
        <v>219</v>
      </c>
      <c r="G14" s="67">
        <v>32997</v>
      </c>
      <c r="H14" s="67">
        <v>277</v>
      </c>
      <c r="I14" s="67">
        <v>0</v>
      </c>
      <c r="J14" s="68">
        <v>277</v>
      </c>
      <c r="K14" s="69">
        <v>744</v>
      </c>
      <c r="L14" s="168">
        <v>3095</v>
      </c>
      <c r="M14" s="67">
        <v>597</v>
      </c>
      <c r="N14" s="67">
        <v>774</v>
      </c>
      <c r="O14" s="68">
        <v>3697305</v>
      </c>
      <c r="P14" s="69">
        <v>78359</v>
      </c>
      <c r="Q14" s="67">
        <v>1215</v>
      </c>
      <c r="R14" s="67">
        <v>48159</v>
      </c>
      <c r="S14" s="67">
        <v>26696</v>
      </c>
      <c r="T14" s="67">
        <v>16</v>
      </c>
      <c r="U14" s="67">
        <v>154445</v>
      </c>
      <c r="V14" s="67">
        <v>513</v>
      </c>
      <c r="W14" s="67">
        <v>2242</v>
      </c>
      <c r="X14" s="67">
        <v>1892</v>
      </c>
      <c r="Y14" s="67">
        <v>81</v>
      </c>
      <c r="Z14" s="67">
        <v>3442095</v>
      </c>
      <c r="AA14" s="67">
        <v>96037</v>
      </c>
      <c r="AB14" s="68">
        <v>3538132</v>
      </c>
    </row>
    <row r="15" spans="1:28" ht="24" customHeight="1" x14ac:dyDescent="0.2">
      <c r="A15" s="66">
        <v>7</v>
      </c>
      <c r="B15" s="247" t="s">
        <v>34</v>
      </c>
      <c r="C15" s="69">
        <v>9564037</v>
      </c>
      <c r="D15" s="67">
        <v>112760</v>
      </c>
      <c r="E15" s="67">
        <v>6757</v>
      </c>
      <c r="F15" s="67">
        <v>2811</v>
      </c>
      <c r="G15" s="67">
        <v>122328</v>
      </c>
      <c r="H15" s="67">
        <v>431</v>
      </c>
      <c r="I15" s="67">
        <v>0</v>
      </c>
      <c r="J15" s="68">
        <v>431</v>
      </c>
      <c r="K15" s="69">
        <v>6113</v>
      </c>
      <c r="L15" s="168">
        <v>8352</v>
      </c>
      <c r="M15" s="67">
        <v>1693</v>
      </c>
      <c r="N15" s="67">
        <v>1867</v>
      </c>
      <c r="O15" s="68">
        <v>9704821</v>
      </c>
      <c r="P15" s="69">
        <v>157560</v>
      </c>
      <c r="Q15" s="67">
        <v>4718</v>
      </c>
      <c r="R15" s="67">
        <v>178020</v>
      </c>
      <c r="S15" s="67">
        <v>158528</v>
      </c>
      <c r="T15" s="67">
        <v>146</v>
      </c>
      <c r="U15" s="67">
        <v>498972</v>
      </c>
      <c r="V15" s="67">
        <v>1201</v>
      </c>
      <c r="W15" s="67">
        <v>4988</v>
      </c>
      <c r="X15" s="67">
        <v>4520</v>
      </c>
      <c r="Y15" s="67">
        <v>1343</v>
      </c>
      <c r="Z15" s="67">
        <v>8854594</v>
      </c>
      <c r="AA15" s="67">
        <v>339203</v>
      </c>
      <c r="AB15" s="68">
        <v>9193797</v>
      </c>
    </row>
    <row r="16" spans="1:28" ht="24" customHeight="1" x14ac:dyDescent="0.2">
      <c r="A16" s="66">
        <v>8</v>
      </c>
      <c r="B16" s="247" t="s">
        <v>35</v>
      </c>
      <c r="C16" s="69">
        <v>4086771</v>
      </c>
      <c r="D16" s="67">
        <v>44003</v>
      </c>
      <c r="E16" s="67">
        <v>195</v>
      </c>
      <c r="F16" s="67">
        <v>0</v>
      </c>
      <c r="G16" s="67">
        <v>44198</v>
      </c>
      <c r="H16" s="67">
        <v>944</v>
      </c>
      <c r="I16" s="67">
        <v>0</v>
      </c>
      <c r="J16" s="68">
        <v>944</v>
      </c>
      <c r="K16" s="69">
        <v>2001</v>
      </c>
      <c r="L16" s="168">
        <v>3203</v>
      </c>
      <c r="M16" s="67">
        <v>968</v>
      </c>
      <c r="N16" s="67">
        <v>231</v>
      </c>
      <c r="O16" s="68">
        <v>4138316</v>
      </c>
      <c r="P16" s="69">
        <v>76567</v>
      </c>
      <c r="Q16" s="67">
        <v>1826</v>
      </c>
      <c r="R16" s="67">
        <v>84380</v>
      </c>
      <c r="S16" s="67">
        <v>39560</v>
      </c>
      <c r="T16" s="67">
        <v>10</v>
      </c>
      <c r="U16" s="67">
        <v>202343</v>
      </c>
      <c r="V16" s="67">
        <v>590</v>
      </c>
      <c r="W16" s="67">
        <v>3311</v>
      </c>
      <c r="X16" s="67">
        <v>1002</v>
      </c>
      <c r="Y16" s="67">
        <v>260</v>
      </c>
      <c r="Z16" s="67">
        <v>3775289</v>
      </c>
      <c r="AA16" s="67">
        <v>155521</v>
      </c>
      <c r="AB16" s="68">
        <v>3930810</v>
      </c>
    </row>
    <row r="17" spans="1:28" ht="24" customHeight="1" x14ac:dyDescent="0.2">
      <c r="A17" s="66">
        <v>9</v>
      </c>
      <c r="B17" s="247" t="s">
        <v>36</v>
      </c>
      <c r="C17" s="69">
        <v>3531402</v>
      </c>
      <c r="D17" s="67">
        <v>22450</v>
      </c>
      <c r="E17" s="67">
        <v>1392</v>
      </c>
      <c r="F17" s="67">
        <v>0</v>
      </c>
      <c r="G17" s="67">
        <v>23842</v>
      </c>
      <c r="H17" s="67">
        <v>468</v>
      </c>
      <c r="I17" s="67">
        <v>0</v>
      </c>
      <c r="J17" s="68">
        <v>468</v>
      </c>
      <c r="K17" s="69">
        <v>761</v>
      </c>
      <c r="L17" s="168">
        <v>1866</v>
      </c>
      <c r="M17" s="67">
        <v>439</v>
      </c>
      <c r="N17" s="67">
        <v>379</v>
      </c>
      <c r="O17" s="68">
        <v>3559157</v>
      </c>
      <c r="P17" s="69">
        <v>67194</v>
      </c>
      <c r="Q17" s="67">
        <v>1192</v>
      </c>
      <c r="R17" s="67">
        <v>59209</v>
      </c>
      <c r="S17" s="67">
        <v>41696</v>
      </c>
      <c r="T17" s="67">
        <v>108</v>
      </c>
      <c r="U17" s="67">
        <v>169399</v>
      </c>
      <c r="V17" s="67">
        <v>468</v>
      </c>
      <c r="W17" s="67">
        <v>1254</v>
      </c>
      <c r="X17" s="67">
        <v>1288</v>
      </c>
      <c r="Y17" s="67">
        <v>967</v>
      </c>
      <c r="Z17" s="67">
        <v>3272564</v>
      </c>
      <c r="AA17" s="67">
        <v>113217</v>
      </c>
      <c r="AB17" s="68">
        <v>3385781</v>
      </c>
    </row>
    <row r="18" spans="1:28" ht="24" customHeight="1" x14ac:dyDescent="0.2">
      <c r="A18" s="66">
        <v>10</v>
      </c>
      <c r="B18" s="247" t="s">
        <v>181</v>
      </c>
      <c r="C18" s="69">
        <v>1517940</v>
      </c>
      <c r="D18" s="67">
        <v>9057</v>
      </c>
      <c r="E18" s="67">
        <v>107</v>
      </c>
      <c r="F18" s="67">
        <v>0</v>
      </c>
      <c r="G18" s="67">
        <v>9164</v>
      </c>
      <c r="H18" s="67">
        <v>116</v>
      </c>
      <c r="I18" s="67">
        <v>0</v>
      </c>
      <c r="J18" s="68">
        <v>116</v>
      </c>
      <c r="K18" s="69">
        <v>4879</v>
      </c>
      <c r="L18" s="168">
        <v>3533</v>
      </c>
      <c r="M18" s="67">
        <v>405</v>
      </c>
      <c r="N18" s="67">
        <v>858</v>
      </c>
      <c r="O18" s="68">
        <v>1536895</v>
      </c>
      <c r="P18" s="69">
        <v>31173</v>
      </c>
      <c r="Q18" s="67">
        <v>1037</v>
      </c>
      <c r="R18" s="67">
        <v>26170</v>
      </c>
      <c r="S18" s="67">
        <v>18690</v>
      </c>
      <c r="T18" s="67">
        <v>0</v>
      </c>
      <c r="U18" s="67">
        <v>77070</v>
      </c>
      <c r="V18" s="67">
        <v>129</v>
      </c>
      <c r="W18" s="67">
        <v>1139</v>
      </c>
      <c r="X18" s="67">
        <v>839</v>
      </c>
      <c r="Y18" s="67">
        <v>0</v>
      </c>
      <c r="Z18" s="67">
        <v>1412928</v>
      </c>
      <c r="AA18" s="67">
        <v>44790</v>
      </c>
      <c r="AB18" s="68">
        <v>1457718</v>
      </c>
    </row>
    <row r="19" spans="1:28" ht="24" customHeight="1" x14ac:dyDescent="0.2">
      <c r="A19" s="66">
        <v>11</v>
      </c>
      <c r="B19" s="247" t="s">
        <v>182</v>
      </c>
      <c r="C19" s="69">
        <v>6066684</v>
      </c>
      <c r="D19" s="67">
        <v>64915</v>
      </c>
      <c r="E19" s="67">
        <v>898</v>
      </c>
      <c r="F19" s="67">
        <v>1915</v>
      </c>
      <c r="G19" s="67">
        <v>67728</v>
      </c>
      <c r="H19" s="67">
        <v>3358</v>
      </c>
      <c r="I19" s="67">
        <v>0</v>
      </c>
      <c r="J19" s="68">
        <v>3358</v>
      </c>
      <c r="K19" s="69">
        <v>198551</v>
      </c>
      <c r="L19" s="168">
        <v>3543</v>
      </c>
      <c r="M19" s="67">
        <v>816</v>
      </c>
      <c r="N19" s="67">
        <v>827</v>
      </c>
      <c r="O19" s="68">
        <v>6341507</v>
      </c>
      <c r="P19" s="69">
        <v>112088</v>
      </c>
      <c r="Q19" s="67">
        <v>2886</v>
      </c>
      <c r="R19" s="67">
        <v>106946</v>
      </c>
      <c r="S19" s="67">
        <v>78742</v>
      </c>
      <c r="T19" s="67">
        <v>320</v>
      </c>
      <c r="U19" s="67">
        <v>300982</v>
      </c>
      <c r="V19" s="67">
        <v>1203</v>
      </c>
      <c r="W19" s="67">
        <v>3231</v>
      </c>
      <c r="X19" s="67">
        <v>3419</v>
      </c>
      <c r="Y19" s="67">
        <v>151</v>
      </c>
      <c r="Z19" s="67">
        <v>5833624</v>
      </c>
      <c r="AA19" s="67">
        <v>198897</v>
      </c>
      <c r="AB19" s="68">
        <v>6032521</v>
      </c>
    </row>
    <row r="20" spans="1:28" ht="24" customHeight="1" x14ac:dyDescent="0.2">
      <c r="A20" s="66">
        <v>12</v>
      </c>
      <c r="B20" s="247" t="s">
        <v>183</v>
      </c>
      <c r="C20" s="69">
        <v>2343484</v>
      </c>
      <c r="D20" s="67">
        <v>31060</v>
      </c>
      <c r="E20" s="67">
        <v>1074</v>
      </c>
      <c r="F20" s="67">
        <v>487</v>
      </c>
      <c r="G20" s="67">
        <v>32621</v>
      </c>
      <c r="H20" s="67">
        <v>176</v>
      </c>
      <c r="I20" s="67">
        <v>0</v>
      </c>
      <c r="J20" s="68">
        <v>176</v>
      </c>
      <c r="K20" s="69">
        <v>521</v>
      </c>
      <c r="L20" s="168">
        <v>1882</v>
      </c>
      <c r="M20" s="67">
        <v>218</v>
      </c>
      <c r="N20" s="67">
        <v>10309</v>
      </c>
      <c r="O20" s="68">
        <v>2389211</v>
      </c>
      <c r="P20" s="69">
        <v>40864</v>
      </c>
      <c r="Q20" s="67">
        <v>1121</v>
      </c>
      <c r="R20" s="67">
        <v>48524</v>
      </c>
      <c r="S20" s="67">
        <v>31613</v>
      </c>
      <c r="T20" s="67">
        <v>295</v>
      </c>
      <c r="U20" s="67">
        <v>122417</v>
      </c>
      <c r="V20" s="67">
        <v>283</v>
      </c>
      <c r="W20" s="67">
        <v>1479</v>
      </c>
      <c r="X20" s="67">
        <v>1087</v>
      </c>
      <c r="Y20" s="67">
        <v>0</v>
      </c>
      <c r="Z20" s="67">
        <v>2174064</v>
      </c>
      <c r="AA20" s="67">
        <v>89881</v>
      </c>
      <c r="AB20" s="68">
        <v>2263945</v>
      </c>
    </row>
    <row r="21" spans="1:28" ht="24" customHeight="1" x14ac:dyDescent="0.2">
      <c r="A21" s="70">
        <v>13</v>
      </c>
      <c r="B21" s="248" t="s">
        <v>198</v>
      </c>
      <c r="C21" s="69">
        <v>1108324</v>
      </c>
      <c r="D21" s="67">
        <v>7176</v>
      </c>
      <c r="E21" s="67">
        <v>0</v>
      </c>
      <c r="F21" s="67">
        <v>0</v>
      </c>
      <c r="G21" s="67">
        <v>7176</v>
      </c>
      <c r="H21" s="67">
        <v>0</v>
      </c>
      <c r="I21" s="67">
        <v>0</v>
      </c>
      <c r="J21" s="68">
        <v>0</v>
      </c>
      <c r="K21" s="69">
        <v>57</v>
      </c>
      <c r="L21" s="168">
        <v>238</v>
      </c>
      <c r="M21" s="67">
        <v>232</v>
      </c>
      <c r="N21" s="67">
        <v>0</v>
      </c>
      <c r="O21" s="68">
        <v>1116027</v>
      </c>
      <c r="P21" s="69">
        <v>24920</v>
      </c>
      <c r="Q21" s="67">
        <v>415</v>
      </c>
      <c r="R21" s="67">
        <v>11247</v>
      </c>
      <c r="S21" s="67">
        <v>10145</v>
      </c>
      <c r="T21" s="67">
        <v>0</v>
      </c>
      <c r="U21" s="67">
        <v>46727</v>
      </c>
      <c r="V21" s="67">
        <v>92</v>
      </c>
      <c r="W21" s="67">
        <v>734</v>
      </c>
      <c r="X21" s="67">
        <v>642</v>
      </c>
      <c r="Y21" s="67">
        <v>0</v>
      </c>
      <c r="Z21" s="67">
        <v>1044624</v>
      </c>
      <c r="AA21" s="67">
        <v>23208</v>
      </c>
      <c r="AB21" s="68">
        <v>1067832</v>
      </c>
    </row>
    <row r="22" spans="1:28" ht="24" customHeight="1" x14ac:dyDescent="0.2">
      <c r="A22" s="208">
        <v>14</v>
      </c>
      <c r="B22" s="249" t="s">
        <v>199</v>
      </c>
      <c r="C22" s="74">
        <v>4119562</v>
      </c>
      <c r="D22" s="72">
        <v>53858</v>
      </c>
      <c r="E22" s="72">
        <v>3575</v>
      </c>
      <c r="F22" s="72">
        <v>752</v>
      </c>
      <c r="G22" s="72">
        <v>58185</v>
      </c>
      <c r="H22" s="72">
        <v>961</v>
      </c>
      <c r="I22" s="72">
        <v>0</v>
      </c>
      <c r="J22" s="73">
        <v>961</v>
      </c>
      <c r="K22" s="74">
        <v>1331</v>
      </c>
      <c r="L22" s="169">
        <v>3177</v>
      </c>
      <c r="M22" s="72">
        <v>966</v>
      </c>
      <c r="N22" s="72">
        <v>830</v>
      </c>
      <c r="O22" s="73">
        <v>4185012</v>
      </c>
      <c r="P22" s="74">
        <v>56294</v>
      </c>
      <c r="Q22" s="72">
        <v>922</v>
      </c>
      <c r="R22" s="72">
        <v>51293</v>
      </c>
      <c r="S22" s="72">
        <v>112665</v>
      </c>
      <c r="T22" s="72">
        <v>17</v>
      </c>
      <c r="U22" s="72">
        <v>221191</v>
      </c>
      <c r="V22" s="72">
        <v>219</v>
      </c>
      <c r="W22" s="72">
        <v>2181</v>
      </c>
      <c r="X22" s="72">
        <v>2080</v>
      </c>
      <c r="Y22" s="72">
        <v>39</v>
      </c>
      <c r="Z22" s="72">
        <v>3861221</v>
      </c>
      <c r="AA22" s="72">
        <v>98081</v>
      </c>
      <c r="AB22" s="73">
        <v>3959302</v>
      </c>
    </row>
    <row r="23" spans="1:28" ht="24" customHeight="1" x14ac:dyDescent="0.2">
      <c r="A23" s="32"/>
      <c r="B23" s="40" t="s">
        <v>288</v>
      </c>
      <c r="C23" s="258">
        <f>SUM(C9:C22)</f>
        <v>95706386</v>
      </c>
      <c r="D23" s="75">
        <f>SUM(D9:D22)</f>
        <v>1046210</v>
      </c>
      <c r="E23" s="75">
        <f t="shared" ref="E23:AB23" si="0">SUM(E9:E22)</f>
        <v>54798</v>
      </c>
      <c r="F23" s="75">
        <f t="shared" si="0"/>
        <v>14450</v>
      </c>
      <c r="G23" s="75">
        <f t="shared" si="0"/>
        <v>1115458</v>
      </c>
      <c r="H23" s="75">
        <f t="shared" si="0"/>
        <v>22244</v>
      </c>
      <c r="I23" s="75">
        <f t="shared" si="0"/>
        <v>271</v>
      </c>
      <c r="J23" s="75">
        <f t="shared" si="0"/>
        <v>22515</v>
      </c>
      <c r="K23" s="75">
        <f t="shared" si="0"/>
        <v>477757</v>
      </c>
      <c r="L23" s="75">
        <f t="shared" si="0"/>
        <v>94647</v>
      </c>
      <c r="M23" s="75">
        <f t="shared" si="0"/>
        <v>18033</v>
      </c>
      <c r="N23" s="75">
        <f t="shared" si="0"/>
        <v>30949</v>
      </c>
      <c r="O23" s="75">
        <f>SUM(O9:O22)</f>
        <v>97465745</v>
      </c>
      <c r="P23" s="75">
        <f t="shared" si="0"/>
        <v>1620701</v>
      </c>
      <c r="Q23" s="75">
        <f t="shared" si="0"/>
        <v>63117</v>
      </c>
      <c r="R23" s="75">
        <f t="shared" si="0"/>
        <v>1590115</v>
      </c>
      <c r="S23" s="75">
        <f t="shared" si="0"/>
        <v>1608746</v>
      </c>
      <c r="T23" s="75">
        <f t="shared" si="0"/>
        <v>1791</v>
      </c>
      <c r="U23" s="75">
        <f t="shared" si="0"/>
        <v>4884470</v>
      </c>
      <c r="V23" s="75">
        <f t="shared" si="0"/>
        <v>10535</v>
      </c>
      <c r="W23" s="75">
        <f t="shared" si="0"/>
        <v>66549</v>
      </c>
      <c r="X23" s="75">
        <f t="shared" si="0"/>
        <v>54898</v>
      </c>
      <c r="Y23" s="75">
        <f t="shared" si="0"/>
        <v>2999</v>
      </c>
      <c r="Z23" s="75">
        <f t="shared" si="0"/>
        <v>89724566</v>
      </c>
      <c r="AA23" s="75">
        <f t="shared" si="0"/>
        <v>2721728</v>
      </c>
      <c r="AB23" s="75">
        <f t="shared" si="0"/>
        <v>92446294</v>
      </c>
    </row>
    <row r="24" spans="1:28" ht="24" customHeight="1" x14ac:dyDescent="0.2">
      <c r="A24" s="62">
        <v>15</v>
      </c>
      <c r="B24" s="250" t="s">
        <v>180</v>
      </c>
      <c r="C24" s="78">
        <v>1773459</v>
      </c>
      <c r="D24" s="76">
        <v>11788</v>
      </c>
      <c r="E24" s="76">
        <v>881</v>
      </c>
      <c r="F24" s="76">
        <v>470</v>
      </c>
      <c r="G24" s="76">
        <v>13139</v>
      </c>
      <c r="H24" s="76">
        <v>0</v>
      </c>
      <c r="I24" s="76">
        <v>0</v>
      </c>
      <c r="J24" s="77">
        <v>0</v>
      </c>
      <c r="K24" s="78">
        <v>4014</v>
      </c>
      <c r="L24" s="171">
        <v>984</v>
      </c>
      <c r="M24" s="76">
        <v>92</v>
      </c>
      <c r="N24" s="76">
        <v>479</v>
      </c>
      <c r="O24" s="77">
        <v>1792167</v>
      </c>
      <c r="P24" s="78">
        <v>29633</v>
      </c>
      <c r="Q24" s="76">
        <v>496</v>
      </c>
      <c r="R24" s="76">
        <v>32207</v>
      </c>
      <c r="S24" s="76">
        <v>24225</v>
      </c>
      <c r="T24" s="76">
        <v>278</v>
      </c>
      <c r="U24" s="76">
        <v>86839</v>
      </c>
      <c r="V24" s="76">
        <v>164</v>
      </c>
      <c r="W24" s="76">
        <v>408</v>
      </c>
      <c r="X24" s="76">
        <v>519</v>
      </c>
      <c r="Y24" s="76">
        <v>0</v>
      </c>
      <c r="Z24" s="76">
        <v>1645724</v>
      </c>
      <c r="AA24" s="76">
        <v>58513</v>
      </c>
      <c r="AB24" s="77">
        <v>1704237</v>
      </c>
    </row>
    <row r="25" spans="1:28" ht="24" customHeight="1" x14ac:dyDescent="0.2">
      <c r="A25" s="66">
        <v>16</v>
      </c>
      <c r="B25" s="251" t="s">
        <v>38</v>
      </c>
      <c r="C25" s="69">
        <v>1003442</v>
      </c>
      <c r="D25" s="67">
        <v>12810</v>
      </c>
      <c r="E25" s="67">
        <v>0</v>
      </c>
      <c r="F25" s="67">
        <v>0</v>
      </c>
      <c r="G25" s="67">
        <v>12810</v>
      </c>
      <c r="H25" s="67">
        <v>0</v>
      </c>
      <c r="I25" s="67">
        <v>0</v>
      </c>
      <c r="J25" s="68">
        <v>0</v>
      </c>
      <c r="K25" s="69">
        <v>22</v>
      </c>
      <c r="L25" s="168">
        <v>1186</v>
      </c>
      <c r="M25" s="67">
        <v>18</v>
      </c>
      <c r="N25" s="67">
        <v>148</v>
      </c>
      <c r="O25" s="68">
        <v>1017626</v>
      </c>
      <c r="P25" s="69">
        <v>21580</v>
      </c>
      <c r="Q25" s="67">
        <v>101</v>
      </c>
      <c r="R25" s="67">
        <v>15558</v>
      </c>
      <c r="S25" s="67">
        <v>6644</v>
      </c>
      <c r="T25" s="67">
        <v>543</v>
      </c>
      <c r="U25" s="67">
        <v>44426</v>
      </c>
      <c r="V25" s="67">
        <v>256</v>
      </c>
      <c r="W25" s="67">
        <v>292</v>
      </c>
      <c r="X25" s="67">
        <v>153</v>
      </c>
      <c r="Y25" s="67">
        <v>132</v>
      </c>
      <c r="Z25" s="67">
        <v>939139</v>
      </c>
      <c r="AA25" s="67">
        <v>33228</v>
      </c>
      <c r="AB25" s="68">
        <v>972367</v>
      </c>
    </row>
    <row r="26" spans="1:28" ht="24" customHeight="1" x14ac:dyDescent="0.2">
      <c r="A26" s="66">
        <v>17</v>
      </c>
      <c r="B26" s="251" t="s">
        <v>39</v>
      </c>
      <c r="C26" s="69">
        <v>484333</v>
      </c>
      <c r="D26" s="67">
        <v>1307</v>
      </c>
      <c r="E26" s="67">
        <v>0</v>
      </c>
      <c r="F26" s="67">
        <v>0</v>
      </c>
      <c r="G26" s="67">
        <v>1307</v>
      </c>
      <c r="H26" s="67">
        <v>0</v>
      </c>
      <c r="I26" s="67">
        <v>0</v>
      </c>
      <c r="J26" s="68">
        <v>0</v>
      </c>
      <c r="K26" s="69">
        <v>294</v>
      </c>
      <c r="L26" s="168">
        <v>358</v>
      </c>
      <c r="M26" s="67">
        <v>150</v>
      </c>
      <c r="N26" s="67">
        <v>20</v>
      </c>
      <c r="O26" s="68">
        <v>486462</v>
      </c>
      <c r="P26" s="69">
        <v>11811</v>
      </c>
      <c r="Q26" s="67">
        <v>105</v>
      </c>
      <c r="R26" s="67">
        <v>3497</v>
      </c>
      <c r="S26" s="67">
        <v>2356</v>
      </c>
      <c r="T26" s="67">
        <v>0</v>
      </c>
      <c r="U26" s="67">
        <v>17769</v>
      </c>
      <c r="V26" s="67">
        <v>100</v>
      </c>
      <c r="W26" s="67">
        <v>340</v>
      </c>
      <c r="X26" s="67">
        <v>235</v>
      </c>
      <c r="Y26" s="67">
        <v>0</v>
      </c>
      <c r="Z26" s="67">
        <v>460892</v>
      </c>
      <c r="AA26" s="67">
        <v>7126</v>
      </c>
      <c r="AB26" s="68">
        <v>468018</v>
      </c>
    </row>
    <row r="27" spans="1:28" ht="24" customHeight="1" x14ac:dyDescent="0.2">
      <c r="A27" s="66">
        <v>18</v>
      </c>
      <c r="B27" s="251" t="s">
        <v>40</v>
      </c>
      <c r="C27" s="69">
        <v>577341</v>
      </c>
      <c r="D27" s="67">
        <v>6112</v>
      </c>
      <c r="E27" s="67">
        <v>0</v>
      </c>
      <c r="F27" s="67">
        <v>0</v>
      </c>
      <c r="G27" s="67">
        <v>6112</v>
      </c>
      <c r="H27" s="67">
        <v>0</v>
      </c>
      <c r="I27" s="67">
        <v>0</v>
      </c>
      <c r="J27" s="68">
        <v>0</v>
      </c>
      <c r="K27" s="69">
        <v>27</v>
      </c>
      <c r="L27" s="168">
        <v>935</v>
      </c>
      <c r="M27" s="67">
        <v>11</v>
      </c>
      <c r="N27" s="67">
        <v>98</v>
      </c>
      <c r="O27" s="68">
        <v>584524</v>
      </c>
      <c r="P27" s="69">
        <v>11208</v>
      </c>
      <c r="Q27" s="67">
        <v>493</v>
      </c>
      <c r="R27" s="67">
        <v>10916</v>
      </c>
      <c r="S27" s="67">
        <v>5687</v>
      </c>
      <c r="T27" s="67">
        <v>0</v>
      </c>
      <c r="U27" s="67">
        <v>28304</v>
      </c>
      <c r="V27" s="67">
        <v>89</v>
      </c>
      <c r="W27" s="67">
        <v>162</v>
      </c>
      <c r="X27" s="67">
        <v>9</v>
      </c>
      <c r="Y27" s="67">
        <v>0</v>
      </c>
      <c r="Z27" s="67">
        <v>537335</v>
      </c>
      <c r="AA27" s="67">
        <v>18625</v>
      </c>
      <c r="AB27" s="68">
        <v>555960</v>
      </c>
    </row>
    <row r="28" spans="1:28" ht="24" customHeight="1" x14ac:dyDescent="0.2">
      <c r="A28" s="66">
        <v>19</v>
      </c>
      <c r="B28" s="251" t="s">
        <v>41</v>
      </c>
      <c r="C28" s="69">
        <v>722575</v>
      </c>
      <c r="D28" s="67">
        <v>3444</v>
      </c>
      <c r="E28" s="67">
        <v>29</v>
      </c>
      <c r="F28" s="67">
        <v>0</v>
      </c>
      <c r="G28" s="67">
        <v>3473</v>
      </c>
      <c r="H28" s="67">
        <v>168</v>
      </c>
      <c r="I28" s="67">
        <v>0</v>
      </c>
      <c r="J28" s="68">
        <v>168</v>
      </c>
      <c r="K28" s="69">
        <v>455</v>
      </c>
      <c r="L28" s="168">
        <v>301</v>
      </c>
      <c r="M28" s="67">
        <v>47</v>
      </c>
      <c r="N28" s="67">
        <v>255</v>
      </c>
      <c r="O28" s="68">
        <v>727274</v>
      </c>
      <c r="P28" s="69">
        <v>14353</v>
      </c>
      <c r="Q28" s="67">
        <v>256</v>
      </c>
      <c r="R28" s="67">
        <v>16143</v>
      </c>
      <c r="S28" s="67">
        <v>6061</v>
      </c>
      <c r="T28" s="67">
        <v>0</v>
      </c>
      <c r="U28" s="67">
        <v>36813</v>
      </c>
      <c r="V28" s="67">
        <v>170</v>
      </c>
      <c r="W28" s="67">
        <v>550</v>
      </c>
      <c r="X28" s="67">
        <v>593</v>
      </c>
      <c r="Y28" s="67">
        <v>0</v>
      </c>
      <c r="Z28" s="67">
        <v>658677</v>
      </c>
      <c r="AA28" s="67">
        <v>30471</v>
      </c>
      <c r="AB28" s="68">
        <v>689148</v>
      </c>
    </row>
    <row r="29" spans="1:28" ht="24" customHeight="1" x14ac:dyDescent="0.2">
      <c r="A29" s="66">
        <v>20</v>
      </c>
      <c r="B29" s="251" t="s">
        <v>42</v>
      </c>
      <c r="C29" s="69">
        <v>2097839</v>
      </c>
      <c r="D29" s="67">
        <v>20726</v>
      </c>
      <c r="E29" s="67">
        <v>0</v>
      </c>
      <c r="F29" s="67">
        <v>0</v>
      </c>
      <c r="G29" s="67">
        <v>20726</v>
      </c>
      <c r="H29" s="67">
        <v>0</v>
      </c>
      <c r="I29" s="67">
        <v>0</v>
      </c>
      <c r="J29" s="68">
        <v>0</v>
      </c>
      <c r="K29" s="69">
        <v>7736</v>
      </c>
      <c r="L29" s="168">
        <v>1626</v>
      </c>
      <c r="M29" s="67">
        <v>391</v>
      </c>
      <c r="N29" s="67">
        <v>244</v>
      </c>
      <c r="O29" s="68">
        <v>2128562</v>
      </c>
      <c r="P29" s="69">
        <v>37618</v>
      </c>
      <c r="Q29" s="67">
        <v>1057</v>
      </c>
      <c r="R29" s="67">
        <v>39998</v>
      </c>
      <c r="S29" s="67">
        <v>32498</v>
      </c>
      <c r="T29" s="67">
        <v>0</v>
      </c>
      <c r="U29" s="67">
        <v>111171</v>
      </c>
      <c r="V29" s="67">
        <v>122</v>
      </c>
      <c r="W29" s="67">
        <v>1819</v>
      </c>
      <c r="X29" s="67">
        <v>1713</v>
      </c>
      <c r="Y29" s="67">
        <v>0</v>
      </c>
      <c r="Z29" s="67">
        <v>1944728</v>
      </c>
      <c r="AA29" s="67">
        <v>69009</v>
      </c>
      <c r="AB29" s="68">
        <v>2013737</v>
      </c>
    </row>
    <row r="30" spans="1:28" ht="24" customHeight="1" x14ac:dyDescent="0.2">
      <c r="A30" s="66">
        <v>21</v>
      </c>
      <c r="B30" s="251" t="s">
        <v>43</v>
      </c>
      <c r="C30" s="69">
        <v>1319740</v>
      </c>
      <c r="D30" s="67">
        <v>15387</v>
      </c>
      <c r="E30" s="67">
        <v>807</v>
      </c>
      <c r="F30" s="67">
        <v>590</v>
      </c>
      <c r="G30" s="67">
        <v>16784</v>
      </c>
      <c r="H30" s="67">
        <v>0</v>
      </c>
      <c r="I30" s="67">
        <v>0</v>
      </c>
      <c r="J30" s="68">
        <v>0</v>
      </c>
      <c r="K30" s="69">
        <v>229</v>
      </c>
      <c r="L30" s="168">
        <v>1149</v>
      </c>
      <c r="M30" s="67">
        <v>243</v>
      </c>
      <c r="N30" s="67">
        <v>52</v>
      </c>
      <c r="O30" s="68">
        <v>1338197</v>
      </c>
      <c r="P30" s="69">
        <v>25284</v>
      </c>
      <c r="Q30" s="67">
        <v>727</v>
      </c>
      <c r="R30" s="67">
        <v>25867</v>
      </c>
      <c r="S30" s="67">
        <v>17707</v>
      </c>
      <c r="T30" s="67">
        <v>0</v>
      </c>
      <c r="U30" s="67">
        <v>69585</v>
      </c>
      <c r="V30" s="67">
        <v>146</v>
      </c>
      <c r="W30" s="67">
        <v>1245</v>
      </c>
      <c r="X30" s="67">
        <v>571</v>
      </c>
      <c r="Y30" s="67">
        <v>52</v>
      </c>
      <c r="Z30" s="67">
        <v>1219301</v>
      </c>
      <c r="AA30" s="67">
        <v>47297</v>
      </c>
      <c r="AB30" s="68">
        <v>1266598</v>
      </c>
    </row>
    <row r="31" spans="1:28" ht="24" customHeight="1" x14ac:dyDescent="0.2">
      <c r="A31" s="66">
        <v>22</v>
      </c>
      <c r="B31" s="251" t="s">
        <v>44</v>
      </c>
      <c r="C31" s="69">
        <v>461038</v>
      </c>
      <c r="D31" s="67">
        <v>2498</v>
      </c>
      <c r="E31" s="67">
        <v>0</v>
      </c>
      <c r="F31" s="67">
        <v>0</v>
      </c>
      <c r="G31" s="67">
        <v>2498</v>
      </c>
      <c r="H31" s="67">
        <v>0</v>
      </c>
      <c r="I31" s="67">
        <v>0</v>
      </c>
      <c r="J31" s="68">
        <v>0</v>
      </c>
      <c r="K31" s="69">
        <v>0</v>
      </c>
      <c r="L31" s="168">
        <v>166</v>
      </c>
      <c r="M31" s="67">
        <v>36</v>
      </c>
      <c r="N31" s="67">
        <v>125</v>
      </c>
      <c r="O31" s="68">
        <v>463863</v>
      </c>
      <c r="P31" s="69">
        <v>11178</v>
      </c>
      <c r="Q31" s="67">
        <v>24</v>
      </c>
      <c r="R31" s="67">
        <v>4483</v>
      </c>
      <c r="S31" s="67">
        <v>2532</v>
      </c>
      <c r="T31" s="67">
        <v>0</v>
      </c>
      <c r="U31" s="67">
        <v>18217</v>
      </c>
      <c r="V31" s="67">
        <v>54</v>
      </c>
      <c r="W31" s="67">
        <v>117</v>
      </c>
      <c r="X31" s="67">
        <v>219</v>
      </c>
      <c r="Y31" s="67">
        <v>0</v>
      </c>
      <c r="Z31" s="67">
        <v>436973</v>
      </c>
      <c r="AA31" s="67">
        <v>8283</v>
      </c>
      <c r="AB31" s="68">
        <v>445256</v>
      </c>
    </row>
    <row r="32" spans="1:28" ht="24" customHeight="1" x14ac:dyDescent="0.2">
      <c r="A32" s="66">
        <v>23</v>
      </c>
      <c r="B32" s="251" t="s">
        <v>45</v>
      </c>
      <c r="C32" s="69">
        <v>1817884</v>
      </c>
      <c r="D32" s="67">
        <v>9930</v>
      </c>
      <c r="E32" s="67">
        <v>1895</v>
      </c>
      <c r="F32" s="67">
        <v>0</v>
      </c>
      <c r="G32" s="67">
        <v>11825</v>
      </c>
      <c r="H32" s="67">
        <v>44</v>
      </c>
      <c r="I32" s="67">
        <v>0</v>
      </c>
      <c r="J32" s="68">
        <v>44</v>
      </c>
      <c r="K32" s="69">
        <v>1731</v>
      </c>
      <c r="L32" s="168">
        <v>2020</v>
      </c>
      <c r="M32" s="67">
        <v>637</v>
      </c>
      <c r="N32" s="67">
        <v>162</v>
      </c>
      <c r="O32" s="68">
        <v>1834303</v>
      </c>
      <c r="P32" s="69">
        <v>28953</v>
      </c>
      <c r="Q32" s="67">
        <v>840</v>
      </c>
      <c r="R32" s="67">
        <v>24769</v>
      </c>
      <c r="S32" s="67">
        <v>32744</v>
      </c>
      <c r="T32" s="67">
        <v>3</v>
      </c>
      <c r="U32" s="67">
        <v>87309</v>
      </c>
      <c r="V32" s="67">
        <v>78</v>
      </c>
      <c r="W32" s="67">
        <v>1468</v>
      </c>
      <c r="X32" s="67">
        <v>824</v>
      </c>
      <c r="Y32" s="67">
        <v>0</v>
      </c>
      <c r="Z32" s="67">
        <v>1694789</v>
      </c>
      <c r="AA32" s="67">
        <v>49835</v>
      </c>
      <c r="AB32" s="68">
        <v>1744624</v>
      </c>
    </row>
    <row r="33" spans="1:28" ht="24" customHeight="1" x14ac:dyDescent="0.2">
      <c r="A33" s="66">
        <v>24</v>
      </c>
      <c r="B33" s="251" t="s">
        <v>46</v>
      </c>
      <c r="C33" s="69">
        <v>954911</v>
      </c>
      <c r="D33" s="67">
        <v>21037</v>
      </c>
      <c r="E33" s="67">
        <v>0</v>
      </c>
      <c r="F33" s="67">
        <v>1346</v>
      </c>
      <c r="G33" s="67">
        <v>22383</v>
      </c>
      <c r="H33" s="67">
        <v>93</v>
      </c>
      <c r="I33" s="67">
        <v>0</v>
      </c>
      <c r="J33" s="68">
        <v>93</v>
      </c>
      <c r="K33" s="69">
        <v>2649</v>
      </c>
      <c r="L33" s="168">
        <v>991</v>
      </c>
      <c r="M33" s="67">
        <v>121</v>
      </c>
      <c r="N33" s="67">
        <v>193</v>
      </c>
      <c r="O33" s="68">
        <v>981341</v>
      </c>
      <c r="P33" s="69">
        <v>23190</v>
      </c>
      <c r="Q33" s="67">
        <v>713</v>
      </c>
      <c r="R33" s="67">
        <v>10336</v>
      </c>
      <c r="S33" s="67">
        <v>10313</v>
      </c>
      <c r="T33" s="67">
        <v>0</v>
      </c>
      <c r="U33" s="67">
        <v>44552</v>
      </c>
      <c r="V33" s="67">
        <v>248</v>
      </c>
      <c r="W33" s="67">
        <v>936</v>
      </c>
      <c r="X33" s="67">
        <v>1167</v>
      </c>
      <c r="Y33" s="67">
        <v>0</v>
      </c>
      <c r="Z33" s="67">
        <v>914869</v>
      </c>
      <c r="AA33" s="67">
        <v>19569</v>
      </c>
      <c r="AB33" s="68">
        <v>934438</v>
      </c>
    </row>
    <row r="34" spans="1:28" ht="24" customHeight="1" x14ac:dyDescent="0.2">
      <c r="A34" s="70">
        <v>25</v>
      </c>
      <c r="B34" s="252" t="s">
        <v>202</v>
      </c>
      <c r="C34" s="74">
        <v>628584</v>
      </c>
      <c r="D34" s="72">
        <v>6012</v>
      </c>
      <c r="E34" s="72">
        <v>0</v>
      </c>
      <c r="F34" s="72">
        <v>0</v>
      </c>
      <c r="G34" s="72">
        <v>6012</v>
      </c>
      <c r="H34" s="72">
        <v>59</v>
      </c>
      <c r="I34" s="72">
        <v>0</v>
      </c>
      <c r="J34" s="73">
        <v>59</v>
      </c>
      <c r="K34" s="382">
        <v>210</v>
      </c>
      <c r="L34" s="400">
        <v>93</v>
      </c>
      <c r="M34" s="123">
        <v>55</v>
      </c>
      <c r="N34" s="72">
        <v>79</v>
      </c>
      <c r="O34" s="73">
        <v>635092</v>
      </c>
      <c r="P34" s="74">
        <v>16096</v>
      </c>
      <c r="Q34" s="72">
        <v>100</v>
      </c>
      <c r="R34" s="72">
        <v>6770</v>
      </c>
      <c r="S34" s="72">
        <v>3748</v>
      </c>
      <c r="T34" s="72">
        <v>0</v>
      </c>
      <c r="U34" s="72">
        <v>26714</v>
      </c>
      <c r="V34" s="72">
        <v>18</v>
      </c>
      <c r="W34" s="72">
        <v>230</v>
      </c>
      <c r="X34" s="72">
        <v>391</v>
      </c>
      <c r="Y34" s="72">
        <v>0</v>
      </c>
      <c r="Z34" s="72">
        <v>595167</v>
      </c>
      <c r="AA34" s="72">
        <v>12572</v>
      </c>
      <c r="AB34" s="73">
        <v>607739</v>
      </c>
    </row>
    <row r="35" spans="1:28" ht="24" customHeight="1" x14ac:dyDescent="0.2">
      <c r="A35" s="79"/>
      <c r="B35" s="253" t="s">
        <v>289</v>
      </c>
      <c r="C35" s="258">
        <f t="shared" ref="C35:N35" si="1">SUM(C24:C34)</f>
        <v>11841146</v>
      </c>
      <c r="D35" s="75">
        <f t="shared" si="1"/>
        <v>111051</v>
      </c>
      <c r="E35" s="75">
        <f t="shared" si="1"/>
        <v>3612</v>
      </c>
      <c r="F35" s="75">
        <f t="shared" si="1"/>
        <v>2406</v>
      </c>
      <c r="G35" s="75">
        <f t="shared" si="1"/>
        <v>117069</v>
      </c>
      <c r="H35" s="75">
        <f t="shared" si="1"/>
        <v>364</v>
      </c>
      <c r="I35" s="75">
        <f t="shared" si="1"/>
        <v>0</v>
      </c>
      <c r="J35" s="239">
        <f t="shared" si="1"/>
        <v>364</v>
      </c>
      <c r="K35" s="258">
        <f t="shared" si="1"/>
        <v>17367</v>
      </c>
      <c r="L35" s="170">
        <f>SUM(L24:L34)</f>
        <v>9809</v>
      </c>
      <c r="M35" s="75">
        <f t="shared" si="1"/>
        <v>1801</v>
      </c>
      <c r="N35" s="75">
        <f t="shared" si="1"/>
        <v>1855</v>
      </c>
      <c r="O35" s="239">
        <f>SUM(O24:O34)</f>
        <v>11989411</v>
      </c>
      <c r="P35" s="258">
        <f t="shared" ref="P35:AB35" si="2">SUM(P24:P34)</f>
        <v>230904</v>
      </c>
      <c r="Q35" s="75">
        <f t="shared" si="2"/>
        <v>4912</v>
      </c>
      <c r="R35" s="75">
        <f t="shared" si="2"/>
        <v>190544</v>
      </c>
      <c r="S35" s="75">
        <f t="shared" si="2"/>
        <v>144515</v>
      </c>
      <c r="T35" s="75">
        <f t="shared" si="2"/>
        <v>824</v>
      </c>
      <c r="U35" s="75">
        <f t="shared" si="2"/>
        <v>571699</v>
      </c>
      <c r="V35" s="75">
        <f t="shared" si="2"/>
        <v>1445</v>
      </c>
      <c r="W35" s="75">
        <f t="shared" si="2"/>
        <v>7567</v>
      </c>
      <c r="X35" s="75">
        <f t="shared" si="2"/>
        <v>6394</v>
      </c>
      <c r="Y35" s="75">
        <f t="shared" si="2"/>
        <v>184</v>
      </c>
      <c r="Z35" s="75">
        <f t="shared" si="2"/>
        <v>11047594</v>
      </c>
      <c r="AA35" s="75">
        <f t="shared" si="2"/>
        <v>354528</v>
      </c>
      <c r="AB35" s="239">
        <f t="shared" si="2"/>
        <v>11402122</v>
      </c>
    </row>
    <row r="36" spans="1:28" ht="24" customHeight="1" thickBot="1" x14ac:dyDescent="0.2">
      <c r="A36" s="80"/>
      <c r="B36" s="254" t="s">
        <v>47</v>
      </c>
      <c r="C36" s="259">
        <f t="shared" ref="C36:AB36" si="3">SUM(C23,C35)</f>
        <v>107547532</v>
      </c>
      <c r="D36" s="81">
        <f t="shared" si="3"/>
        <v>1157261</v>
      </c>
      <c r="E36" s="81">
        <f t="shared" si="3"/>
        <v>58410</v>
      </c>
      <c r="F36" s="81">
        <f t="shared" si="3"/>
        <v>16856</v>
      </c>
      <c r="G36" s="81">
        <f t="shared" si="3"/>
        <v>1232527</v>
      </c>
      <c r="H36" s="81">
        <f t="shared" si="3"/>
        <v>22608</v>
      </c>
      <c r="I36" s="81">
        <f t="shared" si="3"/>
        <v>271</v>
      </c>
      <c r="J36" s="240">
        <f t="shared" si="3"/>
        <v>22879</v>
      </c>
      <c r="K36" s="259">
        <f>SUM(K23,K35)</f>
        <v>495124</v>
      </c>
      <c r="L36" s="242">
        <f>SUM(L23+L35)</f>
        <v>104456</v>
      </c>
      <c r="M36" s="81">
        <f t="shared" si="3"/>
        <v>19834</v>
      </c>
      <c r="N36" s="81">
        <f t="shared" si="3"/>
        <v>32804</v>
      </c>
      <c r="O36" s="240">
        <f t="shared" si="3"/>
        <v>109455156</v>
      </c>
      <c r="P36" s="259">
        <f t="shared" si="3"/>
        <v>1851605</v>
      </c>
      <c r="Q36" s="81">
        <f t="shared" si="3"/>
        <v>68029</v>
      </c>
      <c r="R36" s="81">
        <f t="shared" si="3"/>
        <v>1780659</v>
      </c>
      <c r="S36" s="81">
        <f t="shared" si="3"/>
        <v>1753261</v>
      </c>
      <c r="T36" s="81">
        <f t="shared" si="3"/>
        <v>2615</v>
      </c>
      <c r="U36" s="81">
        <f t="shared" si="3"/>
        <v>5456169</v>
      </c>
      <c r="V36" s="81">
        <f t="shared" si="3"/>
        <v>11980</v>
      </c>
      <c r="W36" s="81">
        <f t="shared" si="3"/>
        <v>74116</v>
      </c>
      <c r="X36" s="81">
        <f t="shared" si="3"/>
        <v>61292</v>
      </c>
      <c r="Y36" s="81">
        <f t="shared" si="3"/>
        <v>3183</v>
      </c>
      <c r="Z36" s="81">
        <f t="shared" si="3"/>
        <v>100772160</v>
      </c>
      <c r="AA36" s="81">
        <f t="shared" si="3"/>
        <v>3076256</v>
      </c>
      <c r="AB36" s="240">
        <f t="shared" si="3"/>
        <v>103848416</v>
      </c>
    </row>
    <row r="38" spans="1:28" x14ac:dyDescent="0.15">
      <c r="B38" s="157" t="s">
        <v>444</v>
      </c>
      <c r="C38" s="7">
        <f>SUM(C9:C22,C24:C34)</f>
        <v>107547532</v>
      </c>
      <c r="D38" s="7">
        <f>SUM(D9:D22,D24:D34)</f>
        <v>1157261</v>
      </c>
      <c r="E38" s="7">
        <f>SUM(E9:E22,E24:E34)</f>
        <v>58410</v>
      </c>
      <c r="F38" s="7">
        <f>SUM(F9:F22,F24:F34)</f>
        <v>16856</v>
      </c>
      <c r="G38" s="7">
        <f>SUM(D38:F38)</f>
        <v>1232527</v>
      </c>
      <c r="H38" s="7">
        <f>SUM(H9:H22,H24:H34)</f>
        <v>22608</v>
      </c>
      <c r="I38" s="7">
        <f>SUM(I9:I22,I24:I34)</f>
        <v>271</v>
      </c>
      <c r="J38" s="7">
        <f>SUM(H38:I38)</f>
        <v>22879</v>
      </c>
      <c r="K38" s="7">
        <f>SUM(K9:K22,K24:K34)</f>
        <v>495124</v>
      </c>
      <c r="L38" s="7">
        <f>SUM(L9:L22,L24:L34)</f>
        <v>104456</v>
      </c>
      <c r="M38" s="7">
        <f>SUM(M9:M22,M24:M34)</f>
        <v>19834</v>
      </c>
      <c r="N38" s="7">
        <f>SUM(N9:N22,N24:N34)</f>
        <v>32804</v>
      </c>
      <c r="O38" s="7">
        <f>SUM(C38,G38,J38,K38:N38)</f>
        <v>109455156</v>
      </c>
      <c r="P38" s="7">
        <f>SUM(P9:P22,P24:P34)</f>
        <v>1851605</v>
      </c>
      <c r="Q38" s="7">
        <f>SUM(Q9:Q22,Q24:Q34)</f>
        <v>68029</v>
      </c>
      <c r="R38" s="7">
        <f>SUM(R9:R22,R24:R34)</f>
        <v>1780659</v>
      </c>
      <c r="S38" s="7">
        <f>SUM(S9:S22,S24:S34)</f>
        <v>1753261</v>
      </c>
      <c r="T38" s="7">
        <f>SUM(T9:T22,T24:T34)</f>
        <v>2615</v>
      </c>
      <c r="U38" s="7">
        <f>SUM(P38:T38)</f>
        <v>5456169</v>
      </c>
      <c r="V38" s="7">
        <f t="shared" ref="V38:AA38" si="4">SUM(V9:V22,V24:V34)</f>
        <v>11980</v>
      </c>
      <c r="W38" s="7">
        <f t="shared" si="4"/>
        <v>74116</v>
      </c>
      <c r="X38" s="7">
        <f t="shared" si="4"/>
        <v>61292</v>
      </c>
      <c r="Y38" s="7">
        <f t="shared" si="4"/>
        <v>3183</v>
      </c>
      <c r="Z38" s="7">
        <f t="shared" si="4"/>
        <v>100772160</v>
      </c>
      <c r="AA38" s="7">
        <f t="shared" si="4"/>
        <v>3076256</v>
      </c>
      <c r="AB38" s="7">
        <f>SUM(Z38:AA38)</f>
        <v>103848416</v>
      </c>
    </row>
    <row r="39" spans="1:28" x14ac:dyDescent="0.15">
      <c r="C39" s="7">
        <f>C36-C38</f>
        <v>0</v>
      </c>
      <c r="D39" s="7">
        <f t="shared" ref="D39:AB39" si="5">D36-D38</f>
        <v>0</v>
      </c>
      <c r="E39" s="7">
        <f t="shared" si="5"/>
        <v>0</v>
      </c>
      <c r="F39" s="7">
        <f t="shared" si="5"/>
        <v>0</v>
      </c>
      <c r="G39" s="7">
        <f t="shared" si="5"/>
        <v>0</v>
      </c>
      <c r="H39" s="7">
        <f t="shared" si="5"/>
        <v>0</v>
      </c>
      <c r="I39" s="7">
        <f t="shared" si="5"/>
        <v>0</v>
      </c>
      <c r="J39" s="7">
        <f t="shared" si="5"/>
        <v>0</v>
      </c>
      <c r="K39" s="7">
        <f>K36-K38</f>
        <v>0</v>
      </c>
      <c r="L39" s="7">
        <f>L36-L38</f>
        <v>0</v>
      </c>
      <c r="M39" s="7">
        <f t="shared" si="5"/>
        <v>0</v>
      </c>
      <c r="N39" s="7">
        <f t="shared" si="5"/>
        <v>0</v>
      </c>
      <c r="O39" s="7">
        <f t="shared" si="5"/>
        <v>0</v>
      </c>
      <c r="P39" s="7">
        <f t="shared" si="5"/>
        <v>0</v>
      </c>
      <c r="Q39" s="7">
        <f t="shared" si="5"/>
        <v>0</v>
      </c>
      <c r="R39" s="7">
        <f t="shared" si="5"/>
        <v>0</v>
      </c>
      <c r="S39" s="7">
        <f t="shared" si="5"/>
        <v>0</v>
      </c>
      <c r="T39" s="7">
        <f t="shared" si="5"/>
        <v>0</v>
      </c>
      <c r="U39" s="7">
        <f t="shared" si="5"/>
        <v>0</v>
      </c>
      <c r="V39" s="7">
        <f t="shared" si="5"/>
        <v>0</v>
      </c>
      <c r="W39" s="7">
        <f t="shared" si="5"/>
        <v>0</v>
      </c>
      <c r="X39" s="7">
        <f t="shared" si="5"/>
        <v>0</v>
      </c>
      <c r="Y39" s="7">
        <f t="shared" si="5"/>
        <v>0</v>
      </c>
      <c r="Z39" s="7">
        <f t="shared" si="5"/>
        <v>0</v>
      </c>
      <c r="AA39" s="7">
        <f t="shared" si="5"/>
        <v>0</v>
      </c>
      <c r="AB39" s="7">
        <f t="shared" si="5"/>
        <v>0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O39"/>
  <sheetViews>
    <sheetView view="pageBreakPreview" zoomScale="50" zoomScaleNormal="100" zoomScaleSheetLayoutView="50" workbookViewId="0">
      <pane xSplit="2" ySplit="8" topLeftCell="C21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7" width="18.625" style="7" customWidth="1"/>
    <col min="8" max="15" width="16.625" style="7" customWidth="1"/>
    <col min="16" max="22" width="22.125" style="7" customWidth="1"/>
    <col min="23" max="29" width="25.625" style="7" customWidth="1"/>
    <col min="30" max="34" width="20.125" style="7" customWidth="1"/>
    <col min="35" max="40" width="18.125" style="7" customWidth="1"/>
    <col min="41" max="16384" width="11" style="7"/>
  </cols>
  <sheetData>
    <row r="1" spans="1:40" ht="20.100000000000001" customHeight="1" x14ac:dyDescent="0.15"/>
    <row r="2" spans="1:40" ht="20.100000000000001" customHeight="1" x14ac:dyDescent="0.15">
      <c r="B2" s="25"/>
      <c r="C2" s="288" t="s">
        <v>673</v>
      </c>
      <c r="P2" s="288" t="str">
        <f>C2</f>
        <v>第１５表  令和元（2019）年度分に係る所得控除等の人員等</v>
      </c>
      <c r="W2" s="288" t="str">
        <f>C2</f>
        <v>第１５表  令和元（2019）年度分に係る所得控除等の人員等</v>
      </c>
      <c r="AE2" s="288" t="str">
        <f>C2</f>
        <v>第１５表  令和元（2019）年度分に係る所得控除等の人員等</v>
      </c>
    </row>
    <row r="3" spans="1:40" s="26" customFormat="1" ht="20.100000000000001" customHeight="1" thickBot="1" x14ac:dyDescent="0.25">
      <c r="C3" s="289" t="s">
        <v>0</v>
      </c>
      <c r="O3" s="157" t="s">
        <v>1</v>
      </c>
      <c r="P3" s="289" t="s">
        <v>2</v>
      </c>
      <c r="V3" s="157" t="s">
        <v>1</v>
      </c>
      <c r="W3" s="289" t="s">
        <v>3</v>
      </c>
      <c r="X3" s="82"/>
      <c r="Y3" s="82"/>
      <c r="Z3" s="83"/>
      <c r="AA3" s="58"/>
      <c r="AB3" s="58"/>
      <c r="AD3" s="157" t="s">
        <v>300</v>
      </c>
      <c r="AE3" s="289" t="s">
        <v>81</v>
      </c>
      <c r="AF3" s="82"/>
      <c r="AG3" s="83"/>
      <c r="AH3" s="58"/>
      <c r="AI3" s="58"/>
      <c r="AJ3" s="35"/>
      <c r="AK3" s="35"/>
      <c r="AL3" s="35"/>
      <c r="AM3" s="35"/>
      <c r="AN3" s="157" t="s">
        <v>118</v>
      </c>
    </row>
    <row r="4" spans="1:40" ht="24" customHeight="1" x14ac:dyDescent="0.15">
      <c r="A4" s="27"/>
      <c r="B4" s="243"/>
      <c r="C4" s="141" t="s">
        <v>119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172"/>
      <c r="O4" s="174"/>
      <c r="P4" s="141" t="s">
        <v>120</v>
      </c>
      <c r="Q4" s="30"/>
      <c r="R4" s="30"/>
      <c r="S4" s="30"/>
      <c r="T4" s="30"/>
      <c r="U4" s="172"/>
      <c r="V4" s="174"/>
      <c r="W4" s="141" t="s">
        <v>120</v>
      </c>
      <c r="X4" s="30"/>
      <c r="Y4" s="30"/>
      <c r="Z4" s="29" t="s">
        <v>121</v>
      </c>
      <c r="AA4" s="30"/>
      <c r="AB4" s="30"/>
      <c r="AC4" s="328"/>
      <c r="AD4" s="274" t="s">
        <v>299</v>
      </c>
      <c r="AE4" s="131" t="s">
        <v>122</v>
      </c>
      <c r="AF4" s="28"/>
      <c r="AG4" s="129" t="s">
        <v>122</v>
      </c>
      <c r="AH4" s="28"/>
      <c r="AI4" s="383" t="s">
        <v>123</v>
      </c>
      <c r="AJ4" s="384"/>
      <c r="AK4" s="384"/>
      <c r="AL4" s="384"/>
      <c r="AM4" s="384"/>
      <c r="AN4" s="385"/>
    </row>
    <row r="5" spans="1:40" ht="24" customHeight="1" x14ac:dyDescent="0.2">
      <c r="A5" s="32"/>
      <c r="B5" s="244"/>
      <c r="C5" s="188"/>
      <c r="D5" s="185"/>
      <c r="E5" s="186"/>
      <c r="F5" s="185"/>
      <c r="G5" s="322" t="s">
        <v>124</v>
      </c>
      <c r="H5" s="178" t="s">
        <v>456</v>
      </c>
      <c r="I5" s="149"/>
      <c r="J5" s="149"/>
      <c r="K5" s="149"/>
      <c r="L5" s="149"/>
      <c r="M5" s="186"/>
      <c r="N5" s="200" t="s">
        <v>457</v>
      </c>
      <c r="O5" s="187"/>
      <c r="P5" s="188"/>
      <c r="Q5" s="185"/>
      <c r="R5" s="109"/>
      <c r="S5" s="185"/>
      <c r="T5" s="185"/>
      <c r="U5" s="189"/>
      <c r="V5" s="333"/>
      <c r="W5" s="190"/>
      <c r="X5" s="149"/>
      <c r="Y5" s="1"/>
      <c r="Z5" s="160"/>
      <c r="AA5" s="1"/>
      <c r="AB5" s="160" t="s">
        <v>125</v>
      </c>
      <c r="AC5" s="327"/>
      <c r="AD5" s="329" t="s">
        <v>193</v>
      </c>
      <c r="AE5" s="332" t="s">
        <v>126</v>
      </c>
      <c r="AF5" s="139"/>
      <c r="AG5" s="193" t="s">
        <v>433</v>
      </c>
      <c r="AH5" s="194"/>
      <c r="AI5" s="195"/>
      <c r="AJ5" s="195" t="s">
        <v>235</v>
      </c>
      <c r="AK5" s="195" t="s">
        <v>216</v>
      </c>
      <c r="AL5" s="196"/>
      <c r="AM5" s="195" t="s">
        <v>215</v>
      </c>
      <c r="AN5" s="197" t="s">
        <v>271</v>
      </c>
    </row>
    <row r="6" spans="1:40" ht="24" customHeight="1" x14ac:dyDescent="0.2">
      <c r="A6" s="42" t="s">
        <v>9</v>
      </c>
      <c r="B6" s="245"/>
      <c r="C6" s="154" t="s">
        <v>421</v>
      </c>
      <c r="D6" s="47" t="s">
        <v>422</v>
      </c>
      <c r="E6" s="416" t="s">
        <v>578</v>
      </c>
      <c r="F6" s="47" t="s">
        <v>423</v>
      </c>
      <c r="G6" s="323" t="s">
        <v>127</v>
      </c>
      <c r="H6" s="151" t="s">
        <v>214</v>
      </c>
      <c r="I6" s="319" t="s">
        <v>445</v>
      </c>
      <c r="J6" s="319" t="s">
        <v>445</v>
      </c>
      <c r="K6" s="319" t="s">
        <v>445</v>
      </c>
      <c r="L6" s="319" t="s">
        <v>445</v>
      </c>
      <c r="M6" s="320" t="s">
        <v>445</v>
      </c>
      <c r="N6" s="47" t="s">
        <v>214</v>
      </c>
      <c r="O6" s="162" t="s">
        <v>128</v>
      </c>
      <c r="P6" s="154" t="s">
        <v>424</v>
      </c>
      <c r="Q6" s="47" t="s">
        <v>426</v>
      </c>
      <c r="R6" s="47" t="s">
        <v>427</v>
      </c>
      <c r="S6" s="47" t="s">
        <v>428</v>
      </c>
      <c r="T6" s="47" t="s">
        <v>429</v>
      </c>
      <c r="U6" s="47" t="s">
        <v>129</v>
      </c>
      <c r="V6" s="198" t="s">
        <v>430</v>
      </c>
      <c r="W6" s="154" t="s">
        <v>431</v>
      </c>
      <c r="X6" s="47" t="s">
        <v>130</v>
      </c>
      <c r="Y6" s="47" t="s">
        <v>432</v>
      </c>
      <c r="Z6" s="47" t="s">
        <v>131</v>
      </c>
      <c r="AA6" s="47" t="s">
        <v>132</v>
      </c>
      <c r="AB6" s="48" t="s">
        <v>99</v>
      </c>
      <c r="AC6" s="145" t="s">
        <v>132</v>
      </c>
      <c r="AD6" s="112" t="s">
        <v>368</v>
      </c>
      <c r="AE6" s="154" t="s">
        <v>14</v>
      </c>
      <c r="AF6" s="181" t="s">
        <v>133</v>
      </c>
      <c r="AG6" s="47" t="s">
        <v>14</v>
      </c>
      <c r="AH6" s="200" t="s">
        <v>134</v>
      </c>
      <c r="AI6" s="44" t="s">
        <v>434</v>
      </c>
      <c r="AJ6" s="56" t="s">
        <v>210</v>
      </c>
      <c r="AK6" s="56" t="s">
        <v>214</v>
      </c>
      <c r="AL6" s="302" t="s">
        <v>435</v>
      </c>
      <c r="AM6" s="56" t="s">
        <v>214</v>
      </c>
      <c r="AN6" s="60" t="s">
        <v>369</v>
      </c>
    </row>
    <row r="7" spans="1:40" ht="24" customHeight="1" x14ac:dyDescent="0.2">
      <c r="A7" s="32"/>
      <c r="B7" s="40"/>
      <c r="C7" s="154"/>
      <c r="D7" s="54"/>
      <c r="E7" s="419" t="s">
        <v>579</v>
      </c>
      <c r="F7" s="183"/>
      <c r="G7" s="324" t="s">
        <v>214</v>
      </c>
      <c r="H7" s="179"/>
      <c r="I7" s="325" t="s">
        <v>446</v>
      </c>
      <c r="J7" s="326" t="s">
        <v>447</v>
      </c>
      <c r="K7" s="326" t="s">
        <v>448</v>
      </c>
      <c r="L7" s="326" t="s">
        <v>449</v>
      </c>
      <c r="M7" s="326" t="s">
        <v>450</v>
      </c>
      <c r="N7" s="47"/>
      <c r="O7" s="201"/>
      <c r="P7" s="301" t="s">
        <v>425</v>
      </c>
      <c r="Q7" s="183"/>
      <c r="R7" s="47"/>
      <c r="S7" s="54"/>
      <c r="T7" s="183"/>
      <c r="U7" s="47"/>
      <c r="V7" s="201"/>
      <c r="W7" s="301" t="s">
        <v>425</v>
      </c>
      <c r="X7" s="155"/>
      <c r="Y7" s="33"/>
      <c r="Z7" s="56"/>
      <c r="AA7" s="121"/>
      <c r="AB7" s="121"/>
      <c r="AC7" s="156"/>
      <c r="AD7" s="112" t="s">
        <v>212</v>
      </c>
      <c r="AE7" s="32"/>
      <c r="AF7" s="56"/>
      <c r="AG7" s="121"/>
      <c r="AH7" s="121"/>
      <c r="AI7" s="56"/>
      <c r="AJ7" s="105"/>
      <c r="AK7" s="105"/>
      <c r="AL7" s="105"/>
      <c r="AM7" s="105"/>
      <c r="AN7" s="60" t="s">
        <v>213</v>
      </c>
    </row>
    <row r="8" spans="1:40" s="337" customFormat="1" ht="24" customHeight="1" x14ac:dyDescent="0.2">
      <c r="A8" s="334"/>
      <c r="B8" s="335"/>
      <c r="C8" s="321" t="s">
        <v>135</v>
      </c>
      <c r="D8" s="9" t="s">
        <v>580</v>
      </c>
      <c r="E8" s="9" t="s">
        <v>581</v>
      </c>
      <c r="F8" s="9" t="s">
        <v>582</v>
      </c>
      <c r="G8" s="19" t="s">
        <v>583</v>
      </c>
      <c r="H8" s="18" t="s">
        <v>584</v>
      </c>
      <c r="I8" s="6" t="s">
        <v>585</v>
      </c>
      <c r="J8" s="6" t="s">
        <v>586</v>
      </c>
      <c r="K8" s="6" t="s">
        <v>587</v>
      </c>
      <c r="L8" s="6" t="s">
        <v>588</v>
      </c>
      <c r="M8" s="6" t="s">
        <v>589</v>
      </c>
      <c r="N8" s="11" t="s">
        <v>590</v>
      </c>
      <c r="O8" s="12" t="s">
        <v>591</v>
      </c>
      <c r="P8" s="321" t="s">
        <v>592</v>
      </c>
      <c r="Q8" s="9" t="s">
        <v>451</v>
      </c>
      <c r="R8" s="11" t="s">
        <v>593</v>
      </c>
      <c r="S8" s="9" t="s">
        <v>594</v>
      </c>
      <c r="T8" s="9" t="s">
        <v>453</v>
      </c>
      <c r="U8" s="11" t="s">
        <v>452</v>
      </c>
      <c r="V8" s="12" t="s">
        <v>595</v>
      </c>
      <c r="W8" s="21" t="s">
        <v>596</v>
      </c>
      <c r="X8" s="11" t="s">
        <v>455</v>
      </c>
      <c r="Y8" s="11" t="s">
        <v>454</v>
      </c>
      <c r="Z8" s="11" t="s">
        <v>597</v>
      </c>
      <c r="AA8" s="11" t="s">
        <v>598</v>
      </c>
      <c r="AB8" s="9" t="s">
        <v>599</v>
      </c>
      <c r="AC8" s="10" t="s">
        <v>600</v>
      </c>
      <c r="AD8" s="20" t="s">
        <v>601</v>
      </c>
      <c r="AE8" s="321" t="s">
        <v>602</v>
      </c>
      <c r="AF8" s="9" t="s">
        <v>603</v>
      </c>
      <c r="AG8" s="9" t="s">
        <v>604</v>
      </c>
      <c r="AH8" s="9" t="s">
        <v>605</v>
      </c>
      <c r="AI8" s="9" t="s">
        <v>606</v>
      </c>
      <c r="AJ8" s="9" t="s">
        <v>607</v>
      </c>
      <c r="AK8" s="9" t="s">
        <v>608</v>
      </c>
      <c r="AL8" s="9" t="s">
        <v>609</v>
      </c>
      <c r="AM8" s="9" t="s">
        <v>610</v>
      </c>
      <c r="AN8" s="12" t="s">
        <v>611</v>
      </c>
    </row>
    <row r="9" spans="1:40" ht="24" customHeight="1" x14ac:dyDescent="0.2">
      <c r="A9" s="62">
        <v>1</v>
      </c>
      <c r="B9" s="246" t="s">
        <v>28</v>
      </c>
      <c r="C9" s="65">
        <v>28</v>
      </c>
      <c r="D9" s="63">
        <v>25047</v>
      </c>
      <c r="E9" s="63">
        <v>116</v>
      </c>
      <c r="F9" s="63">
        <v>239103</v>
      </c>
      <c r="G9" s="63">
        <v>12201</v>
      </c>
      <c r="H9" s="63">
        <v>183869</v>
      </c>
      <c r="I9" s="63">
        <v>125287</v>
      </c>
      <c r="J9" s="63">
        <v>15690</v>
      </c>
      <c r="K9" s="63">
        <v>136800</v>
      </c>
      <c r="L9" s="63">
        <v>99446</v>
      </c>
      <c r="M9" s="63">
        <v>25384</v>
      </c>
      <c r="N9" s="63">
        <v>51676</v>
      </c>
      <c r="O9" s="64">
        <v>1881</v>
      </c>
      <c r="P9" s="65">
        <v>7085</v>
      </c>
      <c r="Q9" s="63">
        <v>4390</v>
      </c>
      <c r="R9" s="63">
        <v>468</v>
      </c>
      <c r="S9" s="63">
        <v>20</v>
      </c>
      <c r="T9" s="63">
        <v>51692</v>
      </c>
      <c r="U9" s="63">
        <v>8029</v>
      </c>
      <c r="V9" s="64">
        <v>10331</v>
      </c>
      <c r="W9" s="65">
        <v>31186</v>
      </c>
      <c r="X9" s="63">
        <v>2713</v>
      </c>
      <c r="Y9" s="63">
        <v>6806</v>
      </c>
      <c r="Z9" s="63">
        <v>3134</v>
      </c>
      <c r="AA9" s="63">
        <v>1353</v>
      </c>
      <c r="AB9" s="63">
        <v>4292</v>
      </c>
      <c r="AC9" s="63">
        <v>2054</v>
      </c>
      <c r="AD9" s="330">
        <v>0</v>
      </c>
      <c r="AE9" s="65">
        <v>2733</v>
      </c>
      <c r="AF9" s="63">
        <v>2588079</v>
      </c>
      <c r="AG9" s="63">
        <v>35</v>
      </c>
      <c r="AH9" s="63">
        <v>27470</v>
      </c>
      <c r="AI9" s="76">
        <v>2720</v>
      </c>
      <c r="AJ9" s="76">
        <v>11949</v>
      </c>
      <c r="AK9" s="76">
        <v>14983</v>
      </c>
      <c r="AL9" s="76">
        <v>47</v>
      </c>
      <c r="AM9" s="76">
        <v>2446</v>
      </c>
      <c r="AN9" s="77">
        <v>833</v>
      </c>
    </row>
    <row r="10" spans="1:40" ht="24" customHeight="1" x14ac:dyDescent="0.2">
      <c r="A10" s="66">
        <v>2</v>
      </c>
      <c r="B10" s="247" t="s">
        <v>29</v>
      </c>
      <c r="C10" s="69">
        <v>3</v>
      </c>
      <c r="D10" s="67">
        <v>5736</v>
      </c>
      <c r="E10" s="67">
        <v>16</v>
      </c>
      <c r="F10" s="67">
        <v>63788</v>
      </c>
      <c r="G10" s="67">
        <v>2195</v>
      </c>
      <c r="H10" s="67">
        <v>48530</v>
      </c>
      <c r="I10" s="67">
        <v>32701</v>
      </c>
      <c r="J10" s="67">
        <v>4572</v>
      </c>
      <c r="K10" s="67">
        <v>37055</v>
      </c>
      <c r="L10" s="67">
        <v>24732</v>
      </c>
      <c r="M10" s="67">
        <v>5760</v>
      </c>
      <c r="N10" s="67">
        <v>11925</v>
      </c>
      <c r="O10" s="68">
        <v>963</v>
      </c>
      <c r="P10" s="69">
        <v>1705</v>
      </c>
      <c r="Q10" s="67">
        <v>1386</v>
      </c>
      <c r="R10" s="67">
        <v>174</v>
      </c>
      <c r="S10" s="67">
        <v>8</v>
      </c>
      <c r="T10" s="67">
        <v>12625</v>
      </c>
      <c r="U10" s="67">
        <v>2418</v>
      </c>
      <c r="V10" s="68">
        <v>3637</v>
      </c>
      <c r="W10" s="69">
        <v>9622</v>
      </c>
      <c r="X10" s="67">
        <v>864</v>
      </c>
      <c r="Y10" s="67">
        <v>2610</v>
      </c>
      <c r="Z10" s="67">
        <v>701</v>
      </c>
      <c r="AA10" s="67">
        <v>301</v>
      </c>
      <c r="AB10" s="67">
        <v>1054</v>
      </c>
      <c r="AC10" s="67">
        <v>547</v>
      </c>
      <c r="AD10" s="214">
        <v>0</v>
      </c>
      <c r="AE10" s="69">
        <v>772</v>
      </c>
      <c r="AF10" s="67">
        <v>526951</v>
      </c>
      <c r="AG10" s="67">
        <v>14</v>
      </c>
      <c r="AH10" s="67">
        <v>36843</v>
      </c>
      <c r="AI10" s="67">
        <v>678</v>
      </c>
      <c r="AJ10" s="67">
        <v>3104</v>
      </c>
      <c r="AK10" s="67">
        <v>2231</v>
      </c>
      <c r="AL10" s="67">
        <v>5</v>
      </c>
      <c r="AM10" s="67">
        <v>565</v>
      </c>
      <c r="AN10" s="68">
        <v>181</v>
      </c>
    </row>
    <row r="11" spans="1:40" ht="24" customHeight="1" x14ac:dyDescent="0.2">
      <c r="A11" s="66">
        <v>3</v>
      </c>
      <c r="B11" s="247" t="s">
        <v>30</v>
      </c>
      <c r="C11" s="69">
        <v>4</v>
      </c>
      <c r="D11" s="67">
        <v>7315</v>
      </c>
      <c r="E11" s="67">
        <v>17</v>
      </c>
      <c r="F11" s="67">
        <v>70461</v>
      </c>
      <c r="G11" s="67">
        <v>2440</v>
      </c>
      <c r="H11" s="67">
        <v>54128</v>
      </c>
      <c r="I11" s="67">
        <v>36610</v>
      </c>
      <c r="J11" s="67">
        <v>5025</v>
      </c>
      <c r="K11" s="67">
        <v>41105</v>
      </c>
      <c r="L11" s="67">
        <v>28308</v>
      </c>
      <c r="M11" s="67">
        <v>7088</v>
      </c>
      <c r="N11" s="67">
        <v>13204</v>
      </c>
      <c r="O11" s="68">
        <v>1024</v>
      </c>
      <c r="P11" s="69">
        <v>2266</v>
      </c>
      <c r="Q11" s="67">
        <v>1341</v>
      </c>
      <c r="R11" s="67">
        <v>165</v>
      </c>
      <c r="S11" s="67">
        <v>2</v>
      </c>
      <c r="T11" s="67">
        <v>14719</v>
      </c>
      <c r="U11" s="67">
        <v>2786</v>
      </c>
      <c r="V11" s="68">
        <v>3535</v>
      </c>
      <c r="W11" s="69">
        <v>11331</v>
      </c>
      <c r="X11" s="67">
        <v>787</v>
      </c>
      <c r="Y11" s="67">
        <v>3817</v>
      </c>
      <c r="Z11" s="67">
        <v>897</v>
      </c>
      <c r="AA11" s="67">
        <v>361</v>
      </c>
      <c r="AB11" s="67">
        <v>1460</v>
      </c>
      <c r="AC11" s="67">
        <v>718</v>
      </c>
      <c r="AD11" s="214">
        <v>0</v>
      </c>
      <c r="AE11" s="69">
        <v>846</v>
      </c>
      <c r="AF11" s="67">
        <v>702183</v>
      </c>
      <c r="AG11" s="67">
        <v>16</v>
      </c>
      <c r="AH11" s="67">
        <v>40962</v>
      </c>
      <c r="AI11" s="67">
        <v>724</v>
      </c>
      <c r="AJ11" s="67">
        <v>3733</v>
      </c>
      <c r="AK11" s="67">
        <v>2345</v>
      </c>
      <c r="AL11" s="67">
        <v>4</v>
      </c>
      <c r="AM11" s="67">
        <v>612</v>
      </c>
      <c r="AN11" s="68">
        <v>177</v>
      </c>
    </row>
    <row r="12" spans="1:40" ht="24" customHeight="1" x14ac:dyDescent="0.2">
      <c r="A12" s="66">
        <v>4</v>
      </c>
      <c r="B12" s="247" t="s">
        <v>31</v>
      </c>
      <c r="C12" s="69">
        <v>2</v>
      </c>
      <c r="D12" s="67">
        <v>4652</v>
      </c>
      <c r="E12" s="67">
        <v>14</v>
      </c>
      <c r="F12" s="67">
        <v>51936</v>
      </c>
      <c r="G12" s="67">
        <v>1762</v>
      </c>
      <c r="H12" s="67">
        <v>39755</v>
      </c>
      <c r="I12" s="67">
        <v>25954</v>
      </c>
      <c r="J12" s="67">
        <v>4066</v>
      </c>
      <c r="K12" s="67">
        <v>29578</v>
      </c>
      <c r="L12" s="67">
        <v>20672</v>
      </c>
      <c r="M12" s="67">
        <v>4783</v>
      </c>
      <c r="N12" s="67">
        <v>10016</v>
      </c>
      <c r="O12" s="68">
        <v>957</v>
      </c>
      <c r="P12" s="69">
        <v>1455</v>
      </c>
      <c r="Q12" s="67">
        <v>1003</v>
      </c>
      <c r="R12" s="67">
        <v>139</v>
      </c>
      <c r="S12" s="67">
        <v>2</v>
      </c>
      <c r="T12" s="67">
        <v>10672</v>
      </c>
      <c r="U12" s="67">
        <v>1755</v>
      </c>
      <c r="V12" s="68">
        <v>2833</v>
      </c>
      <c r="W12" s="69">
        <v>7887</v>
      </c>
      <c r="X12" s="67">
        <v>612</v>
      </c>
      <c r="Y12" s="67">
        <v>2377</v>
      </c>
      <c r="Z12" s="67">
        <v>554</v>
      </c>
      <c r="AA12" s="67">
        <v>231</v>
      </c>
      <c r="AB12" s="67">
        <v>949</v>
      </c>
      <c r="AC12" s="67">
        <v>489</v>
      </c>
      <c r="AD12" s="214">
        <v>0</v>
      </c>
      <c r="AE12" s="69">
        <v>526</v>
      </c>
      <c r="AF12" s="67">
        <v>313867</v>
      </c>
      <c r="AG12" s="67">
        <v>2</v>
      </c>
      <c r="AH12" s="67">
        <v>363</v>
      </c>
      <c r="AI12" s="67">
        <v>464</v>
      </c>
      <c r="AJ12" s="67">
        <v>2986</v>
      </c>
      <c r="AK12" s="67">
        <v>1753</v>
      </c>
      <c r="AL12" s="67">
        <v>5</v>
      </c>
      <c r="AM12" s="67">
        <v>417</v>
      </c>
      <c r="AN12" s="68">
        <v>135</v>
      </c>
    </row>
    <row r="13" spans="1:40" ht="24" customHeight="1" x14ac:dyDescent="0.2">
      <c r="A13" s="66">
        <v>5</v>
      </c>
      <c r="B13" s="247" t="s">
        <v>32</v>
      </c>
      <c r="C13" s="69">
        <v>8</v>
      </c>
      <c r="D13" s="67">
        <v>4678</v>
      </c>
      <c r="E13" s="67">
        <v>7</v>
      </c>
      <c r="F13" s="67">
        <v>43653</v>
      </c>
      <c r="G13" s="67">
        <v>1674</v>
      </c>
      <c r="H13" s="67">
        <v>34566</v>
      </c>
      <c r="I13" s="67">
        <v>22744</v>
      </c>
      <c r="J13" s="67">
        <v>3243</v>
      </c>
      <c r="K13" s="67">
        <v>26422</v>
      </c>
      <c r="L13" s="67">
        <v>18232</v>
      </c>
      <c r="M13" s="67">
        <v>4460</v>
      </c>
      <c r="N13" s="67">
        <v>8971</v>
      </c>
      <c r="O13" s="68">
        <v>631</v>
      </c>
      <c r="P13" s="69">
        <v>1310</v>
      </c>
      <c r="Q13" s="67">
        <v>885</v>
      </c>
      <c r="R13" s="67">
        <v>110</v>
      </c>
      <c r="S13" s="67">
        <v>2</v>
      </c>
      <c r="T13" s="67">
        <v>7996</v>
      </c>
      <c r="U13" s="67">
        <v>1239</v>
      </c>
      <c r="V13" s="68">
        <v>2319</v>
      </c>
      <c r="W13" s="69">
        <v>6832</v>
      </c>
      <c r="X13" s="67">
        <v>539</v>
      </c>
      <c r="Y13" s="67">
        <v>2160</v>
      </c>
      <c r="Z13" s="67">
        <v>533</v>
      </c>
      <c r="AA13" s="67">
        <v>233</v>
      </c>
      <c r="AB13" s="67">
        <v>829</v>
      </c>
      <c r="AC13" s="67">
        <v>426</v>
      </c>
      <c r="AD13" s="214">
        <v>0</v>
      </c>
      <c r="AE13" s="69">
        <v>458</v>
      </c>
      <c r="AF13" s="67">
        <v>439525</v>
      </c>
      <c r="AG13" s="67">
        <v>4</v>
      </c>
      <c r="AH13" s="67">
        <v>4825</v>
      </c>
      <c r="AI13" s="67">
        <v>400</v>
      </c>
      <c r="AJ13" s="67">
        <v>2242</v>
      </c>
      <c r="AK13" s="67">
        <v>1170</v>
      </c>
      <c r="AL13" s="67">
        <v>2</v>
      </c>
      <c r="AM13" s="67">
        <v>316</v>
      </c>
      <c r="AN13" s="68">
        <v>73</v>
      </c>
    </row>
    <row r="14" spans="1:40" ht="24" customHeight="1" x14ac:dyDescent="0.2">
      <c r="A14" s="66">
        <v>6</v>
      </c>
      <c r="B14" s="247" t="s">
        <v>33</v>
      </c>
      <c r="C14" s="69">
        <v>3</v>
      </c>
      <c r="D14" s="67">
        <v>3856</v>
      </c>
      <c r="E14" s="67">
        <v>3</v>
      </c>
      <c r="F14" s="67">
        <v>36519</v>
      </c>
      <c r="G14" s="67">
        <v>1028</v>
      </c>
      <c r="H14" s="67">
        <v>28148</v>
      </c>
      <c r="I14" s="67">
        <v>18473</v>
      </c>
      <c r="J14" s="67">
        <v>2187</v>
      </c>
      <c r="K14" s="67">
        <v>21604</v>
      </c>
      <c r="L14" s="67">
        <v>15127</v>
      </c>
      <c r="M14" s="67">
        <v>3375</v>
      </c>
      <c r="N14" s="67">
        <v>7207</v>
      </c>
      <c r="O14" s="68">
        <v>468</v>
      </c>
      <c r="P14" s="69">
        <v>1184</v>
      </c>
      <c r="Q14" s="67">
        <v>808</v>
      </c>
      <c r="R14" s="67">
        <v>116</v>
      </c>
      <c r="S14" s="67">
        <v>1</v>
      </c>
      <c r="T14" s="67">
        <v>6665</v>
      </c>
      <c r="U14" s="67">
        <v>1475</v>
      </c>
      <c r="V14" s="68">
        <v>2088</v>
      </c>
      <c r="W14" s="69">
        <v>5490</v>
      </c>
      <c r="X14" s="67">
        <v>431</v>
      </c>
      <c r="Y14" s="67">
        <v>1877</v>
      </c>
      <c r="Z14" s="67">
        <v>538</v>
      </c>
      <c r="AA14" s="67">
        <v>199</v>
      </c>
      <c r="AB14" s="67">
        <v>702</v>
      </c>
      <c r="AC14" s="67">
        <v>333</v>
      </c>
      <c r="AD14" s="214">
        <v>0</v>
      </c>
      <c r="AE14" s="69">
        <v>317</v>
      </c>
      <c r="AF14" s="67">
        <v>116046</v>
      </c>
      <c r="AG14" s="67">
        <v>2</v>
      </c>
      <c r="AH14" s="67">
        <v>368</v>
      </c>
      <c r="AI14" s="67">
        <v>271</v>
      </c>
      <c r="AJ14" s="67">
        <v>1255</v>
      </c>
      <c r="AK14" s="67">
        <v>829</v>
      </c>
      <c r="AL14" s="67">
        <v>6</v>
      </c>
      <c r="AM14" s="67">
        <v>248</v>
      </c>
      <c r="AN14" s="68">
        <v>79</v>
      </c>
    </row>
    <row r="15" spans="1:40" ht="24" customHeight="1" x14ac:dyDescent="0.2">
      <c r="A15" s="66">
        <v>7</v>
      </c>
      <c r="B15" s="247" t="s">
        <v>34</v>
      </c>
      <c r="C15" s="69">
        <v>2</v>
      </c>
      <c r="D15" s="67">
        <v>6999</v>
      </c>
      <c r="E15" s="67">
        <v>25</v>
      </c>
      <c r="F15" s="67">
        <v>75713</v>
      </c>
      <c r="G15" s="67">
        <v>2659</v>
      </c>
      <c r="H15" s="67">
        <v>57105</v>
      </c>
      <c r="I15" s="67">
        <v>39744</v>
      </c>
      <c r="J15" s="67">
        <v>5448</v>
      </c>
      <c r="K15" s="67">
        <v>43503</v>
      </c>
      <c r="L15" s="67">
        <v>29101</v>
      </c>
      <c r="M15" s="67">
        <v>8426</v>
      </c>
      <c r="N15" s="67">
        <v>15364</v>
      </c>
      <c r="O15" s="68">
        <v>822</v>
      </c>
      <c r="P15" s="69">
        <v>2105</v>
      </c>
      <c r="Q15" s="67">
        <v>1330</v>
      </c>
      <c r="R15" s="67">
        <v>171</v>
      </c>
      <c r="S15" s="67">
        <v>6</v>
      </c>
      <c r="T15" s="67">
        <v>16728</v>
      </c>
      <c r="U15" s="67">
        <v>2587</v>
      </c>
      <c r="V15" s="68">
        <v>3605</v>
      </c>
      <c r="W15" s="69">
        <v>11109</v>
      </c>
      <c r="X15" s="67">
        <v>850</v>
      </c>
      <c r="Y15" s="67">
        <v>2778</v>
      </c>
      <c r="Z15" s="67">
        <v>849</v>
      </c>
      <c r="AA15" s="67">
        <v>374</v>
      </c>
      <c r="AB15" s="67">
        <v>1346</v>
      </c>
      <c r="AC15" s="67">
        <v>684</v>
      </c>
      <c r="AD15" s="214">
        <v>1</v>
      </c>
      <c r="AE15" s="69">
        <v>803</v>
      </c>
      <c r="AF15" s="67">
        <v>457577</v>
      </c>
      <c r="AG15" s="67">
        <v>18</v>
      </c>
      <c r="AH15" s="67">
        <v>7266</v>
      </c>
      <c r="AI15" s="67">
        <v>663</v>
      </c>
      <c r="AJ15" s="67">
        <v>4259</v>
      </c>
      <c r="AK15" s="67">
        <v>3420</v>
      </c>
      <c r="AL15" s="67">
        <v>14</v>
      </c>
      <c r="AM15" s="67">
        <v>560</v>
      </c>
      <c r="AN15" s="68">
        <v>181</v>
      </c>
    </row>
    <row r="16" spans="1:40" ht="24" customHeight="1" x14ac:dyDescent="0.2">
      <c r="A16" s="66">
        <v>8</v>
      </c>
      <c r="B16" s="247" t="s">
        <v>35</v>
      </c>
      <c r="C16" s="69">
        <v>5</v>
      </c>
      <c r="D16" s="67">
        <v>3920</v>
      </c>
      <c r="E16" s="67">
        <v>6</v>
      </c>
      <c r="F16" s="67">
        <v>36134</v>
      </c>
      <c r="G16" s="67">
        <v>898</v>
      </c>
      <c r="H16" s="67">
        <v>27869</v>
      </c>
      <c r="I16" s="67">
        <v>18714</v>
      </c>
      <c r="J16" s="67">
        <v>2813</v>
      </c>
      <c r="K16" s="67">
        <v>20984</v>
      </c>
      <c r="L16" s="67">
        <v>14433</v>
      </c>
      <c r="M16" s="67">
        <v>4136</v>
      </c>
      <c r="N16" s="67">
        <v>8400</v>
      </c>
      <c r="O16" s="68">
        <v>780</v>
      </c>
      <c r="P16" s="69">
        <v>1004</v>
      </c>
      <c r="Q16" s="67">
        <v>683</v>
      </c>
      <c r="R16" s="67">
        <v>90</v>
      </c>
      <c r="S16" s="67">
        <v>2</v>
      </c>
      <c r="T16" s="67">
        <v>6701</v>
      </c>
      <c r="U16" s="67">
        <v>917</v>
      </c>
      <c r="V16" s="68">
        <v>1660</v>
      </c>
      <c r="W16" s="69">
        <v>5803</v>
      </c>
      <c r="X16" s="67">
        <v>459</v>
      </c>
      <c r="Y16" s="67">
        <v>1922</v>
      </c>
      <c r="Z16" s="67">
        <v>375</v>
      </c>
      <c r="AA16" s="67">
        <v>131</v>
      </c>
      <c r="AB16" s="67">
        <v>674</v>
      </c>
      <c r="AC16" s="67">
        <v>339</v>
      </c>
      <c r="AD16" s="214">
        <v>0</v>
      </c>
      <c r="AE16" s="69">
        <v>420</v>
      </c>
      <c r="AF16" s="67">
        <v>169418</v>
      </c>
      <c r="AG16" s="67">
        <v>1</v>
      </c>
      <c r="AH16" s="67">
        <v>523</v>
      </c>
      <c r="AI16" s="67">
        <v>388</v>
      </c>
      <c r="AJ16" s="67">
        <v>2071</v>
      </c>
      <c r="AK16" s="67">
        <v>988</v>
      </c>
      <c r="AL16" s="67">
        <v>2</v>
      </c>
      <c r="AM16" s="67">
        <v>247</v>
      </c>
      <c r="AN16" s="68">
        <v>54</v>
      </c>
    </row>
    <row r="17" spans="1:40" ht="24" customHeight="1" x14ac:dyDescent="0.2">
      <c r="A17" s="66">
        <v>9</v>
      </c>
      <c r="B17" s="247" t="s">
        <v>36</v>
      </c>
      <c r="C17" s="69">
        <v>1</v>
      </c>
      <c r="D17" s="67">
        <v>3087</v>
      </c>
      <c r="E17" s="67">
        <v>12</v>
      </c>
      <c r="F17" s="67">
        <v>31520</v>
      </c>
      <c r="G17" s="67">
        <v>1291</v>
      </c>
      <c r="H17" s="67">
        <v>24930</v>
      </c>
      <c r="I17" s="67">
        <v>16833</v>
      </c>
      <c r="J17" s="67">
        <v>2550</v>
      </c>
      <c r="K17" s="67">
        <v>19113</v>
      </c>
      <c r="L17" s="67">
        <v>12574</v>
      </c>
      <c r="M17" s="67">
        <v>3130</v>
      </c>
      <c r="N17" s="67">
        <v>6504</v>
      </c>
      <c r="O17" s="68">
        <v>454</v>
      </c>
      <c r="P17" s="69">
        <v>1042</v>
      </c>
      <c r="Q17" s="67">
        <v>671</v>
      </c>
      <c r="R17" s="67">
        <v>87</v>
      </c>
      <c r="S17" s="67">
        <v>1</v>
      </c>
      <c r="T17" s="67">
        <v>5350</v>
      </c>
      <c r="U17" s="67">
        <v>855</v>
      </c>
      <c r="V17" s="68">
        <v>1500</v>
      </c>
      <c r="W17" s="69">
        <v>5008</v>
      </c>
      <c r="X17" s="67">
        <v>393</v>
      </c>
      <c r="Y17" s="67">
        <v>1770</v>
      </c>
      <c r="Z17" s="67">
        <v>358</v>
      </c>
      <c r="AA17" s="67">
        <v>150</v>
      </c>
      <c r="AB17" s="67">
        <v>726</v>
      </c>
      <c r="AC17" s="67">
        <v>338</v>
      </c>
      <c r="AD17" s="214">
        <v>0</v>
      </c>
      <c r="AE17" s="69">
        <v>291</v>
      </c>
      <c r="AF17" s="67">
        <v>117763</v>
      </c>
      <c r="AG17" s="67">
        <v>5</v>
      </c>
      <c r="AH17" s="67">
        <v>2243</v>
      </c>
      <c r="AI17" s="67">
        <v>258</v>
      </c>
      <c r="AJ17" s="67">
        <v>1530</v>
      </c>
      <c r="AK17" s="67">
        <v>1027</v>
      </c>
      <c r="AL17" s="67">
        <v>4</v>
      </c>
      <c r="AM17" s="67">
        <v>193</v>
      </c>
      <c r="AN17" s="68">
        <v>60</v>
      </c>
    </row>
    <row r="18" spans="1:40" ht="24" customHeight="1" x14ac:dyDescent="0.2">
      <c r="A18" s="66">
        <v>10</v>
      </c>
      <c r="B18" s="247" t="s">
        <v>181</v>
      </c>
      <c r="C18" s="69">
        <v>3</v>
      </c>
      <c r="D18" s="67">
        <v>1384</v>
      </c>
      <c r="E18" s="67">
        <v>3</v>
      </c>
      <c r="F18" s="67">
        <v>14226</v>
      </c>
      <c r="G18" s="67">
        <v>406</v>
      </c>
      <c r="H18" s="67">
        <v>11131</v>
      </c>
      <c r="I18" s="67">
        <v>7542</v>
      </c>
      <c r="J18" s="67">
        <v>1095</v>
      </c>
      <c r="K18" s="67">
        <v>8522</v>
      </c>
      <c r="L18" s="67">
        <v>5675</v>
      </c>
      <c r="M18" s="67">
        <v>1576</v>
      </c>
      <c r="N18" s="67">
        <v>3147</v>
      </c>
      <c r="O18" s="68">
        <v>242</v>
      </c>
      <c r="P18" s="69">
        <v>450</v>
      </c>
      <c r="Q18" s="67">
        <v>299</v>
      </c>
      <c r="R18" s="67">
        <v>53</v>
      </c>
      <c r="S18" s="67">
        <v>2</v>
      </c>
      <c r="T18" s="67">
        <v>2692</v>
      </c>
      <c r="U18" s="67">
        <v>600</v>
      </c>
      <c r="V18" s="68">
        <v>666</v>
      </c>
      <c r="W18" s="69">
        <v>2301</v>
      </c>
      <c r="X18" s="67">
        <v>161</v>
      </c>
      <c r="Y18" s="67">
        <v>778</v>
      </c>
      <c r="Z18" s="67">
        <v>171</v>
      </c>
      <c r="AA18" s="67">
        <v>61</v>
      </c>
      <c r="AB18" s="67">
        <v>294</v>
      </c>
      <c r="AC18" s="67">
        <v>146</v>
      </c>
      <c r="AD18" s="214">
        <v>0</v>
      </c>
      <c r="AE18" s="69">
        <v>162</v>
      </c>
      <c r="AF18" s="67">
        <v>99591</v>
      </c>
      <c r="AG18" s="67">
        <v>1</v>
      </c>
      <c r="AH18" s="67">
        <v>226</v>
      </c>
      <c r="AI18" s="67">
        <v>147</v>
      </c>
      <c r="AJ18" s="67">
        <v>644</v>
      </c>
      <c r="AK18" s="67">
        <v>425</v>
      </c>
      <c r="AL18" s="67">
        <v>0</v>
      </c>
      <c r="AM18" s="67">
        <v>121</v>
      </c>
      <c r="AN18" s="68">
        <v>42</v>
      </c>
    </row>
    <row r="19" spans="1:40" ht="24" customHeight="1" x14ac:dyDescent="0.2">
      <c r="A19" s="66">
        <v>11</v>
      </c>
      <c r="B19" s="247" t="s">
        <v>182</v>
      </c>
      <c r="C19" s="69">
        <v>5</v>
      </c>
      <c r="D19" s="67">
        <v>4951</v>
      </c>
      <c r="E19" s="67">
        <v>11</v>
      </c>
      <c r="F19" s="67">
        <v>53267</v>
      </c>
      <c r="G19" s="67">
        <v>2161</v>
      </c>
      <c r="H19" s="67">
        <v>41057</v>
      </c>
      <c r="I19" s="67">
        <v>28487</v>
      </c>
      <c r="J19" s="67">
        <v>3873</v>
      </c>
      <c r="K19" s="67">
        <v>32075</v>
      </c>
      <c r="L19" s="67">
        <v>19685</v>
      </c>
      <c r="M19" s="67">
        <v>4852</v>
      </c>
      <c r="N19" s="67">
        <v>10166</v>
      </c>
      <c r="O19" s="68">
        <v>482</v>
      </c>
      <c r="P19" s="69">
        <v>1633</v>
      </c>
      <c r="Q19" s="67">
        <v>1069</v>
      </c>
      <c r="R19" s="67">
        <v>151</v>
      </c>
      <c r="S19" s="67">
        <v>1</v>
      </c>
      <c r="T19" s="67">
        <v>9912</v>
      </c>
      <c r="U19" s="67">
        <v>1758</v>
      </c>
      <c r="V19" s="68">
        <v>3018</v>
      </c>
      <c r="W19" s="69">
        <v>7576</v>
      </c>
      <c r="X19" s="67">
        <v>567</v>
      </c>
      <c r="Y19" s="67">
        <v>2096</v>
      </c>
      <c r="Z19" s="67">
        <v>669</v>
      </c>
      <c r="AA19" s="67">
        <v>254</v>
      </c>
      <c r="AB19" s="67">
        <v>1038</v>
      </c>
      <c r="AC19" s="67">
        <v>482</v>
      </c>
      <c r="AD19" s="214">
        <v>2</v>
      </c>
      <c r="AE19" s="69">
        <v>616</v>
      </c>
      <c r="AF19" s="67">
        <v>258880</v>
      </c>
      <c r="AG19" s="67">
        <v>12</v>
      </c>
      <c r="AH19" s="67">
        <v>8329</v>
      </c>
      <c r="AI19" s="67">
        <v>521</v>
      </c>
      <c r="AJ19" s="67">
        <v>2772</v>
      </c>
      <c r="AK19" s="67">
        <v>1897</v>
      </c>
      <c r="AL19" s="67">
        <v>12</v>
      </c>
      <c r="AM19" s="67">
        <v>373</v>
      </c>
      <c r="AN19" s="68">
        <v>104</v>
      </c>
    </row>
    <row r="20" spans="1:40" ht="24" customHeight="1" x14ac:dyDescent="0.2">
      <c r="A20" s="70">
        <v>12</v>
      </c>
      <c r="B20" s="248" t="s">
        <v>183</v>
      </c>
      <c r="C20" s="69">
        <v>3</v>
      </c>
      <c r="D20" s="67">
        <v>1808</v>
      </c>
      <c r="E20" s="67">
        <v>7</v>
      </c>
      <c r="F20" s="67">
        <v>19626</v>
      </c>
      <c r="G20" s="67">
        <v>733</v>
      </c>
      <c r="H20" s="67">
        <v>15686</v>
      </c>
      <c r="I20" s="67">
        <v>10856</v>
      </c>
      <c r="J20" s="67">
        <v>1571</v>
      </c>
      <c r="K20" s="67">
        <v>11747</v>
      </c>
      <c r="L20" s="67">
        <v>8120</v>
      </c>
      <c r="M20" s="67">
        <v>2219</v>
      </c>
      <c r="N20" s="67">
        <v>4503</v>
      </c>
      <c r="O20" s="68">
        <v>297</v>
      </c>
      <c r="P20" s="69">
        <v>600</v>
      </c>
      <c r="Q20" s="67">
        <v>372</v>
      </c>
      <c r="R20" s="67">
        <v>54</v>
      </c>
      <c r="S20" s="67">
        <v>0</v>
      </c>
      <c r="T20" s="67">
        <v>3997</v>
      </c>
      <c r="U20" s="67">
        <v>573</v>
      </c>
      <c r="V20" s="68">
        <v>1033</v>
      </c>
      <c r="W20" s="69">
        <v>3016</v>
      </c>
      <c r="X20" s="67">
        <v>209</v>
      </c>
      <c r="Y20" s="67">
        <v>1009</v>
      </c>
      <c r="Z20" s="67">
        <v>240</v>
      </c>
      <c r="AA20" s="67">
        <v>88</v>
      </c>
      <c r="AB20" s="67">
        <v>390</v>
      </c>
      <c r="AC20" s="67">
        <v>178</v>
      </c>
      <c r="AD20" s="214">
        <v>0</v>
      </c>
      <c r="AE20" s="69">
        <v>176</v>
      </c>
      <c r="AF20" s="67">
        <v>97245</v>
      </c>
      <c r="AG20" s="67">
        <v>1</v>
      </c>
      <c r="AH20" s="67">
        <v>27</v>
      </c>
      <c r="AI20" s="67">
        <v>153</v>
      </c>
      <c r="AJ20" s="67">
        <v>1179</v>
      </c>
      <c r="AK20" s="67">
        <v>801</v>
      </c>
      <c r="AL20" s="67">
        <v>2</v>
      </c>
      <c r="AM20" s="67">
        <v>116</v>
      </c>
      <c r="AN20" s="68">
        <v>35</v>
      </c>
    </row>
    <row r="21" spans="1:40" ht="24" customHeight="1" x14ac:dyDescent="0.2">
      <c r="A21" s="66">
        <v>13</v>
      </c>
      <c r="B21" s="247" t="s">
        <v>198</v>
      </c>
      <c r="C21" s="69">
        <v>1</v>
      </c>
      <c r="D21" s="67">
        <v>1168</v>
      </c>
      <c r="E21" s="67">
        <v>5</v>
      </c>
      <c r="F21" s="67">
        <v>11146</v>
      </c>
      <c r="G21" s="67">
        <v>341</v>
      </c>
      <c r="H21" s="67">
        <v>8890</v>
      </c>
      <c r="I21" s="67">
        <v>5719</v>
      </c>
      <c r="J21" s="67">
        <v>934</v>
      </c>
      <c r="K21" s="67">
        <v>6571</v>
      </c>
      <c r="L21" s="67">
        <v>4837</v>
      </c>
      <c r="M21" s="67">
        <v>1186</v>
      </c>
      <c r="N21" s="67">
        <v>2821</v>
      </c>
      <c r="O21" s="68">
        <v>353</v>
      </c>
      <c r="P21" s="69">
        <v>359</v>
      </c>
      <c r="Q21" s="67">
        <v>215</v>
      </c>
      <c r="R21" s="67">
        <v>33</v>
      </c>
      <c r="S21" s="67">
        <v>0</v>
      </c>
      <c r="T21" s="67">
        <v>1817</v>
      </c>
      <c r="U21" s="67">
        <v>341</v>
      </c>
      <c r="V21" s="68">
        <v>509</v>
      </c>
      <c r="W21" s="69">
        <v>2069</v>
      </c>
      <c r="X21" s="67">
        <v>157</v>
      </c>
      <c r="Y21" s="67">
        <v>917</v>
      </c>
      <c r="Z21" s="67">
        <v>130</v>
      </c>
      <c r="AA21" s="67">
        <v>39</v>
      </c>
      <c r="AB21" s="67">
        <v>243</v>
      </c>
      <c r="AC21" s="67">
        <v>120</v>
      </c>
      <c r="AD21" s="214">
        <v>0</v>
      </c>
      <c r="AE21" s="69">
        <v>105</v>
      </c>
      <c r="AF21" s="67">
        <v>37138</v>
      </c>
      <c r="AG21" s="67">
        <v>1</v>
      </c>
      <c r="AH21" s="67">
        <v>355</v>
      </c>
      <c r="AI21" s="67">
        <v>90</v>
      </c>
      <c r="AJ21" s="67">
        <v>319</v>
      </c>
      <c r="AK21" s="67">
        <v>261</v>
      </c>
      <c r="AL21" s="67">
        <v>0</v>
      </c>
      <c r="AM21" s="67">
        <v>56</v>
      </c>
      <c r="AN21" s="68">
        <v>17</v>
      </c>
    </row>
    <row r="22" spans="1:40" ht="24" customHeight="1" x14ac:dyDescent="0.2">
      <c r="A22" s="61">
        <v>14</v>
      </c>
      <c r="B22" s="276" t="s">
        <v>199</v>
      </c>
      <c r="C22" s="74">
        <v>1</v>
      </c>
      <c r="D22" s="72">
        <v>3041</v>
      </c>
      <c r="E22" s="72">
        <v>12</v>
      </c>
      <c r="F22" s="72">
        <v>26887</v>
      </c>
      <c r="G22" s="72">
        <v>1092</v>
      </c>
      <c r="H22" s="72">
        <v>21154</v>
      </c>
      <c r="I22" s="72">
        <v>14283</v>
      </c>
      <c r="J22" s="72">
        <v>2045</v>
      </c>
      <c r="K22" s="72">
        <v>15729</v>
      </c>
      <c r="L22" s="72">
        <v>11367</v>
      </c>
      <c r="M22" s="72">
        <v>3173</v>
      </c>
      <c r="N22" s="72">
        <v>5800</v>
      </c>
      <c r="O22" s="73">
        <v>409</v>
      </c>
      <c r="P22" s="74">
        <v>907</v>
      </c>
      <c r="Q22" s="72">
        <v>432</v>
      </c>
      <c r="R22" s="72">
        <v>48</v>
      </c>
      <c r="S22" s="72">
        <v>1</v>
      </c>
      <c r="T22" s="72">
        <v>5755</v>
      </c>
      <c r="U22" s="72">
        <v>1016</v>
      </c>
      <c r="V22" s="73">
        <v>1296</v>
      </c>
      <c r="W22" s="74">
        <v>4374</v>
      </c>
      <c r="X22" s="72">
        <v>326</v>
      </c>
      <c r="Y22" s="72">
        <v>1121</v>
      </c>
      <c r="Z22" s="72">
        <v>368</v>
      </c>
      <c r="AA22" s="72">
        <v>165</v>
      </c>
      <c r="AB22" s="72">
        <v>579</v>
      </c>
      <c r="AC22" s="72">
        <v>280</v>
      </c>
      <c r="AD22" s="215">
        <v>0</v>
      </c>
      <c r="AE22" s="74">
        <v>268</v>
      </c>
      <c r="AF22" s="72">
        <v>111716</v>
      </c>
      <c r="AG22" s="72">
        <v>9</v>
      </c>
      <c r="AH22" s="72">
        <v>5862</v>
      </c>
      <c r="AI22" s="72">
        <v>205</v>
      </c>
      <c r="AJ22" s="72">
        <v>1267</v>
      </c>
      <c r="AK22" s="72">
        <v>1834</v>
      </c>
      <c r="AL22" s="72">
        <v>4</v>
      </c>
      <c r="AM22" s="72">
        <v>221</v>
      </c>
      <c r="AN22" s="73">
        <v>73</v>
      </c>
    </row>
    <row r="23" spans="1:40" ht="24" customHeight="1" x14ac:dyDescent="0.2">
      <c r="A23" s="32"/>
      <c r="B23" s="40" t="s">
        <v>288</v>
      </c>
      <c r="C23" s="258">
        <f>SUM(C9:C22)</f>
        <v>69</v>
      </c>
      <c r="D23" s="75">
        <f>SUM(D9:D22)</f>
        <v>77642</v>
      </c>
      <c r="E23" s="75">
        <f t="shared" ref="E23:AN23" si="0">SUM(E9:E22)</f>
        <v>254</v>
      </c>
      <c r="F23" s="75">
        <f t="shared" si="0"/>
        <v>773979</v>
      </c>
      <c r="G23" s="75">
        <f t="shared" si="0"/>
        <v>30881</v>
      </c>
      <c r="H23" s="75">
        <f t="shared" si="0"/>
        <v>596818</v>
      </c>
      <c r="I23" s="75">
        <f t="shared" si="0"/>
        <v>403947</v>
      </c>
      <c r="J23" s="75">
        <f t="shared" si="0"/>
        <v>55112</v>
      </c>
      <c r="K23" s="75">
        <f t="shared" si="0"/>
        <v>450808</v>
      </c>
      <c r="L23" s="75">
        <f t="shared" si="0"/>
        <v>312309</v>
      </c>
      <c r="M23" s="75">
        <f t="shared" si="0"/>
        <v>79548</v>
      </c>
      <c r="N23" s="75">
        <f t="shared" si="0"/>
        <v>159704</v>
      </c>
      <c r="O23" s="75">
        <f t="shared" si="0"/>
        <v>9763</v>
      </c>
      <c r="P23" s="75">
        <f t="shared" si="0"/>
        <v>23105</v>
      </c>
      <c r="Q23" s="75">
        <f t="shared" si="0"/>
        <v>14884</v>
      </c>
      <c r="R23" s="75">
        <f t="shared" si="0"/>
        <v>1859</v>
      </c>
      <c r="S23" s="75">
        <f t="shared" si="0"/>
        <v>48</v>
      </c>
      <c r="T23" s="75">
        <f t="shared" si="0"/>
        <v>157321</v>
      </c>
      <c r="U23" s="75">
        <f t="shared" si="0"/>
        <v>26349</v>
      </c>
      <c r="V23" s="75">
        <f t="shared" si="0"/>
        <v>38030</v>
      </c>
      <c r="W23" s="75">
        <f t="shared" si="0"/>
        <v>113604</v>
      </c>
      <c r="X23" s="75">
        <f t="shared" si="0"/>
        <v>9068</v>
      </c>
      <c r="Y23" s="75">
        <f t="shared" si="0"/>
        <v>32038</v>
      </c>
      <c r="Z23" s="75">
        <f t="shared" si="0"/>
        <v>9517</v>
      </c>
      <c r="AA23" s="75">
        <f t="shared" si="0"/>
        <v>3940</v>
      </c>
      <c r="AB23" s="75">
        <f t="shared" si="0"/>
        <v>14576</v>
      </c>
      <c r="AC23" s="75">
        <f t="shared" si="0"/>
        <v>7134</v>
      </c>
      <c r="AD23" s="75">
        <f t="shared" si="0"/>
        <v>3</v>
      </c>
      <c r="AE23" s="75">
        <f t="shared" si="0"/>
        <v>8493</v>
      </c>
      <c r="AF23" s="75">
        <f t="shared" si="0"/>
        <v>6035979</v>
      </c>
      <c r="AG23" s="75">
        <f t="shared" si="0"/>
        <v>121</v>
      </c>
      <c r="AH23" s="75">
        <f t="shared" si="0"/>
        <v>135662</v>
      </c>
      <c r="AI23" s="75">
        <f t="shared" si="0"/>
        <v>7682</v>
      </c>
      <c r="AJ23" s="75">
        <f t="shared" si="0"/>
        <v>39310</v>
      </c>
      <c r="AK23" s="75">
        <f t="shared" si="0"/>
        <v>33964</v>
      </c>
      <c r="AL23" s="75">
        <f t="shared" si="0"/>
        <v>107</v>
      </c>
      <c r="AM23" s="75">
        <f t="shared" si="0"/>
        <v>6491</v>
      </c>
      <c r="AN23" s="75">
        <f t="shared" si="0"/>
        <v>2044</v>
      </c>
    </row>
    <row r="24" spans="1:40" ht="24" customHeight="1" x14ac:dyDescent="0.2">
      <c r="A24" s="62">
        <v>15</v>
      </c>
      <c r="B24" s="250" t="s">
        <v>180</v>
      </c>
      <c r="C24" s="78">
        <v>2</v>
      </c>
      <c r="D24" s="76">
        <v>1609</v>
      </c>
      <c r="E24" s="76">
        <v>2</v>
      </c>
      <c r="F24" s="76">
        <v>14230</v>
      </c>
      <c r="G24" s="76">
        <v>488</v>
      </c>
      <c r="H24" s="76">
        <v>11398</v>
      </c>
      <c r="I24" s="76">
        <v>8025</v>
      </c>
      <c r="J24" s="76">
        <v>1093</v>
      </c>
      <c r="K24" s="76">
        <v>8801</v>
      </c>
      <c r="L24" s="76">
        <v>5818</v>
      </c>
      <c r="M24" s="76">
        <v>1644</v>
      </c>
      <c r="N24" s="76">
        <v>3096</v>
      </c>
      <c r="O24" s="77">
        <v>263</v>
      </c>
      <c r="P24" s="78">
        <v>472</v>
      </c>
      <c r="Q24" s="76">
        <v>221</v>
      </c>
      <c r="R24" s="76">
        <v>43</v>
      </c>
      <c r="S24" s="76">
        <v>2</v>
      </c>
      <c r="T24" s="76">
        <v>3304</v>
      </c>
      <c r="U24" s="76">
        <v>428</v>
      </c>
      <c r="V24" s="77">
        <v>721</v>
      </c>
      <c r="W24" s="78">
        <v>2323</v>
      </c>
      <c r="X24" s="76">
        <v>108</v>
      </c>
      <c r="Y24" s="76">
        <v>648</v>
      </c>
      <c r="Z24" s="76">
        <v>192</v>
      </c>
      <c r="AA24" s="76">
        <v>78</v>
      </c>
      <c r="AB24" s="76">
        <v>297</v>
      </c>
      <c r="AC24" s="76">
        <v>151</v>
      </c>
      <c r="AD24" s="216">
        <v>1</v>
      </c>
      <c r="AE24" s="78">
        <v>120</v>
      </c>
      <c r="AF24" s="76">
        <v>42000</v>
      </c>
      <c r="AG24" s="76">
        <v>1</v>
      </c>
      <c r="AH24" s="76">
        <v>168</v>
      </c>
      <c r="AI24" s="76">
        <v>107</v>
      </c>
      <c r="AJ24" s="76">
        <v>745</v>
      </c>
      <c r="AK24" s="76">
        <v>601</v>
      </c>
      <c r="AL24" s="76">
        <v>1</v>
      </c>
      <c r="AM24" s="76">
        <v>63</v>
      </c>
      <c r="AN24" s="77">
        <v>22</v>
      </c>
    </row>
    <row r="25" spans="1:40" ht="24" customHeight="1" x14ac:dyDescent="0.2">
      <c r="A25" s="66">
        <v>16</v>
      </c>
      <c r="B25" s="251" t="s">
        <v>38</v>
      </c>
      <c r="C25" s="69">
        <v>1</v>
      </c>
      <c r="D25" s="67">
        <v>1064</v>
      </c>
      <c r="E25" s="67">
        <v>6</v>
      </c>
      <c r="F25" s="67">
        <v>9800</v>
      </c>
      <c r="G25" s="67">
        <v>234</v>
      </c>
      <c r="H25" s="67">
        <v>7832</v>
      </c>
      <c r="I25" s="67">
        <v>5267</v>
      </c>
      <c r="J25" s="67">
        <v>748</v>
      </c>
      <c r="K25" s="67">
        <v>5896</v>
      </c>
      <c r="L25" s="67">
        <v>4162</v>
      </c>
      <c r="M25" s="67">
        <v>1051</v>
      </c>
      <c r="N25" s="67">
        <v>2480</v>
      </c>
      <c r="O25" s="68">
        <v>289</v>
      </c>
      <c r="P25" s="69">
        <v>304</v>
      </c>
      <c r="Q25" s="67">
        <v>153</v>
      </c>
      <c r="R25" s="67">
        <v>29</v>
      </c>
      <c r="S25" s="67">
        <v>0</v>
      </c>
      <c r="T25" s="67">
        <v>1825</v>
      </c>
      <c r="U25" s="67">
        <v>236</v>
      </c>
      <c r="V25" s="68">
        <v>509</v>
      </c>
      <c r="W25" s="69">
        <v>1708</v>
      </c>
      <c r="X25" s="67">
        <v>102</v>
      </c>
      <c r="Y25" s="67">
        <v>663</v>
      </c>
      <c r="Z25" s="67">
        <v>114</v>
      </c>
      <c r="AA25" s="67">
        <v>47</v>
      </c>
      <c r="AB25" s="67">
        <v>196</v>
      </c>
      <c r="AC25" s="67">
        <v>101</v>
      </c>
      <c r="AD25" s="214">
        <v>0</v>
      </c>
      <c r="AE25" s="69">
        <v>79</v>
      </c>
      <c r="AF25" s="67">
        <v>39419</v>
      </c>
      <c r="AG25" s="67">
        <v>0</v>
      </c>
      <c r="AH25" s="67">
        <v>0</v>
      </c>
      <c r="AI25" s="67">
        <v>40</v>
      </c>
      <c r="AJ25" s="67">
        <v>438</v>
      </c>
      <c r="AK25" s="67">
        <v>240</v>
      </c>
      <c r="AL25" s="67">
        <v>1</v>
      </c>
      <c r="AM25" s="67">
        <v>35</v>
      </c>
      <c r="AN25" s="68">
        <v>6</v>
      </c>
    </row>
    <row r="26" spans="1:40" ht="24" customHeight="1" x14ac:dyDescent="0.2">
      <c r="A26" s="66">
        <v>17</v>
      </c>
      <c r="B26" s="251" t="s">
        <v>39</v>
      </c>
      <c r="C26" s="69">
        <v>0</v>
      </c>
      <c r="D26" s="67">
        <v>534</v>
      </c>
      <c r="E26" s="67">
        <v>1</v>
      </c>
      <c r="F26" s="67">
        <v>5190</v>
      </c>
      <c r="G26" s="67">
        <v>118</v>
      </c>
      <c r="H26" s="67">
        <v>4041</v>
      </c>
      <c r="I26" s="67">
        <v>2499</v>
      </c>
      <c r="J26" s="67">
        <v>378</v>
      </c>
      <c r="K26" s="67">
        <v>2878</v>
      </c>
      <c r="L26" s="67">
        <v>2257</v>
      </c>
      <c r="M26" s="67">
        <v>554</v>
      </c>
      <c r="N26" s="67">
        <v>1230</v>
      </c>
      <c r="O26" s="68">
        <v>260</v>
      </c>
      <c r="P26" s="69">
        <v>140</v>
      </c>
      <c r="Q26" s="67">
        <v>91</v>
      </c>
      <c r="R26" s="67">
        <v>20</v>
      </c>
      <c r="S26" s="67">
        <v>0</v>
      </c>
      <c r="T26" s="67">
        <v>875</v>
      </c>
      <c r="U26" s="67">
        <v>183</v>
      </c>
      <c r="V26" s="68">
        <v>278</v>
      </c>
      <c r="W26" s="69">
        <v>1027</v>
      </c>
      <c r="X26" s="67">
        <v>94</v>
      </c>
      <c r="Y26" s="67">
        <v>471</v>
      </c>
      <c r="Z26" s="67">
        <v>53</v>
      </c>
      <c r="AA26" s="67">
        <v>22</v>
      </c>
      <c r="AB26" s="67">
        <v>90</v>
      </c>
      <c r="AC26" s="67">
        <v>43</v>
      </c>
      <c r="AD26" s="214">
        <v>0</v>
      </c>
      <c r="AE26" s="69">
        <v>76</v>
      </c>
      <c r="AF26" s="67">
        <v>12114</v>
      </c>
      <c r="AG26" s="67">
        <v>2</v>
      </c>
      <c r="AH26" s="67">
        <v>1433</v>
      </c>
      <c r="AI26" s="67">
        <v>68</v>
      </c>
      <c r="AJ26" s="67">
        <v>90</v>
      </c>
      <c r="AK26" s="67">
        <v>78</v>
      </c>
      <c r="AL26" s="67">
        <v>0</v>
      </c>
      <c r="AM26" s="67">
        <v>43</v>
      </c>
      <c r="AN26" s="68">
        <v>16</v>
      </c>
    </row>
    <row r="27" spans="1:40" ht="24" customHeight="1" x14ac:dyDescent="0.2">
      <c r="A27" s="66">
        <v>18</v>
      </c>
      <c r="B27" s="251" t="s">
        <v>40</v>
      </c>
      <c r="C27" s="69">
        <v>0</v>
      </c>
      <c r="D27" s="67">
        <v>570</v>
      </c>
      <c r="E27" s="67">
        <v>1</v>
      </c>
      <c r="F27" s="67">
        <v>5245</v>
      </c>
      <c r="G27" s="67">
        <v>204</v>
      </c>
      <c r="H27" s="67">
        <v>4138</v>
      </c>
      <c r="I27" s="67">
        <v>2773</v>
      </c>
      <c r="J27" s="67">
        <v>374</v>
      </c>
      <c r="K27" s="67">
        <v>3095</v>
      </c>
      <c r="L27" s="67">
        <v>2220</v>
      </c>
      <c r="M27" s="67">
        <v>550</v>
      </c>
      <c r="N27" s="67">
        <v>1388</v>
      </c>
      <c r="O27" s="68">
        <v>187</v>
      </c>
      <c r="P27" s="69">
        <v>178</v>
      </c>
      <c r="Q27" s="67">
        <v>80</v>
      </c>
      <c r="R27" s="67">
        <v>16</v>
      </c>
      <c r="S27" s="67">
        <v>0</v>
      </c>
      <c r="T27" s="67">
        <v>957</v>
      </c>
      <c r="U27" s="67">
        <v>114</v>
      </c>
      <c r="V27" s="68">
        <v>339</v>
      </c>
      <c r="W27" s="69">
        <v>962</v>
      </c>
      <c r="X27" s="67">
        <v>72</v>
      </c>
      <c r="Y27" s="67">
        <v>361</v>
      </c>
      <c r="Z27" s="67">
        <v>62</v>
      </c>
      <c r="AA27" s="67">
        <v>26</v>
      </c>
      <c r="AB27" s="67">
        <v>120</v>
      </c>
      <c r="AC27" s="67">
        <v>61</v>
      </c>
      <c r="AD27" s="214">
        <v>0</v>
      </c>
      <c r="AE27" s="69">
        <v>28</v>
      </c>
      <c r="AF27" s="67">
        <v>45938</v>
      </c>
      <c r="AG27" s="67">
        <v>1</v>
      </c>
      <c r="AH27" s="67">
        <v>106</v>
      </c>
      <c r="AI27" s="67">
        <v>24</v>
      </c>
      <c r="AJ27" s="67">
        <v>255</v>
      </c>
      <c r="AK27" s="67">
        <v>177</v>
      </c>
      <c r="AL27" s="67">
        <v>0</v>
      </c>
      <c r="AM27" s="67">
        <v>23</v>
      </c>
      <c r="AN27" s="68">
        <v>3</v>
      </c>
    </row>
    <row r="28" spans="1:40" ht="24" customHeight="1" x14ac:dyDescent="0.2">
      <c r="A28" s="66">
        <v>19</v>
      </c>
      <c r="B28" s="251" t="s">
        <v>41</v>
      </c>
      <c r="C28" s="69">
        <v>2</v>
      </c>
      <c r="D28" s="67">
        <v>893</v>
      </c>
      <c r="E28" s="67">
        <v>4</v>
      </c>
      <c r="F28" s="67">
        <v>6473</v>
      </c>
      <c r="G28" s="67">
        <v>211</v>
      </c>
      <c r="H28" s="67">
        <v>5254</v>
      </c>
      <c r="I28" s="67">
        <v>3356</v>
      </c>
      <c r="J28" s="67">
        <v>488</v>
      </c>
      <c r="K28" s="67">
        <v>3838</v>
      </c>
      <c r="L28" s="67">
        <v>2914</v>
      </c>
      <c r="M28" s="67">
        <v>719</v>
      </c>
      <c r="N28" s="67">
        <v>1755</v>
      </c>
      <c r="O28" s="68">
        <v>164</v>
      </c>
      <c r="P28" s="69">
        <v>222</v>
      </c>
      <c r="Q28" s="67">
        <v>124</v>
      </c>
      <c r="R28" s="67">
        <v>22</v>
      </c>
      <c r="S28" s="67">
        <v>0</v>
      </c>
      <c r="T28" s="67">
        <v>1255</v>
      </c>
      <c r="U28" s="67">
        <v>160</v>
      </c>
      <c r="V28" s="68">
        <v>326</v>
      </c>
      <c r="W28" s="69">
        <v>1230</v>
      </c>
      <c r="X28" s="67">
        <v>96</v>
      </c>
      <c r="Y28" s="67">
        <v>577</v>
      </c>
      <c r="Z28" s="67">
        <v>81</v>
      </c>
      <c r="AA28" s="67">
        <v>30</v>
      </c>
      <c r="AB28" s="67">
        <v>147</v>
      </c>
      <c r="AC28" s="67">
        <v>75</v>
      </c>
      <c r="AD28" s="214">
        <v>0</v>
      </c>
      <c r="AE28" s="69">
        <v>72</v>
      </c>
      <c r="AF28" s="67">
        <v>18744</v>
      </c>
      <c r="AG28" s="67">
        <v>0</v>
      </c>
      <c r="AH28" s="67">
        <v>0</v>
      </c>
      <c r="AI28" s="67">
        <v>65</v>
      </c>
      <c r="AJ28" s="67">
        <v>424</v>
      </c>
      <c r="AK28" s="67">
        <v>156</v>
      </c>
      <c r="AL28" s="67">
        <v>0</v>
      </c>
      <c r="AM28" s="67">
        <v>42</v>
      </c>
      <c r="AN28" s="68">
        <v>14</v>
      </c>
    </row>
    <row r="29" spans="1:40" ht="24" customHeight="1" x14ac:dyDescent="0.2">
      <c r="A29" s="66">
        <v>20</v>
      </c>
      <c r="B29" s="251" t="s">
        <v>42</v>
      </c>
      <c r="C29" s="69">
        <v>1</v>
      </c>
      <c r="D29" s="67">
        <v>2022</v>
      </c>
      <c r="E29" s="67">
        <v>2</v>
      </c>
      <c r="F29" s="67">
        <v>17173</v>
      </c>
      <c r="G29" s="67">
        <v>600</v>
      </c>
      <c r="H29" s="67">
        <v>13399</v>
      </c>
      <c r="I29" s="67">
        <v>9100</v>
      </c>
      <c r="J29" s="67">
        <v>1272</v>
      </c>
      <c r="K29" s="67">
        <v>10281</v>
      </c>
      <c r="L29" s="67">
        <v>6933</v>
      </c>
      <c r="M29" s="67">
        <v>1829</v>
      </c>
      <c r="N29" s="67">
        <v>3657</v>
      </c>
      <c r="O29" s="68">
        <v>210</v>
      </c>
      <c r="P29" s="69">
        <v>579</v>
      </c>
      <c r="Q29" s="67">
        <v>314</v>
      </c>
      <c r="R29" s="67">
        <v>41</v>
      </c>
      <c r="S29" s="67">
        <v>1</v>
      </c>
      <c r="T29" s="67">
        <v>3801</v>
      </c>
      <c r="U29" s="67">
        <v>786</v>
      </c>
      <c r="V29" s="68">
        <v>817</v>
      </c>
      <c r="W29" s="69">
        <v>2729</v>
      </c>
      <c r="X29" s="67">
        <v>201</v>
      </c>
      <c r="Y29" s="67">
        <v>877</v>
      </c>
      <c r="Z29" s="67">
        <v>227</v>
      </c>
      <c r="AA29" s="67">
        <v>90</v>
      </c>
      <c r="AB29" s="67">
        <v>379</v>
      </c>
      <c r="AC29" s="67">
        <v>186</v>
      </c>
      <c r="AD29" s="214">
        <v>0</v>
      </c>
      <c r="AE29" s="69">
        <v>197</v>
      </c>
      <c r="AF29" s="67">
        <v>93620</v>
      </c>
      <c r="AG29" s="67">
        <v>0</v>
      </c>
      <c r="AH29" s="67">
        <v>0</v>
      </c>
      <c r="AI29" s="67">
        <v>162</v>
      </c>
      <c r="AJ29" s="67">
        <v>953</v>
      </c>
      <c r="AK29" s="67">
        <v>677</v>
      </c>
      <c r="AL29" s="67">
        <v>0</v>
      </c>
      <c r="AM29" s="67">
        <v>169</v>
      </c>
      <c r="AN29" s="68">
        <v>55</v>
      </c>
    </row>
    <row r="30" spans="1:40" ht="24" customHeight="1" x14ac:dyDescent="0.2">
      <c r="A30" s="66">
        <v>21</v>
      </c>
      <c r="B30" s="251" t="s">
        <v>43</v>
      </c>
      <c r="C30" s="69">
        <v>1</v>
      </c>
      <c r="D30" s="67">
        <v>1474</v>
      </c>
      <c r="E30" s="67">
        <v>3</v>
      </c>
      <c r="F30" s="67">
        <v>11581</v>
      </c>
      <c r="G30" s="67">
        <v>384</v>
      </c>
      <c r="H30" s="67">
        <v>8804</v>
      </c>
      <c r="I30" s="67">
        <v>5942</v>
      </c>
      <c r="J30" s="67">
        <v>756</v>
      </c>
      <c r="K30" s="67">
        <v>6571</v>
      </c>
      <c r="L30" s="67">
        <v>4660</v>
      </c>
      <c r="M30" s="67">
        <v>1174</v>
      </c>
      <c r="N30" s="67">
        <v>2607</v>
      </c>
      <c r="O30" s="68">
        <v>110</v>
      </c>
      <c r="P30" s="69">
        <v>373</v>
      </c>
      <c r="Q30" s="67">
        <v>180</v>
      </c>
      <c r="R30" s="67">
        <v>22</v>
      </c>
      <c r="S30" s="67">
        <v>0</v>
      </c>
      <c r="T30" s="67">
        <v>3064</v>
      </c>
      <c r="U30" s="67">
        <v>666</v>
      </c>
      <c r="V30" s="68">
        <v>570</v>
      </c>
      <c r="W30" s="69">
        <v>1569</v>
      </c>
      <c r="X30" s="67">
        <v>124</v>
      </c>
      <c r="Y30" s="67">
        <v>421</v>
      </c>
      <c r="Z30" s="67">
        <v>164</v>
      </c>
      <c r="AA30" s="67">
        <v>74</v>
      </c>
      <c r="AB30" s="67">
        <v>215</v>
      </c>
      <c r="AC30" s="67">
        <v>107</v>
      </c>
      <c r="AD30" s="214">
        <v>0</v>
      </c>
      <c r="AE30" s="69">
        <v>173</v>
      </c>
      <c r="AF30" s="67">
        <v>60652</v>
      </c>
      <c r="AG30" s="67">
        <v>0</v>
      </c>
      <c r="AH30" s="67">
        <v>0</v>
      </c>
      <c r="AI30" s="67">
        <v>142</v>
      </c>
      <c r="AJ30" s="67">
        <v>636</v>
      </c>
      <c r="AK30" s="67">
        <v>546</v>
      </c>
      <c r="AL30" s="67">
        <v>1</v>
      </c>
      <c r="AM30" s="67">
        <v>163</v>
      </c>
      <c r="AN30" s="68">
        <v>45</v>
      </c>
    </row>
    <row r="31" spans="1:40" ht="24" customHeight="1" x14ac:dyDescent="0.2">
      <c r="A31" s="66">
        <v>22</v>
      </c>
      <c r="B31" s="251" t="s">
        <v>44</v>
      </c>
      <c r="C31" s="69">
        <v>0</v>
      </c>
      <c r="D31" s="67">
        <v>569</v>
      </c>
      <c r="E31" s="67">
        <v>1</v>
      </c>
      <c r="F31" s="67">
        <v>4803</v>
      </c>
      <c r="G31" s="67">
        <v>132</v>
      </c>
      <c r="H31" s="67">
        <v>3988</v>
      </c>
      <c r="I31" s="67">
        <v>2517</v>
      </c>
      <c r="J31" s="67">
        <v>444</v>
      </c>
      <c r="K31" s="67">
        <v>2919</v>
      </c>
      <c r="L31" s="67">
        <v>2173</v>
      </c>
      <c r="M31" s="67">
        <v>517</v>
      </c>
      <c r="N31" s="67">
        <v>1118</v>
      </c>
      <c r="O31" s="68">
        <v>156</v>
      </c>
      <c r="P31" s="69">
        <v>232</v>
      </c>
      <c r="Q31" s="67">
        <v>86</v>
      </c>
      <c r="R31" s="67">
        <v>19</v>
      </c>
      <c r="S31" s="67">
        <v>0</v>
      </c>
      <c r="T31" s="67">
        <v>739</v>
      </c>
      <c r="U31" s="67">
        <v>144</v>
      </c>
      <c r="V31" s="68">
        <v>262</v>
      </c>
      <c r="W31" s="69">
        <v>963</v>
      </c>
      <c r="X31" s="67">
        <v>94</v>
      </c>
      <c r="Y31" s="67">
        <v>462</v>
      </c>
      <c r="Z31" s="67">
        <v>75</v>
      </c>
      <c r="AA31" s="67">
        <v>21</v>
      </c>
      <c r="AB31" s="67">
        <v>168</v>
      </c>
      <c r="AC31" s="67">
        <v>73</v>
      </c>
      <c r="AD31" s="214">
        <v>0</v>
      </c>
      <c r="AE31" s="69">
        <v>19</v>
      </c>
      <c r="AF31" s="67">
        <v>2669</v>
      </c>
      <c r="AG31" s="67">
        <v>1</v>
      </c>
      <c r="AH31" s="67">
        <v>2</v>
      </c>
      <c r="AI31" s="67">
        <v>9</v>
      </c>
      <c r="AJ31" s="67">
        <v>117</v>
      </c>
      <c r="AK31" s="67">
        <v>68</v>
      </c>
      <c r="AL31" s="67">
        <v>0</v>
      </c>
      <c r="AM31" s="67">
        <v>24</v>
      </c>
      <c r="AN31" s="68">
        <v>14</v>
      </c>
    </row>
    <row r="32" spans="1:40" ht="24" customHeight="1" x14ac:dyDescent="0.2">
      <c r="A32" s="66">
        <v>23</v>
      </c>
      <c r="B32" s="251" t="s">
        <v>45</v>
      </c>
      <c r="C32" s="69">
        <v>0</v>
      </c>
      <c r="D32" s="67">
        <v>1358</v>
      </c>
      <c r="E32" s="67">
        <v>5</v>
      </c>
      <c r="F32" s="67">
        <v>14204</v>
      </c>
      <c r="G32" s="67">
        <v>763</v>
      </c>
      <c r="H32" s="67">
        <v>11072</v>
      </c>
      <c r="I32" s="67">
        <v>7504</v>
      </c>
      <c r="J32" s="67">
        <v>1036</v>
      </c>
      <c r="K32" s="67">
        <v>8014</v>
      </c>
      <c r="L32" s="67">
        <v>6154</v>
      </c>
      <c r="M32" s="67">
        <v>1463</v>
      </c>
      <c r="N32" s="67">
        <v>3227</v>
      </c>
      <c r="O32" s="68">
        <v>299</v>
      </c>
      <c r="P32" s="69">
        <v>469</v>
      </c>
      <c r="Q32" s="67">
        <v>242</v>
      </c>
      <c r="R32" s="67">
        <v>31</v>
      </c>
      <c r="S32" s="67">
        <v>1</v>
      </c>
      <c r="T32" s="67">
        <v>2617</v>
      </c>
      <c r="U32" s="67">
        <v>335</v>
      </c>
      <c r="V32" s="68">
        <v>675</v>
      </c>
      <c r="W32" s="69">
        <v>2075</v>
      </c>
      <c r="X32" s="67">
        <v>165</v>
      </c>
      <c r="Y32" s="67">
        <v>635</v>
      </c>
      <c r="Z32" s="67">
        <v>169</v>
      </c>
      <c r="AA32" s="67">
        <v>68</v>
      </c>
      <c r="AB32" s="67">
        <v>321</v>
      </c>
      <c r="AC32" s="67">
        <v>169</v>
      </c>
      <c r="AD32" s="214">
        <v>1</v>
      </c>
      <c r="AE32" s="69">
        <v>160</v>
      </c>
      <c r="AF32" s="67">
        <v>83815</v>
      </c>
      <c r="AG32" s="67">
        <v>1</v>
      </c>
      <c r="AH32" s="67">
        <v>187</v>
      </c>
      <c r="AI32" s="67">
        <v>145</v>
      </c>
      <c r="AJ32" s="67">
        <v>608</v>
      </c>
      <c r="AK32" s="67">
        <v>793</v>
      </c>
      <c r="AL32" s="67">
        <v>1</v>
      </c>
      <c r="AM32" s="67">
        <v>102</v>
      </c>
      <c r="AN32" s="68">
        <v>36</v>
      </c>
    </row>
    <row r="33" spans="1:41" ht="24" customHeight="1" x14ac:dyDescent="0.2">
      <c r="A33" s="66">
        <v>24</v>
      </c>
      <c r="B33" s="251" t="s">
        <v>46</v>
      </c>
      <c r="C33" s="69">
        <v>2</v>
      </c>
      <c r="D33" s="67">
        <v>1202</v>
      </c>
      <c r="E33" s="67">
        <v>9</v>
      </c>
      <c r="F33" s="67">
        <v>10050</v>
      </c>
      <c r="G33" s="67">
        <v>296</v>
      </c>
      <c r="H33" s="67">
        <v>7653</v>
      </c>
      <c r="I33" s="67">
        <v>4890</v>
      </c>
      <c r="J33" s="67">
        <v>677</v>
      </c>
      <c r="K33" s="67">
        <v>5784</v>
      </c>
      <c r="L33" s="67">
        <v>3947</v>
      </c>
      <c r="M33" s="67">
        <v>843</v>
      </c>
      <c r="N33" s="67">
        <v>2223</v>
      </c>
      <c r="O33" s="68">
        <v>177</v>
      </c>
      <c r="P33" s="69">
        <v>356</v>
      </c>
      <c r="Q33" s="67">
        <v>157</v>
      </c>
      <c r="R33" s="67">
        <v>26</v>
      </c>
      <c r="S33" s="67">
        <v>0</v>
      </c>
      <c r="T33" s="67">
        <v>1823</v>
      </c>
      <c r="U33" s="67">
        <v>419</v>
      </c>
      <c r="V33" s="68">
        <v>659</v>
      </c>
      <c r="W33" s="69">
        <v>1702</v>
      </c>
      <c r="X33" s="67">
        <v>152</v>
      </c>
      <c r="Y33" s="67">
        <v>795</v>
      </c>
      <c r="Z33" s="67">
        <v>133</v>
      </c>
      <c r="AA33" s="67">
        <v>54</v>
      </c>
      <c r="AB33" s="67">
        <v>242</v>
      </c>
      <c r="AC33" s="67">
        <v>132</v>
      </c>
      <c r="AD33" s="214">
        <v>0</v>
      </c>
      <c r="AE33" s="69">
        <v>194</v>
      </c>
      <c r="AF33" s="67">
        <v>53101</v>
      </c>
      <c r="AG33" s="67">
        <v>6</v>
      </c>
      <c r="AH33" s="67">
        <v>1633</v>
      </c>
      <c r="AI33" s="67">
        <v>181</v>
      </c>
      <c r="AJ33" s="67">
        <v>280</v>
      </c>
      <c r="AK33" s="67">
        <v>248</v>
      </c>
      <c r="AL33" s="67">
        <v>0</v>
      </c>
      <c r="AM33" s="67">
        <v>85</v>
      </c>
      <c r="AN33" s="68">
        <v>19</v>
      </c>
    </row>
    <row r="34" spans="1:41" ht="24" customHeight="1" x14ac:dyDescent="0.2">
      <c r="A34" s="70">
        <v>25</v>
      </c>
      <c r="B34" s="252" t="s">
        <v>202</v>
      </c>
      <c r="C34" s="74">
        <v>0</v>
      </c>
      <c r="D34" s="72">
        <v>681</v>
      </c>
      <c r="E34" s="72">
        <v>0</v>
      </c>
      <c r="F34" s="72">
        <v>6734</v>
      </c>
      <c r="G34" s="72">
        <v>159</v>
      </c>
      <c r="H34" s="72">
        <v>5447</v>
      </c>
      <c r="I34" s="72">
        <v>3360</v>
      </c>
      <c r="J34" s="72">
        <v>634</v>
      </c>
      <c r="K34" s="72">
        <v>4046</v>
      </c>
      <c r="L34" s="72">
        <v>3026</v>
      </c>
      <c r="M34" s="72">
        <v>763</v>
      </c>
      <c r="N34" s="72">
        <v>1728</v>
      </c>
      <c r="O34" s="73">
        <v>249</v>
      </c>
      <c r="P34" s="74">
        <v>282</v>
      </c>
      <c r="Q34" s="72">
        <v>111</v>
      </c>
      <c r="R34" s="72">
        <v>30</v>
      </c>
      <c r="S34" s="72">
        <v>1</v>
      </c>
      <c r="T34" s="72">
        <v>1008</v>
      </c>
      <c r="U34" s="72">
        <v>175</v>
      </c>
      <c r="V34" s="73">
        <v>363</v>
      </c>
      <c r="W34" s="74">
        <v>1415</v>
      </c>
      <c r="X34" s="72">
        <v>132</v>
      </c>
      <c r="Y34" s="72">
        <v>742</v>
      </c>
      <c r="Z34" s="72">
        <v>86</v>
      </c>
      <c r="AA34" s="72">
        <v>37</v>
      </c>
      <c r="AB34" s="72">
        <v>215</v>
      </c>
      <c r="AC34" s="72">
        <v>110</v>
      </c>
      <c r="AD34" s="215">
        <v>0</v>
      </c>
      <c r="AE34" s="74">
        <v>80</v>
      </c>
      <c r="AF34" s="72">
        <v>20798</v>
      </c>
      <c r="AG34" s="72">
        <v>0</v>
      </c>
      <c r="AH34" s="72">
        <v>0</v>
      </c>
      <c r="AI34" s="72">
        <v>46</v>
      </c>
      <c r="AJ34" s="72">
        <v>192</v>
      </c>
      <c r="AK34" s="72">
        <v>100</v>
      </c>
      <c r="AL34" s="72">
        <v>0</v>
      </c>
      <c r="AM34" s="72">
        <v>33</v>
      </c>
      <c r="AN34" s="73">
        <v>9</v>
      </c>
    </row>
    <row r="35" spans="1:41" ht="24" customHeight="1" x14ac:dyDescent="0.2">
      <c r="A35" s="79"/>
      <c r="B35" s="253" t="s">
        <v>289</v>
      </c>
      <c r="C35" s="258">
        <f>SUM(C24:C34)</f>
        <v>9</v>
      </c>
      <c r="D35" s="75">
        <f t="shared" ref="D35:AN35" si="1">SUM(D24:D34)</f>
        <v>11976</v>
      </c>
      <c r="E35" s="75">
        <f t="shared" ref="E35" si="2">SUM(E24:E34)</f>
        <v>34</v>
      </c>
      <c r="F35" s="75">
        <f t="shared" si="1"/>
        <v>105483</v>
      </c>
      <c r="G35" s="75">
        <f t="shared" si="1"/>
        <v>3589</v>
      </c>
      <c r="H35" s="75">
        <f t="shared" si="1"/>
        <v>83026</v>
      </c>
      <c r="I35" s="75">
        <f t="shared" si="1"/>
        <v>55233</v>
      </c>
      <c r="J35" s="75">
        <f t="shared" si="1"/>
        <v>7900</v>
      </c>
      <c r="K35" s="75">
        <f t="shared" si="1"/>
        <v>62123</v>
      </c>
      <c r="L35" s="75">
        <f t="shared" si="1"/>
        <v>44264</v>
      </c>
      <c r="M35" s="75">
        <f t="shared" si="1"/>
        <v>11107</v>
      </c>
      <c r="N35" s="75">
        <f t="shared" si="1"/>
        <v>24509</v>
      </c>
      <c r="O35" s="239">
        <f t="shared" si="1"/>
        <v>2364</v>
      </c>
      <c r="P35" s="258">
        <f t="shared" si="1"/>
        <v>3607</v>
      </c>
      <c r="Q35" s="75">
        <f t="shared" si="1"/>
        <v>1759</v>
      </c>
      <c r="R35" s="75">
        <f t="shared" si="1"/>
        <v>299</v>
      </c>
      <c r="S35" s="75">
        <f t="shared" si="1"/>
        <v>5</v>
      </c>
      <c r="T35" s="75">
        <f t="shared" si="1"/>
        <v>21268</v>
      </c>
      <c r="U35" s="75">
        <f t="shared" si="1"/>
        <v>3646</v>
      </c>
      <c r="V35" s="239">
        <f t="shared" si="1"/>
        <v>5519</v>
      </c>
      <c r="W35" s="258">
        <f t="shared" si="1"/>
        <v>17703</v>
      </c>
      <c r="X35" s="75">
        <f t="shared" si="1"/>
        <v>1340</v>
      </c>
      <c r="Y35" s="75">
        <f t="shared" si="1"/>
        <v>6652</v>
      </c>
      <c r="Z35" s="75">
        <f t="shared" si="1"/>
        <v>1356</v>
      </c>
      <c r="AA35" s="75">
        <f t="shared" si="1"/>
        <v>547</v>
      </c>
      <c r="AB35" s="75">
        <f t="shared" si="1"/>
        <v>2390</v>
      </c>
      <c r="AC35" s="75">
        <f t="shared" si="1"/>
        <v>1208</v>
      </c>
      <c r="AD35" s="277">
        <f t="shared" si="1"/>
        <v>2</v>
      </c>
      <c r="AE35" s="258">
        <f t="shared" si="1"/>
        <v>1198</v>
      </c>
      <c r="AF35" s="75">
        <f t="shared" si="1"/>
        <v>472870</v>
      </c>
      <c r="AG35" s="75">
        <f t="shared" si="1"/>
        <v>12</v>
      </c>
      <c r="AH35" s="75">
        <f t="shared" si="1"/>
        <v>3529</v>
      </c>
      <c r="AI35" s="75">
        <f t="shared" si="1"/>
        <v>989</v>
      </c>
      <c r="AJ35" s="75">
        <f t="shared" si="1"/>
        <v>4738</v>
      </c>
      <c r="AK35" s="75">
        <f t="shared" si="1"/>
        <v>3684</v>
      </c>
      <c r="AL35" s="75">
        <f t="shared" si="1"/>
        <v>4</v>
      </c>
      <c r="AM35" s="75">
        <f t="shared" si="1"/>
        <v>782</v>
      </c>
      <c r="AN35" s="239">
        <f t="shared" si="1"/>
        <v>239</v>
      </c>
    </row>
    <row r="36" spans="1:41" ht="24" customHeight="1" thickBot="1" x14ac:dyDescent="0.2">
      <c r="A36" s="80"/>
      <c r="B36" s="254" t="s">
        <v>47</v>
      </c>
      <c r="C36" s="259">
        <f t="shared" ref="C36:AN36" si="3">SUM(C23,C35)</f>
        <v>78</v>
      </c>
      <c r="D36" s="81">
        <f t="shared" si="3"/>
        <v>89618</v>
      </c>
      <c r="E36" s="81">
        <f t="shared" ref="E36" si="4">SUM(E23,E35)</f>
        <v>288</v>
      </c>
      <c r="F36" s="81">
        <f t="shared" si="3"/>
        <v>879462</v>
      </c>
      <c r="G36" s="81">
        <f t="shared" si="3"/>
        <v>34470</v>
      </c>
      <c r="H36" s="81">
        <f t="shared" si="3"/>
        <v>679844</v>
      </c>
      <c r="I36" s="81">
        <f t="shared" si="3"/>
        <v>459180</v>
      </c>
      <c r="J36" s="81">
        <f t="shared" si="3"/>
        <v>63012</v>
      </c>
      <c r="K36" s="81">
        <f t="shared" si="3"/>
        <v>512931</v>
      </c>
      <c r="L36" s="81">
        <f t="shared" si="3"/>
        <v>356573</v>
      </c>
      <c r="M36" s="81">
        <f t="shared" si="3"/>
        <v>90655</v>
      </c>
      <c r="N36" s="81">
        <f t="shared" si="3"/>
        <v>184213</v>
      </c>
      <c r="O36" s="240">
        <f t="shared" si="3"/>
        <v>12127</v>
      </c>
      <c r="P36" s="259">
        <f t="shared" si="3"/>
        <v>26712</v>
      </c>
      <c r="Q36" s="81">
        <f t="shared" si="3"/>
        <v>16643</v>
      </c>
      <c r="R36" s="81">
        <f t="shared" si="3"/>
        <v>2158</v>
      </c>
      <c r="S36" s="81">
        <f t="shared" si="3"/>
        <v>53</v>
      </c>
      <c r="T36" s="81">
        <f t="shared" si="3"/>
        <v>178589</v>
      </c>
      <c r="U36" s="81">
        <f t="shared" si="3"/>
        <v>29995</v>
      </c>
      <c r="V36" s="240">
        <f t="shared" si="3"/>
        <v>43549</v>
      </c>
      <c r="W36" s="259">
        <f t="shared" si="3"/>
        <v>131307</v>
      </c>
      <c r="X36" s="81">
        <f t="shared" si="3"/>
        <v>10408</v>
      </c>
      <c r="Y36" s="81">
        <f t="shared" si="3"/>
        <v>38690</v>
      </c>
      <c r="Z36" s="81">
        <f t="shared" si="3"/>
        <v>10873</v>
      </c>
      <c r="AA36" s="81">
        <f t="shared" si="3"/>
        <v>4487</v>
      </c>
      <c r="AB36" s="81">
        <f t="shared" si="3"/>
        <v>16966</v>
      </c>
      <c r="AC36" s="81">
        <f t="shared" si="3"/>
        <v>8342</v>
      </c>
      <c r="AD36" s="331">
        <f t="shared" si="3"/>
        <v>5</v>
      </c>
      <c r="AE36" s="259">
        <f t="shared" si="3"/>
        <v>9691</v>
      </c>
      <c r="AF36" s="81">
        <f t="shared" si="3"/>
        <v>6508849</v>
      </c>
      <c r="AG36" s="81">
        <f t="shared" si="3"/>
        <v>133</v>
      </c>
      <c r="AH36" s="81">
        <f t="shared" si="3"/>
        <v>139191</v>
      </c>
      <c r="AI36" s="81">
        <f t="shared" si="3"/>
        <v>8671</v>
      </c>
      <c r="AJ36" s="81">
        <f t="shared" si="3"/>
        <v>44048</v>
      </c>
      <c r="AK36" s="81">
        <f t="shared" si="3"/>
        <v>37648</v>
      </c>
      <c r="AL36" s="81">
        <f t="shared" si="3"/>
        <v>111</v>
      </c>
      <c r="AM36" s="81">
        <f t="shared" si="3"/>
        <v>7273</v>
      </c>
      <c r="AN36" s="240">
        <f t="shared" si="3"/>
        <v>2283</v>
      </c>
    </row>
    <row r="37" spans="1:41" x14ac:dyDescent="0.1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</row>
    <row r="38" spans="1:41" x14ac:dyDescent="0.15">
      <c r="B38" s="157" t="s">
        <v>444</v>
      </c>
      <c r="C38" s="33">
        <f t="shared" ref="C38:AN38" si="5">SUM(C9:C22,C24:C34)</f>
        <v>78</v>
      </c>
      <c r="D38" s="33">
        <f t="shared" si="5"/>
        <v>89618</v>
      </c>
      <c r="E38" s="33">
        <f t="shared" ref="E38" si="6">SUM(E9:E22,E24:E34)</f>
        <v>288</v>
      </c>
      <c r="F38" s="33">
        <f t="shared" si="5"/>
        <v>879462</v>
      </c>
      <c r="G38" s="33">
        <f t="shared" si="5"/>
        <v>34470</v>
      </c>
      <c r="H38" s="33">
        <f t="shared" si="5"/>
        <v>679844</v>
      </c>
      <c r="I38" s="33">
        <f t="shared" si="5"/>
        <v>459180</v>
      </c>
      <c r="J38" s="33">
        <f t="shared" si="5"/>
        <v>63012</v>
      </c>
      <c r="K38" s="33">
        <f t="shared" si="5"/>
        <v>512931</v>
      </c>
      <c r="L38" s="33">
        <f t="shared" si="5"/>
        <v>356573</v>
      </c>
      <c r="M38" s="33">
        <f t="shared" si="5"/>
        <v>90655</v>
      </c>
      <c r="N38" s="33">
        <f t="shared" si="5"/>
        <v>184213</v>
      </c>
      <c r="O38" s="33">
        <f t="shared" si="5"/>
        <v>12127</v>
      </c>
      <c r="P38" s="33">
        <f t="shared" si="5"/>
        <v>26712</v>
      </c>
      <c r="Q38" s="33">
        <f t="shared" si="5"/>
        <v>16643</v>
      </c>
      <c r="R38" s="33">
        <f t="shared" si="5"/>
        <v>2158</v>
      </c>
      <c r="S38" s="33">
        <f t="shared" si="5"/>
        <v>53</v>
      </c>
      <c r="T38" s="33">
        <f t="shared" si="5"/>
        <v>178589</v>
      </c>
      <c r="U38" s="33">
        <f t="shared" si="5"/>
        <v>29995</v>
      </c>
      <c r="V38" s="33">
        <f t="shared" si="5"/>
        <v>43549</v>
      </c>
      <c r="W38" s="33">
        <f t="shared" si="5"/>
        <v>131307</v>
      </c>
      <c r="X38" s="33">
        <f t="shared" si="5"/>
        <v>10408</v>
      </c>
      <c r="Y38" s="33">
        <f t="shared" si="5"/>
        <v>38690</v>
      </c>
      <c r="Z38" s="33">
        <f t="shared" si="5"/>
        <v>10873</v>
      </c>
      <c r="AA38" s="33">
        <f t="shared" si="5"/>
        <v>4487</v>
      </c>
      <c r="AB38" s="33">
        <f t="shared" si="5"/>
        <v>16966</v>
      </c>
      <c r="AC38" s="33">
        <f t="shared" si="5"/>
        <v>8342</v>
      </c>
      <c r="AD38" s="33">
        <f t="shared" si="5"/>
        <v>5</v>
      </c>
      <c r="AE38" s="33">
        <f t="shared" si="5"/>
        <v>9691</v>
      </c>
      <c r="AF38" s="33">
        <f t="shared" si="5"/>
        <v>6508849</v>
      </c>
      <c r="AG38" s="33">
        <f t="shared" si="5"/>
        <v>133</v>
      </c>
      <c r="AH38" s="33">
        <f t="shared" si="5"/>
        <v>139191</v>
      </c>
      <c r="AI38" s="33">
        <f t="shared" si="5"/>
        <v>8671</v>
      </c>
      <c r="AJ38" s="33">
        <f t="shared" si="5"/>
        <v>44048</v>
      </c>
      <c r="AK38" s="33">
        <f t="shared" si="5"/>
        <v>37648</v>
      </c>
      <c r="AL38" s="33">
        <f t="shared" si="5"/>
        <v>111</v>
      </c>
      <c r="AM38" s="33">
        <f t="shared" si="5"/>
        <v>7273</v>
      </c>
      <c r="AN38" s="33">
        <f t="shared" si="5"/>
        <v>2283</v>
      </c>
    </row>
    <row r="39" spans="1:41" x14ac:dyDescent="0.15">
      <c r="C39" s="33">
        <f>C36-C38</f>
        <v>0</v>
      </c>
      <c r="D39" s="33">
        <f t="shared" ref="D39:AN39" si="7">D36-D38</f>
        <v>0</v>
      </c>
      <c r="E39" s="33">
        <f t="shared" ref="E39" si="8">E36-E38</f>
        <v>0</v>
      </c>
      <c r="F39" s="33">
        <f t="shared" si="7"/>
        <v>0</v>
      </c>
      <c r="G39" s="33">
        <f t="shared" si="7"/>
        <v>0</v>
      </c>
      <c r="H39" s="33">
        <f t="shared" si="7"/>
        <v>0</v>
      </c>
      <c r="I39" s="33">
        <f t="shared" si="7"/>
        <v>0</v>
      </c>
      <c r="J39" s="33">
        <f t="shared" si="7"/>
        <v>0</v>
      </c>
      <c r="K39" s="33">
        <f t="shared" si="7"/>
        <v>0</v>
      </c>
      <c r="L39" s="33">
        <f t="shared" si="7"/>
        <v>0</v>
      </c>
      <c r="M39" s="33">
        <f t="shared" si="7"/>
        <v>0</v>
      </c>
      <c r="N39" s="33">
        <f t="shared" si="7"/>
        <v>0</v>
      </c>
      <c r="O39" s="33">
        <f t="shared" si="7"/>
        <v>0</v>
      </c>
      <c r="P39" s="33">
        <f t="shared" si="7"/>
        <v>0</v>
      </c>
      <c r="Q39" s="33">
        <f t="shared" si="7"/>
        <v>0</v>
      </c>
      <c r="R39" s="33">
        <f t="shared" si="7"/>
        <v>0</v>
      </c>
      <c r="S39" s="33">
        <f t="shared" si="7"/>
        <v>0</v>
      </c>
      <c r="T39" s="33">
        <f t="shared" si="7"/>
        <v>0</v>
      </c>
      <c r="U39" s="33">
        <f t="shared" si="7"/>
        <v>0</v>
      </c>
      <c r="V39" s="33">
        <f t="shared" si="7"/>
        <v>0</v>
      </c>
      <c r="W39" s="33">
        <f t="shared" si="7"/>
        <v>0</v>
      </c>
      <c r="X39" s="33">
        <f t="shared" si="7"/>
        <v>0</v>
      </c>
      <c r="Y39" s="33">
        <f t="shared" si="7"/>
        <v>0</v>
      </c>
      <c r="Z39" s="33">
        <f t="shared" si="7"/>
        <v>0</v>
      </c>
      <c r="AA39" s="33">
        <f t="shared" si="7"/>
        <v>0</v>
      </c>
      <c r="AB39" s="33">
        <f t="shared" si="7"/>
        <v>0</v>
      </c>
      <c r="AC39" s="33">
        <f t="shared" si="7"/>
        <v>0</v>
      </c>
      <c r="AD39" s="33">
        <f t="shared" si="7"/>
        <v>0</v>
      </c>
      <c r="AE39" s="33">
        <f t="shared" si="7"/>
        <v>0</v>
      </c>
      <c r="AF39" s="33">
        <f t="shared" si="7"/>
        <v>0</v>
      </c>
      <c r="AG39" s="33">
        <f t="shared" si="7"/>
        <v>0</v>
      </c>
      <c r="AH39" s="33">
        <f t="shared" si="7"/>
        <v>0</v>
      </c>
      <c r="AI39" s="33">
        <f t="shared" si="7"/>
        <v>0</v>
      </c>
      <c r="AJ39" s="33">
        <f t="shared" si="7"/>
        <v>0</v>
      </c>
      <c r="AK39" s="33">
        <f t="shared" si="7"/>
        <v>0</v>
      </c>
      <c r="AL39" s="33">
        <f t="shared" si="7"/>
        <v>0</v>
      </c>
      <c r="AM39" s="33">
        <f t="shared" si="7"/>
        <v>0</v>
      </c>
      <c r="AN39" s="33">
        <f t="shared" si="7"/>
        <v>0</v>
      </c>
      <c r="AO39" s="33"/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46" firstPageNumber="28" orientation="landscape" useFirstPageNumber="1" r:id="rId1"/>
  <headerFooter alignWithMargins="0"/>
  <colBreaks count="3" manualBreakCount="3">
    <brk id="15" max="36" man="1"/>
    <brk id="22" max="36" man="1"/>
    <brk id="30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11" width="22.125" style="7" customWidth="1"/>
    <col min="12" max="16384" width="11" style="7"/>
  </cols>
  <sheetData>
    <row r="1" spans="1:11" ht="20.100000000000001" customHeight="1" x14ac:dyDescent="0.15"/>
    <row r="2" spans="1:11" ht="20.100000000000001" customHeight="1" x14ac:dyDescent="0.15">
      <c r="B2" s="25"/>
      <c r="C2" s="288" t="s">
        <v>674</v>
      </c>
    </row>
    <row r="3" spans="1:11" s="26" customFormat="1" ht="20.100000000000001" customHeight="1" thickBot="1" x14ac:dyDescent="0.2">
      <c r="K3" s="157" t="s">
        <v>400</v>
      </c>
    </row>
    <row r="4" spans="1:11" ht="24" customHeight="1" x14ac:dyDescent="0.15">
      <c r="A4" s="27"/>
      <c r="B4" s="243"/>
      <c r="C4" s="184"/>
      <c r="D4" s="30" t="s">
        <v>136</v>
      </c>
      <c r="E4" s="30"/>
      <c r="F4" s="30"/>
      <c r="G4" s="30"/>
      <c r="H4" s="29" t="s">
        <v>137</v>
      </c>
      <c r="I4" s="172"/>
      <c r="J4" s="173"/>
      <c r="K4" s="174"/>
    </row>
    <row r="5" spans="1:11" ht="24" customHeight="1" x14ac:dyDescent="0.15">
      <c r="A5" s="32"/>
      <c r="B5" s="244"/>
      <c r="C5" s="153" t="s">
        <v>138</v>
      </c>
      <c r="D5" s="133" t="s">
        <v>139</v>
      </c>
      <c r="E5" s="132"/>
      <c r="F5" s="109"/>
      <c r="G5" s="175"/>
      <c r="H5" s="176" t="s">
        <v>140</v>
      </c>
      <c r="I5" s="91"/>
      <c r="J5" s="158"/>
      <c r="K5" s="177" t="s">
        <v>141</v>
      </c>
    </row>
    <row r="6" spans="1:11" ht="24" customHeight="1" x14ac:dyDescent="0.2">
      <c r="A6" s="42" t="s">
        <v>9</v>
      </c>
      <c r="B6" s="245"/>
      <c r="C6" s="154" t="s">
        <v>14</v>
      </c>
      <c r="D6" s="178" t="s">
        <v>91</v>
      </c>
      <c r="E6" s="158" t="s">
        <v>142</v>
      </c>
      <c r="F6" s="47" t="s">
        <v>143</v>
      </c>
      <c r="G6" s="179" t="s">
        <v>14</v>
      </c>
      <c r="H6" s="180" t="s">
        <v>91</v>
      </c>
      <c r="I6" s="181" t="s">
        <v>142</v>
      </c>
      <c r="J6" s="47" t="s">
        <v>144</v>
      </c>
      <c r="K6" s="177" t="s">
        <v>145</v>
      </c>
    </row>
    <row r="7" spans="1:11" ht="24" customHeight="1" x14ac:dyDescent="0.2">
      <c r="A7" s="32"/>
      <c r="B7" s="40"/>
      <c r="C7" s="154"/>
      <c r="D7" s="54"/>
      <c r="E7" s="39"/>
      <c r="F7" s="47"/>
      <c r="G7" s="179"/>
      <c r="H7" s="182"/>
      <c r="I7" s="47"/>
      <c r="J7" s="183"/>
      <c r="K7" s="177" t="s">
        <v>14</v>
      </c>
    </row>
    <row r="8" spans="1:11" s="337" customFormat="1" ht="24" customHeight="1" x14ac:dyDescent="0.2">
      <c r="A8" s="334"/>
      <c r="B8" s="335"/>
      <c r="C8" s="321" t="s">
        <v>146</v>
      </c>
      <c r="D8" s="9" t="s">
        <v>147</v>
      </c>
      <c r="E8" s="9" t="s">
        <v>148</v>
      </c>
      <c r="F8" s="351" t="s">
        <v>149</v>
      </c>
      <c r="G8" s="18" t="s">
        <v>150</v>
      </c>
      <c r="H8" s="15" t="s">
        <v>151</v>
      </c>
      <c r="I8" s="352" t="s">
        <v>152</v>
      </c>
      <c r="J8" s="9" t="s">
        <v>153</v>
      </c>
      <c r="K8" s="12" t="s">
        <v>154</v>
      </c>
    </row>
    <row r="9" spans="1:11" ht="24" customHeight="1" x14ac:dyDescent="0.2">
      <c r="A9" s="62">
        <v>1</v>
      </c>
      <c r="B9" s="246" t="s">
        <v>28</v>
      </c>
      <c r="C9" s="65">
        <v>12678</v>
      </c>
      <c r="D9" s="63">
        <v>2317</v>
      </c>
      <c r="E9" s="63">
        <v>944</v>
      </c>
      <c r="F9" s="63">
        <v>7074045</v>
      </c>
      <c r="G9" s="63">
        <v>2758</v>
      </c>
      <c r="H9" s="63">
        <v>329</v>
      </c>
      <c r="I9" s="63">
        <v>74</v>
      </c>
      <c r="J9" s="63">
        <v>275735</v>
      </c>
      <c r="K9" s="64">
        <v>376</v>
      </c>
    </row>
    <row r="10" spans="1:11" ht="24" customHeight="1" x14ac:dyDescent="0.2">
      <c r="A10" s="66">
        <v>2</v>
      </c>
      <c r="B10" s="247" t="s">
        <v>29</v>
      </c>
      <c r="C10" s="69">
        <v>3352</v>
      </c>
      <c r="D10" s="67">
        <v>790</v>
      </c>
      <c r="E10" s="67">
        <v>269</v>
      </c>
      <c r="F10" s="67">
        <v>2285011</v>
      </c>
      <c r="G10" s="67">
        <v>906</v>
      </c>
      <c r="H10" s="67">
        <v>98</v>
      </c>
      <c r="I10" s="67">
        <v>30</v>
      </c>
      <c r="J10" s="67">
        <v>87706</v>
      </c>
      <c r="K10" s="68">
        <v>119</v>
      </c>
    </row>
    <row r="11" spans="1:11" ht="24" customHeight="1" x14ac:dyDescent="0.2">
      <c r="A11" s="66">
        <v>3</v>
      </c>
      <c r="B11" s="247" t="s">
        <v>30</v>
      </c>
      <c r="C11" s="69">
        <v>3316</v>
      </c>
      <c r="D11" s="67">
        <v>862</v>
      </c>
      <c r="E11" s="67">
        <v>574</v>
      </c>
      <c r="F11" s="67">
        <v>2776121</v>
      </c>
      <c r="G11" s="67">
        <v>1071</v>
      </c>
      <c r="H11" s="67">
        <v>172</v>
      </c>
      <c r="I11" s="67">
        <v>62</v>
      </c>
      <c r="J11" s="67">
        <v>168355</v>
      </c>
      <c r="K11" s="68">
        <v>213</v>
      </c>
    </row>
    <row r="12" spans="1:11" ht="24" customHeight="1" x14ac:dyDescent="0.2">
      <c r="A12" s="66">
        <v>4</v>
      </c>
      <c r="B12" s="247" t="s">
        <v>31</v>
      </c>
      <c r="C12" s="69">
        <v>2735</v>
      </c>
      <c r="D12" s="67">
        <v>640</v>
      </c>
      <c r="E12" s="67">
        <v>292</v>
      </c>
      <c r="F12" s="67">
        <v>1837898</v>
      </c>
      <c r="G12" s="67">
        <v>761</v>
      </c>
      <c r="H12" s="67">
        <v>68</v>
      </c>
      <c r="I12" s="67">
        <v>22</v>
      </c>
      <c r="J12" s="67">
        <v>65096</v>
      </c>
      <c r="K12" s="68">
        <v>80</v>
      </c>
    </row>
    <row r="13" spans="1:11" ht="24" customHeight="1" x14ac:dyDescent="0.2">
      <c r="A13" s="66">
        <v>5</v>
      </c>
      <c r="B13" s="247" t="s">
        <v>32</v>
      </c>
      <c r="C13" s="69">
        <v>2324</v>
      </c>
      <c r="D13" s="67">
        <v>588</v>
      </c>
      <c r="E13" s="67">
        <v>458</v>
      </c>
      <c r="F13" s="67">
        <v>2102880</v>
      </c>
      <c r="G13" s="67">
        <v>739</v>
      </c>
      <c r="H13" s="67">
        <v>98</v>
      </c>
      <c r="I13" s="67">
        <v>37</v>
      </c>
      <c r="J13" s="67">
        <v>95000</v>
      </c>
      <c r="K13" s="68">
        <v>121</v>
      </c>
    </row>
    <row r="14" spans="1:11" ht="24" customHeight="1" x14ac:dyDescent="0.2">
      <c r="A14" s="66">
        <v>6</v>
      </c>
      <c r="B14" s="247" t="s">
        <v>33</v>
      </c>
      <c r="C14" s="69">
        <v>1793</v>
      </c>
      <c r="D14" s="67">
        <v>410</v>
      </c>
      <c r="E14" s="67">
        <v>245</v>
      </c>
      <c r="F14" s="67">
        <v>1264133</v>
      </c>
      <c r="G14" s="67">
        <v>521</v>
      </c>
      <c r="H14" s="67">
        <v>40</v>
      </c>
      <c r="I14" s="67">
        <v>18</v>
      </c>
      <c r="J14" s="67">
        <v>38902</v>
      </c>
      <c r="K14" s="68">
        <v>56</v>
      </c>
    </row>
    <row r="15" spans="1:11" ht="24" customHeight="1" x14ac:dyDescent="0.2">
      <c r="A15" s="66">
        <v>7</v>
      </c>
      <c r="B15" s="247" t="s">
        <v>34</v>
      </c>
      <c r="C15" s="69">
        <v>3426</v>
      </c>
      <c r="D15" s="67">
        <v>735</v>
      </c>
      <c r="E15" s="67">
        <v>390</v>
      </c>
      <c r="F15" s="67">
        <v>2348683</v>
      </c>
      <c r="G15" s="67">
        <v>882</v>
      </c>
      <c r="H15" s="67">
        <v>184</v>
      </c>
      <c r="I15" s="67">
        <v>49</v>
      </c>
      <c r="J15" s="67">
        <v>169254</v>
      </c>
      <c r="K15" s="68">
        <v>214</v>
      </c>
    </row>
    <row r="16" spans="1:11" ht="24" customHeight="1" x14ac:dyDescent="0.2">
      <c r="A16" s="66">
        <v>8</v>
      </c>
      <c r="B16" s="247" t="s">
        <v>35</v>
      </c>
      <c r="C16" s="69">
        <v>2015</v>
      </c>
      <c r="D16" s="67">
        <v>704</v>
      </c>
      <c r="E16" s="67">
        <v>571</v>
      </c>
      <c r="F16" s="67">
        <v>2728896</v>
      </c>
      <c r="G16" s="67">
        <v>868</v>
      </c>
      <c r="H16" s="67">
        <v>100</v>
      </c>
      <c r="I16" s="67">
        <v>38</v>
      </c>
      <c r="J16" s="67">
        <v>98110</v>
      </c>
      <c r="K16" s="68">
        <v>115</v>
      </c>
    </row>
    <row r="17" spans="1:11" ht="24" customHeight="1" x14ac:dyDescent="0.2">
      <c r="A17" s="66">
        <v>9</v>
      </c>
      <c r="B17" s="247" t="s">
        <v>36</v>
      </c>
      <c r="C17" s="69">
        <v>1952</v>
      </c>
      <c r="D17" s="67">
        <v>567</v>
      </c>
      <c r="E17" s="67">
        <v>431</v>
      </c>
      <c r="F17" s="67">
        <v>1851876</v>
      </c>
      <c r="G17" s="67">
        <v>720</v>
      </c>
      <c r="H17" s="67">
        <v>158</v>
      </c>
      <c r="I17" s="67">
        <v>49</v>
      </c>
      <c r="J17" s="67">
        <v>154178</v>
      </c>
      <c r="K17" s="68">
        <v>182</v>
      </c>
    </row>
    <row r="18" spans="1:11" ht="24" customHeight="1" x14ac:dyDescent="0.2">
      <c r="A18" s="66">
        <v>10</v>
      </c>
      <c r="B18" s="247" t="s">
        <v>181</v>
      </c>
      <c r="C18" s="69">
        <v>645</v>
      </c>
      <c r="D18" s="67">
        <v>144</v>
      </c>
      <c r="E18" s="67">
        <v>102</v>
      </c>
      <c r="F18" s="67">
        <v>441487</v>
      </c>
      <c r="G18" s="67">
        <v>186</v>
      </c>
      <c r="H18" s="67">
        <v>26</v>
      </c>
      <c r="I18" s="67">
        <v>16</v>
      </c>
      <c r="J18" s="67">
        <v>29429</v>
      </c>
      <c r="K18" s="68">
        <v>34</v>
      </c>
    </row>
    <row r="19" spans="1:11" ht="24" customHeight="1" x14ac:dyDescent="0.2">
      <c r="A19" s="66">
        <v>11</v>
      </c>
      <c r="B19" s="247" t="s">
        <v>182</v>
      </c>
      <c r="C19" s="69">
        <v>2776</v>
      </c>
      <c r="D19" s="67">
        <v>685</v>
      </c>
      <c r="E19" s="67">
        <v>527</v>
      </c>
      <c r="F19" s="67">
        <v>2341189</v>
      </c>
      <c r="G19" s="67">
        <v>856</v>
      </c>
      <c r="H19" s="67">
        <v>127</v>
      </c>
      <c r="I19" s="67">
        <v>50</v>
      </c>
      <c r="J19" s="67">
        <v>123859</v>
      </c>
      <c r="K19" s="68">
        <v>146</v>
      </c>
    </row>
    <row r="20" spans="1:11" ht="24" customHeight="1" x14ac:dyDescent="0.2">
      <c r="A20" s="70">
        <v>12</v>
      </c>
      <c r="B20" s="248" t="s">
        <v>183</v>
      </c>
      <c r="C20" s="69">
        <v>944</v>
      </c>
      <c r="D20" s="67">
        <v>242</v>
      </c>
      <c r="E20" s="67">
        <v>183</v>
      </c>
      <c r="F20" s="67">
        <v>784117</v>
      </c>
      <c r="G20" s="67">
        <v>303</v>
      </c>
      <c r="H20" s="67">
        <v>86</v>
      </c>
      <c r="I20" s="67">
        <v>36</v>
      </c>
      <c r="J20" s="67">
        <v>86493</v>
      </c>
      <c r="K20" s="68">
        <v>103</v>
      </c>
    </row>
    <row r="21" spans="1:11" ht="24" customHeight="1" x14ac:dyDescent="0.2">
      <c r="A21" s="66">
        <v>13</v>
      </c>
      <c r="B21" s="247" t="s">
        <v>198</v>
      </c>
      <c r="C21" s="69">
        <v>565</v>
      </c>
      <c r="D21" s="67">
        <v>158</v>
      </c>
      <c r="E21" s="67">
        <v>136</v>
      </c>
      <c r="F21" s="67">
        <v>519553</v>
      </c>
      <c r="G21" s="67">
        <v>207</v>
      </c>
      <c r="H21" s="67">
        <v>30</v>
      </c>
      <c r="I21" s="67">
        <v>11</v>
      </c>
      <c r="J21" s="67">
        <v>30331</v>
      </c>
      <c r="K21" s="68">
        <v>36</v>
      </c>
    </row>
    <row r="22" spans="1:11" ht="24" customHeight="1" x14ac:dyDescent="0.2">
      <c r="A22" s="61">
        <v>14</v>
      </c>
      <c r="B22" s="276" t="s">
        <v>199</v>
      </c>
      <c r="C22" s="74">
        <v>1253</v>
      </c>
      <c r="D22" s="72">
        <v>328</v>
      </c>
      <c r="E22" s="72">
        <v>205</v>
      </c>
      <c r="F22" s="72">
        <v>1213134</v>
      </c>
      <c r="G22" s="72">
        <v>385</v>
      </c>
      <c r="H22" s="72">
        <v>121</v>
      </c>
      <c r="I22" s="72">
        <v>23</v>
      </c>
      <c r="J22" s="72">
        <v>110899</v>
      </c>
      <c r="K22" s="73">
        <v>134</v>
      </c>
    </row>
    <row r="23" spans="1:11" ht="24" customHeight="1" x14ac:dyDescent="0.2">
      <c r="A23" s="32"/>
      <c r="B23" s="40" t="s">
        <v>288</v>
      </c>
      <c r="C23" s="258">
        <f>SUM(C9:C22)</f>
        <v>39774</v>
      </c>
      <c r="D23" s="75">
        <f>SUM(D9:D22)</f>
        <v>9170</v>
      </c>
      <c r="E23" s="75">
        <f t="shared" ref="E23:K23" si="0">SUM(E9:E22)</f>
        <v>5327</v>
      </c>
      <c r="F23" s="75">
        <f t="shared" si="0"/>
        <v>29569023</v>
      </c>
      <c r="G23" s="75">
        <f t="shared" si="0"/>
        <v>11163</v>
      </c>
      <c r="H23" s="75">
        <f t="shared" si="0"/>
        <v>1637</v>
      </c>
      <c r="I23" s="75">
        <f t="shared" si="0"/>
        <v>515</v>
      </c>
      <c r="J23" s="75">
        <f t="shared" si="0"/>
        <v>1533347</v>
      </c>
      <c r="K23" s="75">
        <f t="shared" si="0"/>
        <v>1929</v>
      </c>
    </row>
    <row r="24" spans="1:11" ht="24" customHeight="1" x14ac:dyDescent="0.2">
      <c r="A24" s="62">
        <v>15</v>
      </c>
      <c r="B24" s="250" t="s">
        <v>180</v>
      </c>
      <c r="C24" s="78">
        <v>572</v>
      </c>
      <c r="D24" s="76">
        <v>169</v>
      </c>
      <c r="E24" s="76">
        <v>112</v>
      </c>
      <c r="F24" s="76">
        <v>541040</v>
      </c>
      <c r="G24" s="76">
        <v>203</v>
      </c>
      <c r="H24" s="76">
        <v>70</v>
      </c>
      <c r="I24" s="76">
        <v>20</v>
      </c>
      <c r="J24" s="76">
        <v>66210</v>
      </c>
      <c r="K24" s="77">
        <v>82</v>
      </c>
    </row>
    <row r="25" spans="1:11" ht="24" customHeight="1" x14ac:dyDescent="0.2">
      <c r="A25" s="66">
        <v>16</v>
      </c>
      <c r="B25" s="251" t="s">
        <v>38</v>
      </c>
      <c r="C25" s="69">
        <v>460</v>
      </c>
      <c r="D25" s="67">
        <v>133</v>
      </c>
      <c r="E25" s="67">
        <v>116</v>
      </c>
      <c r="F25" s="67">
        <v>432172</v>
      </c>
      <c r="G25" s="67">
        <v>170</v>
      </c>
      <c r="H25" s="67">
        <v>37</v>
      </c>
      <c r="I25" s="67">
        <v>15</v>
      </c>
      <c r="J25" s="67">
        <v>37703</v>
      </c>
      <c r="K25" s="68">
        <v>47</v>
      </c>
    </row>
    <row r="26" spans="1:11" ht="24" customHeight="1" x14ac:dyDescent="0.2">
      <c r="A26" s="66">
        <v>17</v>
      </c>
      <c r="B26" s="251" t="s">
        <v>39</v>
      </c>
      <c r="C26" s="69">
        <v>240</v>
      </c>
      <c r="D26" s="67">
        <v>67</v>
      </c>
      <c r="E26" s="67">
        <v>36</v>
      </c>
      <c r="F26" s="67">
        <v>165004</v>
      </c>
      <c r="G26" s="67">
        <v>89</v>
      </c>
      <c r="H26" s="67">
        <v>7</v>
      </c>
      <c r="I26" s="67">
        <v>2</v>
      </c>
      <c r="J26" s="67">
        <v>6385</v>
      </c>
      <c r="K26" s="68">
        <v>8</v>
      </c>
    </row>
    <row r="27" spans="1:11" ht="24" customHeight="1" x14ac:dyDescent="0.2">
      <c r="A27" s="66">
        <v>18</v>
      </c>
      <c r="B27" s="251" t="s">
        <v>40</v>
      </c>
      <c r="C27" s="69">
        <v>256</v>
      </c>
      <c r="D27" s="67">
        <v>68</v>
      </c>
      <c r="E27" s="67">
        <v>62</v>
      </c>
      <c r="F27" s="67">
        <v>240187</v>
      </c>
      <c r="G27" s="67">
        <v>96</v>
      </c>
      <c r="H27" s="67">
        <v>8</v>
      </c>
      <c r="I27" s="67">
        <v>2</v>
      </c>
      <c r="J27" s="67">
        <v>7568</v>
      </c>
      <c r="K27" s="68">
        <v>9</v>
      </c>
    </row>
    <row r="28" spans="1:11" ht="24" customHeight="1" x14ac:dyDescent="0.2">
      <c r="A28" s="66">
        <v>19</v>
      </c>
      <c r="B28" s="251" t="s">
        <v>41</v>
      </c>
      <c r="C28" s="69">
        <v>417</v>
      </c>
      <c r="D28" s="67">
        <v>169</v>
      </c>
      <c r="E28" s="67">
        <v>151</v>
      </c>
      <c r="F28" s="67">
        <v>680098</v>
      </c>
      <c r="G28" s="67">
        <v>205</v>
      </c>
      <c r="H28" s="67">
        <v>37</v>
      </c>
      <c r="I28" s="67">
        <v>7</v>
      </c>
      <c r="J28" s="67">
        <v>34284</v>
      </c>
      <c r="K28" s="68">
        <v>40</v>
      </c>
    </row>
    <row r="29" spans="1:11" ht="24" customHeight="1" x14ac:dyDescent="0.2">
      <c r="A29" s="66">
        <v>20</v>
      </c>
      <c r="B29" s="251" t="s">
        <v>42</v>
      </c>
      <c r="C29" s="69">
        <v>792</v>
      </c>
      <c r="D29" s="67">
        <v>224</v>
      </c>
      <c r="E29" s="67">
        <v>156</v>
      </c>
      <c r="F29" s="67">
        <v>816259</v>
      </c>
      <c r="G29" s="67">
        <v>269</v>
      </c>
      <c r="H29" s="67">
        <v>65</v>
      </c>
      <c r="I29" s="67">
        <v>18</v>
      </c>
      <c r="J29" s="67">
        <v>60929</v>
      </c>
      <c r="K29" s="68">
        <v>73</v>
      </c>
    </row>
    <row r="30" spans="1:11" ht="24" customHeight="1" x14ac:dyDescent="0.2">
      <c r="A30" s="66">
        <v>21</v>
      </c>
      <c r="B30" s="251" t="s">
        <v>43</v>
      </c>
      <c r="C30" s="69">
        <v>432</v>
      </c>
      <c r="D30" s="67">
        <v>95</v>
      </c>
      <c r="E30" s="67">
        <v>71</v>
      </c>
      <c r="F30" s="67">
        <v>357123</v>
      </c>
      <c r="G30" s="67">
        <v>119</v>
      </c>
      <c r="H30" s="67">
        <v>30</v>
      </c>
      <c r="I30" s="67">
        <v>6</v>
      </c>
      <c r="J30" s="67">
        <v>28108</v>
      </c>
      <c r="K30" s="68">
        <v>34</v>
      </c>
    </row>
    <row r="31" spans="1:11" ht="24" customHeight="1" x14ac:dyDescent="0.2">
      <c r="A31" s="66">
        <v>22</v>
      </c>
      <c r="B31" s="251" t="s">
        <v>44</v>
      </c>
      <c r="C31" s="69">
        <v>264</v>
      </c>
      <c r="D31" s="67">
        <v>86</v>
      </c>
      <c r="E31" s="67">
        <v>97</v>
      </c>
      <c r="F31" s="67">
        <v>347713</v>
      </c>
      <c r="G31" s="67">
        <v>118</v>
      </c>
      <c r="H31" s="67">
        <v>15</v>
      </c>
      <c r="I31" s="67">
        <v>9</v>
      </c>
      <c r="J31" s="67">
        <v>15775</v>
      </c>
      <c r="K31" s="68">
        <v>22</v>
      </c>
    </row>
    <row r="32" spans="1:11" ht="24" customHeight="1" x14ac:dyDescent="0.2">
      <c r="A32" s="66">
        <v>23</v>
      </c>
      <c r="B32" s="251" t="s">
        <v>45</v>
      </c>
      <c r="C32" s="69">
        <v>670</v>
      </c>
      <c r="D32" s="67">
        <v>198</v>
      </c>
      <c r="E32" s="67">
        <v>134</v>
      </c>
      <c r="F32" s="67">
        <v>649928</v>
      </c>
      <c r="G32" s="67">
        <v>243</v>
      </c>
      <c r="H32" s="67">
        <v>60</v>
      </c>
      <c r="I32" s="67">
        <v>15</v>
      </c>
      <c r="J32" s="67">
        <v>53763</v>
      </c>
      <c r="K32" s="68">
        <v>70</v>
      </c>
    </row>
    <row r="33" spans="1:11" ht="24" customHeight="1" x14ac:dyDescent="0.2">
      <c r="A33" s="66">
        <v>24</v>
      </c>
      <c r="B33" s="251" t="s">
        <v>46</v>
      </c>
      <c r="C33" s="69">
        <v>719</v>
      </c>
      <c r="D33" s="67">
        <v>225</v>
      </c>
      <c r="E33" s="67">
        <v>201</v>
      </c>
      <c r="F33" s="67">
        <v>745692</v>
      </c>
      <c r="G33" s="67">
        <v>287</v>
      </c>
      <c r="H33" s="67">
        <v>43</v>
      </c>
      <c r="I33" s="67">
        <v>19</v>
      </c>
      <c r="J33" s="67">
        <v>42576</v>
      </c>
      <c r="K33" s="68">
        <v>48</v>
      </c>
    </row>
    <row r="34" spans="1:11" ht="24" customHeight="1" x14ac:dyDescent="0.2">
      <c r="A34" s="70">
        <v>25</v>
      </c>
      <c r="B34" s="252" t="s">
        <v>202</v>
      </c>
      <c r="C34" s="74">
        <v>392</v>
      </c>
      <c r="D34" s="72">
        <v>105</v>
      </c>
      <c r="E34" s="72">
        <v>95</v>
      </c>
      <c r="F34" s="72">
        <v>313135</v>
      </c>
      <c r="G34" s="72">
        <v>148</v>
      </c>
      <c r="H34" s="72">
        <v>21</v>
      </c>
      <c r="I34" s="72">
        <v>12</v>
      </c>
      <c r="J34" s="72">
        <v>22503</v>
      </c>
      <c r="K34" s="73">
        <v>28</v>
      </c>
    </row>
    <row r="35" spans="1:11" ht="24" customHeight="1" x14ac:dyDescent="0.2">
      <c r="A35" s="79"/>
      <c r="B35" s="253" t="s">
        <v>289</v>
      </c>
      <c r="C35" s="258">
        <f>SUM(C24:C34)</f>
        <v>5214</v>
      </c>
      <c r="D35" s="75">
        <f t="shared" ref="D35:K35" si="1">SUM(D24:D34)</f>
        <v>1539</v>
      </c>
      <c r="E35" s="75">
        <f t="shared" si="1"/>
        <v>1231</v>
      </c>
      <c r="F35" s="75">
        <f t="shared" si="1"/>
        <v>5288351</v>
      </c>
      <c r="G35" s="75">
        <f t="shared" si="1"/>
        <v>1947</v>
      </c>
      <c r="H35" s="75">
        <f t="shared" si="1"/>
        <v>393</v>
      </c>
      <c r="I35" s="75">
        <f t="shared" si="1"/>
        <v>125</v>
      </c>
      <c r="J35" s="75">
        <f t="shared" si="1"/>
        <v>375804</v>
      </c>
      <c r="K35" s="239">
        <f t="shared" si="1"/>
        <v>461</v>
      </c>
    </row>
    <row r="36" spans="1:11" ht="24" customHeight="1" thickBot="1" x14ac:dyDescent="0.2">
      <c r="A36" s="80"/>
      <c r="B36" s="254" t="s">
        <v>47</v>
      </c>
      <c r="C36" s="259">
        <f t="shared" ref="C36:K36" si="2">SUM(C23,C35)</f>
        <v>44988</v>
      </c>
      <c r="D36" s="81">
        <f t="shared" si="2"/>
        <v>10709</v>
      </c>
      <c r="E36" s="81">
        <f t="shared" si="2"/>
        <v>6558</v>
      </c>
      <c r="F36" s="81">
        <f t="shared" si="2"/>
        <v>34857374</v>
      </c>
      <c r="G36" s="81">
        <f t="shared" si="2"/>
        <v>13110</v>
      </c>
      <c r="H36" s="81">
        <f t="shared" si="2"/>
        <v>2030</v>
      </c>
      <c r="I36" s="81">
        <f t="shared" si="2"/>
        <v>640</v>
      </c>
      <c r="J36" s="81">
        <f t="shared" si="2"/>
        <v>1909151</v>
      </c>
      <c r="K36" s="240">
        <f t="shared" si="2"/>
        <v>2390</v>
      </c>
    </row>
    <row r="38" spans="1:11" x14ac:dyDescent="0.15">
      <c r="B38" s="157" t="s">
        <v>444</v>
      </c>
      <c r="C38" s="7">
        <f t="shared" ref="C38:K38" si="3">SUM(C9:C22,C24:C34)</f>
        <v>44988</v>
      </c>
      <c r="D38" s="7">
        <f t="shared" si="3"/>
        <v>10709</v>
      </c>
      <c r="E38" s="7">
        <f t="shared" si="3"/>
        <v>6558</v>
      </c>
      <c r="F38" s="7">
        <f t="shared" si="3"/>
        <v>34857374</v>
      </c>
      <c r="G38" s="7">
        <f t="shared" si="3"/>
        <v>13110</v>
      </c>
      <c r="H38" s="7">
        <f t="shared" si="3"/>
        <v>2030</v>
      </c>
      <c r="I38" s="7">
        <f t="shared" si="3"/>
        <v>640</v>
      </c>
      <c r="J38" s="7">
        <f t="shared" si="3"/>
        <v>1909151</v>
      </c>
      <c r="K38" s="7">
        <f t="shared" si="3"/>
        <v>2390</v>
      </c>
    </row>
    <row r="39" spans="1:11" x14ac:dyDescent="0.15">
      <c r="C39" s="7">
        <f>C36-C38</f>
        <v>0</v>
      </c>
      <c r="D39" s="7">
        <f t="shared" ref="D39:K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H39"/>
  <sheetViews>
    <sheetView view="pageBreakPreview" zoomScale="50" zoomScaleNormal="100" zoomScaleSheetLayoutView="50" workbookViewId="0">
      <pane xSplit="2" ySplit="8" topLeftCell="C21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6" width="25.875" style="7" customWidth="1"/>
    <col min="7" max="14" width="24.875" style="7" customWidth="1"/>
    <col min="15" max="22" width="23.375" style="7" customWidth="1"/>
    <col min="23" max="23" width="3.125" style="7" customWidth="1"/>
    <col min="24" max="16384" width="11" style="7"/>
  </cols>
  <sheetData>
    <row r="1" spans="1:216" ht="20.100000000000001" customHeight="1" x14ac:dyDescent="0.15"/>
    <row r="2" spans="1:216" ht="20.100000000000001" customHeight="1" x14ac:dyDescent="0.15">
      <c r="B2" s="25"/>
      <c r="C2" s="288" t="s">
        <v>675</v>
      </c>
      <c r="G2" s="288" t="str">
        <f>C2</f>
        <v>第１７表  令和元（2019）年度分県民税の所得割額等</v>
      </c>
      <c r="O2" s="288" t="str">
        <f>C2</f>
        <v>第１７表  令和元（2019）年度分県民税の所得割額等</v>
      </c>
    </row>
    <row r="3" spans="1:216" s="26" customFormat="1" ht="20.100000000000001" customHeight="1" thickBot="1" x14ac:dyDescent="0.25">
      <c r="C3" s="289" t="s">
        <v>0</v>
      </c>
      <c r="D3" s="82"/>
      <c r="E3" s="82"/>
      <c r="F3" s="157" t="s">
        <v>297</v>
      </c>
      <c r="G3" s="289" t="s">
        <v>2</v>
      </c>
      <c r="H3" s="58"/>
      <c r="I3" s="35"/>
      <c r="N3" s="157" t="s">
        <v>70</v>
      </c>
      <c r="O3" s="289" t="s">
        <v>298</v>
      </c>
      <c r="R3" s="83"/>
      <c r="S3" s="83"/>
      <c r="T3" s="83"/>
      <c r="V3" s="157" t="s">
        <v>70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</row>
    <row r="4" spans="1:216" ht="24" customHeight="1" x14ac:dyDescent="0.15">
      <c r="A4" s="27"/>
      <c r="B4" s="243"/>
      <c r="C4" s="141" t="s">
        <v>14</v>
      </c>
      <c r="D4" s="30"/>
      <c r="E4" s="30"/>
      <c r="F4" s="31"/>
      <c r="G4" s="278"/>
      <c r="H4" s="28"/>
      <c r="I4" s="28"/>
      <c r="J4" s="449" t="s">
        <v>71</v>
      </c>
      <c r="K4" s="449"/>
      <c r="L4" s="30"/>
      <c r="M4" s="30"/>
      <c r="N4" s="31"/>
      <c r="O4" s="131" t="s">
        <v>72</v>
      </c>
      <c r="P4" s="28"/>
      <c r="Q4" s="28"/>
      <c r="R4" s="28"/>
      <c r="S4" s="28"/>
      <c r="T4" s="28"/>
      <c r="U4" s="229"/>
      <c r="V4" s="142"/>
    </row>
    <row r="5" spans="1:216" ht="24" customHeight="1" x14ac:dyDescent="0.2">
      <c r="A5" s="32"/>
      <c r="B5" s="244"/>
      <c r="C5" s="270"/>
      <c r="D5" s="158"/>
      <c r="E5" s="115"/>
      <c r="F5" s="159"/>
      <c r="G5" s="279"/>
      <c r="H5" s="91"/>
      <c r="I5" s="160"/>
      <c r="J5" s="161"/>
      <c r="K5" s="93" t="s">
        <v>73</v>
      </c>
      <c r="L5" s="147"/>
      <c r="M5" s="147"/>
      <c r="N5" s="280"/>
      <c r="O5" s="386" t="s">
        <v>155</v>
      </c>
      <c r="P5" s="387"/>
      <c r="Q5" s="388"/>
      <c r="R5" s="370"/>
      <c r="S5" s="370"/>
      <c r="T5" s="370"/>
      <c r="U5" s="389"/>
      <c r="V5" s="390"/>
    </row>
    <row r="6" spans="1:216" ht="24" customHeight="1" x14ac:dyDescent="0.2">
      <c r="A6" s="42" t="s">
        <v>9</v>
      </c>
      <c r="B6" s="245"/>
      <c r="C6" s="192" t="s">
        <v>194</v>
      </c>
      <c r="D6" s="144" t="s">
        <v>194</v>
      </c>
      <c r="E6" s="47" t="s">
        <v>12</v>
      </c>
      <c r="F6" s="162" t="s">
        <v>253</v>
      </c>
      <c r="G6" s="120" t="s">
        <v>76</v>
      </c>
      <c r="H6" s="46" t="s">
        <v>77</v>
      </c>
      <c r="I6" s="48" t="s">
        <v>78</v>
      </c>
      <c r="J6" s="59" t="s">
        <v>79</v>
      </c>
      <c r="K6" s="163" t="s">
        <v>324</v>
      </c>
      <c r="L6" s="164" t="s">
        <v>325</v>
      </c>
      <c r="M6" s="3" t="s">
        <v>326</v>
      </c>
      <c r="N6" s="198" t="s">
        <v>79</v>
      </c>
      <c r="O6" s="271" t="s">
        <v>324</v>
      </c>
      <c r="P6" s="165" t="s">
        <v>328</v>
      </c>
      <c r="Q6" s="48" t="s">
        <v>339</v>
      </c>
      <c r="R6" s="56" t="s">
        <v>503</v>
      </c>
      <c r="S6" s="56" t="s">
        <v>319</v>
      </c>
      <c r="T6" s="56" t="s">
        <v>319</v>
      </c>
      <c r="U6" s="58" t="s">
        <v>252</v>
      </c>
      <c r="V6" s="177" t="s">
        <v>436</v>
      </c>
    </row>
    <row r="7" spans="1:216" ht="24" customHeight="1" x14ac:dyDescent="0.2">
      <c r="A7" s="32"/>
      <c r="B7" s="40"/>
      <c r="C7" s="154" t="s">
        <v>195</v>
      </c>
      <c r="D7" s="47" t="s">
        <v>196</v>
      </c>
      <c r="E7" s="33"/>
      <c r="F7" s="60" t="s">
        <v>255</v>
      </c>
      <c r="G7" s="222"/>
      <c r="H7" s="33"/>
      <c r="I7" s="118"/>
      <c r="J7" s="156"/>
      <c r="K7" s="118" t="s">
        <v>167</v>
      </c>
      <c r="L7" s="56" t="s">
        <v>334</v>
      </c>
      <c r="M7" s="38" t="s">
        <v>334</v>
      </c>
      <c r="N7" s="198"/>
      <c r="O7" s="272" t="s">
        <v>167</v>
      </c>
      <c r="P7" s="166" t="s">
        <v>335</v>
      </c>
      <c r="Q7" s="48"/>
      <c r="R7" s="56" t="s">
        <v>477</v>
      </c>
      <c r="S7" s="56" t="s">
        <v>477</v>
      </c>
      <c r="T7" s="56" t="s">
        <v>320</v>
      </c>
      <c r="U7" s="39" t="s">
        <v>254</v>
      </c>
      <c r="V7" s="116"/>
    </row>
    <row r="8" spans="1:216" s="337" customFormat="1" ht="24" customHeight="1" x14ac:dyDescent="0.2">
      <c r="A8" s="334"/>
      <c r="B8" s="335"/>
      <c r="C8" s="21" t="s">
        <v>256</v>
      </c>
      <c r="D8" s="9" t="s">
        <v>257</v>
      </c>
      <c r="E8" s="9" t="s">
        <v>258</v>
      </c>
      <c r="F8" s="12" t="s">
        <v>259</v>
      </c>
      <c r="G8" s="353" t="s">
        <v>260</v>
      </c>
      <c r="H8" s="15" t="s">
        <v>261</v>
      </c>
      <c r="I8" s="9" t="s">
        <v>262</v>
      </c>
      <c r="J8" s="10" t="s">
        <v>263</v>
      </c>
      <c r="K8" s="15" t="s">
        <v>264</v>
      </c>
      <c r="L8" s="9" t="s">
        <v>265</v>
      </c>
      <c r="M8" s="9" t="s">
        <v>266</v>
      </c>
      <c r="N8" s="12" t="s">
        <v>267</v>
      </c>
      <c r="O8" s="321" t="s">
        <v>268</v>
      </c>
      <c r="P8" s="9" t="s">
        <v>269</v>
      </c>
      <c r="Q8" s="9" t="s">
        <v>270</v>
      </c>
      <c r="R8" s="6" t="s">
        <v>476</v>
      </c>
      <c r="S8" s="6" t="s">
        <v>504</v>
      </c>
      <c r="T8" s="9" t="s">
        <v>475</v>
      </c>
      <c r="U8" s="9" t="s">
        <v>474</v>
      </c>
      <c r="V8" s="396" t="s">
        <v>505</v>
      </c>
    </row>
    <row r="9" spans="1:216" ht="24" customHeight="1" x14ac:dyDescent="0.2">
      <c r="A9" s="62">
        <v>1</v>
      </c>
      <c r="B9" s="246" t="s">
        <v>28</v>
      </c>
      <c r="C9" s="65">
        <v>231378</v>
      </c>
      <c r="D9" s="63">
        <v>17743</v>
      </c>
      <c r="E9" s="63">
        <v>249121</v>
      </c>
      <c r="F9" s="64">
        <v>262</v>
      </c>
      <c r="G9" s="167">
        <v>848202450</v>
      </c>
      <c r="H9" s="63">
        <v>17712</v>
      </c>
      <c r="I9" s="63">
        <v>0</v>
      </c>
      <c r="J9" s="63">
        <v>848220162</v>
      </c>
      <c r="K9" s="63">
        <v>13432358</v>
      </c>
      <c r="L9" s="63">
        <v>1162372</v>
      </c>
      <c r="M9" s="63">
        <v>169859</v>
      </c>
      <c r="N9" s="64">
        <v>14764589</v>
      </c>
      <c r="O9" s="65">
        <v>232195</v>
      </c>
      <c r="P9" s="63">
        <v>9100</v>
      </c>
      <c r="Q9" s="63">
        <v>241295</v>
      </c>
      <c r="R9" s="122">
        <v>4900291</v>
      </c>
      <c r="S9" s="122">
        <v>1358749</v>
      </c>
      <c r="T9" s="122">
        <v>195412</v>
      </c>
      <c r="U9" s="63">
        <v>294972</v>
      </c>
      <c r="V9" s="64">
        <v>869975470</v>
      </c>
    </row>
    <row r="10" spans="1:216" ht="24" customHeight="1" x14ac:dyDescent="0.2">
      <c r="A10" s="66">
        <v>2</v>
      </c>
      <c r="B10" s="247" t="s">
        <v>29</v>
      </c>
      <c r="C10" s="69">
        <v>60798</v>
      </c>
      <c r="D10" s="67">
        <v>5731</v>
      </c>
      <c r="E10" s="67">
        <v>66529</v>
      </c>
      <c r="F10" s="68">
        <v>73</v>
      </c>
      <c r="G10" s="69">
        <v>193126177</v>
      </c>
      <c r="H10" s="67">
        <v>9347</v>
      </c>
      <c r="I10" s="67">
        <v>0</v>
      </c>
      <c r="J10" s="67">
        <v>193135524</v>
      </c>
      <c r="K10" s="67">
        <v>2775422</v>
      </c>
      <c r="L10" s="67">
        <v>68777</v>
      </c>
      <c r="M10" s="67">
        <v>32341</v>
      </c>
      <c r="N10" s="68">
        <v>2876540</v>
      </c>
      <c r="O10" s="69">
        <v>39459</v>
      </c>
      <c r="P10" s="67">
        <v>0</v>
      </c>
      <c r="Q10" s="67">
        <v>39459</v>
      </c>
      <c r="R10" s="67">
        <v>1494075</v>
      </c>
      <c r="S10" s="67">
        <v>295665</v>
      </c>
      <c r="T10" s="67">
        <v>86472</v>
      </c>
      <c r="U10" s="67">
        <v>159977</v>
      </c>
      <c r="V10" s="68">
        <v>198087712</v>
      </c>
    </row>
    <row r="11" spans="1:216" ht="24" customHeight="1" x14ac:dyDescent="0.2">
      <c r="A11" s="66">
        <v>3</v>
      </c>
      <c r="B11" s="247" t="s">
        <v>30</v>
      </c>
      <c r="C11" s="69">
        <v>67146</v>
      </c>
      <c r="D11" s="67">
        <v>6612</v>
      </c>
      <c r="E11" s="67">
        <v>73758</v>
      </c>
      <c r="F11" s="68">
        <v>95</v>
      </c>
      <c r="G11" s="69">
        <v>213711593</v>
      </c>
      <c r="H11" s="67">
        <v>5833</v>
      </c>
      <c r="I11" s="67">
        <v>0</v>
      </c>
      <c r="J11" s="67">
        <v>213717426</v>
      </c>
      <c r="K11" s="67">
        <v>2527215</v>
      </c>
      <c r="L11" s="67">
        <v>129194</v>
      </c>
      <c r="M11" s="67">
        <v>33524</v>
      </c>
      <c r="N11" s="68">
        <v>2689933</v>
      </c>
      <c r="O11" s="69">
        <v>16447</v>
      </c>
      <c r="P11" s="67">
        <v>0</v>
      </c>
      <c r="Q11" s="67">
        <v>16447</v>
      </c>
      <c r="R11" s="67">
        <v>426599</v>
      </c>
      <c r="S11" s="67">
        <v>257172</v>
      </c>
      <c r="T11" s="67">
        <v>38257</v>
      </c>
      <c r="U11" s="67">
        <v>61899</v>
      </c>
      <c r="V11" s="68">
        <v>217207733</v>
      </c>
    </row>
    <row r="12" spans="1:216" ht="24" customHeight="1" x14ac:dyDescent="0.2">
      <c r="A12" s="66">
        <v>4</v>
      </c>
      <c r="B12" s="247" t="s">
        <v>31</v>
      </c>
      <c r="C12" s="69">
        <v>49072</v>
      </c>
      <c r="D12" s="67">
        <v>5061</v>
      </c>
      <c r="E12" s="67">
        <v>54133</v>
      </c>
      <c r="F12" s="68">
        <v>73</v>
      </c>
      <c r="G12" s="69">
        <v>155335496</v>
      </c>
      <c r="H12" s="67">
        <v>4031</v>
      </c>
      <c r="I12" s="67">
        <v>0</v>
      </c>
      <c r="J12" s="67">
        <v>155339527</v>
      </c>
      <c r="K12" s="67">
        <v>2417477</v>
      </c>
      <c r="L12" s="67">
        <v>0</v>
      </c>
      <c r="M12" s="67">
        <v>41988</v>
      </c>
      <c r="N12" s="68">
        <v>2459465</v>
      </c>
      <c r="O12" s="69">
        <v>3912</v>
      </c>
      <c r="P12" s="67">
        <v>0</v>
      </c>
      <c r="Q12" s="67">
        <v>3912</v>
      </c>
      <c r="R12" s="67">
        <v>1947643</v>
      </c>
      <c r="S12" s="67">
        <v>161853</v>
      </c>
      <c r="T12" s="67">
        <v>25224</v>
      </c>
      <c r="U12" s="67">
        <v>73321</v>
      </c>
      <c r="V12" s="68">
        <v>160010945</v>
      </c>
    </row>
    <row r="13" spans="1:216" ht="24" customHeight="1" x14ac:dyDescent="0.2">
      <c r="A13" s="66">
        <v>5</v>
      </c>
      <c r="B13" s="247" t="s">
        <v>32</v>
      </c>
      <c r="C13" s="69">
        <v>41494</v>
      </c>
      <c r="D13" s="67">
        <v>4015</v>
      </c>
      <c r="E13" s="67">
        <v>45509</v>
      </c>
      <c r="F13" s="68">
        <v>48</v>
      </c>
      <c r="G13" s="69">
        <v>129362600</v>
      </c>
      <c r="H13" s="67">
        <v>24577</v>
      </c>
      <c r="I13" s="67">
        <v>0</v>
      </c>
      <c r="J13" s="67">
        <v>129387177</v>
      </c>
      <c r="K13" s="67">
        <v>1749998</v>
      </c>
      <c r="L13" s="67">
        <v>76580</v>
      </c>
      <c r="M13" s="67">
        <v>70573</v>
      </c>
      <c r="N13" s="68">
        <v>1897151</v>
      </c>
      <c r="O13" s="69">
        <v>5445</v>
      </c>
      <c r="P13" s="67">
        <v>0</v>
      </c>
      <c r="Q13" s="67">
        <v>5445</v>
      </c>
      <c r="R13" s="67">
        <v>38447</v>
      </c>
      <c r="S13" s="67">
        <v>170996</v>
      </c>
      <c r="T13" s="67">
        <v>54887</v>
      </c>
      <c r="U13" s="67">
        <v>10861</v>
      </c>
      <c r="V13" s="68">
        <v>131564964</v>
      </c>
    </row>
    <row r="14" spans="1:216" ht="24" customHeight="1" x14ac:dyDescent="0.2">
      <c r="A14" s="66">
        <v>6</v>
      </c>
      <c r="B14" s="247" t="s">
        <v>33</v>
      </c>
      <c r="C14" s="69">
        <v>35004</v>
      </c>
      <c r="D14" s="67">
        <v>3011</v>
      </c>
      <c r="E14" s="67">
        <v>38015</v>
      </c>
      <c r="F14" s="68">
        <v>40</v>
      </c>
      <c r="G14" s="69">
        <v>101099139</v>
      </c>
      <c r="H14" s="67">
        <v>24326</v>
      </c>
      <c r="I14" s="67">
        <v>0</v>
      </c>
      <c r="J14" s="67">
        <v>101123465</v>
      </c>
      <c r="K14" s="67">
        <v>1038487</v>
      </c>
      <c r="L14" s="67">
        <v>85900</v>
      </c>
      <c r="M14" s="67">
        <v>9167</v>
      </c>
      <c r="N14" s="68">
        <v>1133554</v>
      </c>
      <c r="O14" s="69">
        <v>5797</v>
      </c>
      <c r="P14" s="67">
        <v>0</v>
      </c>
      <c r="Q14" s="67">
        <v>5797</v>
      </c>
      <c r="R14" s="67">
        <v>25965</v>
      </c>
      <c r="S14" s="67">
        <v>108153</v>
      </c>
      <c r="T14" s="67">
        <v>17962</v>
      </c>
      <c r="U14" s="67">
        <v>30352</v>
      </c>
      <c r="V14" s="68">
        <v>102445248</v>
      </c>
    </row>
    <row r="15" spans="1:216" ht="24" customHeight="1" x14ac:dyDescent="0.2">
      <c r="A15" s="66">
        <v>7</v>
      </c>
      <c r="B15" s="247" t="s">
        <v>34</v>
      </c>
      <c r="C15" s="69">
        <v>71491</v>
      </c>
      <c r="D15" s="67">
        <v>7186</v>
      </c>
      <c r="E15" s="67">
        <v>78677</v>
      </c>
      <c r="F15" s="68">
        <v>102</v>
      </c>
      <c r="G15" s="69">
        <v>248579657</v>
      </c>
      <c r="H15" s="67">
        <v>1458</v>
      </c>
      <c r="I15" s="67">
        <v>0</v>
      </c>
      <c r="J15" s="67">
        <v>248581115</v>
      </c>
      <c r="K15" s="67">
        <v>3825890</v>
      </c>
      <c r="L15" s="67">
        <v>254685</v>
      </c>
      <c r="M15" s="67">
        <v>119174</v>
      </c>
      <c r="N15" s="68">
        <v>4199749</v>
      </c>
      <c r="O15" s="69">
        <v>8508</v>
      </c>
      <c r="P15" s="67">
        <v>0</v>
      </c>
      <c r="Q15" s="67">
        <v>8508</v>
      </c>
      <c r="R15" s="67">
        <v>207379</v>
      </c>
      <c r="S15" s="67">
        <v>284554</v>
      </c>
      <c r="T15" s="67">
        <v>56452</v>
      </c>
      <c r="U15" s="67">
        <v>63726</v>
      </c>
      <c r="V15" s="68">
        <v>253401483</v>
      </c>
    </row>
    <row r="16" spans="1:216" ht="24" customHeight="1" x14ac:dyDescent="0.2">
      <c r="A16" s="66">
        <v>8</v>
      </c>
      <c r="B16" s="247" t="s">
        <v>35</v>
      </c>
      <c r="C16" s="69">
        <v>34285</v>
      </c>
      <c r="D16" s="67">
        <v>3481</v>
      </c>
      <c r="E16" s="67">
        <v>37766</v>
      </c>
      <c r="F16" s="68">
        <v>49</v>
      </c>
      <c r="G16" s="69">
        <v>109508073</v>
      </c>
      <c r="H16" s="67">
        <v>0</v>
      </c>
      <c r="I16" s="67">
        <v>0</v>
      </c>
      <c r="J16" s="67">
        <v>109508073</v>
      </c>
      <c r="K16" s="67">
        <v>1494042</v>
      </c>
      <c r="L16" s="67">
        <v>8963</v>
      </c>
      <c r="M16" s="67">
        <v>0</v>
      </c>
      <c r="N16" s="68">
        <v>1503005</v>
      </c>
      <c r="O16" s="69">
        <v>18711</v>
      </c>
      <c r="P16" s="67">
        <v>0</v>
      </c>
      <c r="Q16" s="67">
        <v>18711</v>
      </c>
      <c r="R16" s="67">
        <v>69240</v>
      </c>
      <c r="S16" s="67">
        <v>110341</v>
      </c>
      <c r="T16" s="67">
        <v>32233</v>
      </c>
      <c r="U16" s="67">
        <v>9353</v>
      </c>
      <c r="V16" s="68">
        <v>111250956</v>
      </c>
    </row>
    <row r="17" spans="1:22" ht="24" customHeight="1" x14ac:dyDescent="0.2">
      <c r="A17" s="66">
        <v>9</v>
      </c>
      <c r="B17" s="247" t="s">
        <v>36</v>
      </c>
      <c r="C17" s="69">
        <v>30115</v>
      </c>
      <c r="D17" s="67">
        <v>2833</v>
      </c>
      <c r="E17" s="67">
        <v>32948</v>
      </c>
      <c r="F17" s="68">
        <v>45</v>
      </c>
      <c r="G17" s="69">
        <v>94582331</v>
      </c>
      <c r="H17" s="67">
        <v>30816</v>
      </c>
      <c r="I17" s="67">
        <v>0</v>
      </c>
      <c r="J17" s="67">
        <v>94613147</v>
      </c>
      <c r="K17" s="67">
        <v>779344</v>
      </c>
      <c r="L17" s="67">
        <v>58223</v>
      </c>
      <c r="M17" s="67">
        <v>0</v>
      </c>
      <c r="N17" s="68">
        <v>837567</v>
      </c>
      <c r="O17" s="69">
        <v>9090</v>
      </c>
      <c r="P17" s="67">
        <v>0</v>
      </c>
      <c r="Q17" s="67">
        <v>9090</v>
      </c>
      <c r="R17" s="67">
        <v>25382</v>
      </c>
      <c r="S17" s="67">
        <v>63806</v>
      </c>
      <c r="T17" s="67">
        <v>14699</v>
      </c>
      <c r="U17" s="67">
        <v>13409</v>
      </c>
      <c r="V17" s="68">
        <v>95577100</v>
      </c>
    </row>
    <row r="18" spans="1:22" ht="24" customHeight="1" x14ac:dyDescent="0.2">
      <c r="A18" s="66">
        <v>10</v>
      </c>
      <c r="B18" s="247" t="s">
        <v>184</v>
      </c>
      <c r="C18" s="69">
        <v>13569</v>
      </c>
      <c r="D18" s="67">
        <v>1273</v>
      </c>
      <c r="E18" s="67">
        <v>14842</v>
      </c>
      <c r="F18" s="68">
        <v>15</v>
      </c>
      <c r="G18" s="69">
        <v>41408118</v>
      </c>
      <c r="H18" s="67">
        <v>4647</v>
      </c>
      <c r="I18" s="67">
        <v>0</v>
      </c>
      <c r="J18" s="67">
        <v>41412765</v>
      </c>
      <c r="K18" s="67">
        <v>312286</v>
      </c>
      <c r="L18" s="67">
        <v>4483</v>
      </c>
      <c r="M18" s="67">
        <v>0</v>
      </c>
      <c r="N18" s="68">
        <v>316769</v>
      </c>
      <c r="O18" s="69">
        <v>2148</v>
      </c>
      <c r="P18" s="67">
        <v>0</v>
      </c>
      <c r="Q18" s="67">
        <v>2148</v>
      </c>
      <c r="R18" s="67">
        <v>163038</v>
      </c>
      <c r="S18" s="67">
        <v>119071</v>
      </c>
      <c r="T18" s="67">
        <v>13521</v>
      </c>
      <c r="U18" s="67">
        <v>29039</v>
      </c>
      <c r="V18" s="68">
        <v>42056351</v>
      </c>
    </row>
    <row r="19" spans="1:22" ht="24" customHeight="1" x14ac:dyDescent="0.2">
      <c r="A19" s="66">
        <v>11</v>
      </c>
      <c r="B19" s="247" t="s">
        <v>176</v>
      </c>
      <c r="C19" s="69">
        <v>50604</v>
      </c>
      <c r="D19" s="67">
        <v>4948</v>
      </c>
      <c r="E19" s="67">
        <v>55552</v>
      </c>
      <c r="F19" s="68">
        <v>84</v>
      </c>
      <c r="G19" s="69">
        <v>160844497</v>
      </c>
      <c r="H19" s="67">
        <v>3091</v>
      </c>
      <c r="I19" s="67">
        <v>0</v>
      </c>
      <c r="J19" s="67">
        <v>160847588</v>
      </c>
      <c r="K19" s="67">
        <v>2207558</v>
      </c>
      <c r="L19" s="67">
        <v>35082</v>
      </c>
      <c r="M19" s="67">
        <v>80942</v>
      </c>
      <c r="N19" s="68">
        <v>2323582</v>
      </c>
      <c r="O19" s="69">
        <v>62739</v>
      </c>
      <c r="P19" s="67">
        <v>0</v>
      </c>
      <c r="Q19" s="67">
        <v>62739</v>
      </c>
      <c r="R19" s="67">
        <v>6619110</v>
      </c>
      <c r="S19" s="67">
        <v>121413</v>
      </c>
      <c r="T19" s="67">
        <v>27209</v>
      </c>
      <c r="U19" s="67">
        <v>29113</v>
      </c>
      <c r="V19" s="68">
        <v>170030754</v>
      </c>
    </row>
    <row r="20" spans="1:22" ht="24" customHeight="1" x14ac:dyDescent="0.2">
      <c r="A20" s="70">
        <v>12</v>
      </c>
      <c r="B20" s="248" t="s">
        <v>177</v>
      </c>
      <c r="C20" s="69">
        <v>18497</v>
      </c>
      <c r="D20" s="67">
        <v>1904</v>
      </c>
      <c r="E20" s="67">
        <v>20401</v>
      </c>
      <c r="F20" s="68">
        <v>21</v>
      </c>
      <c r="G20" s="69">
        <v>61949370</v>
      </c>
      <c r="H20" s="67">
        <v>0</v>
      </c>
      <c r="I20" s="67">
        <v>0</v>
      </c>
      <c r="J20" s="67">
        <v>61949370</v>
      </c>
      <c r="K20" s="67">
        <v>1054679</v>
      </c>
      <c r="L20" s="67">
        <v>45898</v>
      </c>
      <c r="M20" s="67">
        <v>20348</v>
      </c>
      <c r="N20" s="68">
        <v>1120925</v>
      </c>
      <c r="O20" s="69">
        <v>3211</v>
      </c>
      <c r="P20" s="67">
        <v>0</v>
      </c>
      <c r="Q20" s="67">
        <v>3211</v>
      </c>
      <c r="R20" s="67">
        <v>18973</v>
      </c>
      <c r="S20" s="67">
        <v>63360</v>
      </c>
      <c r="T20" s="67">
        <v>7248</v>
      </c>
      <c r="U20" s="67">
        <v>344391</v>
      </c>
      <c r="V20" s="68">
        <v>63507478</v>
      </c>
    </row>
    <row r="21" spans="1:22" ht="24" customHeight="1" x14ac:dyDescent="0.2">
      <c r="A21" s="66">
        <v>13</v>
      </c>
      <c r="B21" s="247" t="s">
        <v>200</v>
      </c>
      <c r="C21" s="69">
        <v>10735</v>
      </c>
      <c r="D21" s="67">
        <v>882</v>
      </c>
      <c r="E21" s="67">
        <v>11617</v>
      </c>
      <c r="F21" s="68">
        <v>13</v>
      </c>
      <c r="G21" s="69">
        <v>30939470</v>
      </c>
      <c r="H21" s="67">
        <v>0</v>
      </c>
      <c r="I21" s="67">
        <v>3080</v>
      </c>
      <c r="J21" s="67">
        <v>30942550</v>
      </c>
      <c r="K21" s="67">
        <v>246367</v>
      </c>
      <c r="L21" s="67">
        <v>0</v>
      </c>
      <c r="M21" s="67">
        <v>0</v>
      </c>
      <c r="N21" s="68">
        <v>246367</v>
      </c>
      <c r="O21" s="69">
        <v>0</v>
      </c>
      <c r="P21" s="67">
        <v>0</v>
      </c>
      <c r="Q21" s="67">
        <v>0</v>
      </c>
      <c r="R21" s="67">
        <v>3543</v>
      </c>
      <c r="S21" s="67">
        <v>7910</v>
      </c>
      <c r="T21" s="67">
        <v>7776</v>
      </c>
      <c r="U21" s="67">
        <v>0</v>
      </c>
      <c r="V21" s="68">
        <v>31208146</v>
      </c>
    </row>
    <row r="22" spans="1:22" ht="24" customHeight="1" x14ac:dyDescent="0.2">
      <c r="A22" s="61">
        <v>14</v>
      </c>
      <c r="B22" s="276" t="s">
        <v>201</v>
      </c>
      <c r="C22" s="74">
        <v>25778</v>
      </c>
      <c r="D22" s="72">
        <v>2143</v>
      </c>
      <c r="E22" s="72">
        <v>27921</v>
      </c>
      <c r="F22" s="73">
        <v>32</v>
      </c>
      <c r="G22" s="74">
        <v>101785596</v>
      </c>
      <c r="H22" s="72">
        <v>0</v>
      </c>
      <c r="I22" s="72">
        <v>0</v>
      </c>
      <c r="J22" s="72">
        <v>101785596</v>
      </c>
      <c r="K22" s="72">
        <v>1822839</v>
      </c>
      <c r="L22" s="72">
        <v>132007</v>
      </c>
      <c r="M22" s="72">
        <v>31382</v>
      </c>
      <c r="N22" s="73">
        <v>1986228</v>
      </c>
      <c r="O22" s="74">
        <v>17781</v>
      </c>
      <c r="P22" s="72">
        <v>0</v>
      </c>
      <c r="Q22" s="72">
        <v>17781</v>
      </c>
      <c r="R22" s="72">
        <v>44438</v>
      </c>
      <c r="S22" s="72">
        <v>107731</v>
      </c>
      <c r="T22" s="72">
        <v>32185</v>
      </c>
      <c r="U22" s="72">
        <v>27678</v>
      </c>
      <c r="V22" s="73">
        <v>104001637</v>
      </c>
    </row>
    <row r="23" spans="1:22" ht="24" customHeight="1" x14ac:dyDescent="0.2">
      <c r="A23" s="32"/>
      <c r="B23" s="191" t="s">
        <v>288</v>
      </c>
      <c r="C23" s="258">
        <f>SUM(C9:C22)</f>
        <v>739966</v>
      </c>
      <c r="D23" s="170">
        <f>SUM(D9:D22)</f>
        <v>66823</v>
      </c>
      <c r="E23" s="170">
        <f t="shared" ref="E23:V23" si="0">SUM(E9:E22)</f>
        <v>806789</v>
      </c>
      <c r="F23" s="239">
        <f t="shared" si="0"/>
        <v>952</v>
      </c>
      <c r="G23" s="170">
        <f t="shared" si="0"/>
        <v>2490434567</v>
      </c>
      <c r="H23" s="170">
        <f t="shared" si="0"/>
        <v>125838</v>
      </c>
      <c r="I23" s="170">
        <f t="shared" si="0"/>
        <v>3080</v>
      </c>
      <c r="J23" s="170">
        <f t="shared" si="0"/>
        <v>2490563485</v>
      </c>
      <c r="K23" s="170">
        <f t="shared" si="0"/>
        <v>35683962</v>
      </c>
      <c r="L23" s="170">
        <f t="shared" si="0"/>
        <v>2062164</v>
      </c>
      <c r="M23" s="170">
        <f t="shared" si="0"/>
        <v>609298</v>
      </c>
      <c r="N23" s="170">
        <f t="shared" si="0"/>
        <v>38355424</v>
      </c>
      <c r="O23" s="170">
        <f t="shared" si="0"/>
        <v>425443</v>
      </c>
      <c r="P23" s="170">
        <f t="shared" si="0"/>
        <v>9100</v>
      </c>
      <c r="Q23" s="170">
        <f t="shared" si="0"/>
        <v>434543</v>
      </c>
      <c r="R23" s="170">
        <f t="shared" si="0"/>
        <v>15984123</v>
      </c>
      <c r="S23" s="170">
        <f t="shared" si="0"/>
        <v>3230774</v>
      </c>
      <c r="T23" s="170">
        <f t="shared" si="0"/>
        <v>609537</v>
      </c>
      <c r="U23" s="170">
        <f t="shared" si="0"/>
        <v>1148091</v>
      </c>
      <c r="V23" s="170">
        <f t="shared" si="0"/>
        <v>2550325977</v>
      </c>
    </row>
    <row r="24" spans="1:22" ht="24" customHeight="1" x14ac:dyDescent="0.2">
      <c r="A24" s="62">
        <v>15</v>
      </c>
      <c r="B24" s="250" t="s">
        <v>180</v>
      </c>
      <c r="C24" s="78">
        <v>13491</v>
      </c>
      <c r="D24" s="76">
        <v>1328</v>
      </c>
      <c r="E24" s="76">
        <v>14819</v>
      </c>
      <c r="F24" s="77">
        <v>13</v>
      </c>
      <c r="G24" s="78">
        <v>46836371</v>
      </c>
      <c r="H24" s="76">
        <v>0</v>
      </c>
      <c r="I24" s="76">
        <v>0</v>
      </c>
      <c r="J24" s="76">
        <v>46836371</v>
      </c>
      <c r="K24" s="76">
        <v>405740</v>
      </c>
      <c r="L24" s="76">
        <v>33789</v>
      </c>
      <c r="M24" s="76">
        <v>19923</v>
      </c>
      <c r="N24" s="77">
        <v>459452</v>
      </c>
      <c r="O24" s="78">
        <v>0</v>
      </c>
      <c r="P24" s="76">
        <v>0</v>
      </c>
      <c r="Q24" s="76">
        <v>0</v>
      </c>
      <c r="R24" s="76">
        <v>135429</v>
      </c>
      <c r="S24" s="76">
        <v>30319</v>
      </c>
      <c r="T24" s="76">
        <v>3004</v>
      </c>
      <c r="U24" s="76">
        <v>15945</v>
      </c>
      <c r="V24" s="77">
        <v>47480520</v>
      </c>
    </row>
    <row r="25" spans="1:22" ht="24" customHeight="1" x14ac:dyDescent="0.2">
      <c r="A25" s="66">
        <v>16</v>
      </c>
      <c r="B25" s="251" t="s">
        <v>38</v>
      </c>
      <c r="C25" s="69">
        <v>9342</v>
      </c>
      <c r="D25" s="67">
        <v>916</v>
      </c>
      <c r="E25" s="67">
        <v>10258</v>
      </c>
      <c r="F25" s="68">
        <v>18</v>
      </c>
      <c r="G25" s="69">
        <v>27828809</v>
      </c>
      <c r="H25" s="67">
        <v>0</v>
      </c>
      <c r="I25" s="67">
        <v>0</v>
      </c>
      <c r="J25" s="67">
        <v>27828809</v>
      </c>
      <c r="K25" s="67">
        <v>437510</v>
      </c>
      <c r="L25" s="67">
        <v>0</v>
      </c>
      <c r="M25" s="67">
        <v>0</v>
      </c>
      <c r="N25" s="68">
        <v>437510</v>
      </c>
      <c r="O25" s="69">
        <v>0</v>
      </c>
      <c r="P25" s="67">
        <v>0</v>
      </c>
      <c r="Q25" s="67">
        <v>0</v>
      </c>
      <c r="R25" s="67">
        <v>725</v>
      </c>
      <c r="S25" s="67">
        <v>40594</v>
      </c>
      <c r="T25" s="67">
        <v>622</v>
      </c>
      <c r="U25" s="67">
        <v>4958</v>
      </c>
      <c r="V25" s="68">
        <v>28313218</v>
      </c>
    </row>
    <row r="26" spans="1:22" ht="24" customHeight="1" x14ac:dyDescent="0.2">
      <c r="A26" s="66">
        <v>17</v>
      </c>
      <c r="B26" s="251" t="s">
        <v>39</v>
      </c>
      <c r="C26" s="69">
        <v>5040</v>
      </c>
      <c r="D26" s="67">
        <v>370</v>
      </c>
      <c r="E26" s="67">
        <v>5410</v>
      </c>
      <c r="F26" s="68">
        <v>13</v>
      </c>
      <c r="G26" s="69">
        <v>13842481</v>
      </c>
      <c r="H26" s="67">
        <v>694</v>
      </c>
      <c r="I26" s="67">
        <v>0</v>
      </c>
      <c r="J26" s="67">
        <v>13843175</v>
      </c>
      <c r="K26" s="67">
        <v>47900</v>
      </c>
      <c r="L26" s="67">
        <v>0</v>
      </c>
      <c r="M26" s="67">
        <v>0</v>
      </c>
      <c r="N26" s="68">
        <v>47900</v>
      </c>
      <c r="O26" s="69">
        <v>0</v>
      </c>
      <c r="P26" s="67">
        <v>0</v>
      </c>
      <c r="Q26" s="67">
        <v>0</v>
      </c>
      <c r="R26" s="67">
        <v>9833</v>
      </c>
      <c r="S26" s="67">
        <v>12462</v>
      </c>
      <c r="T26" s="67">
        <v>5002</v>
      </c>
      <c r="U26" s="67">
        <v>659</v>
      </c>
      <c r="V26" s="68">
        <v>13919031</v>
      </c>
    </row>
    <row r="27" spans="1:22" ht="24" customHeight="1" x14ac:dyDescent="0.2">
      <c r="A27" s="66">
        <v>18</v>
      </c>
      <c r="B27" s="251" t="s">
        <v>40</v>
      </c>
      <c r="C27" s="69">
        <v>4971</v>
      </c>
      <c r="D27" s="67">
        <v>475</v>
      </c>
      <c r="E27" s="67">
        <v>5446</v>
      </c>
      <c r="F27" s="68">
        <v>6</v>
      </c>
      <c r="G27" s="69">
        <v>15747843</v>
      </c>
      <c r="H27" s="67">
        <v>1000</v>
      </c>
      <c r="I27" s="67">
        <v>0</v>
      </c>
      <c r="J27" s="67">
        <v>15748843</v>
      </c>
      <c r="K27" s="67">
        <v>215011</v>
      </c>
      <c r="L27" s="67">
        <v>0</v>
      </c>
      <c r="M27" s="67">
        <v>0</v>
      </c>
      <c r="N27" s="68">
        <v>215011</v>
      </c>
      <c r="O27" s="69">
        <v>0</v>
      </c>
      <c r="P27" s="67">
        <v>0</v>
      </c>
      <c r="Q27" s="67">
        <v>0</v>
      </c>
      <c r="R27" s="67">
        <v>900</v>
      </c>
      <c r="S27" s="67">
        <v>31436</v>
      </c>
      <c r="T27" s="67">
        <v>344</v>
      </c>
      <c r="U27" s="67">
        <v>3261</v>
      </c>
      <c r="V27" s="68">
        <v>15999795</v>
      </c>
    </row>
    <row r="28" spans="1:22" ht="24" customHeight="1" x14ac:dyDescent="0.2">
      <c r="A28" s="66">
        <v>19</v>
      </c>
      <c r="B28" s="251" t="s">
        <v>41</v>
      </c>
      <c r="C28" s="69">
        <v>6120</v>
      </c>
      <c r="D28" s="67">
        <v>714</v>
      </c>
      <c r="E28" s="67">
        <v>6834</v>
      </c>
      <c r="F28" s="68">
        <v>12</v>
      </c>
      <c r="G28" s="69">
        <v>19759948</v>
      </c>
      <c r="H28" s="67">
        <v>0</v>
      </c>
      <c r="I28" s="67">
        <v>0</v>
      </c>
      <c r="J28" s="67">
        <v>19759948</v>
      </c>
      <c r="K28" s="67">
        <v>118803</v>
      </c>
      <c r="L28" s="67">
        <v>1616</v>
      </c>
      <c r="M28" s="67">
        <v>0</v>
      </c>
      <c r="N28" s="68">
        <v>120419</v>
      </c>
      <c r="O28" s="69">
        <v>3117</v>
      </c>
      <c r="P28" s="67">
        <v>0</v>
      </c>
      <c r="Q28" s="67">
        <v>3117</v>
      </c>
      <c r="R28" s="67">
        <v>15184</v>
      </c>
      <c r="S28" s="67">
        <v>10425</v>
      </c>
      <c r="T28" s="67">
        <v>1585</v>
      </c>
      <c r="U28" s="67">
        <v>8483</v>
      </c>
      <c r="V28" s="68">
        <v>19919161</v>
      </c>
    </row>
    <row r="29" spans="1:22" ht="24" customHeight="1" x14ac:dyDescent="0.2">
      <c r="A29" s="66">
        <v>20</v>
      </c>
      <c r="B29" s="251" t="s">
        <v>42</v>
      </c>
      <c r="C29" s="69">
        <v>16289</v>
      </c>
      <c r="D29" s="67">
        <v>1630</v>
      </c>
      <c r="E29" s="67">
        <v>17919</v>
      </c>
      <c r="F29" s="68">
        <v>15</v>
      </c>
      <c r="G29" s="69">
        <v>54991366</v>
      </c>
      <c r="H29" s="67">
        <v>0</v>
      </c>
      <c r="I29" s="67">
        <v>0</v>
      </c>
      <c r="J29" s="67">
        <v>54991366</v>
      </c>
      <c r="K29" s="67">
        <v>705545</v>
      </c>
      <c r="L29" s="67">
        <v>0</v>
      </c>
      <c r="M29" s="67">
        <v>0</v>
      </c>
      <c r="N29" s="68">
        <v>705545</v>
      </c>
      <c r="O29" s="69">
        <v>21</v>
      </c>
      <c r="P29" s="67">
        <v>0</v>
      </c>
      <c r="Q29" s="67">
        <v>21</v>
      </c>
      <c r="R29" s="67">
        <v>262663</v>
      </c>
      <c r="S29" s="67">
        <v>56013</v>
      </c>
      <c r="T29" s="67">
        <v>13070</v>
      </c>
      <c r="U29" s="67">
        <v>8467</v>
      </c>
      <c r="V29" s="68">
        <v>56037145</v>
      </c>
    </row>
    <row r="30" spans="1:22" ht="24" customHeight="1" x14ac:dyDescent="0.2">
      <c r="A30" s="66">
        <v>21</v>
      </c>
      <c r="B30" s="251" t="s">
        <v>43</v>
      </c>
      <c r="C30" s="69">
        <v>10924</v>
      </c>
      <c r="D30" s="67">
        <v>1086</v>
      </c>
      <c r="E30" s="67">
        <v>12010</v>
      </c>
      <c r="F30" s="68">
        <v>20</v>
      </c>
      <c r="G30" s="69">
        <v>35419658</v>
      </c>
      <c r="H30" s="67">
        <v>0</v>
      </c>
      <c r="I30" s="67">
        <v>0</v>
      </c>
      <c r="J30" s="67">
        <v>35419658</v>
      </c>
      <c r="K30" s="67">
        <v>524747</v>
      </c>
      <c r="L30" s="67">
        <v>33658</v>
      </c>
      <c r="M30" s="67">
        <v>24619</v>
      </c>
      <c r="N30" s="68">
        <v>583024</v>
      </c>
      <c r="O30" s="69">
        <v>0</v>
      </c>
      <c r="P30" s="67">
        <v>0</v>
      </c>
      <c r="Q30" s="67">
        <v>0</v>
      </c>
      <c r="R30" s="67">
        <v>8115</v>
      </c>
      <c r="S30" s="67">
        <v>39264</v>
      </c>
      <c r="T30" s="67">
        <v>8103</v>
      </c>
      <c r="U30" s="67">
        <v>1740</v>
      </c>
      <c r="V30" s="68">
        <v>36059904</v>
      </c>
    </row>
    <row r="31" spans="1:22" ht="24" customHeight="1" x14ac:dyDescent="0.2">
      <c r="A31" s="66">
        <v>22</v>
      </c>
      <c r="B31" s="251" t="s">
        <v>44</v>
      </c>
      <c r="C31" s="69">
        <v>4634</v>
      </c>
      <c r="D31" s="67">
        <v>392</v>
      </c>
      <c r="E31" s="67">
        <v>5026</v>
      </c>
      <c r="F31" s="68">
        <v>6</v>
      </c>
      <c r="G31" s="69">
        <v>13116677</v>
      </c>
      <c r="H31" s="67">
        <v>4428</v>
      </c>
      <c r="I31" s="67">
        <v>0</v>
      </c>
      <c r="J31" s="67">
        <v>13121105</v>
      </c>
      <c r="K31" s="67">
        <v>84609</v>
      </c>
      <c r="L31" s="67">
        <v>0</v>
      </c>
      <c r="M31" s="67">
        <v>0</v>
      </c>
      <c r="N31" s="68">
        <v>84609</v>
      </c>
      <c r="O31" s="69">
        <v>0</v>
      </c>
      <c r="P31" s="67">
        <v>0</v>
      </c>
      <c r="Q31" s="67">
        <v>0</v>
      </c>
      <c r="R31" s="67">
        <v>0</v>
      </c>
      <c r="S31" s="67">
        <v>5463</v>
      </c>
      <c r="T31" s="67">
        <v>1164</v>
      </c>
      <c r="U31" s="67">
        <v>4167</v>
      </c>
      <c r="V31" s="68">
        <v>13216508</v>
      </c>
    </row>
    <row r="32" spans="1:22" ht="24" customHeight="1" x14ac:dyDescent="0.2">
      <c r="A32" s="66">
        <v>23</v>
      </c>
      <c r="B32" s="251" t="s">
        <v>45</v>
      </c>
      <c r="C32" s="69">
        <v>13600</v>
      </c>
      <c r="D32" s="67">
        <v>1153</v>
      </c>
      <c r="E32" s="67">
        <v>14753</v>
      </c>
      <c r="F32" s="68">
        <v>13</v>
      </c>
      <c r="G32" s="69">
        <v>47228576</v>
      </c>
      <c r="H32" s="67">
        <v>0</v>
      </c>
      <c r="I32" s="67">
        <v>0</v>
      </c>
      <c r="J32" s="67">
        <v>47228576</v>
      </c>
      <c r="K32" s="67">
        <v>337105</v>
      </c>
      <c r="L32" s="67">
        <v>67185</v>
      </c>
      <c r="M32" s="67">
        <v>0</v>
      </c>
      <c r="N32" s="68">
        <v>404290</v>
      </c>
      <c r="O32" s="69">
        <v>822</v>
      </c>
      <c r="P32" s="67">
        <v>0</v>
      </c>
      <c r="Q32" s="67">
        <v>822</v>
      </c>
      <c r="R32" s="67">
        <v>57659</v>
      </c>
      <c r="S32" s="67">
        <v>70256</v>
      </c>
      <c r="T32" s="67">
        <v>21279</v>
      </c>
      <c r="U32" s="67">
        <v>5395</v>
      </c>
      <c r="V32" s="68">
        <v>47788277</v>
      </c>
    </row>
    <row r="33" spans="1:22" ht="24" customHeight="1" x14ac:dyDescent="0.2">
      <c r="A33" s="66">
        <v>24</v>
      </c>
      <c r="B33" s="251" t="s">
        <v>46</v>
      </c>
      <c r="C33" s="69">
        <v>9782</v>
      </c>
      <c r="D33" s="67">
        <v>845</v>
      </c>
      <c r="E33" s="67">
        <v>10627</v>
      </c>
      <c r="F33" s="68">
        <v>16</v>
      </c>
      <c r="G33" s="69">
        <v>26918040</v>
      </c>
      <c r="H33" s="67">
        <v>22649</v>
      </c>
      <c r="I33" s="67">
        <v>0</v>
      </c>
      <c r="J33" s="67">
        <v>26940689</v>
      </c>
      <c r="K33" s="67">
        <v>719953</v>
      </c>
      <c r="L33" s="67">
        <v>0</v>
      </c>
      <c r="M33" s="67">
        <v>57543</v>
      </c>
      <c r="N33" s="68">
        <v>777496</v>
      </c>
      <c r="O33" s="69">
        <v>1754</v>
      </c>
      <c r="P33" s="67">
        <v>0</v>
      </c>
      <c r="Q33" s="67">
        <v>1754</v>
      </c>
      <c r="R33" s="67">
        <v>92016</v>
      </c>
      <c r="S33" s="67">
        <v>33468</v>
      </c>
      <c r="T33" s="67">
        <v>4048</v>
      </c>
      <c r="U33" s="67">
        <v>6774</v>
      </c>
      <c r="V33" s="68">
        <v>27856245</v>
      </c>
    </row>
    <row r="34" spans="1:22" ht="24" customHeight="1" x14ac:dyDescent="0.2">
      <c r="A34" s="70">
        <v>25</v>
      </c>
      <c r="B34" s="252" t="s">
        <v>202</v>
      </c>
      <c r="C34" s="74">
        <v>6477</v>
      </c>
      <c r="D34" s="72">
        <v>551</v>
      </c>
      <c r="E34" s="72">
        <v>7028</v>
      </c>
      <c r="F34" s="73">
        <v>3</v>
      </c>
      <c r="G34" s="74">
        <v>18080822</v>
      </c>
      <c r="H34" s="72">
        <v>11914</v>
      </c>
      <c r="I34" s="72">
        <v>0</v>
      </c>
      <c r="J34" s="72">
        <v>18092736</v>
      </c>
      <c r="K34" s="72">
        <v>206536</v>
      </c>
      <c r="L34" s="72">
        <v>0</v>
      </c>
      <c r="M34" s="72">
        <v>0</v>
      </c>
      <c r="N34" s="73">
        <v>206536</v>
      </c>
      <c r="O34" s="74">
        <v>1076</v>
      </c>
      <c r="P34" s="72">
        <v>0</v>
      </c>
      <c r="Q34" s="72">
        <v>1076</v>
      </c>
      <c r="R34" s="123">
        <v>7139</v>
      </c>
      <c r="S34" s="123">
        <v>3050</v>
      </c>
      <c r="T34" s="123">
        <v>1967</v>
      </c>
      <c r="U34" s="72">
        <v>2652</v>
      </c>
      <c r="V34" s="73">
        <v>18315156</v>
      </c>
    </row>
    <row r="35" spans="1:22" ht="24" customHeight="1" x14ac:dyDescent="0.2">
      <c r="A35" s="79"/>
      <c r="B35" s="253" t="s">
        <v>289</v>
      </c>
      <c r="C35" s="258">
        <f>SUM(C24:C34)</f>
        <v>100670</v>
      </c>
      <c r="D35" s="75">
        <f t="shared" ref="D35:V35" si="1">SUM(D24:D34)</f>
        <v>9460</v>
      </c>
      <c r="E35" s="75">
        <f t="shared" si="1"/>
        <v>110130</v>
      </c>
      <c r="F35" s="239">
        <f t="shared" si="1"/>
        <v>135</v>
      </c>
      <c r="G35" s="258">
        <f t="shared" si="1"/>
        <v>319770591</v>
      </c>
      <c r="H35" s="75">
        <f t="shared" si="1"/>
        <v>40685</v>
      </c>
      <c r="I35" s="75">
        <f t="shared" si="1"/>
        <v>0</v>
      </c>
      <c r="J35" s="75">
        <f t="shared" si="1"/>
        <v>319811276</v>
      </c>
      <c r="K35" s="75">
        <f t="shared" si="1"/>
        <v>3803459</v>
      </c>
      <c r="L35" s="75">
        <f t="shared" si="1"/>
        <v>136248</v>
      </c>
      <c r="M35" s="75">
        <f t="shared" si="1"/>
        <v>102085</v>
      </c>
      <c r="N35" s="239">
        <f>SUM(N24:N34)</f>
        <v>4041792</v>
      </c>
      <c r="O35" s="258">
        <f t="shared" si="1"/>
        <v>6790</v>
      </c>
      <c r="P35" s="75">
        <f t="shared" si="1"/>
        <v>0</v>
      </c>
      <c r="Q35" s="75">
        <f t="shared" si="1"/>
        <v>6790</v>
      </c>
      <c r="R35" s="75">
        <f>SUM(R24:R34)</f>
        <v>589663</v>
      </c>
      <c r="S35" s="75">
        <f>SUM(S24:S34)</f>
        <v>332750</v>
      </c>
      <c r="T35" s="75">
        <f t="shared" si="1"/>
        <v>60188</v>
      </c>
      <c r="U35" s="75">
        <f t="shared" si="1"/>
        <v>62501</v>
      </c>
      <c r="V35" s="239">
        <f t="shared" si="1"/>
        <v>324904960</v>
      </c>
    </row>
    <row r="36" spans="1:22" ht="24" customHeight="1" thickBot="1" x14ac:dyDescent="0.2">
      <c r="A36" s="80"/>
      <c r="B36" s="254" t="s">
        <v>47</v>
      </c>
      <c r="C36" s="259">
        <f t="shared" ref="C36:V36" si="2">SUM(C23,C35)</f>
        <v>840636</v>
      </c>
      <c r="D36" s="81">
        <f t="shared" si="2"/>
        <v>76283</v>
      </c>
      <c r="E36" s="81">
        <f t="shared" si="2"/>
        <v>916919</v>
      </c>
      <c r="F36" s="240">
        <f t="shared" si="2"/>
        <v>1087</v>
      </c>
      <c r="G36" s="259">
        <f t="shared" si="2"/>
        <v>2810205158</v>
      </c>
      <c r="H36" s="81">
        <f t="shared" si="2"/>
        <v>166523</v>
      </c>
      <c r="I36" s="81">
        <f t="shared" si="2"/>
        <v>3080</v>
      </c>
      <c r="J36" s="81">
        <f t="shared" si="2"/>
        <v>2810374761</v>
      </c>
      <c r="K36" s="81">
        <f t="shared" si="2"/>
        <v>39487421</v>
      </c>
      <c r="L36" s="81">
        <f t="shared" si="2"/>
        <v>2198412</v>
      </c>
      <c r="M36" s="81">
        <f t="shared" si="2"/>
        <v>711383</v>
      </c>
      <c r="N36" s="240">
        <f t="shared" si="2"/>
        <v>42397216</v>
      </c>
      <c r="O36" s="259">
        <f t="shared" si="2"/>
        <v>432233</v>
      </c>
      <c r="P36" s="81">
        <f t="shared" si="2"/>
        <v>9100</v>
      </c>
      <c r="Q36" s="81">
        <f t="shared" si="2"/>
        <v>441333</v>
      </c>
      <c r="R36" s="81">
        <f>SUM(R23,R35)</f>
        <v>16573786</v>
      </c>
      <c r="S36" s="81">
        <f>SUM(S35)+S23</f>
        <v>3563524</v>
      </c>
      <c r="T36" s="81">
        <f t="shared" si="2"/>
        <v>669725</v>
      </c>
      <c r="U36" s="81">
        <f t="shared" si="2"/>
        <v>1210592</v>
      </c>
      <c r="V36" s="240">
        <f t="shared" si="2"/>
        <v>2875230937</v>
      </c>
    </row>
    <row r="38" spans="1:22" x14ac:dyDescent="0.15">
      <c r="B38" s="157" t="s">
        <v>442</v>
      </c>
      <c r="C38" s="7">
        <f>SUM(C9:C22,C24:C34)</f>
        <v>840636</v>
      </c>
      <c r="D38" s="7">
        <f>SUM(D9:D22,D24:D34)</f>
        <v>76283</v>
      </c>
      <c r="E38" s="7">
        <f>SUM(C38:D38)</f>
        <v>916919</v>
      </c>
      <c r="F38" s="7">
        <f>SUM(F9:F22,F24:F34)</f>
        <v>1087</v>
      </c>
      <c r="G38" s="7">
        <f>SUM(G9:G22,G24:G34)</f>
        <v>2810205158</v>
      </c>
      <c r="H38" s="7">
        <f>SUM(H9:H22,H24:H34)</f>
        <v>166523</v>
      </c>
      <c r="I38" s="7">
        <f>SUM(I9:I22,I24:I34)</f>
        <v>3080</v>
      </c>
      <c r="J38" s="7">
        <f>SUM(G38:I38)</f>
        <v>2810374761</v>
      </c>
      <c r="K38" s="7">
        <f>SUM(K9:K22,K24:K34)</f>
        <v>39487421</v>
      </c>
      <c r="L38" s="7">
        <f>SUM(L9:L22,L24:L34)</f>
        <v>2198412</v>
      </c>
      <c r="M38" s="7">
        <f>SUM(M9:M22,M24:M34)</f>
        <v>711383</v>
      </c>
      <c r="N38" s="7">
        <f>SUM(K38:M38)</f>
        <v>42397216</v>
      </c>
      <c r="O38" s="7">
        <f>SUM(O9:O22,O24:O34)</f>
        <v>432233</v>
      </c>
      <c r="P38" s="7">
        <f>SUM(P9:P22,P24:P34)</f>
        <v>9100</v>
      </c>
      <c r="Q38" s="7">
        <f>SUM(O38:P38)</f>
        <v>441333</v>
      </c>
      <c r="R38" s="7">
        <f>SUM(R9:R22,R24:R34)</f>
        <v>16573786</v>
      </c>
      <c r="S38" s="7">
        <f>SUM(S9:S22,S24:S34)</f>
        <v>3563524</v>
      </c>
      <c r="T38" s="7">
        <f>SUM(T9:T22,T24:T34)</f>
        <v>669725</v>
      </c>
      <c r="U38" s="7">
        <f>SUM(U9:U22,U24:U34)</f>
        <v>1210592</v>
      </c>
      <c r="V38" s="7">
        <f>SUM(J38,N38,Q38,R38:U38)</f>
        <v>2875230937</v>
      </c>
    </row>
    <row r="39" spans="1:22" x14ac:dyDescent="0.15">
      <c r="C39" s="7">
        <f>C36-C38</f>
        <v>0</v>
      </c>
      <c r="D39" s="7">
        <f t="shared" ref="D39:V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  <c r="R39" s="7">
        <f>R36-R38</f>
        <v>0</v>
      </c>
      <c r="S39" s="7">
        <f>S36-S38</f>
        <v>0</v>
      </c>
      <c r="T39" s="7">
        <f t="shared" si="3"/>
        <v>0</v>
      </c>
      <c r="U39" s="7">
        <f t="shared" si="3"/>
        <v>0</v>
      </c>
      <c r="V39" s="7">
        <f t="shared" si="3"/>
        <v>0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2020-02-26T07:47:50Z</cp:lastPrinted>
  <dcterms:created xsi:type="dcterms:W3CDTF">2003-01-22T04:09:14Z</dcterms:created>
  <dcterms:modified xsi:type="dcterms:W3CDTF">2020-03-16T01:51:22Z</dcterms:modified>
</cp:coreProperties>
</file>