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直井\直井（H31）\R1市町村税政の状況\R０１\R01年度版\"/>
    </mc:Choice>
  </mc:AlternateContent>
  <bookViews>
    <workbookView xWindow="11190" yWindow="-210" windowWidth="9840" windowHeight="11760" tabRatio="889" activeTab="8"/>
  </bookViews>
  <sheets>
    <sheet name="普通税" sheetId="4" r:id="rId1"/>
    <sheet name="法定普通税" sheetId="5" r:id="rId2"/>
    <sheet name="市町村民税" sheetId="6" r:id="rId3"/>
    <sheet name="個人市町村民税" sheetId="7" r:id="rId4"/>
    <sheet name="個人均等割" sheetId="8" r:id="rId5"/>
    <sheet name="所得割" sheetId="9" r:id="rId6"/>
    <sheet name="所得割のうち退職所得分" sheetId="10" r:id="rId7"/>
    <sheet name="法人市町村民税" sheetId="11" r:id="rId8"/>
    <sheet name="法人均等割" sheetId="12" r:id="rId9"/>
    <sheet name="法人税割" sheetId="13" r:id="rId10"/>
    <sheet name="固定資産税" sheetId="14" r:id="rId11"/>
    <sheet name="純固定資産税" sheetId="15" r:id="rId12"/>
    <sheet name="土地" sheetId="16" r:id="rId13"/>
    <sheet name="家屋" sheetId="17" r:id="rId14"/>
    <sheet name="償却資産" sheetId="18" r:id="rId15"/>
    <sheet name="交付金" sheetId="37" r:id="rId16"/>
    <sheet name="軽自動車税" sheetId="20" r:id="rId17"/>
    <sheet name="市町村たばこ税" sheetId="21" r:id="rId18"/>
    <sheet name="鉱産税" sheetId="22" r:id="rId19"/>
    <sheet name="特別土地保有税" sheetId="23" r:id="rId20"/>
    <sheet name="保有分" sheetId="24" r:id="rId21"/>
    <sheet name="取得分" sheetId="25" r:id="rId22"/>
    <sheet name="法定外普通税" sheetId="26" r:id="rId23"/>
    <sheet name="目的税" sheetId="27" r:id="rId24"/>
    <sheet name="入湯税" sheetId="28" r:id="rId25"/>
    <sheet name="事業所税" sheetId="29" r:id="rId26"/>
    <sheet name="都市計画税" sheetId="30" r:id="rId27"/>
    <sheet name="都市計（土地）" sheetId="31" r:id="rId28"/>
    <sheet name="都市計（家屋）" sheetId="32" r:id="rId29"/>
    <sheet name="合計（国民健康保険税を除く）" sheetId="33" r:id="rId30"/>
    <sheet name="国民健康保険税" sheetId="34" r:id="rId31"/>
    <sheet name="国民健康保険料" sheetId="39" r:id="rId32"/>
    <sheet name="国保計" sheetId="40" r:id="rId33"/>
  </sheets>
  <definedNames>
    <definedName name="_xlnm.Print_Area" localSheetId="13">家屋!$A$1:$N$36</definedName>
    <definedName name="_xlnm.Print_Area" localSheetId="16">軽自動車税!$A$1:$N$36</definedName>
    <definedName name="_xlnm.Print_Area" localSheetId="4">個人均等割!$A$1:$N$36</definedName>
    <definedName name="_xlnm.Print_Area" localSheetId="3">個人市町村民税!$A$1:$N$36</definedName>
    <definedName name="_xlnm.Print_Area" localSheetId="10">固定資産税!$A$1:$N$36</definedName>
    <definedName name="_xlnm.Print_Area" localSheetId="15">交付金!$A$1:$N$36</definedName>
    <definedName name="_xlnm.Print_Area" localSheetId="18">鉱産税!$A$1:$N$36</definedName>
    <definedName name="_xlnm.Print_Area" localSheetId="29">'合計（国民健康保険税を除く）'!$A$1:$N$36</definedName>
    <definedName name="_xlnm.Print_Area" localSheetId="32">国保計!$A$1:$N$36</definedName>
    <definedName name="_xlnm.Print_Area" localSheetId="30">国民健康保険税!$A$1:$N$36</definedName>
    <definedName name="_xlnm.Print_Area" localSheetId="31">国民健康保険料!$A$1:$N$36</definedName>
    <definedName name="_xlnm.Print_Area" localSheetId="17">市町村たばこ税!$A$1:$N$36</definedName>
    <definedName name="_xlnm.Print_Area" localSheetId="2">市町村民税!$A$1:$N$36</definedName>
    <definedName name="_xlnm.Print_Area" localSheetId="25">事業所税!$A$1:$N$36</definedName>
    <definedName name="_xlnm.Print_Area" localSheetId="21">取得分!$A$1:$N$36</definedName>
    <definedName name="_xlnm.Print_Area" localSheetId="11">純固定資産税!$A$1:$N$36</definedName>
    <definedName name="_xlnm.Print_Area" localSheetId="5">所得割!$A$1:$N$36</definedName>
    <definedName name="_xlnm.Print_Area" localSheetId="6">所得割のうち退職所得分!$A$1:$N$36</definedName>
    <definedName name="_xlnm.Print_Area" localSheetId="14">償却資産!$A$1:$N$36</definedName>
    <definedName name="_xlnm.Print_Area" localSheetId="28">'都市計（家屋）'!$A$1:$N$36</definedName>
    <definedName name="_xlnm.Print_Area" localSheetId="27">'都市計（土地）'!$A$1:$N$36</definedName>
    <definedName name="_xlnm.Print_Area" localSheetId="26">都市計画税!$A$1:$N$36</definedName>
    <definedName name="_xlnm.Print_Area" localSheetId="12">土地!$A$1:$N$36</definedName>
    <definedName name="_xlnm.Print_Area" localSheetId="19">特別土地保有税!$A$1:$N$36</definedName>
    <definedName name="_xlnm.Print_Area" localSheetId="24">入湯税!$A$1:$N$36</definedName>
    <definedName name="_xlnm.Print_Area" localSheetId="0">普通税!$A$1:$N$36</definedName>
    <definedName name="_xlnm.Print_Area" localSheetId="20">保有分!$A$1:$N$36</definedName>
    <definedName name="_xlnm.Print_Area" localSheetId="8">法人均等割!$A$1:$N$36</definedName>
    <definedName name="_xlnm.Print_Area" localSheetId="7">法人市町村民税!$A$1:$N$36</definedName>
    <definedName name="_xlnm.Print_Area" localSheetId="9">法人税割!$A$1:$N$36</definedName>
    <definedName name="_xlnm.Print_Area" localSheetId="22">法定外普通税!$A$1:$N$36</definedName>
    <definedName name="_xlnm.Print_Area" localSheetId="1">法定普通税!$A$1:$N$36</definedName>
    <definedName name="_xlnm.Print_Area" localSheetId="23">目的税!$A$1:$N$36</definedName>
  </definedNames>
  <calcPr calcId="162913"/>
</workbook>
</file>

<file path=xl/calcChain.xml><?xml version="1.0" encoding="utf-8"?>
<calcChain xmlns="http://schemas.openxmlformats.org/spreadsheetml/2006/main">
  <c r="C9" i="40" l="1"/>
  <c r="D9" i="40"/>
  <c r="E9" i="40"/>
  <c r="H9" i="40"/>
  <c r="I9" i="40"/>
  <c r="J9" i="40"/>
  <c r="C10" i="40"/>
  <c r="D10" i="40"/>
  <c r="E10" i="40"/>
  <c r="H10" i="40"/>
  <c r="I10" i="40"/>
  <c r="J10" i="40"/>
  <c r="C11" i="40"/>
  <c r="D11" i="40"/>
  <c r="E11" i="40"/>
  <c r="H11" i="40"/>
  <c r="I11" i="40"/>
  <c r="J11" i="40"/>
  <c r="C12" i="40"/>
  <c r="D12" i="40"/>
  <c r="E12" i="40"/>
  <c r="H12" i="40"/>
  <c r="I12" i="40"/>
  <c r="J12" i="40"/>
  <c r="C13" i="40"/>
  <c r="D13" i="40"/>
  <c r="E13" i="40"/>
  <c r="H13" i="40"/>
  <c r="I13" i="40"/>
  <c r="J13" i="40"/>
  <c r="C14" i="40"/>
  <c r="D14" i="40"/>
  <c r="E14" i="40"/>
  <c r="H14" i="40"/>
  <c r="I14" i="40"/>
  <c r="J14" i="40"/>
  <c r="C15" i="40"/>
  <c r="D15" i="40"/>
  <c r="E15" i="40"/>
  <c r="H15" i="40"/>
  <c r="I15" i="40"/>
  <c r="J15" i="40"/>
  <c r="C16" i="40"/>
  <c r="D16" i="40"/>
  <c r="E16" i="40"/>
  <c r="H16" i="40"/>
  <c r="I16" i="40"/>
  <c r="J16" i="40"/>
  <c r="C17" i="40"/>
  <c r="D17" i="40"/>
  <c r="E17" i="40"/>
  <c r="H17" i="40"/>
  <c r="I17" i="40"/>
  <c r="J17" i="40"/>
  <c r="C18" i="40"/>
  <c r="D18" i="40"/>
  <c r="E18" i="40"/>
  <c r="H18" i="40"/>
  <c r="I18" i="40"/>
  <c r="J18" i="40"/>
  <c r="C19" i="40"/>
  <c r="D19" i="40"/>
  <c r="E19" i="40"/>
  <c r="H19" i="40"/>
  <c r="I19" i="40"/>
  <c r="J19" i="40"/>
  <c r="C20" i="40"/>
  <c r="D20" i="40"/>
  <c r="E20" i="40"/>
  <c r="H20" i="40"/>
  <c r="I20" i="40"/>
  <c r="J20" i="40"/>
  <c r="C21" i="40"/>
  <c r="D21" i="40"/>
  <c r="E21" i="40"/>
  <c r="H21" i="40"/>
  <c r="I21" i="40"/>
  <c r="J21" i="40"/>
  <c r="C22" i="40"/>
  <c r="D22" i="40"/>
  <c r="E22" i="40"/>
  <c r="H22" i="40"/>
  <c r="I22" i="40"/>
  <c r="J22" i="40"/>
  <c r="C24" i="40"/>
  <c r="D24" i="40"/>
  <c r="E24" i="40"/>
  <c r="H24" i="40"/>
  <c r="I24" i="40"/>
  <c r="J24" i="40"/>
  <c r="C25" i="40"/>
  <c r="D25" i="40"/>
  <c r="E25" i="40"/>
  <c r="H25" i="40"/>
  <c r="I25" i="40"/>
  <c r="J25" i="40"/>
  <c r="C26" i="40"/>
  <c r="D26" i="40"/>
  <c r="E26" i="40"/>
  <c r="H26" i="40"/>
  <c r="I26" i="40"/>
  <c r="J26" i="40"/>
  <c r="C27" i="40"/>
  <c r="D27" i="40"/>
  <c r="E27" i="40"/>
  <c r="H27" i="40"/>
  <c r="I27" i="40"/>
  <c r="J27" i="40"/>
  <c r="C28" i="40"/>
  <c r="D28" i="40"/>
  <c r="E28" i="40"/>
  <c r="H28" i="40"/>
  <c r="I28" i="40"/>
  <c r="J28" i="40"/>
  <c r="C29" i="40"/>
  <c r="D29" i="40"/>
  <c r="E29" i="40"/>
  <c r="H29" i="40"/>
  <c r="I29" i="40"/>
  <c r="J29" i="40"/>
  <c r="C30" i="40"/>
  <c r="D30" i="40"/>
  <c r="E30" i="40"/>
  <c r="H30" i="40"/>
  <c r="I30" i="40"/>
  <c r="J30" i="40"/>
  <c r="C31" i="40"/>
  <c r="D31" i="40"/>
  <c r="E31" i="40"/>
  <c r="H31" i="40"/>
  <c r="I31" i="40"/>
  <c r="J31" i="40"/>
  <c r="C32" i="40"/>
  <c r="D32" i="40"/>
  <c r="E32" i="40"/>
  <c r="H32" i="40"/>
  <c r="I32" i="40"/>
  <c r="J32" i="40"/>
  <c r="C33" i="40"/>
  <c r="D33" i="40"/>
  <c r="E33" i="40"/>
  <c r="H33" i="40"/>
  <c r="I33" i="40"/>
  <c r="J33" i="40"/>
  <c r="C34" i="40"/>
  <c r="D34" i="40"/>
  <c r="E34" i="40"/>
  <c r="H34" i="40"/>
  <c r="I34" i="40"/>
  <c r="J34" i="40"/>
  <c r="C35" i="39"/>
  <c r="D35" i="39"/>
  <c r="D36" i="39" s="1"/>
  <c r="E35" i="39"/>
  <c r="H35" i="39"/>
  <c r="I35" i="39"/>
  <c r="J35" i="39"/>
  <c r="J36" i="39" s="1"/>
  <c r="C23" i="39"/>
  <c r="D23" i="39"/>
  <c r="E23" i="39"/>
  <c r="H23" i="39"/>
  <c r="I23" i="39"/>
  <c r="J23" i="39"/>
  <c r="C35" i="34"/>
  <c r="C35" i="40" s="1"/>
  <c r="D35" i="34"/>
  <c r="D35" i="40" s="1"/>
  <c r="E35" i="34"/>
  <c r="E36" i="34" s="1"/>
  <c r="H35" i="34"/>
  <c r="H35" i="40" s="1"/>
  <c r="I35" i="34"/>
  <c r="I35" i="40" s="1"/>
  <c r="J35" i="34"/>
  <c r="J35" i="40" s="1"/>
  <c r="C23" i="34"/>
  <c r="C23" i="40" s="1"/>
  <c r="D23" i="34"/>
  <c r="D23" i="40" s="1"/>
  <c r="E23" i="34"/>
  <c r="E23" i="40" s="1"/>
  <c r="H23" i="34"/>
  <c r="I23" i="34"/>
  <c r="I23" i="40" s="1"/>
  <c r="J23" i="34"/>
  <c r="J23" i="40" s="1"/>
  <c r="C35" i="33"/>
  <c r="D35" i="33"/>
  <c r="E35" i="33"/>
  <c r="F35" i="33"/>
  <c r="F36" i="33" s="1"/>
  <c r="G35" i="33"/>
  <c r="H35" i="33"/>
  <c r="I35" i="33"/>
  <c r="J35" i="33"/>
  <c r="J36" i="33" s="1"/>
  <c r="K35" i="33"/>
  <c r="C23" i="33"/>
  <c r="D23" i="33"/>
  <c r="E23" i="33"/>
  <c r="F23" i="33"/>
  <c r="G23" i="33"/>
  <c r="H23" i="33"/>
  <c r="I23" i="33"/>
  <c r="J23" i="33"/>
  <c r="K23" i="33"/>
  <c r="C35" i="32"/>
  <c r="D35" i="32"/>
  <c r="D36" i="32" s="1"/>
  <c r="E35" i="32"/>
  <c r="E36" i="32" s="1"/>
  <c r="H35" i="32"/>
  <c r="I35" i="32"/>
  <c r="J35" i="32"/>
  <c r="J36" i="32" s="1"/>
  <c r="C23" i="32"/>
  <c r="C36" i="32" s="1"/>
  <c r="D23" i="32"/>
  <c r="E23" i="32"/>
  <c r="H23" i="32"/>
  <c r="I23" i="32"/>
  <c r="I36" i="32" s="1"/>
  <c r="J23" i="32"/>
  <c r="C35" i="31"/>
  <c r="D35" i="31"/>
  <c r="E35" i="31"/>
  <c r="G35" i="31"/>
  <c r="G36" i="31" s="1"/>
  <c r="H35" i="31"/>
  <c r="I35" i="31"/>
  <c r="J35" i="31"/>
  <c r="J36" i="31" s="1"/>
  <c r="C23" i="31"/>
  <c r="D23" i="31"/>
  <c r="E23" i="31"/>
  <c r="E36" i="31" s="1"/>
  <c r="G23" i="31"/>
  <c r="H23" i="31"/>
  <c r="I23" i="31"/>
  <c r="J23" i="31"/>
  <c r="I36" i="30"/>
  <c r="C35" i="30"/>
  <c r="D35" i="30"/>
  <c r="E35" i="30"/>
  <c r="E36" i="30" s="1"/>
  <c r="G35" i="30"/>
  <c r="G36" i="30" s="1"/>
  <c r="H35" i="30"/>
  <c r="I35" i="30"/>
  <c r="J35" i="30"/>
  <c r="J36" i="30" s="1"/>
  <c r="C23" i="30"/>
  <c r="D23" i="30"/>
  <c r="D36" i="30" s="1"/>
  <c r="E23" i="30"/>
  <c r="G23" i="30"/>
  <c r="H23" i="30"/>
  <c r="I23" i="30"/>
  <c r="J23" i="30"/>
  <c r="C35" i="29"/>
  <c r="D35" i="29"/>
  <c r="D36" i="29" s="1"/>
  <c r="E35" i="29"/>
  <c r="H35" i="29"/>
  <c r="I35" i="29"/>
  <c r="J35" i="29"/>
  <c r="J36" i="29" s="1"/>
  <c r="C23" i="29"/>
  <c r="C36" i="29" s="1"/>
  <c r="D23" i="29"/>
  <c r="E23" i="29"/>
  <c r="H23" i="29"/>
  <c r="I23" i="29"/>
  <c r="I36" i="29" s="1"/>
  <c r="J23" i="29"/>
  <c r="C23" i="28"/>
  <c r="D23" i="28"/>
  <c r="E23" i="28"/>
  <c r="E36" i="28" s="1"/>
  <c r="F23" i="28"/>
  <c r="H23" i="28"/>
  <c r="I23" i="28"/>
  <c r="J23" i="28"/>
  <c r="K23" i="28"/>
  <c r="C35" i="28"/>
  <c r="C36" i="28" s="1"/>
  <c r="D35" i="28"/>
  <c r="D36" i="28" s="1"/>
  <c r="E35" i="28"/>
  <c r="F35" i="28"/>
  <c r="H35" i="28"/>
  <c r="H36" i="28" s="1"/>
  <c r="I35" i="28"/>
  <c r="I36" i="28" s="1"/>
  <c r="J35" i="28"/>
  <c r="J36" i="28" s="1"/>
  <c r="K35" i="28"/>
  <c r="K36" i="28" s="1"/>
  <c r="C35" i="27"/>
  <c r="D35" i="27"/>
  <c r="E35" i="27"/>
  <c r="F35" i="27"/>
  <c r="G35" i="27"/>
  <c r="H35" i="27"/>
  <c r="I35" i="27"/>
  <c r="J35" i="27"/>
  <c r="K35" i="27"/>
  <c r="C23" i="27"/>
  <c r="D23" i="27"/>
  <c r="D36" i="27" s="1"/>
  <c r="E23" i="27"/>
  <c r="F23" i="27"/>
  <c r="G23" i="27"/>
  <c r="H23" i="27"/>
  <c r="H36" i="27" s="1"/>
  <c r="I23" i="27"/>
  <c r="J23" i="27"/>
  <c r="K23" i="27"/>
  <c r="F36" i="26"/>
  <c r="G36" i="26"/>
  <c r="C35" i="26"/>
  <c r="C36" i="26" s="1"/>
  <c r="D35" i="26"/>
  <c r="D36" i="26" s="1"/>
  <c r="E35" i="26"/>
  <c r="E36" i="26" s="1"/>
  <c r="H35" i="26"/>
  <c r="H36" i="26" s="1"/>
  <c r="I35" i="26"/>
  <c r="J35" i="26"/>
  <c r="J36" i="26" s="1"/>
  <c r="C23" i="26"/>
  <c r="D23" i="26"/>
  <c r="E23" i="26"/>
  <c r="H23" i="26"/>
  <c r="I23" i="26"/>
  <c r="I36" i="26" s="1"/>
  <c r="J23" i="26"/>
  <c r="I36" i="39" l="1"/>
  <c r="C36" i="39"/>
  <c r="E36" i="39"/>
  <c r="E36" i="40" s="1"/>
  <c r="H23" i="40"/>
  <c r="I36" i="33"/>
  <c r="E36" i="33"/>
  <c r="H36" i="33"/>
  <c r="D36" i="33"/>
  <c r="K36" i="33"/>
  <c r="G36" i="33"/>
  <c r="C36" i="33"/>
  <c r="H36" i="32"/>
  <c r="I36" i="31"/>
  <c r="D36" i="31"/>
  <c r="H36" i="31"/>
  <c r="C36" i="31"/>
  <c r="H36" i="30"/>
  <c r="C36" i="30"/>
  <c r="H36" i="29"/>
  <c r="E36" i="29"/>
  <c r="F36" i="28"/>
  <c r="K36" i="27"/>
  <c r="G36" i="27"/>
  <c r="C36" i="27"/>
  <c r="J36" i="27"/>
  <c r="F36" i="27"/>
  <c r="I36" i="27"/>
  <c r="E36" i="27"/>
  <c r="D36" i="34"/>
  <c r="D36" i="40" s="1"/>
  <c r="I36" i="34"/>
  <c r="I36" i="40" s="1"/>
  <c r="C36" i="34"/>
  <c r="C36" i="40" s="1"/>
  <c r="E35" i="40"/>
  <c r="J36" i="34"/>
  <c r="J36" i="40" s="1"/>
  <c r="H36" i="39"/>
  <c r="H36" i="34"/>
  <c r="H36" i="40" s="1"/>
  <c r="C36" i="25"/>
  <c r="C35" i="25"/>
  <c r="D35" i="25"/>
  <c r="E35" i="25"/>
  <c r="G35" i="25"/>
  <c r="H35" i="25"/>
  <c r="I35" i="25"/>
  <c r="I36" i="25" s="1"/>
  <c r="J35" i="25"/>
  <c r="C23" i="25"/>
  <c r="D23" i="25"/>
  <c r="E23" i="25"/>
  <c r="E36" i="25" s="1"/>
  <c r="G23" i="25"/>
  <c r="H23" i="25"/>
  <c r="H36" i="25" s="1"/>
  <c r="I23" i="25"/>
  <c r="J23" i="25"/>
  <c r="J36" i="25" s="1"/>
  <c r="G36" i="24"/>
  <c r="C35" i="24"/>
  <c r="D35" i="24"/>
  <c r="E35" i="24"/>
  <c r="G35" i="24"/>
  <c r="H35" i="24"/>
  <c r="I35" i="24"/>
  <c r="J35" i="24"/>
  <c r="J36" i="24" s="1"/>
  <c r="C23" i="24"/>
  <c r="D23" i="24"/>
  <c r="D36" i="24" s="1"/>
  <c r="E23" i="24"/>
  <c r="G23" i="24"/>
  <c r="H23" i="24"/>
  <c r="I23" i="24"/>
  <c r="I36" i="24" s="1"/>
  <c r="J23" i="24"/>
  <c r="C35" i="23"/>
  <c r="D35" i="23"/>
  <c r="E35" i="23"/>
  <c r="G35" i="23"/>
  <c r="G36" i="23" s="1"/>
  <c r="H35" i="23"/>
  <c r="I35" i="23"/>
  <c r="J35" i="23"/>
  <c r="J36" i="23" s="1"/>
  <c r="C23" i="23"/>
  <c r="D23" i="23"/>
  <c r="E23" i="23"/>
  <c r="E36" i="23" s="1"/>
  <c r="G23" i="23"/>
  <c r="H23" i="23"/>
  <c r="I23" i="23"/>
  <c r="J23" i="23"/>
  <c r="C35" i="22"/>
  <c r="D35" i="22"/>
  <c r="E35" i="22"/>
  <c r="F35" i="22"/>
  <c r="H35" i="22"/>
  <c r="I35" i="22"/>
  <c r="J35" i="22"/>
  <c r="K35" i="22"/>
  <c r="C23" i="22"/>
  <c r="D23" i="22"/>
  <c r="D36" i="22" s="1"/>
  <c r="E23" i="22"/>
  <c r="F23" i="22"/>
  <c r="H23" i="22"/>
  <c r="I23" i="22"/>
  <c r="J23" i="22"/>
  <c r="K23" i="22"/>
  <c r="C35" i="21"/>
  <c r="D35" i="21"/>
  <c r="E35" i="21"/>
  <c r="H35" i="21"/>
  <c r="H36" i="21" s="1"/>
  <c r="I35" i="21"/>
  <c r="J35" i="21"/>
  <c r="C23" i="21"/>
  <c r="C36" i="21" s="1"/>
  <c r="D23" i="21"/>
  <c r="E23" i="21"/>
  <c r="H23" i="21"/>
  <c r="I23" i="21"/>
  <c r="I36" i="21" s="1"/>
  <c r="J23" i="21"/>
  <c r="C35" i="20"/>
  <c r="D35" i="20"/>
  <c r="E35" i="20"/>
  <c r="F35" i="20"/>
  <c r="H35" i="20"/>
  <c r="I35" i="20"/>
  <c r="J35" i="20"/>
  <c r="K35" i="20"/>
  <c r="C23" i="20"/>
  <c r="D23" i="20"/>
  <c r="E23" i="20"/>
  <c r="F23" i="20"/>
  <c r="H23" i="20"/>
  <c r="I23" i="20"/>
  <c r="J23" i="20"/>
  <c r="K23" i="20"/>
  <c r="C35" i="37"/>
  <c r="E35" i="37"/>
  <c r="H35" i="37"/>
  <c r="J35" i="37"/>
  <c r="J36" i="37" s="1"/>
  <c r="C23" i="37"/>
  <c r="E23" i="37"/>
  <c r="H23" i="37"/>
  <c r="J23" i="37"/>
  <c r="C35" i="18"/>
  <c r="D35" i="18"/>
  <c r="E35" i="18"/>
  <c r="F35" i="18"/>
  <c r="H35" i="18"/>
  <c r="I35" i="18"/>
  <c r="J35" i="18"/>
  <c r="K35" i="18"/>
  <c r="C23" i="18"/>
  <c r="D23" i="18"/>
  <c r="E23" i="18"/>
  <c r="F23" i="18"/>
  <c r="H23" i="18"/>
  <c r="I23" i="18"/>
  <c r="J23" i="18"/>
  <c r="K23" i="18"/>
  <c r="C35" i="17"/>
  <c r="D35" i="17"/>
  <c r="E35" i="17"/>
  <c r="F35" i="17"/>
  <c r="H35" i="17"/>
  <c r="I35" i="17"/>
  <c r="J35" i="17"/>
  <c r="K35" i="17"/>
  <c r="C23" i="17"/>
  <c r="D23" i="17"/>
  <c r="E23" i="17"/>
  <c r="F23" i="17"/>
  <c r="H23" i="17"/>
  <c r="I23" i="17"/>
  <c r="J23" i="17"/>
  <c r="K23" i="17"/>
  <c r="C35" i="16"/>
  <c r="D35" i="16"/>
  <c r="E35" i="16"/>
  <c r="F35" i="16"/>
  <c r="G35" i="16"/>
  <c r="H35" i="16"/>
  <c r="I35" i="16"/>
  <c r="J35" i="16"/>
  <c r="K35" i="16"/>
  <c r="C23" i="16"/>
  <c r="D23" i="16"/>
  <c r="E23" i="16"/>
  <c r="E36" i="16" s="1"/>
  <c r="F23" i="16"/>
  <c r="G23" i="16"/>
  <c r="H23" i="16"/>
  <c r="I23" i="16"/>
  <c r="I36" i="16" s="1"/>
  <c r="J23" i="16"/>
  <c r="K23" i="16"/>
  <c r="C35" i="15"/>
  <c r="D35" i="15"/>
  <c r="D36" i="15" s="1"/>
  <c r="E35" i="15"/>
  <c r="F35" i="15"/>
  <c r="G35" i="15"/>
  <c r="H35" i="15"/>
  <c r="H36" i="15" s="1"/>
  <c r="I35" i="15"/>
  <c r="J35" i="15"/>
  <c r="K35" i="15"/>
  <c r="C23" i="15"/>
  <c r="D23" i="15"/>
  <c r="E23" i="15"/>
  <c r="F23" i="15"/>
  <c r="G23" i="15"/>
  <c r="H23" i="15"/>
  <c r="I23" i="15"/>
  <c r="J23" i="15"/>
  <c r="K23" i="15"/>
  <c r="C35" i="14"/>
  <c r="D35" i="14"/>
  <c r="E35" i="14"/>
  <c r="F35" i="14"/>
  <c r="G35" i="14"/>
  <c r="H35" i="14"/>
  <c r="I35" i="14"/>
  <c r="J35" i="14"/>
  <c r="K35" i="14"/>
  <c r="C23" i="14"/>
  <c r="C36" i="14" s="1"/>
  <c r="D23" i="14"/>
  <c r="E23" i="14"/>
  <c r="F23" i="14"/>
  <c r="G23" i="14"/>
  <c r="G36" i="14" s="1"/>
  <c r="H23" i="14"/>
  <c r="I23" i="14"/>
  <c r="J23" i="14"/>
  <c r="K23" i="14"/>
  <c r="K36" i="14" s="1"/>
  <c r="C9" i="11"/>
  <c r="D9" i="11"/>
  <c r="E9" i="11"/>
  <c r="F9" i="11"/>
  <c r="G9" i="11"/>
  <c r="H9" i="11"/>
  <c r="I9" i="11"/>
  <c r="J9" i="11"/>
  <c r="K9" i="11"/>
  <c r="C10" i="11"/>
  <c r="D10" i="11"/>
  <c r="E10" i="11"/>
  <c r="F10" i="11"/>
  <c r="G10" i="11"/>
  <c r="H10" i="11"/>
  <c r="I10" i="11"/>
  <c r="J10" i="11"/>
  <c r="K10" i="11"/>
  <c r="C11" i="11"/>
  <c r="D11" i="11"/>
  <c r="E11" i="11"/>
  <c r="F11" i="11"/>
  <c r="G11" i="11"/>
  <c r="H11" i="11"/>
  <c r="I11" i="11"/>
  <c r="J11" i="11"/>
  <c r="K11" i="11"/>
  <c r="C12" i="11"/>
  <c r="D12" i="11"/>
  <c r="E12" i="11"/>
  <c r="F12" i="11"/>
  <c r="G12" i="11"/>
  <c r="H12" i="11"/>
  <c r="I12" i="11"/>
  <c r="J12" i="11"/>
  <c r="K12" i="11"/>
  <c r="C13" i="11"/>
  <c r="D13" i="11"/>
  <c r="E13" i="11"/>
  <c r="F13" i="11"/>
  <c r="G13" i="11"/>
  <c r="H13" i="11"/>
  <c r="I13" i="11"/>
  <c r="J13" i="11"/>
  <c r="K13" i="11"/>
  <c r="C14" i="11"/>
  <c r="D14" i="11"/>
  <c r="E14" i="11"/>
  <c r="F14" i="11"/>
  <c r="G14" i="11"/>
  <c r="H14" i="11"/>
  <c r="I14" i="11"/>
  <c r="J14" i="11"/>
  <c r="K14" i="11"/>
  <c r="C15" i="11"/>
  <c r="D15" i="11"/>
  <c r="E15" i="11"/>
  <c r="F15" i="11"/>
  <c r="G15" i="11"/>
  <c r="H15" i="11"/>
  <c r="I15" i="11"/>
  <c r="J15" i="11"/>
  <c r="K15" i="11"/>
  <c r="C16" i="11"/>
  <c r="D16" i="11"/>
  <c r="E16" i="11"/>
  <c r="F16" i="11"/>
  <c r="G16" i="11"/>
  <c r="H16" i="11"/>
  <c r="I16" i="11"/>
  <c r="J16" i="11"/>
  <c r="K16" i="11"/>
  <c r="C17" i="11"/>
  <c r="D17" i="11"/>
  <c r="E17" i="11"/>
  <c r="F17" i="11"/>
  <c r="G17" i="11"/>
  <c r="H17" i="11"/>
  <c r="I17" i="11"/>
  <c r="J17" i="11"/>
  <c r="K17" i="11"/>
  <c r="C18" i="11"/>
  <c r="D18" i="11"/>
  <c r="E18" i="11"/>
  <c r="F18" i="11"/>
  <c r="G18" i="11"/>
  <c r="H18" i="11"/>
  <c r="I18" i="11"/>
  <c r="J18" i="11"/>
  <c r="K18" i="11"/>
  <c r="C19" i="11"/>
  <c r="D19" i="11"/>
  <c r="E19" i="11"/>
  <c r="F19" i="11"/>
  <c r="G19" i="11"/>
  <c r="H19" i="11"/>
  <c r="I19" i="11"/>
  <c r="J19" i="11"/>
  <c r="K19" i="11"/>
  <c r="C20" i="11"/>
  <c r="D20" i="11"/>
  <c r="E20" i="11"/>
  <c r="F20" i="11"/>
  <c r="G20" i="11"/>
  <c r="H20" i="11"/>
  <c r="I20" i="11"/>
  <c r="J20" i="11"/>
  <c r="K20" i="11"/>
  <c r="C21" i="11"/>
  <c r="D21" i="11"/>
  <c r="E21" i="11"/>
  <c r="F21" i="11"/>
  <c r="G21" i="11"/>
  <c r="H21" i="11"/>
  <c r="I21" i="11"/>
  <c r="J21" i="11"/>
  <c r="K21" i="11"/>
  <c r="C22" i="11"/>
  <c r="D22" i="11"/>
  <c r="E22" i="11"/>
  <c r="F22" i="11"/>
  <c r="G22" i="11"/>
  <c r="H22" i="11"/>
  <c r="I22" i="11"/>
  <c r="J22" i="11"/>
  <c r="K22" i="11"/>
  <c r="F23" i="11"/>
  <c r="G23" i="11"/>
  <c r="C24" i="11"/>
  <c r="D24" i="11"/>
  <c r="E24" i="11"/>
  <c r="F24" i="11"/>
  <c r="G24" i="11"/>
  <c r="H24" i="11"/>
  <c r="I24" i="11"/>
  <c r="J24" i="11"/>
  <c r="K24" i="11"/>
  <c r="C25" i="11"/>
  <c r="D25" i="11"/>
  <c r="E25" i="11"/>
  <c r="F25" i="11"/>
  <c r="G25" i="11"/>
  <c r="H25" i="11"/>
  <c r="I25" i="11"/>
  <c r="J25" i="11"/>
  <c r="K25" i="11"/>
  <c r="C26" i="11"/>
  <c r="D26" i="11"/>
  <c r="E26" i="11"/>
  <c r="F26" i="11"/>
  <c r="G26" i="11"/>
  <c r="H26" i="11"/>
  <c r="I26" i="11"/>
  <c r="J26" i="11"/>
  <c r="K26" i="11"/>
  <c r="C27" i="11"/>
  <c r="D27" i="11"/>
  <c r="E27" i="11"/>
  <c r="F27" i="11"/>
  <c r="G27" i="11"/>
  <c r="H27" i="11"/>
  <c r="I27" i="11"/>
  <c r="J27" i="11"/>
  <c r="K27" i="11"/>
  <c r="C28" i="11"/>
  <c r="D28" i="11"/>
  <c r="E28" i="11"/>
  <c r="F28" i="11"/>
  <c r="G28" i="11"/>
  <c r="H28" i="11"/>
  <c r="I28" i="11"/>
  <c r="J28" i="11"/>
  <c r="K28" i="11"/>
  <c r="C29" i="11"/>
  <c r="D29" i="11"/>
  <c r="E29" i="11"/>
  <c r="F29" i="11"/>
  <c r="G29" i="11"/>
  <c r="H29" i="11"/>
  <c r="I29" i="11"/>
  <c r="J29" i="11"/>
  <c r="K29" i="11"/>
  <c r="C30" i="11"/>
  <c r="D30" i="11"/>
  <c r="E30" i="11"/>
  <c r="F30" i="11"/>
  <c r="G30" i="11"/>
  <c r="H30" i="11"/>
  <c r="I30" i="11"/>
  <c r="J30" i="11"/>
  <c r="K30" i="11"/>
  <c r="C31" i="11"/>
  <c r="D31" i="11"/>
  <c r="E31" i="11"/>
  <c r="F31" i="11"/>
  <c r="G31" i="11"/>
  <c r="H31" i="11"/>
  <c r="I31" i="11"/>
  <c r="J31" i="11"/>
  <c r="K31" i="11"/>
  <c r="C32" i="11"/>
  <c r="D32" i="11"/>
  <c r="E32" i="11"/>
  <c r="F32" i="11"/>
  <c r="G32" i="11"/>
  <c r="H32" i="11"/>
  <c r="I32" i="11"/>
  <c r="J32" i="11"/>
  <c r="K32" i="11"/>
  <c r="C33" i="11"/>
  <c r="D33" i="11"/>
  <c r="E33" i="11"/>
  <c r="F33" i="11"/>
  <c r="G33" i="11"/>
  <c r="H33" i="11"/>
  <c r="I33" i="11"/>
  <c r="J33" i="11"/>
  <c r="K33" i="11"/>
  <c r="C34" i="11"/>
  <c r="D34" i="11"/>
  <c r="E34" i="11"/>
  <c r="F34" i="11"/>
  <c r="G34" i="11"/>
  <c r="H34" i="11"/>
  <c r="I34" i="11"/>
  <c r="J34" i="11"/>
  <c r="K34" i="11"/>
  <c r="G35" i="11"/>
  <c r="G36" i="11"/>
  <c r="C35" i="13"/>
  <c r="D35" i="13"/>
  <c r="E35" i="13"/>
  <c r="F35" i="13"/>
  <c r="H35" i="13"/>
  <c r="I35" i="13"/>
  <c r="J35" i="13"/>
  <c r="K35" i="13"/>
  <c r="C23" i="13"/>
  <c r="D23" i="13"/>
  <c r="E23" i="13"/>
  <c r="F23" i="13"/>
  <c r="H23" i="13"/>
  <c r="I23" i="13"/>
  <c r="J23" i="13"/>
  <c r="K23" i="13"/>
  <c r="C35" i="12"/>
  <c r="C35" i="11" s="1"/>
  <c r="D35" i="12"/>
  <c r="D35" i="11" s="1"/>
  <c r="E35" i="12"/>
  <c r="F35" i="12"/>
  <c r="F35" i="11" s="1"/>
  <c r="H35" i="12"/>
  <c r="H35" i="11" s="1"/>
  <c r="I35" i="12"/>
  <c r="J35" i="12"/>
  <c r="J35" i="11" s="1"/>
  <c r="K35" i="12"/>
  <c r="K35" i="11" s="1"/>
  <c r="C23" i="12"/>
  <c r="C23" i="11" s="1"/>
  <c r="D23" i="12"/>
  <c r="D23" i="11" s="1"/>
  <c r="E23" i="12"/>
  <c r="E23" i="11" s="1"/>
  <c r="F23" i="12"/>
  <c r="H23" i="12"/>
  <c r="H23" i="11" s="1"/>
  <c r="I23" i="12"/>
  <c r="I23" i="11" s="1"/>
  <c r="J23" i="12"/>
  <c r="J23" i="11" s="1"/>
  <c r="K23" i="12"/>
  <c r="K23" i="11" s="1"/>
  <c r="C9" i="7"/>
  <c r="D9" i="7"/>
  <c r="E9" i="7"/>
  <c r="F9" i="7"/>
  <c r="H9" i="7"/>
  <c r="I9" i="7"/>
  <c r="J9" i="7"/>
  <c r="K9" i="7"/>
  <c r="C10" i="7"/>
  <c r="D10" i="7"/>
  <c r="E10" i="7"/>
  <c r="F10" i="7"/>
  <c r="H10" i="7"/>
  <c r="I10" i="7"/>
  <c r="J10" i="7"/>
  <c r="K10" i="7"/>
  <c r="C11" i="7"/>
  <c r="D11" i="7"/>
  <c r="E11" i="7"/>
  <c r="F11" i="7"/>
  <c r="H11" i="7"/>
  <c r="I11" i="7"/>
  <c r="J11" i="7"/>
  <c r="K11" i="7"/>
  <c r="C12" i="7"/>
  <c r="D12" i="7"/>
  <c r="E12" i="7"/>
  <c r="F12" i="7"/>
  <c r="H12" i="7"/>
  <c r="I12" i="7"/>
  <c r="J12" i="7"/>
  <c r="K12" i="7"/>
  <c r="C13" i="7"/>
  <c r="D13" i="7"/>
  <c r="E13" i="7"/>
  <c r="F13" i="7"/>
  <c r="H13" i="7"/>
  <c r="I13" i="7"/>
  <c r="J13" i="7"/>
  <c r="K13" i="7"/>
  <c r="C14" i="7"/>
  <c r="D14" i="7"/>
  <c r="E14" i="7"/>
  <c r="F14" i="7"/>
  <c r="H14" i="7"/>
  <c r="I14" i="7"/>
  <c r="J14" i="7"/>
  <c r="K14" i="7"/>
  <c r="C15" i="7"/>
  <c r="D15" i="7"/>
  <c r="E15" i="7"/>
  <c r="F15" i="7"/>
  <c r="H15" i="7"/>
  <c r="I15" i="7"/>
  <c r="J15" i="7"/>
  <c r="K15" i="7"/>
  <c r="C16" i="7"/>
  <c r="D16" i="7"/>
  <c r="E16" i="7"/>
  <c r="F16" i="7"/>
  <c r="H16" i="7"/>
  <c r="I16" i="7"/>
  <c r="J16" i="7"/>
  <c r="K16" i="7"/>
  <c r="C17" i="7"/>
  <c r="D17" i="7"/>
  <c r="E17" i="7"/>
  <c r="F17" i="7"/>
  <c r="H17" i="7"/>
  <c r="I17" i="7"/>
  <c r="J17" i="7"/>
  <c r="K17" i="7"/>
  <c r="C18" i="7"/>
  <c r="D18" i="7"/>
  <c r="E18" i="7"/>
  <c r="F18" i="7"/>
  <c r="H18" i="7"/>
  <c r="I18" i="7"/>
  <c r="J18" i="7"/>
  <c r="K18" i="7"/>
  <c r="C19" i="7"/>
  <c r="D19" i="7"/>
  <c r="E19" i="7"/>
  <c r="F19" i="7"/>
  <c r="H19" i="7"/>
  <c r="I19" i="7"/>
  <c r="J19" i="7"/>
  <c r="K19" i="7"/>
  <c r="C20" i="7"/>
  <c r="D20" i="7"/>
  <c r="E20" i="7"/>
  <c r="F20" i="7"/>
  <c r="H20" i="7"/>
  <c r="I20" i="7"/>
  <c r="J20" i="7"/>
  <c r="K20" i="7"/>
  <c r="C21" i="7"/>
  <c r="D21" i="7"/>
  <c r="E21" i="7"/>
  <c r="F21" i="7"/>
  <c r="H21" i="7"/>
  <c r="I21" i="7"/>
  <c r="J21" i="7"/>
  <c r="K21" i="7"/>
  <c r="C22" i="7"/>
  <c r="D22" i="7"/>
  <c r="E22" i="7"/>
  <c r="F22" i="7"/>
  <c r="H22" i="7"/>
  <c r="I22" i="7"/>
  <c r="J22" i="7"/>
  <c r="K22" i="7"/>
  <c r="C24" i="7"/>
  <c r="D24" i="7"/>
  <c r="E24" i="7"/>
  <c r="F24" i="7"/>
  <c r="H24" i="7"/>
  <c r="I24" i="7"/>
  <c r="J24" i="7"/>
  <c r="K24" i="7"/>
  <c r="C25" i="7"/>
  <c r="D25" i="7"/>
  <c r="E25" i="7"/>
  <c r="F25" i="7"/>
  <c r="H25" i="7"/>
  <c r="I25" i="7"/>
  <c r="J25" i="7"/>
  <c r="K25" i="7"/>
  <c r="C26" i="7"/>
  <c r="D26" i="7"/>
  <c r="E26" i="7"/>
  <c r="F26" i="7"/>
  <c r="H26" i="7"/>
  <c r="I26" i="7"/>
  <c r="J26" i="7"/>
  <c r="K26" i="7"/>
  <c r="C27" i="7"/>
  <c r="D27" i="7"/>
  <c r="E27" i="7"/>
  <c r="F27" i="7"/>
  <c r="H27" i="7"/>
  <c r="I27" i="7"/>
  <c r="J27" i="7"/>
  <c r="K27" i="7"/>
  <c r="C28" i="7"/>
  <c r="D28" i="7"/>
  <c r="E28" i="7"/>
  <c r="F28" i="7"/>
  <c r="H28" i="7"/>
  <c r="I28" i="7"/>
  <c r="J28" i="7"/>
  <c r="K28" i="7"/>
  <c r="C29" i="7"/>
  <c r="D29" i="7"/>
  <c r="E29" i="7"/>
  <c r="F29" i="7"/>
  <c r="H29" i="7"/>
  <c r="I29" i="7"/>
  <c r="J29" i="7"/>
  <c r="K29" i="7"/>
  <c r="C30" i="7"/>
  <c r="D30" i="7"/>
  <c r="E30" i="7"/>
  <c r="F30" i="7"/>
  <c r="H30" i="7"/>
  <c r="I30" i="7"/>
  <c r="J30" i="7"/>
  <c r="K30" i="7"/>
  <c r="C31" i="7"/>
  <c r="D31" i="7"/>
  <c r="E31" i="7"/>
  <c r="F31" i="7"/>
  <c r="H31" i="7"/>
  <c r="I31" i="7"/>
  <c r="J31" i="7"/>
  <c r="K31" i="7"/>
  <c r="C32" i="7"/>
  <c r="D32" i="7"/>
  <c r="E32" i="7"/>
  <c r="F32" i="7"/>
  <c r="H32" i="7"/>
  <c r="I32" i="7"/>
  <c r="J32" i="7"/>
  <c r="K32" i="7"/>
  <c r="C33" i="7"/>
  <c r="D33" i="7"/>
  <c r="E33" i="7"/>
  <c r="F33" i="7"/>
  <c r="H33" i="7"/>
  <c r="I33" i="7"/>
  <c r="J33" i="7"/>
  <c r="K33" i="7"/>
  <c r="C34" i="7"/>
  <c r="D34" i="7"/>
  <c r="E34" i="7"/>
  <c r="F34" i="7"/>
  <c r="H34" i="7"/>
  <c r="I34" i="7"/>
  <c r="J34" i="7"/>
  <c r="K34" i="7"/>
  <c r="C35" i="10"/>
  <c r="C36" i="10" s="1"/>
  <c r="D35" i="10"/>
  <c r="E35" i="10"/>
  <c r="F35" i="10"/>
  <c r="H35" i="10"/>
  <c r="I35" i="10"/>
  <c r="J35" i="10"/>
  <c r="K35" i="10"/>
  <c r="K36" i="10" s="1"/>
  <c r="C23" i="10"/>
  <c r="D23" i="10"/>
  <c r="D36" i="10" s="1"/>
  <c r="E23" i="10"/>
  <c r="F23" i="10"/>
  <c r="H23" i="10"/>
  <c r="H36" i="10" s="1"/>
  <c r="I23" i="10"/>
  <c r="J23" i="10"/>
  <c r="K23" i="10"/>
  <c r="C35" i="9"/>
  <c r="C36" i="9" s="1"/>
  <c r="D35" i="9"/>
  <c r="E35" i="9"/>
  <c r="F35" i="9"/>
  <c r="H35" i="9"/>
  <c r="I35" i="9"/>
  <c r="J35" i="9"/>
  <c r="K35" i="9"/>
  <c r="K36" i="9" s="1"/>
  <c r="C23" i="9"/>
  <c r="D23" i="9"/>
  <c r="E23" i="9"/>
  <c r="F23" i="9"/>
  <c r="H23" i="9"/>
  <c r="I23" i="9"/>
  <c r="J23" i="9"/>
  <c r="K23" i="9"/>
  <c r="C35" i="8"/>
  <c r="D35" i="8"/>
  <c r="E35" i="8"/>
  <c r="F35" i="8"/>
  <c r="H35" i="8"/>
  <c r="I35" i="8"/>
  <c r="J35" i="8"/>
  <c r="J35" i="7" s="1"/>
  <c r="K35" i="8"/>
  <c r="C23" i="8"/>
  <c r="C23" i="7" s="1"/>
  <c r="D23" i="8"/>
  <c r="D23" i="7" s="1"/>
  <c r="E23" i="8"/>
  <c r="E23" i="7" s="1"/>
  <c r="F23" i="8"/>
  <c r="H23" i="8"/>
  <c r="H23" i="7" s="1"/>
  <c r="I23" i="8"/>
  <c r="I23" i="7" s="1"/>
  <c r="J23" i="8"/>
  <c r="J23" i="7" s="1"/>
  <c r="K23" i="8"/>
  <c r="K23" i="7" s="1"/>
  <c r="C35" i="6"/>
  <c r="D35" i="6"/>
  <c r="E35" i="6"/>
  <c r="F35" i="6"/>
  <c r="H35" i="6"/>
  <c r="I35" i="6"/>
  <c r="J35" i="6"/>
  <c r="K35" i="6"/>
  <c r="C23" i="6"/>
  <c r="D23" i="6"/>
  <c r="E23" i="6"/>
  <c r="F23" i="6"/>
  <c r="H23" i="6"/>
  <c r="I23" i="6"/>
  <c r="J23" i="6"/>
  <c r="K23" i="6"/>
  <c r="C35" i="5"/>
  <c r="D35" i="5"/>
  <c r="E35" i="5"/>
  <c r="F35" i="5"/>
  <c r="F36" i="5" s="1"/>
  <c r="G35" i="5"/>
  <c r="H35" i="5"/>
  <c r="I35" i="5"/>
  <c r="J35" i="5"/>
  <c r="J36" i="5" s="1"/>
  <c r="K35" i="5"/>
  <c r="C23" i="5"/>
  <c r="D23" i="5"/>
  <c r="E23" i="5"/>
  <c r="F23" i="5"/>
  <c r="G23" i="5"/>
  <c r="H23" i="5"/>
  <c r="I23" i="5"/>
  <c r="J23" i="5"/>
  <c r="K23" i="5"/>
  <c r="D36" i="25" l="1"/>
  <c r="G36" i="25"/>
  <c r="E36" i="24"/>
  <c r="H36" i="24"/>
  <c r="C36" i="24"/>
  <c r="I36" i="23"/>
  <c r="D36" i="23"/>
  <c r="H36" i="23"/>
  <c r="C36" i="23"/>
  <c r="K36" i="22"/>
  <c r="J36" i="22"/>
  <c r="E36" i="22"/>
  <c r="F36" i="22"/>
  <c r="I36" i="22"/>
  <c r="H36" i="22"/>
  <c r="C36" i="22"/>
  <c r="E36" i="21"/>
  <c r="J36" i="21"/>
  <c r="D36" i="21"/>
  <c r="F36" i="20"/>
  <c r="J36" i="20"/>
  <c r="E36" i="20"/>
  <c r="K36" i="20"/>
  <c r="I36" i="20"/>
  <c r="D36" i="20"/>
  <c r="H36" i="20"/>
  <c r="C36" i="20"/>
  <c r="H36" i="37"/>
  <c r="E36" i="37"/>
  <c r="C36" i="37"/>
  <c r="K36" i="18"/>
  <c r="J36" i="18"/>
  <c r="E36" i="18"/>
  <c r="F36" i="18"/>
  <c r="I36" i="18"/>
  <c r="D36" i="18"/>
  <c r="H36" i="18"/>
  <c r="C36" i="18"/>
  <c r="K36" i="17"/>
  <c r="J36" i="17"/>
  <c r="E36" i="17"/>
  <c r="F36" i="17"/>
  <c r="I36" i="17"/>
  <c r="D36" i="17"/>
  <c r="H36" i="17"/>
  <c r="C36" i="17"/>
  <c r="H36" i="16"/>
  <c r="D36" i="16"/>
  <c r="K36" i="16"/>
  <c r="G36" i="16"/>
  <c r="C36" i="16"/>
  <c r="J36" i="16"/>
  <c r="F36" i="16"/>
  <c r="J36" i="15"/>
  <c r="F36" i="15"/>
  <c r="G36" i="15"/>
  <c r="K36" i="15"/>
  <c r="C36" i="15"/>
  <c r="I36" i="15"/>
  <c r="E36" i="15"/>
  <c r="J36" i="14"/>
  <c r="F36" i="14"/>
  <c r="I36" i="14"/>
  <c r="E36" i="14"/>
  <c r="H36" i="14"/>
  <c r="D36" i="14"/>
  <c r="I36" i="13"/>
  <c r="H36" i="13"/>
  <c r="C36" i="13"/>
  <c r="D36" i="13"/>
  <c r="K36" i="13"/>
  <c r="F36" i="13"/>
  <c r="J36" i="13"/>
  <c r="E36" i="13"/>
  <c r="E36" i="12"/>
  <c r="I36" i="12"/>
  <c r="I36" i="11" s="1"/>
  <c r="J36" i="12"/>
  <c r="J36" i="11" s="1"/>
  <c r="F36" i="12"/>
  <c r="F36" i="11" s="1"/>
  <c r="J36" i="10"/>
  <c r="F36" i="10"/>
  <c r="I36" i="10"/>
  <c r="E36" i="10"/>
  <c r="K35" i="7"/>
  <c r="E35" i="7"/>
  <c r="I35" i="7"/>
  <c r="I36" i="9"/>
  <c r="E36" i="9"/>
  <c r="J36" i="9"/>
  <c r="F36" i="9"/>
  <c r="F23" i="7"/>
  <c r="H36" i="9"/>
  <c r="D36" i="9"/>
  <c r="F36" i="8"/>
  <c r="F36" i="7" s="1"/>
  <c r="I36" i="8"/>
  <c r="I36" i="7" s="1"/>
  <c r="D36" i="8"/>
  <c r="H36" i="8"/>
  <c r="C36" i="8"/>
  <c r="J36" i="6"/>
  <c r="K36" i="6"/>
  <c r="I36" i="6"/>
  <c r="H36" i="6"/>
  <c r="E36" i="6"/>
  <c r="D36" i="6"/>
  <c r="F36" i="6"/>
  <c r="C36" i="6"/>
  <c r="H36" i="5"/>
  <c r="D36" i="5"/>
  <c r="D36" i="7"/>
  <c r="C36" i="7"/>
  <c r="K36" i="8"/>
  <c r="K36" i="7" s="1"/>
  <c r="D35" i="7"/>
  <c r="D36" i="12"/>
  <c r="I36" i="5"/>
  <c r="E36" i="5"/>
  <c r="J36" i="8"/>
  <c r="J36" i="7" s="1"/>
  <c r="E36" i="8"/>
  <c r="E36" i="7" s="1"/>
  <c r="H35" i="7"/>
  <c r="C35" i="7"/>
  <c r="H36" i="12"/>
  <c r="H36" i="11" s="1"/>
  <c r="C36" i="12"/>
  <c r="C36" i="11" s="1"/>
  <c r="I35" i="11"/>
  <c r="E35" i="11"/>
  <c r="F35" i="7"/>
  <c r="K36" i="12"/>
  <c r="K36" i="11" s="1"/>
  <c r="K36" i="5"/>
  <c r="G36" i="5"/>
  <c r="C36" i="5"/>
  <c r="C35" i="4"/>
  <c r="D35" i="4"/>
  <c r="E35" i="4"/>
  <c r="F35" i="4"/>
  <c r="G35" i="4"/>
  <c r="H35" i="4"/>
  <c r="I35" i="4"/>
  <c r="J35" i="4"/>
  <c r="K35" i="4"/>
  <c r="E23" i="4"/>
  <c r="D23" i="4"/>
  <c r="F23" i="4"/>
  <c r="F36" i="4" s="1"/>
  <c r="G23" i="4"/>
  <c r="H23" i="4"/>
  <c r="I23" i="4"/>
  <c r="J23" i="4"/>
  <c r="J36" i="4" s="1"/>
  <c r="K23" i="4"/>
  <c r="C23" i="4"/>
  <c r="C36" i="4" s="1"/>
  <c r="D36" i="11" l="1"/>
  <c r="E36" i="11"/>
  <c r="H36" i="7"/>
  <c r="K36" i="4"/>
  <c r="G36" i="4"/>
  <c r="I36" i="4"/>
  <c r="E36" i="4"/>
  <c r="H36" i="4"/>
  <c r="D36" i="4"/>
  <c r="D38" i="40"/>
  <c r="E38" i="40"/>
  <c r="F38" i="40"/>
  <c r="F39" i="40" s="1"/>
  <c r="G38" i="40"/>
  <c r="G39" i="40" s="1"/>
  <c r="H38" i="40"/>
  <c r="I38" i="40"/>
  <c r="J38" i="40"/>
  <c r="K38" i="40"/>
  <c r="K39" i="40" s="1"/>
  <c r="C38" i="40"/>
  <c r="D38" i="11" l="1"/>
  <c r="E38" i="11"/>
  <c r="E39" i="11" s="1"/>
  <c r="F38" i="11"/>
  <c r="F39" i="11" s="1"/>
  <c r="G38" i="11"/>
  <c r="G39" i="11" s="1"/>
  <c r="H38" i="11"/>
  <c r="I38" i="11"/>
  <c r="I39" i="11" s="1"/>
  <c r="J38" i="11"/>
  <c r="J39" i="11" s="1"/>
  <c r="K38" i="11"/>
  <c r="C38" i="11"/>
  <c r="H39" i="11"/>
  <c r="D39" i="11"/>
  <c r="C39" i="11"/>
  <c r="D38" i="7"/>
  <c r="E38" i="7"/>
  <c r="F38" i="7"/>
  <c r="F39" i="7" s="1"/>
  <c r="G38" i="7"/>
  <c r="G39" i="7" s="1"/>
  <c r="H38" i="7"/>
  <c r="I38" i="7"/>
  <c r="J38" i="7"/>
  <c r="J39" i="7" s="1"/>
  <c r="K38" i="7"/>
  <c r="K39" i="7" s="1"/>
  <c r="C38" i="7"/>
  <c r="C39" i="7" s="1"/>
  <c r="I39" i="7"/>
  <c r="H39" i="7"/>
  <c r="E39" i="7"/>
  <c r="D39" i="7"/>
  <c r="K39" i="26" l="1"/>
  <c r="J39" i="26"/>
  <c r="I39" i="26"/>
  <c r="H39" i="26"/>
  <c r="G39" i="26"/>
  <c r="F39" i="26"/>
  <c r="E39" i="26"/>
  <c r="D39" i="26"/>
  <c r="C39" i="26"/>
  <c r="N34" i="7"/>
  <c r="N33" i="7"/>
  <c r="M33" i="7"/>
  <c r="L33" i="7"/>
  <c r="N32" i="7"/>
  <c r="M32" i="7"/>
  <c r="N31" i="7"/>
  <c r="M31" i="7"/>
  <c r="L31" i="7"/>
  <c r="N30" i="7"/>
  <c r="L30" i="7"/>
  <c r="M29" i="7"/>
  <c r="L29" i="7"/>
  <c r="M28" i="7"/>
  <c r="L28" i="7"/>
  <c r="N27" i="7"/>
  <c r="M27" i="7"/>
  <c r="L27" i="7"/>
  <c r="M26" i="7"/>
  <c r="L26" i="7"/>
  <c r="N25" i="7"/>
  <c r="L25" i="7"/>
  <c r="N24" i="7"/>
  <c r="M24" i="7"/>
  <c r="L9" i="7"/>
  <c r="M22" i="7"/>
  <c r="N21" i="7"/>
  <c r="M21" i="7"/>
  <c r="N20" i="7"/>
  <c r="L20" i="7"/>
  <c r="N19" i="7"/>
  <c r="M19" i="7"/>
  <c r="N18" i="7"/>
  <c r="M18" i="7"/>
  <c r="L18" i="7"/>
  <c r="N17" i="7"/>
  <c r="M17" i="7"/>
  <c r="L17" i="7"/>
  <c r="N16" i="7"/>
  <c r="M16" i="7"/>
  <c r="L16" i="7"/>
  <c r="N15" i="7"/>
  <c r="M14" i="7"/>
  <c r="L14" i="7"/>
  <c r="L13" i="7"/>
  <c r="N13" i="7"/>
  <c r="M13" i="7"/>
  <c r="N12" i="7"/>
  <c r="M12" i="7"/>
  <c r="N11" i="7"/>
  <c r="M11" i="7"/>
  <c r="N10" i="7"/>
  <c r="N29" i="40"/>
  <c r="M29" i="40"/>
  <c r="L29" i="40"/>
  <c r="M28" i="40"/>
  <c r="L28" i="40"/>
  <c r="N27" i="40"/>
  <c r="L26" i="40"/>
  <c r="N16" i="40"/>
  <c r="N34" i="11"/>
  <c r="M34" i="11"/>
  <c r="L34" i="11"/>
  <c r="M33" i="11"/>
  <c r="N32" i="11"/>
  <c r="L32" i="11"/>
  <c r="M31" i="11"/>
  <c r="N30" i="11"/>
  <c r="L30" i="11"/>
  <c r="M29" i="11"/>
  <c r="L29" i="11"/>
  <c r="N28" i="11"/>
  <c r="N27" i="11"/>
  <c r="M27" i="11"/>
  <c r="L27" i="11"/>
  <c r="N26" i="11"/>
  <c r="L26" i="11"/>
  <c r="N25" i="11"/>
  <c r="L25" i="11"/>
  <c r="N24" i="11"/>
  <c r="N9" i="11"/>
  <c r="M9" i="11"/>
  <c r="N22" i="11"/>
  <c r="N21" i="11"/>
  <c r="N20" i="11"/>
  <c r="M20" i="11"/>
  <c r="L20" i="11"/>
  <c r="M19" i="11"/>
  <c r="N18" i="11"/>
  <c r="M18" i="11"/>
  <c r="L18" i="11"/>
  <c r="N17" i="11"/>
  <c r="M17" i="11"/>
  <c r="L17" i="11"/>
  <c r="N16" i="11"/>
  <c r="M16" i="11"/>
  <c r="L16" i="11"/>
  <c r="N15" i="11"/>
  <c r="M15" i="11"/>
  <c r="N13" i="11"/>
  <c r="M13" i="11"/>
  <c r="L13" i="11"/>
  <c r="N12" i="11"/>
  <c r="M12" i="11"/>
  <c r="N11" i="11"/>
  <c r="M11" i="11"/>
  <c r="L11" i="11"/>
  <c r="N10" i="11"/>
  <c r="L10" i="11"/>
  <c r="L9" i="4"/>
  <c r="L35" i="8"/>
  <c r="L35" i="9"/>
  <c r="L35" i="12"/>
  <c r="L35" i="13"/>
  <c r="L35" i="14"/>
  <c r="L35" i="17"/>
  <c r="C39" i="37"/>
  <c r="L35" i="20"/>
  <c r="C39" i="20"/>
  <c r="L35" i="21"/>
  <c r="L35" i="22"/>
  <c r="L35" i="23"/>
  <c r="L35" i="24"/>
  <c r="C39" i="25"/>
  <c r="L35" i="25"/>
  <c r="L35" i="26"/>
  <c r="L35" i="27"/>
  <c r="L35" i="31"/>
  <c r="C39" i="34"/>
  <c r="L35" i="39"/>
  <c r="C39" i="4"/>
  <c r="L9" i="13"/>
  <c r="M9" i="13"/>
  <c r="N9" i="13"/>
  <c r="L10" i="13"/>
  <c r="M10" i="13"/>
  <c r="N10" i="13"/>
  <c r="L11" i="13"/>
  <c r="M11" i="13"/>
  <c r="N11" i="13"/>
  <c r="L12" i="13"/>
  <c r="M12" i="13"/>
  <c r="N12" i="13"/>
  <c r="L13" i="13"/>
  <c r="M13" i="13"/>
  <c r="N13" i="13"/>
  <c r="L14" i="13"/>
  <c r="M14" i="13"/>
  <c r="N14" i="13"/>
  <c r="L15" i="13"/>
  <c r="M15" i="13"/>
  <c r="N15" i="13"/>
  <c r="L16" i="13"/>
  <c r="M16" i="13"/>
  <c r="N16" i="13"/>
  <c r="L17" i="13"/>
  <c r="M17" i="13"/>
  <c r="N17" i="13"/>
  <c r="L18" i="13"/>
  <c r="M18" i="13"/>
  <c r="N18" i="13"/>
  <c r="L19" i="13"/>
  <c r="M19" i="13"/>
  <c r="N19" i="13"/>
  <c r="L20" i="13"/>
  <c r="M20" i="13"/>
  <c r="N20" i="13"/>
  <c r="L21" i="13"/>
  <c r="M21" i="13"/>
  <c r="N21" i="13"/>
  <c r="L22" i="13"/>
  <c r="M22" i="13"/>
  <c r="N22" i="13"/>
  <c r="L24" i="13"/>
  <c r="M24" i="13"/>
  <c r="N24" i="13"/>
  <c r="L25" i="13"/>
  <c r="M25" i="13"/>
  <c r="N25" i="13"/>
  <c r="L26" i="13"/>
  <c r="M26" i="13"/>
  <c r="N26" i="13"/>
  <c r="L27" i="13"/>
  <c r="M27" i="13"/>
  <c r="N27" i="13"/>
  <c r="L28" i="13"/>
  <c r="M28" i="13"/>
  <c r="N28" i="13"/>
  <c r="L29" i="13"/>
  <c r="M29" i="13"/>
  <c r="N29" i="13"/>
  <c r="L30" i="13"/>
  <c r="M30" i="13"/>
  <c r="N30" i="13"/>
  <c r="L31" i="13"/>
  <c r="M31" i="13"/>
  <c r="N31" i="13"/>
  <c r="L32" i="13"/>
  <c r="M32" i="13"/>
  <c r="N32" i="13"/>
  <c r="L33" i="13"/>
  <c r="M33" i="13"/>
  <c r="N33" i="13"/>
  <c r="L34" i="13"/>
  <c r="M34" i="13"/>
  <c r="N34" i="13"/>
  <c r="E39" i="4"/>
  <c r="L9" i="33"/>
  <c r="L10" i="33"/>
  <c r="L11" i="33"/>
  <c r="L12" i="33"/>
  <c r="L13" i="33"/>
  <c r="L14" i="33"/>
  <c r="L15" i="33"/>
  <c r="L16" i="33"/>
  <c r="L17" i="33"/>
  <c r="L18" i="33"/>
  <c r="L19" i="33"/>
  <c r="L20" i="33"/>
  <c r="L21" i="33"/>
  <c r="L22" i="33"/>
  <c r="L9" i="24"/>
  <c r="L10" i="24"/>
  <c r="L11" i="24"/>
  <c r="L12" i="24"/>
  <c r="L13" i="24"/>
  <c r="L14" i="24"/>
  <c r="L15" i="24"/>
  <c r="L16" i="24"/>
  <c r="L17" i="24"/>
  <c r="L18" i="24"/>
  <c r="L19" i="24"/>
  <c r="L20" i="24"/>
  <c r="L21" i="24"/>
  <c r="L22" i="24"/>
  <c r="L24" i="24"/>
  <c r="L25" i="24"/>
  <c r="L26" i="24"/>
  <c r="L27" i="24"/>
  <c r="L28" i="24"/>
  <c r="L29" i="24"/>
  <c r="L30" i="24"/>
  <c r="L31" i="24"/>
  <c r="L32" i="24"/>
  <c r="L33" i="24"/>
  <c r="L34" i="24"/>
  <c r="N23" i="5"/>
  <c r="N35" i="5"/>
  <c r="H39" i="5"/>
  <c r="M35" i="5"/>
  <c r="J39" i="5"/>
  <c r="K39" i="5"/>
  <c r="M35" i="6"/>
  <c r="E39" i="6"/>
  <c r="G39" i="6"/>
  <c r="L35" i="6"/>
  <c r="N23" i="6"/>
  <c r="K39" i="6"/>
  <c r="M35" i="8"/>
  <c r="N23" i="8"/>
  <c r="E39" i="8"/>
  <c r="J39" i="8"/>
  <c r="M23" i="9"/>
  <c r="G39" i="9"/>
  <c r="L23" i="9"/>
  <c r="I39" i="9"/>
  <c r="M35" i="9"/>
  <c r="K39" i="9"/>
  <c r="M35" i="10"/>
  <c r="D39" i="10"/>
  <c r="N23" i="10"/>
  <c r="N35" i="10"/>
  <c r="F39" i="10"/>
  <c r="L35" i="10"/>
  <c r="M23" i="10"/>
  <c r="K39" i="10"/>
  <c r="I39" i="12"/>
  <c r="K39" i="12"/>
  <c r="M23" i="13"/>
  <c r="G39" i="13"/>
  <c r="L36" i="13"/>
  <c r="M35" i="13"/>
  <c r="N23" i="13"/>
  <c r="J39" i="13"/>
  <c r="K39" i="13"/>
  <c r="N23" i="14"/>
  <c r="N35" i="14"/>
  <c r="M23" i="14"/>
  <c r="I39" i="14"/>
  <c r="J39" i="14"/>
  <c r="K39" i="14"/>
  <c r="M35" i="15"/>
  <c r="N35" i="15"/>
  <c r="M23" i="16"/>
  <c r="D39" i="16"/>
  <c r="N23" i="16"/>
  <c r="E39" i="16"/>
  <c r="L35" i="16"/>
  <c r="I39" i="16"/>
  <c r="D39" i="17"/>
  <c r="M35" i="17"/>
  <c r="N23" i="17"/>
  <c r="M35" i="18"/>
  <c r="N35" i="18"/>
  <c r="F39" i="18"/>
  <c r="L35" i="18"/>
  <c r="M23" i="18"/>
  <c r="M35" i="37"/>
  <c r="N35" i="37"/>
  <c r="G39" i="37"/>
  <c r="I39" i="37"/>
  <c r="K39" i="37"/>
  <c r="M35" i="20"/>
  <c r="N35" i="20"/>
  <c r="F39" i="20"/>
  <c r="H39" i="20"/>
  <c r="M23" i="20"/>
  <c r="J39" i="20"/>
  <c r="I39" i="21"/>
  <c r="J39" i="21"/>
  <c r="M23" i="22"/>
  <c r="M35" i="22"/>
  <c r="N35" i="22"/>
  <c r="G39" i="22"/>
  <c r="I39" i="22"/>
  <c r="J39" i="22"/>
  <c r="D39" i="23"/>
  <c r="F39" i="23"/>
  <c r="G39" i="23"/>
  <c r="D39" i="24"/>
  <c r="N35" i="24"/>
  <c r="F39" i="24"/>
  <c r="H39" i="24"/>
  <c r="M35" i="24"/>
  <c r="N23" i="24"/>
  <c r="J39" i="24"/>
  <c r="N23" i="25"/>
  <c r="N35" i="25"/>
  <c r="F39" i="25"/>
  <c r="M23" i="25"/>
  <c r="J39" i="25"/>
  <c r="K39" i="25"/>
  <c r="M23" i="26"/>
  <c r="M36" i="26"/>
  <c r="N23" i="26"/>
  <c r="N35" i="26"/>
  <c r="M35" i="27"/>
  <c r="N35" i="27"/>
  <c r="F39" i="27"/>
  <c r="G39" i="27"/>
  <c r="I39" i="27"/>
  <c r="K39" i="27"/>
  <c r="N23" i="28"/>
  <c r="E39" i="28"/>
  <c r="L35" i="28"/>
  <c r="I39" i="28"/>
  <c r="M35" i="28"/>
  <c r="N35" i="28"/>
  <c r="M35" i="29"/>
  <c r="N35" i="29"/>
  <c r="G39" i="29"/>
  <c r="H39" i="29"/>
  <c r="J39" i="29"/>
  <c r="K39" i="29"/>
  <c r="M35" i="30"/>
  <c r="N23" i="30"/>
  <c r="N35" i="30"/>
  <c r="L35" i="30"/>
  <c r="I39" i="30"/>
  <c r="J39" i="30"/>
  <c r="M35" i="31"/>
  <c r="N23" i="31"/>
  <c r="G39" i="31"/>
  <c r="H39" i="31"/>
  <c r="N35" i="31"/>
  <c r="M23" i="32"/>
  <c r="N35" i="32"/>
  <c r="F39" i="32"/>
  <c r="G39" i="32"/>
  <c r="L35" i="32"/>
  <c r="I39" i="32"/>
  <c r="J39" i="32"/>
  <c r="M35" i="33"/>
  <c r="N23" i="33"/>
  <c r="N36" i="33"/>
  <c r="G39" i="33"/>
  <c r="L35" i="33"/>
  <c r="I39" i="33"/>
  <c r="N35" i="33"/>
  <c r="J39" i="33"/>
  <c r="K39" i="33"/>
  <c r="N23" i="34"/>
  <c r="F39" i="34"/>
  <c r="N35" i="34"/>
  <c r="K39" i="34"/>
  <c r="M23" i="39"/>
  <c r="N23" i="39"/>
  <c r="N35" i="39"/>
  <c r="F39" i="39"/>
  <c r="G39" i="39"/>
  <c r="I39" i="39"/>
  <c r="K39" i="39"/>
  <c r="G39" i="4"/>
  <c r="H39" i="4"/>
  <c r="L35" i="4"/>
  <c r="M35" i="4"/>
  <c r="L23" i="5"/>
  <c r="L23" i="6"/>
  <c r="L23" i="8"/>
  <c r="C39" i="9"/>
  <c r="L23" i="10"/>
  <c r="L23" i="13"/>
  <c r="L23" i="15"/>
  <c r="C39" i="17"/>
  <c r="L23" i="17"/>
  <c r="L23" i="20"/>
  <c r="C39" i="23"/>
  <c r="C39" i="24"/>
  <c r="L23" i="25"/>
  <c r="L23" i="26"/>
  <c r="C39" i="28"/>
  <c r="L23" i="32"/>
  <c r="L23" i="34"/>
  <c r="L23" i="39"/>
  <c r="N34" i="23"/>
  <c r="M34" i="23"/>
  <c r="N33" i="23"/>
  <c r="M33" i="23"/>
  <c r="N32" i="23"/>
  <c r="M32" i="23"/>
  <c r="N31" i="23"/>
  <c r="M31" i="23"/>
  <c r="N30" i="23"/>
  <c r="M30" i="23"/>
  <c r="N29" i="23"/>
  <c r="M29" i="23"/>
  <c r="N28" i="23"/>
  <c r="M28" i="23"/>
  <c r="N27" i="23"/>
  <c r="M27" i="23"/>
  <c r="N26" i="23"/>
  <c r="M26" i="23"/>
  <c r="N25" i="23"/>
  <c r="M25" i="23"/>
  <c r="N24" i="23"/>
  <c r="M24" i="23"/>
  <c r="N22" i="23"/>
  <c r="M22" i="23"/>
  <c r="N21" i="23"/>
  <c r="M21" i="23"/>
  <c r="N20" i="23"/>
  <c r="M20" i="23"/>
  <c r="N19" i="23"/>
  <c r="M19" i="23"/>
  <c r="N18" i="23"/>
  <c r="M18" i="23"/>
  <c r="N17" i="23"/>
  <c r="M17" i="23"/>
  <c r="N16" i="23"/>
  <c r="M16" i="23"/>
  <c r="N15" i="23"/>
  <c r="M15" i="23"/>
  <c r="N14" i="23"/>
  <c r="M14" i="23"/>
  <c r="N13" i="23"/>
  <c r="M13" i="23"/>
  <c r="N12" i="23"/>
  <c r="M12" i="23"/>
  <c r="N11" i="23"/>
  <c r="M11" i="23"/>
  <c r="N10" i="23"/>
  <c r="M10" i="23"/>
  <c r="N9" i="23"/>
  <c r="M9" i="23"/>
  <c r="L9" i="39"/>
  <c r="M9" i="39"/>
  <c r="N9" i="39"/>
  <c r="L10" i="39"/>
  <c r="M10" i="39"/>
  <c r="N10" i="39"/>
  <c r="L11" i="39"/>
  <c r="M11" i="39"/>
  <c r="N11" i="39"/>
  <c r="L12" i="39"/>
  <c r="M12" i="39"/>
  <c r="N12" i="39"/>
  <c r="L13" i="39"/>
  <c r="M13" i="39"/>
  <c r="N13" i="39"/>
  <c r="L14" i="39"/>
  <c r="M14" i="39"/>
  <c r="N14" i="39"/>
  <c r="L15" i="39"/>
  <c r="M15" i="39"/>
  <c r="N15" i="39"/>
  <c r="L16" i="39"/>
  <c r="M16" i="39"/>
  <c r="N16" i="39"/>
  <c r="L17" i="39"/>
  <c r="M17" i="39"/>
  <c r="N17" i="39"/>
  <c r="L18" i="39"/>
  <c r="M18" i="39"/>
  <c r="N18" i="39"/>
  <c r="L19" i="39"/>
  <c r="M19" i="39"/>
  <c r="N19" i="39"/>
  <c r="L20" i="39"/>
  <c r="M20" i="39"/>
  <c r="N20" i="39"/>
  <c r="L21" i="39"/>
  <c r="M21" i="39"/>
  <c r="N21" i="39"/>
  <c r="L22" i="39"/>
  <c r="M22" i="39"/>
  <c r="N22" i="39"/>
  <c r="L24" i="39"/>
  <c r="M24" i="39"/>
  <c r="N24" i="39"/>
  <c r="L25" i="39"/>
  <c r="M25" i="39"/>
  <c r="N25" i="39"/>
  <c r="L26" i="39"/>
  <c r="M26" i="39"/>
  <c r="N26" i="39"/>
  <c r="L27" i="39"/>
  <c r="M27" i="39"/>
  <c r="N27" i="39"/>
  <c r="L28" i="39"/>
  <c r="M28" i="39"/>
  <c r="N28" i="39"/>
  <c r="L29" i="39"/>
  <c r="M29" i="39"/>
  <c r="N29" i="39"/>
  <c r="L30" i="39"/>
  <c r="M30" i="39"/>
  <c r="N30" i="39"/>
  <c r="L31" i="39"/>
  <c r="M31" i="39"/>
  <c r="N31" i="39"/>
  <c r="L32" i="39"/>
  <c r="M32" i="39"/>
  <c r="N32" i="39"/>
  <c r="L33" i="39"/>
  <c r="M33" i="39"/>
  <c r="N33" i="39"/>
  <c r="L34" i="39"/>
  <c r="M34" i="39"/>
  <c r="N34" i="39"/>
  <c r="N34" i="8"/>
  <c r="M34" i="8"/>
  <c r="L34" i="8"/>
  <c r="N33" i="8"/>
  <c r="M33" i="8"/>
  <c r="L33" i="8"/>
  <c r="N32" i="8"/>
  <c r="M32" i="8"/>
  <c r="L32" i="8"/>
  <c r="N31" i="8"/>
  <c r="M31" i="8"/>
  <c r="L31" i="8"/>
  <c r="N30" i="8"/>
  <c r="M30" i="8"/>
  <c r="L30" i="8"/>
  <c r="N29" i="8"/>
  <c r="M29" i="8"/>
  <c r="L29" i="8"/>
  <c r="N28" i="8"/>
  <c r="M28" i="8"/>
  <c r="L28" i="8"/>
  <c r="N27" i="8"/>
  <c r="M27" i="8"/>
  <c r="L27" i="8"/>
  <c r="N26" i="8"/>
  <c r="M26" i="8"/>
  <c r="L26" i="8"/>
  <c r="N25" i="8"/>
  <c r="M25" i="8"/>
  <c r="L25" i="8"/>
  <c r="N24" i="8"/>
  <c r="M24" i="8"/>
  <c r="L24" i="8"/>
  <c r="N22" i="8"/>
  <c r="M22" i="8"/>
  <c r="L22" i="8"/>
  <c r="N21" i="8"/>
  <c r="M21" i="8"/>
  <c r="L21" i="8"/>
  <c r="N20" i="8"/>
  <c r="M20" i="8"/>
  <c r="L20" i="8"/>
  <c r="N19" i="8"/>
  <c r="M19" i="8"/>
  <c r="L19" i="8"/>
  <c r="N18" i="8"/>
  <c r="M18" i="8"/>
  <c r="L18" i="8"/>
  <c r="N17" i="8"/>
  <c r="M17" i="8"/>
  <c r="L17" i="8"/>
  <c r="N16" i="8"/>
  <c r="M16" i="8"/>
  <c r="L16" i="8"/>
  <c r="N15" i="8"/>
  <c r="M15" i="8"/>
  <c r="L15" i="8"/>
  <c r="N14" i="8"/>
  <c r="M14" i="8"/>
  <c r="L14" i="8"/>
  <c r="N13" i="8"/>
  <c r="M13" i="8"/>
  <c r="L13" i="8"/>
  <c r="N12" i="8"/>
  <c r="M12" i="8"/>
  <c r="L12" i="8"/>
  <c r="N11" i="8"/>
  <c r="M11" i="8"/>
  <c r="L11" i="8"/>
  <c r="N10" i="8"/>
  <c r="M10" i="8"/>
  <c r="L10" i="8"/>
  <c r="N9" i="8"/>
  <c r="M9" i="8"/>
  <c r="L9" i="8"/>
  <c r="N34" i="9"/>
  <c r="M34" i="9"/>
  <c r="L34" i="9"/>
  <c r="N33" i="9"/>
  <c r="M33" i="9"/>
  <c r="L33" i="9"/>
  <c r="N32" i="9"/>
  <c r="M32" i="9"/>
  <c r="L32" i="9"/>
  <c r="N31" i="9"/>
  <c r="M31" i="9"/>
  <c r="L31" i="9"/>
  <c r="N30" i="9"/>
  <c r="M30" i="9"/>
  <c r="L30" i="9"/>
  <c r="N29" i="9"/>
  <c r="M29" i="9"/>
  <c r="L29" i="9"/>
  <c r="N28" i="9"/>
  <c r="M28" i="9"/>
  <c r="L28" i="9"/>
  <c r="N27" i="9"/>
  <c r="M27" i="9"/>
  <c r="L27" i="9"/>
  <c r="N26" i="9"/>
  <c r="M26" i="9"/>
  <c r="L26" i="9"/>
  <c r="N25" i="9"/>
  <c r="M25" i="9"/>
  <c r="L25" i="9"/>
  <c r="N24" i="9"/>
  <c r="M24" i="9"/>
  <c r="L24" i="9"/>
  <c r="N22" i="9"/>
  <c r="M22" i="9"/>
  <c r="L22" i="9"/>
  <c r="N21" i="9"/>
  <c r="M21" i="9"/>
  <c r="L21" i="9"/>
  <c r="N20" i="9"/>
  <c r="M20" i="9"/>
  <c r="L20" i="9"/>
  <c r="N19" i="9"/>
  <c r="M19" i="9"/>
  <c r="L19" i="9"/>
  <c r="N18" i="9"/>
  <c r="M18" i="9"/>
  <c r="L18" i="9"/>
  <c r="N17" i="9"/>
  <c r="M17" i="9"/>
  <c r="L17" i="9"/>
  <c r="N16" i="9"/>
  <c r="M16" i="9"/>
  <c r="L16" i="9"/>
  <c r="N15" i="9"/>
  <c r="M15" i="9"/>
  <c r="L15" i="9"/>
  <c r="N14" i="9"/>
  <c r="M14" i="9"/>
  <c r="L14" i="9"/>
  <c r="N13" i="9"/>
  <c r="M13" i="9"/>
  <c r="L13" i="9"/>
  <c r="N12" i="9"/>
  <c r="M12" i="9"/>
  <c r="L12" i="9"/>
  <c r="N11" i="9"/>
  <c r="M11" i="9"/>
  <c r="L11" i="9"/>
  <c r="N10" i="9"/>
  <c r="M10" i="9"/>
  <c r="L10" i="9"/>
  <c r="N9" i="9"/>
  <c r="M9" i="9"/>
  <c r="L9" i="9"/>
  <c r="N34" i="10"/>
  <c r="M34" i="10"/>
  <c r="L34" i="10"/>
  <c r="N33" i="10"/>
  <c r="M33" i="10"/>
  <c r="L33" i="10"/>
  <c r="N32" i="10"/>
  <c r="M32" i="10"/>
  <c r="L32" i="10"/>
  <c r="N31" i="10"/>
  <c r="M31" i="10"/>
  <c r="L31" i="10"/>
  <c r="N30" i="10"/>
  <c r="M30" i="10"/>
  <c r="L30" i="10"/>
  <c r="N29" i="10"/>
  <c r="M29" i="10"/>
  <c r="L29" i="10"/>
  <c r="N28" i="10"/>
  <c r="M28" i="10"/>
  <c r="L28" i="10"/>
  <c r="N27" i="10"/>
  <c r="M27" i="10"/>
  <c r="L27" i="10"/>
  <c r="N26" i="10"/>
  <c r="M26" i="10"/>
  <c r="L26" i="10"/>
  <c r="N25" i="10"/>
  <c r="M25" i="10"/>
  <c r="L25" i="10"/>
  <c r="N24" i="10"/>
  <c r="M24" i="10"/>
  <c r="L24" i="10"/>
  <c r="N22" i="10"/>
  <c r="M22" i="10"/>
  <c r="L22" i="10"/>
  <c r="N21" i="10"/>
  <c r="M21" i="10"/>
  <c r="L21" i="10"/>
  <c r="N20" i="10"/>
  <c r="M20" i="10"/>
  <c r="L20" i="10"/>
  <c r="N19" i="10"/>
  <c r="M19" i="10"/>
  <c r="L19" i="10"/>
  <c r="N18" i="10"/>
  <c r="M18" i="10"/>
  <c r="L18" i="10"/>
  <c r="N17" i="10"/>
  <c r="M17" i="10"/>
  <c r="L17" i="10"/>
  <c r="N16" i="10"/>
  <c r="M16" i="10"/>
  <c r="L16" i="10"/>
  <c r="N15" i="10"/>
  <c r="M15" i="10"/>
  <c r="L15" i="10"/>
  <c r="N14" i="10"/>
  <c r="M14" i="10"/>
  <c r="L14" i="10"/>
  <c r="N13" i="10"/>
  <c r="M13" i="10"/>
  <c r="L13" i="10"/>
  <c r="N12" i="10"/>
  <c r="M12" i="10"/>
  <c r="L12" i="10"/>
  <c r="N11" i="10"/>
  <c r="M11" i="10"/>
  <c r="L11" i="10"/>
  <c r="N10" i="10"/>
  <c r="M10" i="10"/>
  <c r="L10" i="10"/>
  <c r="N9" i="10"/>
  <c r="M9" i="10"/>
  <c r="L9" i="10"/>
  <c r="N34" i="32"/>
  <c r="M34" i="32"/>
  <c r="L34" i="32"/>
  <c r="N33" i="32"/>
  <c r="M33" i="32"/>
  <c r="L33" i="32"/>
  <c r="N32" i="32"/>
  <c r="M32" i="32"/>
  <c r="L32" i="32"/>
  <c r="N31" i="32"/>
  <c r="M31" i="32"/>
  <c r="L31" i="32"/>
  <c r="N30" i="32"/>
  <c r="M30" i="32"/>
  <c r="L30" i="32"/>
  <c r="N29" i="32"/>
  <c r="M29" i="32"/>
  <c r="L29" i="32"/>
  <c r="N28" i="32"/>
  <c r="M28" i="32"/>
  <c r="L28" i="32"/>
  <c r="N27" i="32"/>
  <c r="M27" i="32"/>
  <c r="L27" i="32"/>
  <c r="N26" i="32"/>
  <c r="M26" i="32"/>
  <c r="L26" i="32"/>
  <c r="N25" i="32"/>
  <c r="M25" i="32"/>
  <c r="L25" i="32"/>
  <c r="N24" i="32"/>
  <c r="M24" i="32"/>
  <c r="L24" i="32"/>
  <c r="N22" i="32"/>
  <c r="M22" i="32"/>
  <c r="L22" i="32"/>
  <c r="N21" i="32"/>
  <c r="M21" i="32"/>
  <c r="L21" i="32"/>
  <c r="N20" i="32"/>
  <c r="M20" i="32"/>
  <c r="L20" i="32"/>
  <c r="N19" i="32"/>
  <c r="M19" i="32"/>
  <c r="L19" i="32"/>
  <c r="N18" i="32"/>
  <c r="M18" i="32"/>
  <c r="L18" i="32"/>
  <c r="N17" i="32"/>
  <c r="M17" i="32"/>
  <c r="L17" i="32"/>
  <c r="N16" i="32"/>
  <c r="M16" i="32"/>
  <c r="L16" i="32"/>
  <c r="N15" i="32"/>
  <c r="M15" i="32"/>
  <c r="L15" i="32"/>
  <c r="N14" i="32"/>
  <c r="M14" i="32"/>
  <c r="L14" i="32"/>
  <c r="N13" i="32"/>
  <c r="M13" i="32"/>
  <c r="L13" i="32"/>
  <c r="N12" i="32"/>
  <c r="M12" i="32"/>
  <c r="L12" i="32"/>
  <c r="N11" i="32"/>
  <c r="M11" i="32"/>
  <c r="L11" i="32"/>
  <c r="N10" i="32"/>
  <c r="M10" i="32"/>
  <c r="L10" i="32"/>
  <c r="N9" i="32"/>
  <c r="M9" i="32"/>
  <c r="L9" i="32"/>
  <c r="N34" i="31"/>
  <c r="M34" i="31"/>
  <c r="L34" i="31"/>
  <c r="N33" i="31"/>
  <c r="M33" i="31"/>
  <c r="L33" i="31"/>
  <c r="N32" i="31"/>
  <c r="M32" i="31"/>
  <c r="L32" i="31"/>
  <c r="N31" i="31"/>
  <c r="M31" i="31"/>
  <c r="L31" i="31"/>
  <c r="N30" i="31"/>
  <c r="M30" i="31"/>
  <c r="L30" i="31"/>
  <c r="N29" i="31"/>
  <c r="M29" i="31"/>
  <c r="L29" i="31"/>
  <c r="N28" i="31"/>
  <c r="M28" i="31"/>
  <c r="L28" i="31"/>
  <c r="N27" i="31"/>
  <c r="M27" i="31"/>
  <c r="L27" i="31"/>
  <c r="N26" i="31"/>
  <c r="M26" i="31"/>
  <c r="L26" i="31"/>
  <c r="N25" i="31"/>
  <c r="M25" i="31"/>
  <c r="L25" i="31"/>
  <c r="N24" i="31"/>
  <c r="M24" i="31"/>
  <c r="L24" i="31"/>
  <c r="N22" i="31"/>
  <c r="M22" i="31"/>
  <c r="L22" i="31"/>
  <c r="N21" i="31"/>
  <c r="M21" i="31"/>
  <c r="L21" i="31"/>
  <c r="N20" i="31"/>
  <c r="M20" i="31"/>
  <c r="L20" i="31"/>
  <c r="N19" i="31"/>
  <c r="M19" i="31"/>
  <c r="L19" i="31"/>
  <c r="N18" i="31"/>
  <c r="M18" i="31"/>
  <c r="L18" i="31"/>
  <c r="N17" i="31"/>
  <c r="M17" i="31"/>
  <c r="L17" i="31"/>
  <c r="N16" i="31"/>
  <c r="M16" i="31"/>
  <c r="L16" i="31"/>
  <c r="N15" i="31"/>
  <c r="M15" i="31"/>
  <c r="L15" i="31"/>
  <c r="N14" i="31"/>
  <c r="M14" i="31"/>
  <c r="L14" i="31"/>
  <c r="N13" i="31"/>
  <c r="M13" i="31"/>
  <c r="L13" i="31"/>
  <c r="N12" i="31"/>
  <c r="M12" i="31"/>
  <c r="L12" i="31"/>
  <c r="N11" i="31"/>
  <c r="M11" i="31"/>
  <c r="L11" i="31"/>
  <c r="N10" i="31"/>
  <c r="M10" i="31"/>
  <c r="L10" i="31"/>
  <c r="N9" i="31"/>
  <c r="M9" i="31"/>
  <c r="L9" i="31"/>
  <c r="N34" i="30"/>
  <c r="M34" i="30"/>
  <c r="L34" i="30"/>
  <c r="N33" i="30"/>
  <c r="M33" i="30"/>
  <c r="L33" i="30"/>
  <c r="N32" i="30"/>
  <c r="M32" i="30"/>
  <c r="L32" i="30"/>
  <c r="N31" i="30"/>
  <c r="M31" i="30"/>
  <c r="L31" i="30"/>
  <c r="N30" i="30"/>
  <c r="M30" i="30"/>
  <c r="L30" i="30"/>
  <c r="N29" i="30"/>
  <c r="M29" i="30"/>
  <c r="L29" i="30"/>
  <c r="N28" i="30"/>
  <c r="M28" i="30"/>
  <c r="L28" i="30"/>
  <c r="N27" i="30"/>
  <c r="M27" i="30"/>
  <c r="L27" i="30"/>
  <c r="N26" i="30"/>
  <c r="M26" i="30"/>
  <c r="L26" i="30"/>
  <c r="N25" i="30"/>
  <c r="M25" i="30"/>
  <c r="L25" i="30"/>
  <c r="N24" i="30"/>
  <c r="M24" i="30"/>
  <c r="L24" i="30"/>
  <c r="N22" i="30"/>
  <c r="M22" i="30"/>
  <c r="L22" i="30"/>
  <c r="N21" i="30"/>
  <c r="M21" i="30"/>
  <c r="L21" i="30"/>
  <c r="N20" i="30"/>
  <c r="M20" i="30"/>
  <c r="L20" i="30"/>
  <c r="N19" i="30"/>
  <c r="M19" i="30"/>
  <c r="L19" i="30"/>
  <c r="N18" i="30"/>
  <c r="M18" i="30"/>
  <c r="L18" i="30"/>
  <c r="N17" i="30"/>
  <c r="M17" i="30"/>
  <c r="L17" i="30"/>
  <c r="N16" i="30"/>
  <c r="M16" i="30"/>
  <c r="L16" i="30"/>
  <c r="N15" i="30"/>
  <c r="M15" i="30"/>
  <c r="L15" i="30"/>
  <c r="N14" i="30"/>
  <c r="M14" i="30"/>
  <c r="L14" i="30"/>
  <c r="N13" i="30"/>
  <c r="M13" i="30"/>
  <c r="L13" i="30"/>
  <c r="N12" i="30"/>
  <c r="M12" i="30"/>
  <c r="L12" i="30"/>
  <c r="N11" i="30"/>
  <c r="M11" i="30"/>
  <c r="L11" i="30"/>
  <c r="N10" i="30"/>
  <c r="M10" i="30"/>
  <c r="L10" i="30"/>
  <c r="N9" i="30"/>
  <c r="M9" i="30"/>
  <c r="L9" i="30"/>
  <c r="L35" i="29"/>
  <c r="N34" i="29"/>
  <c r="M34" i="29"/>
  <c r="L34" i="29"/>
  <c r="N33" i="29"/>
  <c r="M33" i="29"/>
  <c r="L33" i="29"/>
  <c r="N32" i="29"/>
  <c r="M32" i="29"/>
  <c r="L32" i="29"/>
  <c r="N31" i="29"/>
  <c r="M31" i="29"/>
  <c r="L31" i="29"/>
  <c r="N30" i="29"/>
  <c r="M30" i="29"/>
  <c r="L30" i="29"/>
  <c r="N29" i="29"/>
  <c r="M29" i="29"/>
  <c r="L29" i="29"/>
  <c r="N28" i="29"/>
  <c r="M28" i="29"/>
  <c r="L28" i="29"/>
  <c r="N27" i="29"/>
  <c r="M27" i="29"/>
  <c r="L27" i="29"/>
  <c r="N26" i="29"/>
  <c r="M26" i="29"/>
  <c r="L26" i="29"/>
  <c r="N25" i="29"/>
  <c r="M25" i="29"/>
  <c r="L25" i="29"/>
  <c r="N24" i="29"/>
  <c r="M24" i="29"/>
  <c r="L24" i="29"/>
  <c r="N22" i="29"/>
  <c r="M22" i="29"/>
  <c r="L22" i="29"/>
  <c r="N21" i="29"/>
  <c r="M21" i="29"/>
  <c r="L21" i="29"/>
  <c r="N20" i="29"/>
  <c r="M20" i="29"/>
  <c r="L20" i="29"/>
  <c r="N19" i="29"/>
  <c r="M19" i="29"/>
  <c r="L19" i="29"/>
  <c r="N18" i="29"/>
  <c r="M18" i="29"/>
  <c r="L18" i="29"/>
  <c r="N17" i="29"/>
  <c r="M17" i="29"/>
  <c r="L17" i="29"/>
  <c r="N16" i="29"/>
  <c r="M16" i="29"/>
  <c r="L16" i="29"/>
  <c r="N15" i="29"/>
  <c r="M15" i="29"/>
  <c r="L15" i="29"/>
  <c r="N14" i="29"/>
  <c r="M14" i="29"/>
  <c r="L14" i="29"/>
  <c r="N13" i="29"/>
  <c r="M13" i="29"/>
  <c r="L13" i="29"/>
  <c r="N12" i="29"/>
  <c r="M12" i="29"/>
  <c r="L12" i="29"/>
  <c r="N11" i="29"/>
  <c r="M11" i="29"/>
  <c r="L11" i="29"/>
  <c r="N10" i="29"/>
  <c r="M10" i="29"/>
  <c r="L10" i="29"/>
  <c r="N9" i="29"/>
  <c r="M9" i="29"/>
  <c r="L9" i="29"/>
  <c r="N34" i="28"/>
  <c r="M34" i="28"/>
  <c r="L34" i="28"/>
  <c r="N33" i="28"/>
  <c r="M33" i="28"/>
  <c r="L33" i="28"/>
  <c r="N32" i="28"/>
  <c r="M32" i="28"/>
  <c r="L32" i="28"/>
  <c r="N31" i="28"/>
  <c r="M31" i="28"/>
  <c r="L31" i="28"/>
  <c r="N30" i="28"/>
  <c r="M30" i="28"/>
  <c r="L30" i="28"/>
  <c r="N29" i="28"/>
  <c r="M29" i="28"/>
  <c r="L29" i="28"/>
  <c r="N28" i="28"/>
  <c r="M28" i="28"/>
  <c r="L28" i="28"/>
  <c r="N27" i="28"/>
  <c r="M27" i="28"/>
  <c r="L27" i="28"/>
  <c r="N26" i="28"/>
  <c r="M26" i="28"/>
  <c r="L26" i="28"/>
  <c r="N25" i="28"/>
  <c r="M25" i="28"/>
  <c r="L25" i="28"/>
  <c r="N24" i="28"/>
  <c r="M24" i="28"/>
  <c r="L24" i="28"/>
  <c r="N22" i="28"/>
  <c r="M22" i="28"/>
  <c r="L22" i="28"/>
  <c r="N21" i="28"/>
  <c r="M21" i="28"/>
  <c r="L21" i="28"/>
  <c r="N20" i="28"/>
  <c r="M20" i="28"/>
  <c r="L20" i="28"/>
  <c r="N19" i="28"/>
  <c r="M19" i="28"/>
  <c r="L19" i="28"/>
  <c r="N18" i="28"/>
  <c r="M18" i="28"/>
  <c r="L18" i="28"/>
  <c r="N17" i="28"/>
  <c r="M17" i="28"/>
  <c r="L17" i="28"/>
  <c r="N16" i="28"/>
  <c r="M16" i="28"/>
  <c r="L16" i="28"/>
  <c r="N15" i="28"/>
  <c r="M15" i="28"/>
  <c r="L15" i="28"/>
  <c r="N14" i="28"/>
  <c r="M14" i="28"/>
  <c r="L14" i="28"/>
  <c r="N13" i="28"/>
  <c r="M13" i="28"/>
  <c r="L13" i="28"/>
  <c r="N12" i="28"/>
  <c r="M12" i="28"/>
  <c r="L12" i="28"/>
  <c r="N11" i="28"/>
  <c r="M11" i="28"/>
  <c r="L11" i="28"/>
  <c r="N10" i="28"/>
  <c r="M10" i="28"/>
  <c r="L10" i="28"/>
  <c r="N9" i="28"/>
  <c r="M9" i="28"/>
  <c r="L9" i="28"/>
  <c r="N34" i="27"/>
  <c r="M34" i="27"/>
  <c r="L34" i="27"/>
  <c r="N33" i="27"/>
  <c r="M33" i="27"/>
  <c r="L33" i="27"/>
  <c r="N32" i="27"/>
  <c r="M32" i="27"/>
  <c r="L32" i="27"/>
  <c r="N31" i="27"/>
  <c r="M31" i="27"/>
  <c r="L31" i="27"/>
  <c r="N30" i="27"/>
  <c r="M30" i="27"/>
  <c r="L30" i="27"/>
  <c r="N29" i="27"/>
  <c r="M29" i="27"/>
  <c r="L29" i="27"/>
  <c r="N28" i="27"/>
  <c r="M28" i="27"/>
  <c r="L28" i="27"/>
  <c r="N27" i="27"/>
  <c r="M27" i="27"/>
  <c r="L27" i="27"/>
  <c r="N26" i="27"/>
  <c r="M26" i="27"/>
  <c r="L26" i="27"/>
  <c r="N25" i="27"/>
  <c r="M25" i="27"/>
  <c r="L25" i="27"/>
  <c r="N24" i="27"/>
  <c r="M24" i="27"/>
  <c r="L24" i="27"/>
  <c r="N22" i="27"/>
  <c r="M22" i="27"/>
  <c r="L22" i="27"/>
  <c r="N21" i="27"/>
  <c r="M21" i="27"/>
  <c r="L21" i="27"/>
  <c r="N20" i="27"/>
  <c r="M20" i="27"/>
  <c r="L20" i="27"/>
  <c r="N19" i="27"/>
  <c r="M19" i="27"/>
  <c r="L19" i="27"/>
  <c r="N18" i="27"/>
  <c r="M18" i="27"/>
  <c r="L18" i="27"/>
  <c r="N17" i="27"/>
  <c r="M17" i="27"/>
  <c r="L17" i="27"/>
  <c r="N16" i="27"/>
  <c r="M16" i="27"/>
  <c r="L16" i="27"/>
  <c r="N15" i="27"/>
  <c r="M15" i="27"/>
  <c r="L15" i="27"/>
  <c r="N14" i="27"/>
  <c r="M14" i="27"/>
  <c r="L14" i="27"/>
  <c r="N13" i="27"/>
  <c r="M13" i="27"/>
  <c r="L13" i="27"/>
  <c r="N12" i="27"/>
  <c r="M12" i="27"/>
  <c r="L12" i="27"/>
  <c r="N11" i="27"/>
  <c r="M11" i="27"/>
  <c r="L11" i="27"/>
  <c r="N10" i="27"/>
  <c r="M10" i="27"/>
  <c r="L10" i="27"/>
  <c r="N9" i="27"/>
  <c r="M9" i="27"/>
  <c r="L9" i="27"/>
  <c r="N34" i="26"/>
  <c r="M34" i="26"/>
  <c r="L34" i="26"/>
  <c r="N33" i="26"/>
  <c r="M33" i="26"/>
  <c r="L33" i="26"/>
  <c r="N32" i="26"/>
  <c r="M32" i="26"/>
  <c r="L32" i="26"/>
  <c r="N31" i="26"/>
  <c r="M31" i="26"/>
  <c r="L31" i="26"/>
  <c r="N30" i="26"/>
  <c r="M30" i="26"/>
  <c r="L30" i="26"/>
  <c r="N29" i="26"/>
  <c r="M29" i="26"/>
  <c r="L29" i="26"/>
  <c r="N28" i="26"/>
  <c r="M28" i="26"/>
  <c r="L28" i="26"/>
  <c r="N27" i="26"/>
  <c r="M27" i="26"/>
  <c r="L27" i="26"/>
  <c r="N26" i="26"/>
  <c r="M26" i="26"/>
  <c r="L26" i="26"/>
  <c r="N25" i="26"/>
  <c r="M25" i="26"/>
  <c r="L25" i="26"/>
  <c r="N24" i="26"/>
  <c r="M24" i="26"/>
  <c r="L24" i="26"/>
  <c r="N22" i="26"/>
  <c r="M22" i="26"/>
  <c r="L22" i="26"/>
  <c r="N21" i="26"/>
  <c r="M21" i="26"/>
  <c r="L21" i="26"/>
  <c r="N20" i="26"/>
  <c r="M20" i="26"/>
  <c r="L20" i="26"/>
  <c r="N19" i="26"/>
  <c r="M19" i="26"/>
  <c r="L19" i="26"/>
  <c r="N18" i="26"/>
  <c r="M18" i="26"/>
  <c r="L18" i="26"/>
  <c r="N17" i="26"/>
  <c r="M17" i="26"/>
  <c r="L17" i="26"/>
  <c r="N16" i="26"/>
  <c r="M16" i="26"/>
  <c r="L16" i="26"/>
  <c r="N15" i="26"/>
  <c r="M15" i="26"/>
  <c r="L15" i="26"/>
  <c r="N14" i="26"/>
  <c r="M14" i="26"/>
  <c r="L14" i="26"/>
  <c r="N13" i="26"/>
  <c r="M13" i="26"/>
  <c r="L13" i="26"/>
  <c r="N12" i="26"/>
  <c r="M12" i="26"/>
  <c r="L12" i="26"/>
  <c r="N11" i="26"/>
  <c r="M11" i="26"/>
  <c r="L11" i="26"/>
  <c r="N10" i="26"/>
  <c r="M10" i="26"/>
  <c r="L10" i="26"/>
  <c r="N9" i="26"/>
  <c r="M9" i="26"/>
  <c r="L9" i="26"/>
  <c r="N34" i="25"/>
  <c r="M34" i="25"/>
  <c r="L34" i="25"/>
  <c r="N33" i="25"/>
  <c r="M33" i="25"/>
  <c r="L33" i="25"/>
  <c r="N32" i="25"/>
  <c r="M32" i="25"/>
  <c r="L32" i="25"/>
  <c r="N31" i="25"/>
  <c r="M31" i="25"/>
  <c r="L31" i="25"/>
  <c r="N30" i="25"/>
  <c r="M30" i="25"/>
  <c r="L30" i="25"/>
  <c r="N29" i="25"/>
  <c r="M29" i="25"/>
  <c r="L29" i="25"/>
  <c r="N28" i="25"/>
  <c r="M28" i="25"/>
  <c r="L28" i="25"/>
  <c r="N27" i="25"/>
  <c r="M27" i="25"/>
  <c r="L27" i="25"/>
  <c r="N26" i="25"/>
  <c r="M26" i="25"/>
  <c r="L26" i="25"/>
  <c r="N25" i="25"/>
  <c r="M25" i="25"/>
  <c r="L25" i="25"/>
  <c r="N24" i="25"/>
  <c r="M24" i="25"/>
  <c r="L24" i="25"/>
  <c r="N22" i="25"/>
  <c r="M22" i="25"/>
  <c r="L22" i="25"/>
  <c r="N21" i="25"/>
  <c r="M21" i="25"/>
  <c r="L21" i="25"/>
  <c r="N20" i="25"/>
  <c r="M20" i="25"/>
  <c r="L20" i="25"/>
  <c r="N19" i="25"/>
  <c r="M19" i="25"/>
  <c r="L19" i="25"/>
  <c r="N18" i="25"/>
  <c r="M18" i="25"/>
  <c r="L18" i="25"/>
  <c r="N17" i="25"/>
  <c r="M17" i="25"/>
  <c r="L17" i="25"/>
  <c r="N16" i="25"/>
  <c r="M16" i="25"/>
  <c r="L16" i="25"/>
  <c r="N15" i="25"/>
  <c r="M15" i="25"/>
  <c r="L15" i="25"/>
  <c r="N14" i="25"/>
  <c r="M14" i="25"/>
  <c r="L14" i="25"/>
  <c r="N13" i="25"/>
  <c r="M13" i="25"/>
  <c r="L13" i="25"/>
  <c r="N12" i="25"/>
  <c r="M12" i="25"/>
  <c r="L12" i="25"/>
  <c r="N11" i="25"/>
  <c r="M11" i="25"/>
  <c r="L11" i="25"/>
  <c r="N10" i="25"/>
  <c r="M10" i="25"/>
  <c r="L10" i="25"/>
  <c r="N9" i="25"/>
  <c r="M9" i="25"/>
  <c r="L9" i="25"/>
  <c r="N34" i="24"/>
  <c r="M34" i="24"/>
  <c r="N33" i="24"/>
  <c r="M33" i="24"/>
  <c r="N32" i="24"/>
  <c r="M32" i="24"/>
  <c r="N31" i="24"/>
  <c r="M31" i="24"/>
  <c r="N30" i="24"/>
  <c r="M30" i="24"/>
  <c r="N29" i="24"/>
  <c r="M29" i="24"/>
  <c r="N28" i="24"/>
  <c r="M28" i="24"/>
  <c r="N27" i="24"/>
  <c r="M27" i="24"/>
  <c r="N26" i="24"/>
  <c r="M26" i="24"/>
  <c r="N25" i="24"/>
  <c r="M25" i="24"/>
  <c r="N24" i="24"/>
  <c r="M24" i="24"/>
  <c r="N22" i="24"/>
  <c r="M22" i="24"/>
  <c r="N21" i="24"/>
  <c r="M21" i="24"/>
  <c r="N20" i="24"/>
  <c r="M20" i="24"/>
  <c r="N19" i="24"/>
  <c r="M19" i="24"/>
  <c r="N18" i="24"/>
  <c r="M18" i="24"/>
  <c r="N17" i="24"/>
  <c r="M17" i="24"/>
  <c r="N16" i="24"/>
  <c r="M16" i="24"/>
  <c r="N15" i="24"/>
  <c r="M15" i="24"/>
  <c r="N14" i="24"/>
  <c r="M14" i="24"/>
  <c r="N13" i="24"/>
  <c r="M13" i="24"/>
  <c r="N12" i="24"/>
  <c r="M12" i="24"/>
  <c r="N11" i="24"/>
  <c r="M11" i="24"/>
  <c r="N10" i="24"/>
  <c r="M10" i="24"/>
  <c r="N9" i="24"/>
  <c r="M9" i="24"/>
  <c r="N34" i="22"/>
  <c r="M34" i="22"/>
  <c r="L34" i="22"/>
  <c r="N33" i="22"/>
  <c r="M33" i="22"/>
  <c r="L33" i="22"/>
  <c r="N32" i="22"/>
  <c r="M32" i="22"/>
  <c r="L32" i="22"/>
  <c r="N31" i="22"/>
  <c r="M31" i="22"/>
  <c r="L31" i="22"/>
  <c r="N30" i="22"/>
  <c r="M30" i="22"/>
  <c r="L30" i="22"/>
  <c r="N29" i="22"/>
  <c r="M29" i="22"/>
  <c r="L29" i="22"/>
  <c r="N28" i="22"/>
  <c r="M28" i="22"/>
  <c r="L28" i="22"/>
  <c r="N27" i="22"/>
  <c r="M27" i="22"/>
  <c r="L27" i="22"/>
  <c r="N26" i="22"/>
  <c r="M26" i="22"/>
  <c r="L26" i="22"/>
  <c r="N25" i="22"/>
  <c r="M25" i="22"/>
  <c r="L25" i="22"/>
  <c r="N24" i="22"/>
  <c r="M24" i="22"/>
  <c r="L24" i="22"/>
  <c r="N22" i="22"/>
  <c r="M22" i="22"/>
  <c r="L22" i="22"/>
  <c r="N21" i="22"/>
  <c r="M21" i="22"/>
  <c r="L21" i="22"/>
  <c r="N20" i="22"/>
  <c r="M20" i="22"/>
  <c r="L20" i="22"/>
  <c r="N19" i="22"/>
  <c r="M19" i="22"/>
  <c r="L19" i="22"/>
  <c r="N18" i="22"/>
  <c r="M18" i="22"/>
  <c r="L18" i="22"/>
  <c r="N17" i="22"/>
  <c r="M17" i="22"/>
  <c r="L17" i="22"/>
  <c r="N16" i="22"/>
  <c r="M16" i="22"/>
  <c r="L16" i="22"/>
  <c r="N15" i="22"/>
  <c r="M15" i="22"/>
  <c r="L15" i="22"/>
  <c r="N14" i="22"/>
  <c r="M14" i="22"/>
  <c r="L14" i="22"/>
  <c r="N13" i="22"/>
  <c r="M13" i="22"/>
  <c r="L13" i="22"/>
  <c r="N12" i="22"/>
  <c r="M12" i="22"/>
  <c r="L12" i="22"/>
  <c r="N11" i="22"/>
  <c r="M11" i="22"/>
  <c r="L11" i="22"/>
  <c r="N10" i="22"/>
  <c r="M10" i="22"/>
  <c r="L10" i="22"/>
  <c r="N9" i="22"/>
  <c r="M9" i="22"/>
  <c r="L9" i="22"/>
  <c r="N34" i="21"/>
  <c r="M34" i="21"/>
  <c r="L34" i="21"/>
  <c r="N33" i="21"/>
  <c r="M33" i="21"/>
  <c r="L33" i="21"/>
  <c r="N32" i="21"/>
  <c r="M32" i="21"/>
  <c r="L32" i="21"/>
  <c r="N31" i="21"/>
  <c r="M31" i="21"/>
  <c r="L31" i="21"/>
  <c r="N30" i="21"/>
  <c r="M30" i="21"/>
  <c r="L30" i="21"/>
  <c r="N29" i="21"/>
  <c r="M29" i="21"/>
  <c r="L29" i="21"/>
  <c r="N28" i="21"/>
  <c r="M28" i="21"/>
  <c r="L28" i="21"/>
  <c r="N27" i="21"/>
  <c r="M27" i="21"/>
  <c r="L27" i="21"/>
  <c r="N26" i="21"/>
  <c r="M26" i="21"/>
  <c r="L26" i="21"/>
  <c r="N25" i="21"/>
  <c r="M25" i="21"/>
  <c r="L25" i="21"/>
  <c r="N24" i="21"/>
  <c r="M24" i="21"/>
  <c r="L24" i="21"/>
  <c r="N22" i="21"/>
  <c r="M22" i="21"/>
  <c r="L22" i="21"/>
  <c r="N21" i="21"/>
  <c r="M21" i="21"/>
  <c r="L21" i="21"/>
  <c r="N20" i="21"/>
  <c r="M20" i="21"/>
  <c r="L20" i="21"/>
  <c r="N19" i="21"/>
  <c r="M19" i="21"/>
  <c r="L19" i="21"/>
  <c r="N18" i="21"/>
  <c r="M18" i="21"/>
  <c r="L18" i="21"/>
  <c r="N17" i="21"/>
  <c r="M17" i="21"/>
  <c r="L17" i="21"/>
  <c r="N16" i="21"/>
  <c r="M16" i="21"/>
  <c r="L16" i="21"/>
  <c r="N15" i="21"/>
  <c r="M15" i="21"/>
  <c r="L15" i="21"/>
  <c r="N14" i="21"/>
  <c r="M14" i="21"/>
  <c r="L14" i="21"/>
  <c r="N13" i="21"/>
  <c r="M13" i="21"/>
  <c r="L13" i="21"/>
  <c r="N12" i="21"/>
  <c r="M12" i="21"/>
  <c r="L12" i="21"/>
  <c r="N11" i="21"/>
  <c r="M11" i="21"/>
  <c r="L11" i="21"/>
  <c r="N10" i="21"/>
  <c r="M10" i="21"/>
  <c r="L10" i="21"/>
  <c r="N9" i="21"/>
  <c r="M9" i="21"/>
  <c r="L9" i="21"/>
  <c r="N34" i="20"/>
  <c r="M34" i="20"/>
  <c r="L34" i="20"/>
  <c r="N33" i="20"/>
  <c r="M33" i="20"/>
  <c r="L33" i="20"/>
  <c r="N32" i="20"/>
  <c r="M32" i="20"/>
  <c r="L32" i="20"/>
  <c r="N31" i="20"/>
  <c r="M31" i="20"/>
  <c r="L31" i="20"/>
  <c r="N30" i="20"/>
  <c r="M30" i="20"/>
  <c r="L30" i="20"/>
  <c r="N29" i="20"/>
  <c r="M29" i="20"/>
  <c r="L29" i="20"/>
  <c r="N28" i="20"/>
  <c r="M28" i="20"/>
  <c r="L28" i="20"/>
  <c r="N27" i="20"/>
  <c r="M27" i="20"/>
  <c r="L27" i="20"/>
  <c r="N26" i="20"/>
  <c r="M26" i="20"/>
  <c r="L26" i="20"/>
  <c r="N25" i="20"/>
  <c r="M25" i="20"/>
  <c r="L25" i="20"/>
  <c r="N24" i="20"/>
  <c r="M24" i="20"/>
  <c r="L24" i="20"/>
  <c r="N22" i="20"/>
  <c r="M22" i="20"/>
  <c r="L22" i="20"/>
  <c r="N21" i="20"/>
  <c r="M21" i="20"/>
  <c r="L21" i="20"/>
  <c r="N20" i="20"/>
  <c r="M20" i="20"/>
  <c r="L20" i="20"/>
  <c r="N19" i="20"/>
  <c r="M19" i="20"/>
  <c r="L19" i="20"/>
  <c r="N18" i="20"/>
  <c r="M18" i="20"/>
  <c r="L18" i="20"/>
  <c r="N17" i="20"/>
  <c r="M17" i="20"/>
  <c r="L17" i="20"/>
  <c r="N16" i="20"/>
  <c r="M16" i="20"/>
  <c r="L16" i="20"/>
  <c r="N15" i="20"/>
  <c r="M15" i="20"/>
  <c r="L15" i="20"/>
  <c r="N14" i="20"/>
  <c r="M14" i="20"/>
  <c r="L14" i="20"/>
  <c r="N13" i="20"/>
  <c r="M13" i="20"/>
  <c r="L13" i="20"/>
  <c r="N12" i="20"/>
  <c r="M12" i="20"/>
  <c r="L12" i="20"/>
  <c r="N11" i="20"/>
  <c r="M11" i="20"/>
  <c r="L11" i="20"/>
  <c r="N10" i="20"/>
  <c r="M10" i="20"/>
  <c r="L10" i="20"/>
  <c r="N9" i="20"/>
  <c r="M9" i="20"/>
  <c r="L9" i="20"/>
  <c r="N34" i="37"/>
  <c r="M34" i="37"/>
  <c r="L34" i="37"/>
  <c r="N33" i="37"/>
  <c r="M33" i="37"/>
  <c r="L33" i="37"/>
  <c r="N32" i="37"/>
  <c r="M32" i="37"/>
  <c r="L32" i="37"/>
  <c r="N31" i="37"/>
  <c r="M31" i="37"/>
  <c r="L31" i="37"/>
  <c r="N30" i="37"/>
  <c r="M30" i="37"/>
  <c r="L30" i="37"/>
  <c r="N29" i="37"/>
  <c r="M29" i="37"/>
  <c r="L29" i="37"/>
  <c r="N28" i="37"/>
  <c r="M28" i="37"/>
  <c r="L28" i="37"/>
  <c r="N27" i="37"/>
  <c r="M27" i="37"/>
  <c r="L27" i="37"/>
  <c r="N26" i="37"/>
  <c r="M26" i="37"/>
  <c r="L26" i="37"/>
  <c r="N25" i="37"/>
  <c r="M25" i="37"/>
  <c r="L25" i="37"/>
  <c r="N24" i="37"/>
  <c r="M24" i="37"/>
  <c r="L24" i="37"/>
  <c r="N22" i="37"/>
  <c r="M22" i="37"/>
  <c r="L22" i="37"/>
  <c r="N21" i="37"/>
  <c r="M21" i="37"/>
  <c r="L21" i="37"/>
  <c r="N20" i="37"/>
  <c r="M20" i="37"/>
  <c r="L20" i="37"/>
  <c r="N19" i="37"/>
  <c r="M19" i="37"/>
  <c r="L19" i="37"/>
  <c r="N18" i="37"/>
  <c r="M18" i="37"/>
  <c r="L18" i="37"/>
  <c r="N17" i="37"/>
  <c r="M17" i="37"/>
  <c r="L17" i="37"/>
  <c r="N16" i="37"/>
  <c r="M16" i="37"/>
  <c r="L16" i="37"/>
  <c r="N15" i="37"/>
  <c r="M15" i="37"/>
  <c r="L15" i="37"/>
  <c r="N14" i="37"/>
  <c r="M14" i="37"/>
  <c r="L14" i="37"/>
  <c r="N13" i="37"/>
  <c r="M13" i="37"/>
  <c r="L13" i="37"/>
  <c r="N12" i="37"/>
  <c r="M12" i="37"/>
  <c r="L12" i="37"/>
  <c r="N11" i="37"/>
  <c r="M11" i="37"/>
  <c r="L11" i="37"/>
  <c r="N10" i="37"/>
  <c r="M10" i="37"/>
  <c r="L10" i="37"/>
  <c r="N9" i="37"/>
  <c r="M9" i="37"/>
  <c r="L9" i="37"/>
  <c r="N34" i="18"/>
  <c r="M34" i="18"/>
  <c r="L34" i="18"/>
  <c r="N33" i="18"/>
  <c r="M33" i="18"/>
  <c r="L33" i="18"/>
  <c r="N32" i="18"/>
  <c r="M32" i="18"/>
  <c r="L32" i="18"/>
  <c r="N31" i="18"/>
  <c r="M31" i="18"/>
  <c r="L31" i="18"/>
  <c r="N30" i="18"/>
  <c r="M30" i="18"/>
  <c r="L30" i="18"/>
  <c r="N29" i="18"/>
  <c r="M29" i="18"/>
  <c r="L29" i="18"/>
  <c r="N28" i="18"/>
  <c r="M28" i="18"/>
  <c r="L28" i="18"/>
  <c r="N27" i="18"/>
  <c r="M27" i="18"/>
  <c r="L27" i="18"/>
  <c r="N26" i="18"/>
  <c r="M26" i="18"/>
  <c r="L26" i="18"/>
  <c r="N25" i="18"/>
  <c r="M25" i="18"/>
  <c r="L25" i="18"/>
  <c r="N24" i="18"/>
  <c r="M24" i="18"/>
  <c r="L24" i="18"/>
  <c r="N22" i="18"/>
  <c r="M22" i="18"/>
  <c r="L22" i="18"/>
  <c r="N21" i="18"/>
  <c r="M21" i="18"/>
  <c r="L21" i="18"/>
  <c r="N20" i="18"/>
  <c r="M20" i="18"/>
  <c r="L20" i="18"/>
  <c r="N19" i="18"/>
  <c r="M19" i="18"/>
  <c r="L19" i="18"/>
  <c r="N18" i="18"/>
  <c r="M18" i="18"/>
  <c r="L18" i="18"/>
  <c r="N17" i="18"/>
  <c r="M17" i="18"/>
  <c r="L17" i="18"/>
  <c r="N16" i="18"/>
  <c r="M16" i="18"/>
  <c r="L16" i="18"/>
  <c r="N15" i="18"/>
  <c r="M15" i="18"/>
  <c r="L15" i="18"/>
  <c r="N14" i="18"/>
  <c r="M14" i="18"/>
  <c r="L14" i="18"/>
  <c r="N13" i="18"/>
  <c r="M13" i="18"/>
  <c r="L13" i="18"/>
  <c r="N12" i="18"/>
  <c r="M12" i="18"/>
  <c r="L12" i="18"/>
  <c r="N11" i="18"/>
  <c r="M11" i="18"/>
  <c r="L11" i="18"/>
  <c r="N10" i="18"/>
  <c r="M10" i="18"/>
  <c r="L10" i="18"/>
  <c r="N9" i="18"/>
  <c r="M9" i="18"/>
  <c r="L9" i="18"/>
  <c r="N34" i="17"/>
  <c r="M34" i="17"/>
  <c r="L34" i="17"/>
  <c r="N33" i="17"/>
  <c r="M33" i="17"/>
  <c r="L33" i="17"/>
  <c r="N32" i="17"/>
  <c r="M32" i="17"/>
  <c r="L32" i="17"/>
  <c r="N31" i="17"/>
  <c r="M31" i="17"/>
  <c r="L31" i="17"/>
  <c r="N30" i="17"/>
  <c r="M30" i="17"/>
  <c r="L30" i="17"/>
  <c r="N29" i="17"/>
  <c r="M29" i="17"/>
  <c r="L29" i="17"/>
  <c r="N28" i="17"/>
  <c r="M28" i="17"/>
  <c r="L28" i="17"/>
  <c r="N27" i="17"/>
  <c r="M27" i="17"/>
  <c r="L27" i="17"/>
  <c r="N26" i="17"/>
  <c r="M26" i="17"/>
  <c r="L26" i="17"/>
  <c r="N25" i="17"/>
  <c r="M25" i="17"/>
  <c r="L25" i="17"/>
  <c r="N24" i="17"/>
  <c r="M24" i="17"/>
  <c r="L24" i="17"/>
  <c r="N22" i="17"/>
  <c r="M22" i="17"/>
  <c r="L22" i="17"/>
  <c r="N21" i="17"/>
  <c r="M21" i="17"/>
  <c r="L21" i="17"/>
  <c r="N20" i="17"/>
  <c r="M20" i="17"/>
  <c r="L20" i="17"/>
  <c r="N19" i="17"/>
  <c r="M19" i="17"/>
  <c r="L19" i="17"/>
  <c r="N18" i="17"/>
  <c r="M18" i="17"/>
  <c r="L18" i="17"/>
  <c r="N17" i="17"/>
  <c r="M17" i="17"/>
  <c r="L17" i="17"/>
  <c r="N16" i="17"/>
  <c r="M16" i="17"/>
  <c r="L16" i="17"/>
  <c r="N15" i="17"/>
  <c r="M15" i="17"/>
  <c r="L15" i="17"/>
  <c r="N14" i="17"/>
  <c r="M14" i="17"/>
  <c r="L14" i="17"/>
  <c r="N13" i="17"/>
  <c r="M13" i="17"/>
  <c r="L13" i="17"/>
  <c r="N12" i="17"/>
  <c r="M12" i="17"/>
  <c r="L12" i="17"/>
  <c r="N11" i="17"/>
  <c r="M11" i="17"/>
  <c r="L11" i="17"/>
  <c r="N10" i="17"/>
  <c r="M10" i="17"/>
  <c r="L10" i="17"/>
  <c r="N9" i="17"/>
  <c r="M9" i="17"/>
  <c r="L9" i="17"/>
  <c r="N34" i="16"/>
  <c r="M34" i="16"/>
  <c r="L34" i="16"/>
  <c r="N33" i="16"/>
  <c r="M33" i="16"/>
  <c r="L33" i="16"/>
  <c r="N32" i="16"/>
  <c r="M32" i="16"/>
  <c r="L32" i="16"/>
  <c r="N31" i="16"/>
  <c r="M31" i="16"/>
  <c r="L31" i="16"/>
  <c r="N30" i="16"/>
  <c r="M30" i="16"/>
  <c r="L30" i="16"/>
  <c r="N29" i="16"/>
  <c r="M29" i="16"/>
  <c r="L29" i="16"/>
  <c r="N28" i="16"/>
  <c r="M28" i="16"/>
  <c r="L28" i="16"/>
  <c r="N27" i="16"/>
  <c r="M27" i="16"/>
  <c r="L27" i="16"/>
  <c r="N26" i="16"/>
  <c r="M26" i="16"/>
  <c r="L26" i="16"/>
  <c r="N25" i="16"/>
  <c r="M25" i="16"/>
  <c r="L25" i="16"/>
  <c r="N24" i="16"/>
  <c r="M24" i="16"/>
  <c r="L24" i="16"/>
  <c r="N22" i="16"/>
  <c r="M22" i="16"/>
  <c r="L22" i="16"/>
  <c r="N21" i="16"/>
  <c r="M21" i="16"/>
  <c r="L21" i="16"/>
  <c r="N20" i="16"/>
  <c r="M20" i="16"/>
  <c r="L20" i="16"/>
  <c r="N19" i="16"/>
  <c r="M19" i="16"/>
  <c r="L19" i="16"/>
  <c r="N18" i="16"/>
  <c r="M18" i="16"/>
  <c r="L18" i="16"/>
  <c r="N17" i="16"/>
  <c r="M17" i="16"/>
  <c r="L17" i="16"/>
  <c r="N16" i="16"/>
  <c r="M16" i="16"/>
  <c r="L16" i="16"/>
  <c r="N15" i="16"/>
  <c r="M15" i="16"/>
  <c r="L15" i="16"/>
  <c r="N14" i="16"/>
  <c r="M14" i="16"/>
  <c r="L14" i="16"/>
  <c r="N13" i="16"/>
  <c r="M13" i="16"/>
  <c r="L13" i="16"/>
  <c r="N12" i="16"/>
  <c r="M12" i="16"/>
  <c r="L12" i="16"/>
  <c r="N11" i="16"/>
  <c r="M11" i="16"/>
  <c r="L11" i="16"/>
  <c r="N10" i="16"/>
  <c r="M10" i="16"/>
  <c r="L10" i="16"/>
  <c r="N9" i="16"/>
  <c r="M9" i="16"/>
  <c r="L9" i="16"/>
  <c r="N34" i="15"/>
  <c r="M34" i="15"/>
  <c r="L34" i="15"/>
  <c r="N33" i="15"/>
  <c r="M33" i="15"/>
  <c r="L33" i="15"/>
  <c r="N32" i="15"/>
  <c r="M32" i="15"/>
  <c r="L32" i="15"/>
  <c r="N31" i="15"/>
  <c r="M31" i="15"/>
  <c r="L31" i="15"/>
  <c r="N30" i="15"/>
  <c r="M30" i="15"/>
  <c r="L30" i="15"/>
  <c r="N29" i="15"/>
  <c r="M29" i="15"/>
  <c r="L29" i="15"/>
  <c r="N28" i="15"/>
  <c r="M28" i="15"/>
  <c r="L28" i="15"/>
  <c r="N27" i="15"/>
  <c r="M27" i="15"/>
  <c r="L27" i="15"/>
  <c r="N26" i="15"/>
  <c r="M26" i="15"/>
  <c r="L26" i="15"/>
  <c r="N25" i="15"/>
  <c r="M25" i="15"/>
  <c r="L25" i="15"/>
  <c r="N24" i="15"/>
  <c r="M24" i="15"/>
  <c r="L24" i="15"/>
  <c r="N22" i="15"/>
  <c r="M22" i="15"/>
  <c r="L22" i="15"/>
  <c r="N21" i="15"/>
  <c r="M21" i="15"/>
  <c r="L21" i="15"/>
  <c r="N20" i="15"/>
  <c r="M20" i="15"/>
  <c r="L20" i="15"/>
  <c r="N19" i="15"/>
  <c r="M19" i="15"/>
  <c r="L19" i="15"/>
  <c r="N18" i="15"/>
  <c r="M18" i="15"/>
  <c r="L18" i="15"/>
  <c r="N17" i="15"/>
  <c r="M17" i="15"/>
  <c r="L17" i="15"/>
  <c r="N16" i="15"/>
  <c r="M16" i="15"/>
  <c r="L16" i="15"/>
  <c r="N15" i="15"/>
  <c r="M15" i="15"/>
  <c r="L15" i="15"/>
  <c r="N14" i="15"/>
  <c r="M14" i="15"/>
  <c r="L14" i="15"/>
  <c r="N13" i="15"/>
  <c r="M13" i="15"/>
  <c r="L13" i="15"/>
  <c r="N12" i="15"/>
  <c r="M12" i="15"/>
  <c r="L12" i="15"/>
  <c r="N11" i="15"/>
  <c r="M11" i="15"/>
  <c r="L11" i="15"/>
  <c r="N10" i="15"/>
  <c r="M10" i="15"/>
  <c r="L10" i="15"/>
  <c r="N9" i="15"/>
  <c r="M9" i="15"/>
  <c r="L9" i="15"/>
  <c r="N34" i="14"/>
  <c r="M34" i="14"/>
  <c r="L34" i="14"/>
  <c r="N33" i="14"/>
  <c r="M33" i="14"/>
  <c r="L33" i="14"/>
  <c r="N32" i="14"/>
  <c r="M32" i="14"/>
  <c r="L32" i="14"/>
  <c r="N31" i="14"/>
  <c r="M31" i="14"/>
  <c r="L31" i="14"/>
  <c r="N30" i="14"/>
  <c r="M30" i="14"/>
  <c r="L30" i="14"/>
  <c r="N29" i="14"/>
  <c r="M29" i="14"/>
  <c r="L29" i="14"/>
  <c r="N28" i="14"/>
  <c r="M28" i="14"/>
  <c r="L28" i="14"/>
  <c r="N27" i="14"/>
  <c r="M27" i="14"/>
  <c r="L27" i="14"/>
  <c r="N26" i="14"/>
  <c r="M26" i="14"/>
  <c r="L26" i="14"/>
  <c r="N25" i="14"/>
  <c r="M25" i="14"/>
  <c r="L25" i="14"/>
  <c r="N24" i="14"/>
  <c r="M24" i="14"/>
  <c r="L24" i="14"/>
  <c r="N22" i="14"/>
  <c r="M22" i="14"/>
  <c r="L22" i="14"/>
  <c r="N21" i="14"/>
  <c r="M21" i="14"/>
  <c r="L21" i="14"/>
  <c r="N20" i="14"/>
  <c r="M20" i="14"/>
  <c r="L20" i="14"/>
  <c r="N19" i="14"/>
  <c r="M19" i="14"/>
  <c r="L19" i="14"/>
  <c r="N18" i="14"/>
  <c r="M18" i="14"/>
  <c r="L18" i="14"/>
  <c r="N17" i="14"/>
  <c r="M17" i="14"/>
  <c r="L17" i="14"/>
  <c r="N16" i="14"/>
  <c r="M16" i="14"/>
  <c r="L16" i="14"/>
  <c r="N15" i="14"/>
  <c r="M15" i="14"/>
  <c r="L15" i="14"/>
  <c r="N14" i="14"/>
  <c r="M14" i="14"/>
  <c r="L14" i="14"/>
  <c r="N13" i="14"/>
  <c r="M13" i="14"/>
  <c r="L13" i="14"/>
  <c r="N12" i="14"/>
  <c r="M12" i="14"/>
  <c r="L12" i="14"/>
  <c r="N11" i="14"/>
  <c r="M11" i="14"/>
  <c r="L11" i="14"/>
  <c r="N10" i="14"/>
  <c r="M10" i="14"/>
  <c r="L10" i="14"/>
  <c r="N9" i="14"/>
  <c r="M9" i="14"/>
  <c r="L9" i="14"/>
  <c r="N34" i="12"/>
  <c r="M34" i="12"/>
  <c r="L34" i="12"/>
  <c r="N33" i="12"/>
  <c r="M33" i="12"/>
  <c r="L33" i="12"/>
  <c r="N32" i="12"/>
  <c r="M32" i="12"/>
  <c r="L32" i="12"/>
  <c r="N31" i="12"/>
  <c r="M31" i="12"/>
  <c r="L31" i="12"/>
  <c r="N30" i="12"/>
  <c r="M30" i="12"/>
  <c r="L30" i="12"/>
  <c r="N29" i="12"/>
  <c r="M29" i="12"/>
  <c r="L29" i="12"/>
  <c r="N28" i="12"/>
  <c r="M28" i="12"/>
  <c r="L28" i="12"/>
  <c r="N27" i="12"/>
  <c r="M27" i="12"/>
  <c r="L27" i="12"/>
  <c r="N26" i="12"/>
  <c r="M26" i="12"/>
  <c r="L26" i="12"/>
  <c r="N25" i="12"/>
  <c r="M25" i="12"/>
  <c r="L25" i="12"/>
  <c r="N24" i="12"/>
  <c r="M24" i="12"/>
  <c r="L24" i="12"/>
  <c r="N22" i="12"/>
  <c r="M22" i="12"/>
  <c r="L22" i="12"/>
  <c r="N21" i="12"/>
  <c r="M21" i="12"/>
  <c r="L21" i="12"/>
  <c r="N20" i="12"/>
  <c r="M20" i="12"/>
  <c r="L20" i="12"/>
  <c r="N19" i="12"/>
  <c r="M19" i="12"/>
  <c r="L19" i="12"/>
  <c r="N18" i="12"/>
  <c r="M18" i="12"/>
  <c r="L18" i="12"/>
  <c r="N17" i="12"/>
  <c r="M17" i="12"/>
  <c r="L17" i="12"/>
  <c r="N16" i="12"/>
  <c r="M16" i="12"/>
  <c r="L16" i="12"/>
  <c r="N15" i="12"/>
  <c r="M15" i="12"/>
  <c r="L15" i="12"/>
  <c r="N14" i="12"/>
  <c r="M14" i="12"/>
  <c r="L14" i="12"/>
  <c r="N13" i="12"/>
  <c r="M13" i="12"/>
  <c r="L13" i="12"/>
  <c r="N12" i="12"/>
  <c r="M12" i="12"/>
  <c r="L12" i="12"/>
  <c r="N11" i="12"/>
  <c r="M11" i="12"/>
  <c r="L11" i="12"/>
  <c r="N10" i="12"/>
  <c r="M10" i="12"/>
  <c r="L10" i="12"/>
  <c r="N9" i="12"/>
  <c r="M9" i="12"/>
  <c r="L9" i="12"/>
  <c r="N22" i="6"/>
  <c r="M22" i="6"/>
  <c r="L22" i="6"/>
  <c r="N21" i="6"/>
  <c r="M21" i="6"/>
  <c r="L21" i="6"/>
  <c r="N34" i="5"/>
  <c r="M34" i="5"/>
  <c r="L34" i="5"/>
  <c r="N22" i="5"/>
  <c r="M22" i="5"/>
  <c r="L22" i="5"/>
  <c r="N21" i="5"/>
  <c r="M21" i="5"/>
  <c r="L21" i="5"/>
  <c r="N33" i="5"/>
  <c r="M33" i="5"/>
  <c r="L33" i="5"/>
  <c r="N32" i="5"/>
  <c r="M32" i="5"/>
  <c r="L32" i="5"/>
  <c r="N31" i="5"/>
  <c r="M31" i="5"/>
  <c r="L31" i="5"/>
  <c r="N30" i="5"/>
  <c r="M30" i="5"/>
  <c r="L30" i="5"/>
  <c r="N29" i="5"/>
  <c r="M29" i="5"/>
  <c r="L29" i="5"/>
  <c r="N28" i="5"/>
  <c r="M28" i="5"/>
  <c r="L28" i="5"/>
  <c r="N27" i="5"/>
  <c r="M27" i="5"/>
  <c r="L27" i="5"/>
  <c r="N26" i="5"/>
  <c r="M26" i="5"/>
  <c r="L26" i="5"/>
  <c r="N25" i="5"/>
  <c r="M25" i="5"/>
  <c r="L25" i="5"/>
  <c r="N24" i="5"/>
  <c r="M24" i="5"/>
  <c r="L24" i="5"/>
  <c r="N20" i="5"/>
  <c r="M20" i="5"/>
  <c r="L20" i="5"/>
  <c r="N19" i="5"/>
  <c r="M19" i="5"/>
  <c r="L19" i="5"/>
  <c r="N18" i="5"/>
  <c r="M18" i="5"/>
  <c r="L18" i="5"/>
  <c r="N17" i="5"/>
  <c r="M17" i="5"/>
  <c r="L17" i="5"/>
  <c r="N16" i="5"/>
  <c r="M16" i="5"/>
  <c r="L16" i="5"/>
  <c r="N15" i="5"/>
  <c r="M15" i="5"/>
  <c r="L15" i="5"/>
  <c r="N14" i="5"/>
  <c r="M14" i="5"/>
  <c r="L14" i="5"/>
  <c r="N13" i="5"/>
  <c r="M13" i="5"/>
  <c r="L13" i="5"/>
  <c r="N12" i="5"/>
  <c r="M12" i="5"/>
  <c r="L12" i="5"/>
  <c r="N11" i="5"/>
  <c r="M11" i="5"/>
  <c r="L11" i="5"/>
  <c r="N10" i="5"/>
  <c r="M10" i="5"/>
  <c r="L10" i="5"/>
  <c r="N9" i="5"/>
  <c r="M9" i="5"/>
  <c r="L9" i="5"/>
  <c r="N34" i="6"/>
  <c r="M34" i="6"/>
  <c r="L34" i="6"/>
  <c r="N33" i="6"/>
  <c r="M33" i="6"/>
  <c r="L33" i="6"/>
  <c r="N32" i="6"/>
  <c r="M32" i="6"/>
  <c r="L32" i="6"/>
  <c r="N31" i="6"/>
  <c r="M31" i="6"/>
  <c r="L31" i="6"/>
  <c r="N30" i="6"/>
  <c r="M30" i="6"/>
  <c r="L30" i="6"/>
  <c r="N29" i="6"/>
  <c r="M29" i="6"/>
  <c r="L29" i="6"/>
  <c r="N28" i="6"/>
  <c r="M28" i="6"/>
  <c r="L28" i="6"/>
  <c r="N27" i="6"/>
  <c r="M27" i="6"/>
  <c r="L27" i="6"/>
  <c r="N26" i="6"/>
  <c r="M26" i="6"/>
  <c r="L26" i="6"/>
  <c r="N25" i="6"/>
  <c r="M25" i="6"/>
  <c r="L25" i="6"/>
  <c r="N24" i="6"/>
  <c r="M24" i="6"/>
  <c r="L24" i="6"/>
  <c r="N20" i="6"/>
  <c r="M20" i="6"/>
  <c r="L20" i="6"/>
  <c r="N19" i="6"/>
  <c r="M19" i="6"/>
  <c r="L19" i="6"/>
  <c r="N18" i="6"/>
  <c r="M18" i="6"/>
  <c r="L18" i="6"/>
  <c r="N17" i="6"/>
  <c r="M17" i="6"/>
  <c r="L17" i="6"/>
  <c r="N16" i="6"/>
  <c r="M16" i="6"/>
  <c r="L16" i="6"/>
  <c r="N15" i="6"/>
  <c r="M15" i="6"/>
  <c r="L15" i="6"/>
  <c r="N14" i="6"/>
  <c r="M14" i="6"/>
  <c r="L14" i="6"/>
  <c r="N13" i="6"/>
  <c r="M13" i="6"/>
  <c r="L13" i="6"/>
  <c r="N12" i="6"/>
  <c r="M12" i="6"/>
  <c r="L12" i="6"/>
  <c r="N11" i="6"/>
  <c r="M11" i="6"/>
  <c r="L11" i="6"/>
  <c r="N10" i="6"/>
  <c r="M10" i="6"/>
  <c r="L10" i="6"/>
  <c r="N9" i="6"/>
  <c r="M9" i="6"/>
  <c r="L9" i="6"/>
  <c r="N34" i="4"/>
  <c r="M34" i="4"/>
  <c r="L34" i="4"/>
  <c r="N33" i="4"/>
  <c r="M33" i="4"/>
  <c r="L33" i="4"/>
  <c r="N32" i="4"/>
  <c r="M32" i="4"/>
  <c r="L32" i="4"/>
  <c r="N31" i="4"/>
  <c r="M31" i="4"/>
  <c r="L31" i="4"/>
  <c r="N30" i="4"/>
  <c r="M30" i="4"/>
  <c r="L30" i="4"/>
  <c r="N29" i="4"/>
  <c r="M29" i="4"/>
  <c r="L29" i="4"/>
  <c r="N28" i="4"/>
  <c r="M28" i="4"/>
  <c r="L28" i="4"/>
  <c r="N27" i="4"/>
  <c r="M27" i="4"/>
  <c r="L27" i="4"/>
  <c r="N26" i="4"/>
  <c r="M26" i="4"/>
  <c r="L26" i="4"/>
  <c r="N25" i="4"/>
  <c r="M25" i="4"/>
  <c r="L25" i="4"/>
  <c r="N24" i="4"/>
  <c r="M24" i="4"/>
  <c r="L24" i="4"/>
  <c r="N22" i="4"/>
  <c r="M22" i="4"/>
  <c r="L22" i="4"/>
  <c r="N21" i="4"/>
  <c r="M21" i="4"/>
  <c r="L21" i="4"/>
  <c r="N20" i="4"/>
  <c r="M20" i="4"/>
  <c r="L20" i="4"/>
  <c r="N19" i="4"/>
  <c r="M19" i="4"/>
  <c r="L19" i="4"/>
  <c r="N18" i="4"/>
  <c r="M18" i="4"/>
  <c r="L18" i="4"/>
  <c r="N17" i="4"/>
  <c r="M17" i="4"/>
  <c r="L17" i="4"/>
  <c r="N16" i="4"/>
  <c r="M16" i="4"/>
  <c r="L16" i="4"/>
  <c r="N15" i="4"/>
  <c r="M15" i="4"/>
  <c r="L15" i="4"/>
  <c r="N14" i="4"/>
  <c r="M14" i="4"/>
  <c r="L14" i="4"/>
  <c r="N13" i="4"/>
  <c r="M13" i="4"/>
  <c r="L13" i="4"/>
  <c r="N12" i="4"/>
  <c r="M12" i="4"/>
  <c r="L12" i="4"/>
  <c r="N11" i="4"/>
  <c r="M11" i="4"/>
  <c r="L11" i="4"/>
  <c r="N10" i="4"/>
  <c r="M10" i="4"/>
  <c r="L10" i="4"/>
  <c r="N9" i="4"/>
  <c r="M9" i="4"/>
  <c r="N34" i="34"/>
  <c r="M34" i="34"/>
  <c r="L34" i="34"/>
  <c r="N33" i="34"/>
  <c r="M33" i="34"/>
  <c r="L33" i="34"/>
  <c r="N32" i="34"/>
  <c r="M32" i="34"/>
  <c r="L32" i="34"/>
  <c r="N31" i="34"/>
  <c r="M31" i="34"/>
  <c r="L31" i="34"/>
  <c r="N30" i="34"/>
  <c r="M30" i="34"/>
  <c r="L30" i="34"/>
  <c r="N29" i="34"/>
  <c r="M29" i="34"/>
  <c r="L29" i="34"/>
  <c r="N28" i="34"/>
  <c r="M28" i="34"/>
  <c r="L28" i="34"/>
  <c r="N27" i="34"/>
  <c r="M27" i="34"/>
  <c r="L27" i="34"/>
  <c r="N26" i="34"/>
  <c r="M26" i="34"/>
  <c r="L26" i="34"/>
  <c r="N25" i="34"/>
  <c r="M25" i="34"/>
  <c r="L25" i="34"/>
  <c r="N24" i="34"/>
  <c r="M24" i="34"/>
  <c r="L24" i="34"/>
  <c r="N22" i="34"/>
  <c r="M22" i="34"/>
  <c r="L22" i="34"/>
  <c r="N21" i="34"/>
  <c r="M21" i="34"/>
  <c r="L21" i="34"/>
  <c r="N20" i="34"/>
  <c r="M20" i="34"/>
  <c r="L20" i="34"/>
  <c r="N19" i="34"/>
  <c r="M19" i="34"/>
  <c r="L19" i="34"/>
  <c r="N18" i="34"/>
  <c r="M18" i="34"/>
  <c r="L18" i="34"/>
  <c r="N17" i="34"/>
  <c r="M17" i="34"/>
  <c r="L17" i="34"/>
  <c r="N16" i="34"/>
  <c r="M16" i="34"/>
  <c r="L16" i="34"/>
  <c r="N15" i="34"/>
  <c r="M15" i="34"/>
  <c r="L15" i="34"/>
  <c r="N14" i="34"/>
  <c r="M14" i="34"/>
  <c r="L14" i="34"/>
  <c r="N13" i="34"/>
  <c r="M13" i="34"/>
  <c r="L13" i="34"/>
  <c r="N12" i="34"/>
  <c r="M12" i="34"/>
  <c r="L12" i="34"/>
  <c r="N11" i="34"/>
  <c r="M11" i="34"/>
  <c r="L11" i="34"/>
  <c r="N10" i="34"/>
  <c r="M10" i="34"/>
  <c r="L10" i="34"/>
  <c r="N9" i="34"/>
  <c r="M9" i="34"/>
  <c r="L9" i="34"/>
  <c r="N22" i="33"/>
  <c r="M22" i="33"/>
  <c r="N21" i="33"/>
  <c r="M21" i="33"/>
  <c r="N17" i="33"/>
  <c r="M17" i="33"/>
  <c r="N34" i="33"/>
  <c r="M34" i="33"/>
  <c r="L34" i="33"/>
  <c r="N33" i="33"/>
  <c r="M33" i="33"/>
  <c r="L33" i="33"/>
  <c r="N32" i="33"/>
  <c r="M32" i="33"/>
  <c r="L32" i="33"/>
  <c r="N31" i="33"/>
  <c r="M31" i="33"/>
  <c r="L31" i="33"/>
  <c r="N30" i="33"/>
  <c r="M30" i="33"/>
  <c r="L30" i="33"/>
  <c r="N29" i="33"/>
  <c r="M29" i="33"/>
  <c r="L29" i="33"/>
  <c r="N28" i="33"/>
  <c r="M28" i="33"/>
  <c r="L28" i="33"/>
  <c r="N27" i="33"/>
  <c r="M27" i="33"/>
  <c r="L27" i="33"/>
  <c r="N26" i="33"/>
  <c r="M26" i="33"/>
  <c r="L26" i="33"/>
  <c r="N25" i="33"/>
  <c r="M25" i="33"/>
  <c r="L25" i="33"/>
  <c r="N24" i="33"/>
  <c r="M24" i="33"/>
  <c r="L24" i="33"/>
  <c r="M23" i="33"/>
  <c r="N20" i="33"/>
  <c r="M20" i="33"/>
  <c r="N19" i="33"/>
  <c r="M19" i="33"/>
  <c r="N18" i="33"/>
  <c r="M18" i="33"/>
  <c r="N16" i="33"/>
  <c r="M16" i="33"/>
  <c r="N15" i="33"/>
  <c r="M15" i="33"/>
  <c r="N14" i="33"/>
  <c r="M14" i="33"/>
  <c r="N13" i="33"/>
  <c r="M13" i="33"/>
  <c r="N12" i="33"/>
  <c r="M12" i="33"/>
  <c r="N11" i="33"/>
  <c r="M11" i="33"/>
  <c r="N10" i="33"/>
  <c r="M10" i="33"/>
  <c r="N9" i="33"/>
  <c r="M9" i="33"/>
  <c r="C39" i="27"/>
  <c r="M23" i="15"/>
  <c r="F39" i="29"/>
  <c r="D39" i="34"/>
  <c r="M35" i="39"/>
  <c r="M23" i="31"/>
  <c r="M23" i="28"/>
  <c r="N23" i="27"/>
  <c r="K39" i="24"/>
  <c r="J39" i="23"/>
  <c r="J39" i="37"/>
  <c r="I39" i="18"/>
  <c r="G39" i="8"/>
  <c r="N23" i="15"/>
  <c r="M35" i="21"/>
  <c r="H39" i="22"/>
  <c r="N23" i="18"/>
  <c r="L36" i="29"/>
  <c r="C39" i="29"/>
  <c r="D39" i="28"/>
  <c r="G39" i="28"/>
  <c r="J39" i="28"/>
  <c r="N36" i="26"/>
  <c r="C39" i="21"/>
  <c r="H39" i="21"/>
  <c r="L23" i="21"/>
  <c r="K39" i="18"/>
  <c r="E39" i="14"/>
  <c r="E39" i="9"/>
  <c r="C39" i="6"/>
  <c r="N23" i="4"/>
  <c r="J39" i="34"/>
  <c r="N35" i="21"/>
  <c r="D39" i="20"/>
  <c r="N35" i="17"/>
  <c r="E39" i="17"/>
  <c r="M23" i="17"/>
  <c r="H39" i="6"/>
  <c r="N35" i="12"/>
  <c r="C39" i="39"/>
  <c r="L23" i="37"/>
  <c r="M23" i="29"/>
  <c r="D39" i="29"/>
  <c r="M23" i="24"/>
  <c r="G39" i="10"/>
  <c r="I39" i="5"/>
  <c r="L36" i="26"/>
  <c r="N36" i="39"/>
  <c r="E39" i="39"/>
  <c r="M35" i="32"/>
  <c r="M35" i="26"/>
  <c r="N35" i="16"/>
  <c r="M32" i="11"/>
  <c r="H39" i="34"/>
  <c r="L23" i="27"/>
  <c r="K39" i="4"/>
  <c r="N23" i="20"/>
  <c r="J39" i="15"/>
  <c r="G39" i="12"/>
  <c r="N19" i="11"/>
  <c r="N14" i="7"/>
  <c r="F39" i="12"/>
  <c r="L35" i="37"/>
  <c r="E39" i="32"/>
  <c r="F39" i="6"/>
  <c r="M23" i="27"/>
  <c r="H39" i="39"/>
  <c r="D39" i="37"/>
  <c r="M36" i="37"/>
  <c r="M23" i="37"/>
  <c r="C39" i="15"/>
  <c r="M23" i="34"/>
  <c r="M23" i="30"/>
  <c r="N31" i="11"/>
  <c r="I39" i="20"/>
  <c r="N35" i="8"/>
  <c r="M30" i="7"/>
  <c r="J39" i="39"/>
  <c r="M16" i="40"/>
  <c r="M35" i="34"/>
  <c r="G39" i="34"/>
  <c r="E39" i="33"/>
  <c r="L23" i="33"/>
  <c r="H39" i="32"/>
  <c r="K39" i="32"/>
  <c r="K39" i="31"/>
  <c r="F39" i="31"/>
  <c r="D39" i="31"/>
  <c r="J39" i="31"/>
  <c r="K39" i="30"/>
  <c r="F39" i="30"/>
  <c r="E39" i="30"/>
  <c r="K39" i="28"/>
  <c r="L23" i="28"/>
  <c r="H39" i="25"/>
  <c r="I39" i="24"/>
  <c r="N35" i="23"/>
  <c r="K39" i="23"/>
  <c r="K39" i="22"/>
  <c r="F39" i="22"/>
  <c r="F39" i="21"/>
  <c r="K39" i="21"/>
  <c r="G39" i="21"/>
  <c r="K39" i="20"/>
  <c r="G39" i="20"/>
  <c r="F39" i="37"/>
  <c r="N23" i="37"/>
  <c r="G39" i="18"/>
  <c r="L23" i="18"/>
  <c r="H39" i="17"/>
  <c r="K39" i="17"/>
  <c r="G39" i="17"/>
  <c r="J39" i="16"/>
  <c r="E39" i="15"/>
  <c r="L35" i="15"/>
  <c r="K39" i="15"/>
  <c r="F39" i="15"/>
  <c r="D39" i="14"/>
  <c r="C39" i="13"/>
  <c r="F39" i="13"/>
  <c r="N29" i="11"/>
  <c r="N33" i="11"/>
  <c r="E39" i="13"/>
  <c r="L21" i="11"/>
  <c r="M21" i="11"/>
  <c r="M35" i="12"/>
  <c r="M30" i="11"/>
  <c r="J39" i="10"/>
  <c r="H39" i="10"/>
  <c r="E39" i="10"/>
  <c r="H39" i="9"/>
  <c r="N29" i="7"/>
  <c r="N23" i="9"/>
  <c r="M15" i="7"/>
  <c r="L10" i="7"/>
  <c r="L15" i="7"/>
  <c r="N22" i="7"/>
  <c r="I39" i="8"/>
  <c r="L36" i="8"/>
  <c r="H39" i="8"/>
  <c r="J39" i="6"/>
  <c r="F39" i="4"/>
  <c r="E39" i="31"/>
  <c r="M25" i="40" l="1"/>
  <c r="N26" i="40"/>
  <c r="L27" i="40"/>
  <c r="L30" i="40"/>
  <c r="L16" i="40"/>
  <c r="M30" i="40"/>
  <c r="N30" i="40"/>
  <c r="L10" i="40"/>
  <c r="N13" i="40"/>
  <c r="N9" i="40"/>
  <c r="N28" i="40"/>
  <c r="N33" i="40"/>
  <c r="L21" i="40"/>
  <c r="N22" i="40"/>
  <c r="L25" i="40"/>
  <c r="N17" i="40"/>
  <c r="L18" i="40"/>
  <c r="N19" i="40"/>
  <c r="L20" i="40"/>
  <c r="N21" i="40"/>
  <c r="L22" i="40"/>
  <c r="N35" i="40"/>
  <c r="N25" i="40"/>
  <c r="M27" i="40"/>
  <c r="M32" i="40"/>
  <c r="L34" i="40"/>
  <c r="M20" i="40"/>
  <c r="N32" i="40"/>
  <c r="L33" i="40"/>
  <c r="M34" i="40"/>
  <c r="M9" i="40"/>
  <c r="M31" i="40"/>
  <c r="M33" i="40"/>
  <c r="M23" i="5"/>
  <c r="N23" i="21"/>
  <c r="L36" i="39"/>
  <c r="N10" i="40"/>
  <c r="L11" i="40"/>
  <c r="L13" i="40"/>
  <c r="N14" i="40"/>
  <c r="L15" i="40"/>
  <c r="M22" i="40"/>
  <c r="M13" i="40"/>
  <c r="L17" i="40"/>
  <c r="N18" i="40"/>
  <c r="L19" i="40"/>
  <c r="N20" i="40"/>
  <c r="N11" i="40"/>
  <c r="L12" i="40"/>
  <c r="L14" i="40"/>
  <c r="N15" i="40"/>
  <c r="M19" i="40"/>
  <c r="M21" i="40"/>
  <c r="N36" i="34"/>
  <c r="E39" i="34"/>
  <c r="M26" i="40"/>
  <c r="L35" i="34"/>
  <c r="N31" i="40"/>
  <c r="L32" i="40"/>
  <c r="N24" i="40"/>
  <c r="L31" i="40"/>
  <c r="N34" i="40"/>
  <c r="I39" i="34"/>
  <c r="M36" i="34"/>
  <c r="M10" i="40"/>
  <c r="M14" i="40"/>
  <c r="L36" i="34"/>
  <c r="L9" i="40"/>
  <c r="M17" i="40"/>
  <c r="M18" i="40"/>
  <c r="M11" i="40"/>
  <c r="M12" i="40"/>
  <c r="N12" i="40"/>
  <c r="M15" i="40"/>
  <c r="H39" i="33"/>
  <c r="F39" i="33"/>
  <c r="C39" i="33"/>
  <c r="D39" i="33"/>
  <c r="M36" i="33"/>
  <c r="L36" i="32"/>
  <c r="C39" i="32"/>
  <c r="N23" i="32"/>
  <c r="N36" i="32"/>
  <c r="N36" i="31"/>
  <c r="L36" i="31"/>
  <c r="C39" i="31"/>
  <c r="M36" i="31"/>
  <c r="I39" i="31"/>
  <c r="L23" i="31"/>
  <c r="G39" i="30"/>
  <c r="C39" i="30"/>
  <c r="H39" i="30"/>
  <c r="L23" i="30"/>
  <c r="N36" i="30"/>
  <c r="E39" i="29"/>
  <c r="N36" i="29"/>
  <c r="M36" i="29"/>
  <c r="I39" i="29"/>
  <c r="N23" i="29"/>
  <c r="L23" i="29"/>
  <c r="N36" i="28"/>
  <c r="F39" i="28"/>
  <c r="M36" i="28"/>
  <c r="E39" i="27"/>
  <c r="J39" i="27"/>
  <c r="D39" i="27"/>
  <c r="N36" i="27"/>
  <c r="L36" i="27"/>
  <c r="H39" i="27"/>
  <c r="M36" i="27"/>
  <c r="I39" i="25"/>
  <c r="L23" i="24"/>
  <c r="G39" i="24"/>
  <c r="L36" i="24"/>
  <c r="M36" i="24"/>
  <c r="D39" i="25"/>
  <c r="G39" i="25"/>
  <c r="M35" i="25"/>
  <c r="L36" i="25"/>
  <c r="H39" i="23"/>
  <c r="M35" i="23"/>
  <c r="I39" i="23"/>
  <c r="E39" i="23"/>
  <c r="L23" i="23"/>
  <c r="N36" i="23"/>
  <c r="N23" i="23"/>
  <c r="M36" i="23"/>
  <c r="L36" i="23"/>
  <c r="M23" i="23"/>
  <c r="E39" i="22"/>
  <c r="N36" i="22"/>
  <c r="D39" i="22"/>
  <c r="M36" i="22"/>
  <c r="L36" i="22"/>
  <c r="C39" i="22"/>
  <c r="N23" i="22"/>
  <c r="L23" i="22"/>
  <c r="L36" i="21"/>
  <c r="D39" i="21"/>
  <c r="M36" i="21"/>
  <c r="E39" i="21"/>
  <c r="N36" i="21"/>
  <c r="M23" i="21"/>
  <c r="E39" i="20"/>
  <c r="M36" i="20"/>
  <c r="L36" i="20"/>
  <c r="L36" i="37"/>
  <c r="H39" i="37"/>
  <c r="J39" i="18"/>
  <c r="H39" i="18"/>
  <c r="C39" i="18"/>
  <c r="L36" i="18"/>
  <c r="N36" i="18"/>
  <c r="E39" i="18"/>
  <c r="I39" i="17"/>
  <c r="F39" i="17"/>
  <c r="N36" i="17"/>
  <c r="J39" i="17"/>
  <c r="L36" i="17"/>
  <c r="K39" i="16"/>
  <c r="H39" i="16"/>
  <c r="F39" i="16"/>
  <c r="M35" i="16"/>
  <c r="G39" i="16"/>
  <c r="L36" i="16"/>
  <c r="C39" i="16"/>
  <c r="N36" i="16"/>
  <c r="M36" i="16"/>
  <c r="L23" i="16"/>
  <c r="I39" i="15"/>
  <c r="G39" i="15"/>
  <c r="N36" i="15"/>
  <c r="D39" i="15"/>
  <c r="H39" i="15"/>
  <c r="L36" i="15"/>
  <c r="M36" i="14"/>
  <c r="H39" i="14"/>
  <c r="F39" i="14"/>
  <c r="M35" i="14"/>
  <c r="G39" i="14"/>
  <c r="C39" i="14"/>
  <c r="L36" i="14"/>
  <c r="N36" i="14"/>
  <c r="L23" i="14"/>
  <c r="N35" i="13"/>
  <c r="L33" i="11"/>
  <c r="H39" i="13"/>
  <c r="I39" i="13"/>
  <c r="M24" i="11"/>
  <c r="M10" i="11"/>
  <c r="N36" i="13"/>
  <c r="L22" i="11"/>
  <c r="M26" i="11"/>
  <c r="J39" i="12"/>
  <c r="H39" i="12"/>
  <c r="M28" i="11"/>
  <c r="L35" i="11"/>
  <c r="M25" i="11"/>
  <c r="L28" i="11"/>
  <c r="M36" i="12"/>
  <c r="D39" i="12"/>
  <c r="C39" i="12"/>
  <c r="E39" i="12"/>
  <c r="N23" i="12"/>
  <c r="M23" i="12"/>
  <c r="L14" i="11"/>
  <c r="L19" i="11"/>
  <c r="L23" i="12"/>
  <c r="N14" i="11"/>
  <c r="M22" i="11"/>
  <c r="L9" i="11"/>
  <c r="N36" i="10"/>
  <c r="I39" i="10"/>
  <c r="M36" i="10"/>
  <c r="J39" i="9"/>
  <c r="N36" i="9"/>
  <c r="F39" i="9"/>
  <c r="N35" i="9"/>
  <c r="N26" i="7"/>
  <c r="L22" i="7"/>
  <c r="M9" i="7"/>
  <c r="L36" i="9"/>
  <c r="K39" i="8"/>
  <c r="F39" i="8"/>
  <c r="N28" i="7"/>
  <c r="M25" i="7"/>
  <c r="L32" i="7"/>
  <c r="M34" i="7"/>
  <c r="L34" i="7"/>
  <c r="D39" i="8"/>
  <c r="M36" i="8"/>
  <c r="M23" i="8"/>
  <c r="N36" i="8"/>
  <c r="C39" i="8"/>
  <c r="M23" i="7"/>
  <c r="L11" i="7"/>
  <c r="L19" i="7"/>
  <c r="L21" i="7"/>
  <c r="M20" i="7"/>
  <c r="N23" i="7"/>
  <c r="L36" i="6"/>
  <c r="N35" i="6"/>
  <c r="I39" i="6"/>
  <c r="D39" i="6"/>
  <c r="N36" i="6"/>
  <c r="M23" i="6"/>
  <c r="L35" i="5"/>
  <c r="L36" i="5"/>
  <c r="F39" i="5"/>
  <c r="D39" i="5"/>
  <c r="G39" i="5"/>
  <c r="C39" i="5"/>
  <c r="N35" i="4"/>
  <c r="I39" i="4"/>
  <c r="L23" i="4"/>
  <c r="N36" i="4"/>
  <c r="J39" i="4"/>
  <c r="D39" i="4"/>
  <c r="M23" i="4"/>
  <c r="L36" i="4"/>
  <c r="L23" i="11"/>
  <c r="N9" i="7"/>
  <c r="M35" i="11"/>
  <c r="L24" i="11"/>
  <c r="L24" i="40"/>
  <c r="L12" i="7"/>
  <c r="M35" i="7"/>
  <c r="M14" i="11"/>
  <c r="M24" i="40"/>
  <c r="L35" i="7"/>
  <c r="L12" i="11"/>
  <c r="L15" i="11"/>
  <c r="N35" i="11"/>
  <c r="L31" i="11"/>
  <c r="I39" i="40"/>
  <c r="M10" i="7"/>
  <c r="L24" i="7"/>
  <c r="L35" i="40" l="1"/>
  <c r="J39" i="40"/>
  <c r="C39" i="40"/>
  <c r="M35" i="40"/>
  <c r="M36" i="39"/>
  <c r="D39" i="39"/>
  <c r="H39" i="40"/>
  <c r="L36" i="40"/>
  <c r="L23" i="40"/>
  <c r="L36" i="33"/>
  <c r="D39" i="32"/>
  <c r="M36" i="32"/>
  <c r="L36" i="30"/>
  <c r="M36" i="30"/>
  <c r="D39" i="30"/>
  <c r="L36" i="28"/>
  <c r="H39" i="28"/>
  <c r="M36" i="25"/>
  <c r="E39" i="24"/>
  <c r="N36" i="24"/>
  <c r="E39" i="25"/>
  <c r="N36" i="25"/>
  <c r="N36" i="20"/>
  <c r="E39" i="37"/>
  <c r="N36" i="37"/>
  <c r="D39" i="18"/>
  <c r="M36" i="18"/>
  <c r="M36" i="17"/>
  <c r="M36" i="15"/>
  <c r="D39" i="13"/>
  <c r="M36" i="13"/>
  <c r="L36" i="12"/>
  <c r="L36" i="11"/>
  <c r="K39" i="11"/>
  <c r="N36" i="12"/>
  <c r="N36" i="11"/>
  <c r="N23" i="11"/>
  <c r="C39" i="10"/>
  <c r="L36" i="10"/>
  <c r="M36" i="9"/>
  <c r="D39" i="9"/>
  <c r="L36" i="7"/>
  <c r="M36" i="6"/>
  <c r="M36" i="5"/>
  <c r="N36" i="5"/>
  <c r="E39" i="5"/>
  <c r="M36" i="4"/>
  <c r="M23" i="40"/>
  <c r="N35" i="7"/>
  <c r="M23" i="11"/>
  <c r="M36" i="11"/>
  <c r="L23" i="7"/>
  <c r="N23" i="40"/>
  <c r="M36" i="7"/>
  <c r="N36" i="7"/>
  <c r="M36" i="40" l="1"/>
  <c r="D39" i="40"/>
  <c r="N36" i="40"/>
  <c r="E39" i="40"/>
</calcChain>
</file>

<file path=xl/sharedStrings.xml><?xml version="1.0" encoding="utf-8"?>
<sst xmlns="http://schemas.openxmlformats.org/spreadsheetml/2006/main" count="2350" uniqueCount="407">
  <si>
    <t>普通税</t>
  </si>
  <si>
    <t>（単位：千円、％）</t>
  </si>
  <si>
    <t>調　　　　　定　　　　　済　　　　　額</t>
  </si>
  <si>
    <t>収　　　　　入　　　　　済　　　　　額</t>
  </si>
  <si>
    <t>徴　　　収　　　率</t>
  </si>
  <si>
    <t>標準税率超過</t>
  </si>
  <si>
    <t>Ｃのうち徴収</t>
  </si>
  <si>
    <t>市町村名</t>
  </si>
  <si>
    <t>現年課税分</t>
  </si>
  <si>
    <t>滞納繰越分</t>
  </si>
  <si>
    <t>合　　　計</t>
  </si>
  <si>
    <t>調定済額</t>
  </si>
  <si>
    <t>猶予に係る</t>
  </si>
  <si>
    <t>収入済額</t>
  </si>
  <si>
    <t>合　　計</t>
  </si>
  <si>
    <t>Ａ</t>
  </si>
  <si>
    <t>Ｂ</t>
  </si>
  <si>
    <t>Ｃ</t>
  </si>
  <si>
    <t>Ｄ</t>
  </si>
  <si>
    <t>Ｅ</t>
  </si>
  <si>
    <t>Ｆ</t>
  </si>
  <si>
    <t>D/A×100</t>
  </si>
  <si>
    <t>E/B×100</t>
  </si>
  <si>
    <t>F/C×100</t>
  </si>
  <si>
    <t>06-01-01</t>
  </si>
  <si>
    <t>06-01-02</t>
  </si>
  <si>
    <t>06-01-03</t>
  </si>
  <si>
    <t>06-01-04</t>
  </si>
  <si>
    <t>06-01-05</t>
  </si>
  <si>
    <t>06-01-06</t>
  </si>
  <si>
    <t>06-01-07</t>
  </si>
  <si>
    <t>06-01-08</t>
  </si>
  <si>
    <t>06-01-09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</si>
  <si>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</si>
  <si>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</si>
  <si>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</si>
  <si>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</si>
  <si>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</si>
  <si>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</si>
  <si>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</si>
  <si>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</si>
  <si>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上三川町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</si>
  <si>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</si>
  <si>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</si>
  <si>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</si>
  <si>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</si>
  <si>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</si>
  <si>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</si>
  <si>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</si>
  <si>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</si>
  <si>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 計</t>
  </si>
  <si>
    <t>法定普通税</t>
  </si>
  <si>
    <t>06-02-01</t>
  </si>
  <si>
    <t>06-02-02</t>
  </si>
  <si>
    <t>06-02-03</t>
  </si>
  <si>
    <t>06-02-04</t>
  </si>
  <si>
    <t>06-02-05</t>
  </si>
  <si>
    <t>06-02-06</t>
  </si>
  <si>
    <t>06-02-07</t>
  </si>
  <si>
    <t>06-02-08</t>
  </si>
  <si>
    <t>06-02-09</t>
  </si>
  <si>
    <t>市町村民税</t>
  </si>
  <si>
    <t>06-03-01</t>
  </si>
  <si>
    <t>06-03-02</t>
  </si>
  <si>
    <t>06-03-03</t>
  </si>
  <si>
    <t>06-03-04</t>
  </si>
  <si>
    <t>06-03-05</t>
  </si>
  <si>
    <t>06-03-06</t>
  </si>
  <si>
    <t>06-03-07</t>
  </si>
  <si>
    <t>06-03-08</t>
  </si>
  <si>
    <t>06-03-09</t>
  </si>
  <si>
    <t>個人市町村民税</t>
  </si>
  <si>
    <t>06-04-01</t>
  </si>
  <si>
    <t>06-04-02</t>
  </si>
  <si>
    <t>06-04-03</t>
  </si>
  <si>
    <t>06-04-04</t>
  </si>
  <si>
    <t>06-04-05</t>
  </si>
  <si>
    <t>06-04-06</t>
  </si>
  <si>
    <t>06-04-07</t>
  </si>
  <si>
    <t>06-04-08</t>
  </si>
  <si>
    <t>06-04-09</t>
  </si>
  <si>
    <t>06-05-01</t>
  </si>
  <si>
    <t>06-05-02</t>
  </si>
  <si>
    <t>06-05-03</t>
  </si>
  <si>
    <t>06-05-04</t>
  </si>
  <si>
    <t>06-05-05</t>
  </si>
  <si>
    <t>06-05-06</t>
  </si>
  <si>
    <t>06-05-07</t>
  </si>
  <si>
    <t>06-05-08</t>
  </si>
  <si>
    <t>06-05-09</t>
  </si>
  <si>
    <t>06-06-01</t>
  </si>
  <si>
    <t>06-06-02</t>
  </si>
  <si>
    <t>06-06-03</t>
  </si>
  <si>
    <t>06-06-04</t>
  </si>
  <si>
    <t>06-06-05</t>
  </si>
  <si>
    <t>06-06-06</t>
  </si>
  <si>
    <t>06-06-07</t>
  </si>
  <si>
    <t>06-06-08</t>
  </si>
  <si>
    <t>06-06-09</t>
  </si>
  <si>
    <t>法人市町村民税</t>
  </si>
  <si>
    <t>06-07-01</t>
  </si>
  <si>
    <t>06-07-02</t>
  </si>
  <si>
    <t>06-07-03</t>
  </si>
  <si>
    <t>06-07-04</t>
  </si>
  <si>
    <t>06-07-05</t>
  </si>
  <si>
    <t>06-07-06</t>
  </si>
  <si>
    <t>06-07-07</t>
  </si>
  <si>
    <t>06-07-08</t>
  </si>
  <si>
    <t>06-07-09</t>
  </si>
  <si>
    <t>06-08-01</t>
  </si>
  <si>
    <t>06-08-02</t>
  </si>
  <si>
    <t>06-08-03</t>
  </si>
  <si>
    <t>06-08-04</t>
  </si>
  <si>
    <t>06-08-05</t>
  </si>
  <si>
    <t>06-08-06</t>
  </si>
  <si>
    <t>06-08-07</t>
  </si>
  <si>
    <t>06-08-08</t>
  </si>
  <si>
    <t>06-08-09</t>
  </si>
  <si>
    <t>固定資産税</t>
  </si>
  <si>
    <t>06-09-01</t>
  </si>
  <si>
    <t>06-09-02</t>
  </si>
  <si>
    <t>06-09-03</t>
  </si>
  <si>
    <t>06-09-04</t>
  </si>
  <si>
    <t>06-09-05</t>
  </si>
  <si>
    <t>06-09-06</t>
  </si>
  <si>
    <t>06-09-07</t>
  </si>
  <si>
    <t>06-09-08</t>
  </si>
  <si>
    <t>06-09-09</t>
  </si>
  <si>
    <t>純固定資産税</t>
  </si>
  <si>
    <t>06-10-01</t>
  </si>
  <si>
    <t>06-10-02</t>
  </si>
  <si>
    <t>06-10-03</t>
  </si>
  <si>
    <t>06-10-04</t>
  </si>
  <si>
    <t>06-10-05</t>
  </si>
  <si>
    <t>06-10-06</t>
  </si>
  <si>
    <t>06-10-07</t>
  </si>
  <si>
    <t>06-10-08</t>
  </si>
  <si>
    <t>06-10-09</t>
  </si>
  <si>
    <t>06-11-01</t>
  </si>
  <si>
    <t>06-11-02</t>
  </si>
  <si>
    <t>06-11-03</t>
  </si>
  <si>
    <t>06-11-04</t>
  </si>
  <si>
    <t>06-11-05</t>
  </si>
  <si>
    <t>06-11-06</t>
  </si>
  <si>
    <t>06-11-07</t>
  </si>
  <si>
    <t>06-11-08</t>
  </si>
  <si>
    <t>06-11-09</t>
  </si>
  <si>
    <t>06-12-01</t>
  </si>
  <si>
    <t>06-12-02</t>
  </si>
  <si>
    <t>06-12-03</t>
  </si>
  <si>
    <t>06-12-04</t>
  </si>
  <si>
    <t>06-12-05</t>
  </si>
  <si>
    <t>06-12-06</t>
  </si>
  <si>
    <t>06-12-07</t>
  </si>
  <si>
    <t>06-12-08</t>
  </si>
  <si>
    <t>06-12-09</t>
  </si>
  <si>
    <t>06-13-01</t>
  </si>
  <si>
    <t>06-13-02</t>
  </si>
  <si>
    <t>06-13-03</t>
  </si>
  <si>
    <t>06-13-04</t>
  </si>
  <si>
    <t>06-13-05</t>
  </si>
  <si>
    <t>06-13-06</t>
  </si>
  <si>
    <t>06-13-07</t>
  </si>
  <si>
    <t>06-13-08</t>
  </si>
  <si>
    <t>06-13-09</t>
  </si>
  <si>
    <t>06-14-01</t>
  </si>
  <si>
    <t>06-14-02</t>
  </si>
  <si>
    <t>06-14-03</t>
  </si>
  <si>
    <t>06-14-04</t>
  </si>
  <si>
    <t>06-14-05</t>
  </si>
  <si>
    <t>06-14-06</t>
  </si>
  <si>
    <t>06-14-07</t>
  </si>
  <si>
    <t>06-14-08</t>
  </si>
  <si>
    <t>06-14-09</t>
  </si>
  <si>
    <t>軽自動車税</t>
  </si>
  <si>
    <t>市町村たばこ税</t>
  </si>
  <si>
    <t>鉱産税</t>
  </si>
  <si>
    <t>特別土地保有税</t>
  </si>
  <si>
    <t>法定外普通税</t>
  </si>
  <si>
    <t>目的税</t>
  </si>
  <si>
    <t>入湯税</t>
  </si>
  <si>
    <t>事業所税</t>
  </si>
  <si>
    <t>都市計画税</t>
  </si>
  <si>
    <t>国民健康保険税</t>
  </si>
  <si>
    <t>（その１）</t>
    <phoneticPr fontId="2"/>
  </si>
  <si>
    <t>（その２）</t>
    <phoneticPr fontId="2"/>
  </si>
  <si>
    <t>（その３）</t>
    <phoneticPr fontId="2"/>
  </si>
  <si>
    <t>（その４）</t>
    <phoneticPr fontId="2"/>
  </si>
  <si>
    <t>（その５）</t>
    <phoneticPr fontId="2"/>
  </si>
  <si>
    <t>（その６）</t>
    <phoneticPr fontId="2"/>
  </si>
  <si>
    <t>（その７）</t>
    <phoneticPr fontId="2"/>
  </si>
  <si>
    <t>（その８）</t>
    <phoneticPr fontId="2"/>
  </si>
  <si>
    <t>（その９）</t>
    <phoneticPr fontId="2"/>
  </si>
  <si>
    <t>（その１１）</t>
    <phoneticPr fontId="2"/>
  </si>
  <si>
    <t>（その１２）</t>
    <phoneticPr fontId="2"/>
  </si>
  <si>
    <t>（その１３）</t>
    <phoneticPr fontId="2"/>
  </si>
  <si>
    <t>（その１４）</t>
    <phoneticPr fontId="2"/>
  </si>
  <si>
    <t>（その１５）</t>
    <phoneticPr fontId="2"/>
  </si>
  <si>
    <t>いこ</t>
    <phoneticPr fontId="5"/>
  </si>
  <si>
    <t>06-37-04</t>
    <phoneticPr fontId="5"/>
  </si>
  <si>
    <t>06-37-05</t>
    <phoneticPr fontId="5"/>
  </si>
  <si>
    <t>06-37-06</t>
    <phoneticPr fontId="5"/>
  </si>
  <si>
    <t>06-37-07</t>
    <phoneticPr fontId="5"/>
  </si>
  <si>
    <t>06-37-08</t>
    <phoneticPr fontId="5"/>
  </si>
  <si>
    <t>06-37-09</t>
    <phoneticPr fontId="5"/>
  </si>
  <si>
    <t>矢板市</t>
    <rPh sb="0" eb="2">
      <t>ヤイタ</t>
    </rPh>
    <rPh sb="2" eb="3">
      <t>シ</t>
    </rPh>
    <phoneticPr fontId="5"/>
  </si>
  <si>
    <t>那須塩原市</t>
    <rPh sb="0" eb="2">
      <t>ナス</t>
    </rPh>
    <rPh sb="2" eb="4">
      <t>シオバラ</t>
    </rPh>
    <rPh sb="4" eb="5">
      <t>シ</t>
    </rPh>
    <phoneticPr fontId="5"/>
  </si>
  <si>
    <t>さくら市</t>
    <rPh sb="3" eb="4">
      <t>シ</t>
    </rPh>
    <phoneticPr fontId="5"/>
  </si>
  <si>
    <t>大田原市</t>
    <rPh sb="0" eb="3">
      <t>オオタワラ</t>
    </rPh>
    <rPh sb="3" eb="4">
      <t>シ</t>
    </rPh>
    <phoneticPr fontId="5"/>
  </si>
  <si>
    <t>（その１６）</t>
    <phoneticPr fontId="2"/>
  </si>
  <si>
    <t>06-17-01</t>
    <phoneticPr fontId="5"/>
  </si>
  <si>
    <t>06-17-02</t>
    <phoneticPr fontId="5"/>
  </si>
  <si>
    <t>06-17-03</t>
    <phoneticPr fontId="5"/>
  </si>
  <si>
    <t>06-17-04</t>
    <phoneticPr fontId="5"/>
  </si>
  <si>
    <t>06-17-05</t>
    <phoneticPr fontId="5"/>
  </si>
  <si>
    <t>06-17-06</t>
    <phoneticPr fontId="5"/>
  </si>
  <si>
    <t>06-17-07</t>
    <phoneticPr fontId="5"/>
  </si>
  <si>
    <t>06-17-08</t>
    <phoneticPr fontId="5"/>
  </si>
  <si>
    <t>06-17-09</t>
    <phoneticPr fontId="5"/>
  </si>
  <si>
    <t>06-18-01</t>
    <phoneticPr fontId="5"/>
  </si>
  <si>
    <t>06-18-02</t>
    <phoneticPr fontId="5"/>
  </si>
  <si>
    <t>06-18-03</t>
    <phoneticPr fontId="5"/>
  </si>
  <si>
    <t>06-18-04</t>
    <phoneticPr fontId="5"/>
  </si>
  <si>
    <t>06-18-05</t>
    <phoneticPr fontId="5"/>
  </si>
  <si>
    <t>06-18-06</t>
    <phoneticPr fontId="5"/>
  </si>
  <si>
    <t>06-18-07</t>
    <phoneticPr fontId="5"/>
  </si>
  <si>
    <t>06-18-08</t>
    <phoneticPr fontId="5"/>
  </si>
  <si>
    <t>06-18-09</t>
    <phoneticPr fontId="5"/>
  </si>
  <si>
    <t>06-19-01</t>
    <phoneticPr fontId="5"/>
  </si>
  <si>
    <t>06-19-02</t>
    <phoneticPr fontId="5"/>
  </si>
  <si>
    <t>06-19-03</t>
    <phoneticPr fontId="5"/>
  </si>
  <si>
    <t>06-19-04</t>
    <phoneticPr fontId="5"/>
  </si>
  <si>
    <t>06-19-05</t>
    <phoneticPr fontId="5"/>
  </si>
  <si>
    <t>06-19-06</t>
    <phoneticPr fontId="5"/>
  </si>
  <si>
    <t>06-19-07</t>
    <phoneticPr fontId="5"/>
  </si>
  <si>
    <t>06-19-08</t>
    <phoneticPr fontId="5"/>
  </si>
  <si>
    <t>06-19-09</t>
    <phoneticPr fontId="5"/>
  </si>
  <si>
    <t>06-20-01</t>
    <phoneticPr fontId="5"/>
  </si>
  <si>
    <t>06-20-02</t>
    <phoneticPr fontId="5"/>
  </si>
  <si>
    <t>06-20-03</t>
    <phoneticPr fontId="5"/>
  </si>
  <si>
    <t>06-20-05</t>
    <phoneticPr fontId="5"/>
  </si>
  <si>
    <t>06-20-06</t>
    <phoneticPr fontId="5"/>
  </si>
  <si>
    <t>06-20-07</t>
    <phoneticPr fontId="5"/>
  </si>
  <si>
    <t>06-20-08</t>
    <phoneticPr fontId="5"/>
  </si>
  <si>
    <t>06-20-09</t>
    <phoneticPr fontId="5"/>
  </si>
  <si>
    <t>06-21-01</t>
    <phoneticPr fontId="5"/>
  </si>
  <si>
    <t>06-21-02</t>
    <phoneticPr fontId="5"/>
  </si>
  <si>
    <t>06-21-03</t>
    <phoneticPr fontId="5"/>
  </si>
  <si>
    <t>06-21-04</t>
    <phoneticPr fontId="5"/>
  </si>
  <si>
    <t>06-21-05</t>
    <phoneticPr fontId="5"/>
  </si>
  <si>
    <t>06-21-06</t>
    <phoneticPr fontId="5"/>
  </si>
  <si>
    <t>06-21-07</t>
    <phoneticPr fontId="5"/>
  </si>
  <si>
    <t>06-21-08</t>
    <phoneticPr fontId="5"/>
  </si>
  <si>
    <t>06-21-09</t>
    <phoneticPr fontId="5"/>
  </si>
  <si>
    <t>06-22-01</t>
    <phoneticPr fontId="5"/>
  </si>
  <si>
    <t>06-22-02</t>
    <phoneticPr fontId="5"/>
  </si>
  <si>
    <t>06-22-03</t>
    <phoneticPr fontId="5"/>
  </si>
  <si>
    <t>06-22-04</t>
    <phoneticPr fontId="5"/>
  </si>
  <si>
    <t>06-22-05</t>
    <phoneticPr fontId="5"/>
  </si>
  <si>
    <t>06-22-06</t>
    <phoneticPr fontId="5"/>
  </si>
  <si>
    <t>06-22-07</t>
    <phoneticPr fontId="5"/>
  </si>
  <si>
    <t>06-22-08</t>
    <phoneticPr fontId="5"/>
  </si>
  <si>
    <t>06-22-09</t>
    <phoneticPr fontId="5"/>
  </si>
  <si>
    <t>06-24-01</t>
    <phoneticPr fontId="5"/>
  </si>
  <si>
    <t>06-24-02</t>
    <phoneticPr fontId="5"/>
  </si>
  <si>
    <t>06-24-03</t>
    <phoneticPr fontId="5"/>
  </si>
  <si>
    <t>06-24-04</t>
    <phoneticPr fontId="5"/>
  </si>
  <si>
    <t>06-24-05</t>
    <phoneticPr fontId="5"/>
  </si>
  <si>
    <t>06-24-06</t>
    <phoneticPr fontId="5"/>
  </si>
  <si>
    <t>06-24-07</t>
    <phoneticPr fontId="5"/>
  </si>
  <si>
    <t>06-24-08</t>
    <phoneticPr fontId="5"/>
  </si>
  <si>
    <t>06-24-09</t>
    <phoneticPr fontId="5"/>
  </si>
  <si>
    <t>06-25-01</t>
    <phoneticPr fontId="2"/>
  </si>
  <si>
    <t>06-25-02</t>
    <phoneticPr fontId="2"/>
  </si>
  <si>
    <t>06-25-03</t>
    <phoneticPr fontId="2"/>
  </si>
  <si>
    <t>06-25-04</t>
    <phoneticPr fontId="2"/>
  </si>
  <si>
    <t>06-25-05</t>
    <phoneticPr fontId="2"/>
  </si>
  <si>
    <t>06-25-06</t>
    <phoneticPr fontId="2"/>
  </si>
  <si>
    <t>06-25-07</t>
    <phoneticPr fontId="2"/>
  </si>
  <si>
    <t>06-25-08</t>
    <phoneticPr fontId="2"/>
  </si>
  <si>
    <t>06-25-09</t>
    <phoneticPr fontId="2"/>
  </si>
  <si>
    <t>06-27-01</t>
    <phoneticPr fontId="5"/>
  </si>
  <si>
    <t>06-27-02</t>
    <phoneticPr fontId="5"/>
  </si>
  <si>
    <t>06-27-03</t>
    <phoneticPr fontId="5"/>
  </si>
  <si>
    <t>06-27-04</t>
    <phoneticPr fontId="5"/>
  </si>
  <si>
    <t>06-27-05</t>
    <phoneticPr fontId="5"/>
  </si>
  <si>
    <t>06-27-06</t>
    <phoneticPr fontId="5"/>
  </si>
  <si>
    <t>06-27-07</t>
    <phoneticPr fontId="5"/>
  </si>
  <si>
    <t>06-27-08</t>
    <phoneticPr fontId="5"/>
  </si>
  <si>
    <t>06-27-09</t>
    <phoneticPr fontId="5"/>
  </si>
  <si>
    <t>06-28-01</t>
    <phoneticPr fontId="5"/>
  </si>
  <si>
    <t>06-28-02</t>
    <phoneticPr fontId="5"/>
  </si>
  <si>
    <t>06-28-03</t>
    <phoneticPr fontId="5"/>
  </si>
  <si>
    <t>06-28-04</t>
    <phoneticPr fontId="5"/>
  </si>
  <si>
    <t>06-28-05</t>
    <phoneticPr fontId="5"/>
  </si>
  <si>
    <t>06-28-06</t>
    <phoneticPr fontId="5"/>
  </si>
  <si>
    <t>06-28-07</t>
    <phoneticPr fontId="5"/>
  </si>
  <si>
    <t>06-28-08</t>
    <phoneticPr fontId="5"/>
  </si>
  <si>
    <t>06-28-09</t>
    <phoneticPr fontId="5"/>
  </si>
  <si>
    <t>06-29-01</t>
    <phoneticPr fontId="5"/>
  </si>
  <si>
    <t>06-29-02</t>
    <phoneticPr fontId="5"/>
  </si>
  <si>
    <t>06-29-03</t>
    <phoneticPr fontId="5"/>
  </si>
  <si>
    <t>06-29-04</t>
    <phoneticPr fontId="5"/>
  </si>
  <si>
    <t>06-29-05</t>
    <phoneticPr fontId="5"/>
  </si>
  <si>
    <t>06-29-06</t>
    <phoneticPr fontId="5"/>
  </si>
  <si>
    <t>06-29-07</t>
    <phoneticPr fontId="5"/>
  </si>
  <si>
    <t>06-29-08</t>
    <phoneticPr fontId="5"/>
  </si>
  <si>
    <t>06-29-09</t>
    <phoneticPr fontId="5"/>
  </si>
  <si>
    <t>06-30-01</t>
    <phoneticPr fontId="5"/>
  </si>
  <si>
    <t>06-30-02</t>
    <phoneticPr fontId="5"/>
  </si>
  <si>
    <t>06-30-03</t>
    <phoneticPr fontId="5"/>
  </si>
  <si>
    <t>06-30-04</t>
    <phoneticPr fontId="5"/>
  </si>
  <si>
    <t>06-30-05</t>
    <phoneticPr fontId="5"/>
  </si>
  <si>
    <t>06-30-06</t>
    <phoneticPr fontId="5"/>
  </si>
  <si>
    <t>06-30-07</t>
    <phoneticPr fontId="5"/>
  </si>
  <si>
    <t>06-30-08</t>
    <phoneticPr fontId="5"/>
  </si>
  <si>
    <t>06-30-09</t>
    <phoneticPr fontId="5"/>
  </si>
  <si>
    <t>06-31-01</t>
    <phoneticPr fontId="5"/>
  </si>
  <si>
    <t>06-31-02</t>
    <phoneticPr fontId="5"/>
  </si>
  <si>
    <t>06-31-03</t>
    <phoneticPr fontId="5"/>
  </si>
  <si>
    <t>06-31-04</t>
    <phoneticPr fontId="5"/>
  </si>
  <si>
    <t>06-31-05</t>
    <phoneticPr fontId="5"/>
  </si>
  <si>
    <t>06-31-06</t>
    <phoneticPr fontId="5"/>
  </si>
  <si>
    <t>06-31-07</t>
    <phoneticPr fontId="5"/>
  </si>
  <si>
    <t>06-31-08</t>
    <phoneticPr fontId="5"/>
  </si>
  <si>
    <t>06-31-09</t>
    <phoneticPr fontId="5"/>
  </si>
  <si>
    <t>06-37-01</t>
    <phoneticPr fontId="5"/>
  </si>
  <si>
    <t>06-37-02</t>
    <phoneticPr fontId="5"/>
  </si>
  <si>
    <t>06-37-03</t>
    <phoneticPr fontId="5"/>
  </si>
  <si>
    <t>06-38-01</t>
    <phoneticPr fontId="5"/>
  </si>
  <si>
    <t>06-38-02</t>
    <phoneticPr fontId="5"/>
  </si>
  <si>
    <t>06-38-03</t>
    <phoneticPr fontId="5"/>
  </si>
  <si>
    <t>06-38-04</t>
    <phoneticPr fontId="5"/>
  </si>
  <si>
    <t>06-38-05</t>
    <phoneticPr fontId="5"/>
  </si>
  <si>
    <t>06-38-06</t>
    <phoneticPr fontId="5"/>
  </si>
  <si>
    <t>06-38-07</t>
    <phoneticPr fontId="5"/>
  </si>
  <si>
    <t>06-38-08</t>
    <phoneticPr fontId="5"/>
  </si>
  <si>
    <t>06-38-09</t>
    <phoneticPr fontId="5"/>
  </si>
  <si>
    <t>那須烏山市</t>
    <rPh sb="0" eb="2">
      <t>ナス</t>
    </rPh>
    <rPh sb="2" eb="4">
      <t>カラスヤマ</t>
    </rPh>
    <rPh sb="4" eb="5">
      <t>シ</t>
    </rPh>
    <phoneticPr fontId="5"/>
  </si>
  <si>
    <t>下野市</t>
    <rPh sb="0" eb="2">
      <t>シモツケ</t>
    </rPh>
    <rPh sb="2" eb="3">
      <t>シ</t>
    </rPh>
    <phoneticPr fontId="5"/>
  </si>
  <si>
    <t>那珂川町</t>
    <rPh sb="0" eb="4">
      <t>ナカガワマチ</t>
    </rPh>
    <phoneticPr fontId="5"/>
  </si>
  <si>
    <t>町 　　計</t>
    <phoneticPr fontId="5"/>
  </si>
  <si>
    <t>市　 　計</t>
    <phoneticPr fontId="5"/>
  </si>
  <si>
    <t>町　　 計</t>
    <phoneticPr fontId="5"/>
  </si>
  <si>
    <t>市 　　計</t>
    <phoneticPr fontId="5"/>
  </si>
  <si>
    <t>国民健康保険料</t>
    <rPh sb="6" eb="7">
      <t>リョウ</t>
    </rPh>
    <phoneticPr fontId="5"/>
  </si>
  <si>
    <t>06-39-01</t>
    <phoneticPr fontId="5"/>
  </si>
  <si>
    <t>06-39-02</t>
    <phoneticPr fontId="5"/>
  </si>
  <si>
    <t>06-39-03</t>
    <phoneticPr fontId="5"/>
  </si>
  <si>
    <t>06-39-04</t>
    <phoneticPr fontId="5"/>
  </si>
  <si>
    <t>06-39-05</t>
    <phoneticPr fontId="5"/>
  </si>
  <si>
    <t>06-39-06</t>
    <phoneticPr fontId="5"/>
  </si>
  <si>
    <t>06-39-07</t>
    <phoneticPr fontId="5"/>
  </si>
  <si>
    <t>06-39-08</t>
    <phoneticPr fontId="5"/>
  </si>
  <si>
    <t>06-39-09</t>
    <phoneticPr fontId="5"/>
  </si>
  <si>
    <t>国民健康保険税・料　　合　計</t>
    <rPh sb="8" eb="9">
      <t>リョウ</t>
    </rPh>
    <rPh sb="11" eb="12">
      <t>ゴウ</t>
    </rPh>
    <rPh sb="13" eb="14">
      <t>ケイ</t>
    </rPh>
    <phoneticPr fontId="5"/>
  </si>
  <si>
    <t>市町村民税・個人均等割</t>
    <rPh sb="0" eb="3">
      <t>シチョウソン</t>
    </rPh>
    <rPh sb="3" eb="4">
      <t>ミン</t>
    </rPh>
    <rPh sb="4" eb="5">
      <t>ゼイ</t>
    </rPh>
    <phoneticPr fontId="5"/>
  </si>
  <si>
    <t>市町村民税・所得割</t>
    <phoneticPr fontId="5"/>
  </si>
  <si>
    <t>市町村民税・所得割のうち退職所得分</t>
    <phoneticPr fontId="5"/>
  </si>
  <si>
    <t>市町村民税・法人均等割</t>
    <phoneticPr fontId="5"/>
  </si>
  <si>
    <t>市町村民税・法人税割</t>
    <phoneticPr fontId="5"/>
  </si>
  <si>
    <t>固定資産税・土地</t>
    <rPh sb="0" eb="2">
      <t>コテイ</t>
    </rPh>
    <rPh sb="2" eb="5">
      <t>シサンゼイ</t>
    </rPh>
    <phoneticPr fontId="5"/>
  </si>
  <si>
    <t>固定資産税・家屋</t>
    <phoneticPr fontId="5"/>
  </si>
  <si>
    <t>固定資産税・償却資産</t>
    <phoneticPr fontId="5"/>
  </si>
  <si>
    <t>特別土地保有税・保有分</t>
    <rPh sb="0" eb="2">
      <t>トクベツ</t>
    </rPh>
    <rPh sb="2" eb="4">
      <t>トチ</t>
    </rPh>
    <rPh sb="4" eb="7">
      <t>ホユウゼイ</t>
    </rPh>
    <phoneticPr fontId="5"/>
  </si>
  <si>
    <t>特別土地保有税・取得分</t>
    <phoneticPr fontId="5"/>
  </si>
  <si>
    <t>都市計画税・土地</t>
    <rPh sb="2" eb="4">
      <t>ケイカク</t>
    </rPh>
    <rPh sb="4" eb="5">
      <t>ゼイ</t>
    </rPh>
    <phoneticPr fontId="5"/>
  </si>
  <si>
    <t>都市計画税・家屋</t>
    <rPh sb="2" eb="4">
      <t>ケイカク</t>
    </rPh>
    <rPh sb="4" eb="5">
      <t>ゼイ</t>
    </rPh>
    <phoneticPr fontId="5"/>
  </si>
  <si>
    <t>（その１７）</t>
    <phoneticPr fontId="2"/>
  </si>
  <si>
    <t>（その１８）</t>
    <phoneticPr fontId="2"/>
  </si>
  <si>
    <t>（その１９）</t>
    <phoneticPr fontId="2"/>
  </si>
  <si>
    <t>（その２０）</t>
    <phoneticPr fontId="2"/>
  </si>
  <si>
    <t>（その２１）</t>
    <phoneticPr fontId="2"/>
  </si>
  <si>
    <t>（その２２）</t>
    <phoneticPr fontId="2"/>
  </si>
  <si>
    <t>（その２３）</t>
    <phoneticPr fontId="2"/>
  </si>
  <si>
    <t>（その２４）</t>
    <phoneticPr fontId="2"/>
  </si>
  <si>
    <t>（その２５）</t>
    <phoneticPr fontId="2"/>
  </si>
  <si>
    <t>（その２６）</t>
    <phoneticPr fontId="2"/>
  </si>
  <si>
    <t>（その２７）</t>
    <phoneticPr fontId="2"/>
  </si>
  <si>
    <t>（その２８）</t>
    <phoneticPr fontId="2"/>
  </si>
  <si>
    <t>（その２９）</t>
    <phoneticPr fontId="2"/>
  </si>
  <si>
    <t>（その３０）</t>
    <phoneticPr fontId="2"/>
  </si>
  <si>
    <t>（その３１）</t>
    <phoneticPr fontId="2"/>
  </si>
  <si>
    <t>（その３２）</t>
    <phoneticPr fontId="2"/>
  </si>
  <si>
    <t>（その３３）</t>
    <phoneticPr fontId="2"/>
  </si>
  <si>
    <t>合計（国民健康保険税・料を除く）</t>
    <rPh sb="11" eb="12">
      <t>リョウ</t>
    </rPh>
    <phoneticPr fontId="5"/>
  </si>
  <si>
    <t>益子町</t>
    <phoneticPr fontId="2"/>
  </si>
  <si>
    <t>益子町</t>
    <phoneticPr fontId="2"/>
  </si>
  <si>
    <t>国有資産等所在市町村交付金</t>
    <rPh sb="0" eb="2">
      <t>コクユウ</t>
    </rPh>
    <rPh sb="2" eb="4">
      <t>シサン</t>
    </rPh>
    <rPh sb="4" eb="5">
      <t>トウ</t>
    </rPh>
    <rPh sb="5" eb="7">
      <t>ショザイ</t>
    </rPh>
    <rPh sb="7" eb="10">
      <t>シチョウソン</t>
    </rPh>
    <rPh sb="10" eb="13">
      <t>コウフキン</t>
    </rPh>
    <phoneticPr fontId="5"/>
  </si>
  <si>
    <t>6表計値ｺﾋﾟｰ</t>
  </si>
  <si>
    <t>6表計値ｺﾋﾟｰ</t>
    <rPh sb="1" eb="2">
      <t>ヒョウ</t>
    </rPh>
    <rPh sb="2" eb="3">
      <t>ケイ</t>
    </rPh>
    <rPh sb="3" eb="4">
      <t>アタイ</t>
    </rPh>
    <phoneticPr fontId="2"/>
  </si>
  <si>
    <t>check</t>
  </si>
  <si>
    <t>check</t>
    <phoneticPr fontId="2"/>
  </si>
  <si>
    <t>個人均+所
（２シート計）</t>
    <rPh sb="0" eb="2">
      <t>コジン</t>
    </rPh>
    <rPh sb="2" eb="3">
      <t>キン</t>
    </rPh>
    <rPh sb="4" eb="5">
      <t>トコロ</t>
    </rPh>
    <rPh sb="11" eb="12">
      <t>ケイ</t>
    </rPh>
    <phoneticPr fontId="2"/>
  </si>
  <si>
    <t>法人均+所
（２シート計）</t>
    <rPh sb="0" eb="2">
      <t>ホウジン</t>
    </rPh>
    <rPh sb="2" eb="3">
      <t>キン</t>
    </rPh>
    <rPh sb="4" eb="5">
      <t>トコロ</t>
    </rPh>
    <rPh sb="11" eb="12">
      <t>ケイ</t>
    </rPh>
    <phoneticPr fontId="2"/>
  </si>
  <si>
    <t>国保税+料
（２シート計）</t>
    <rPh sb="0" eb="2">
      <t>コクホ</t>
    </rPh>
    <rPh sb="2" eb="3">
      <t>ゼイ</t>
    </rPh>
    <rPh sb="4" eb="5">
      <t>リョウ</t>
    </rPh>
    <rPh sb="11" eb="12">
      <t>ケイ</t>
    </rPh>
    <phoneticPr fontId="2"/>
  </si>
  <si>
    <t>（その１0）</t>
    <phoneticPr fontId="2"/>
  </si>
  <si>
    <t>第３５表  平成30（2018）年度市町村税の徴収実績</t>
    <phoneticPr fontId="2"/>
  </si>
  <si>
    <t>第３５表 平成30（2018）年度市町村税の徴収実績</t>
    <phoneticPr fontId="2"/>
  </si>
  <si>
    <t>第３５表  平成30（2018）年度市町村税の徴収実績</t>
    <phoneticPr fontId="5"/>
  </si>
  <si>
    <t>第３５表  平成30（2018）年度市町村税の徴収実績</t>
    <phoneticPr fontId="5"/>
  </si>
  <si>
    <t>第３５表  平成30（2018）年度市町村税の徴収実績</t>
    <phoneticPr fontId="5"/>
  </si>
  <si>
    <t>第３５表  平成30（2018）年度市町村税の徴収実績</t>
    <phoneticPr fontId="5"/>
  </si>
  <si>
    <t>第３５表  平成30（2018）年度市町村税の徴収実績</t>
    <phoneticPr fontId="5"/>
  </si>
  <si>
    <t>第３５表  平成30（2018）年度市町村税の徴収実績</t>
    <phoneticPr fontId="2"/>
  </si>
  <si>
    <t>第３５表  平成30（2018）年度市町村税の徴収実績</t>
    <phoneticPr fontId="5"/>
  </si>
  <si>
    <t>第７　徴収実績　（平成３０年度地方財政状況調査）</t>
    <rPh sb="9" eb="11">
      <t>ヘイセイ</t>
    </rPh>
    <rPh sb="13" eb="1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</si>
</sst>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.0;&quot;△ &quot;#,##0.0"/>
  </numFmts>
  <fonts count="12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5"/>
      <color indexed="8"/>
      <name val="ＭＳ 明朝"/>
      <family val="1"/>
      <charset val="128"/>
    </font>
    <font>
      <sz val="17"/>
      <color indexed="8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4"/>
      <color indexed="8"/>
      <name val="ＭＳ Ｐ明朝"/>
      <family val="1"/>
      <charset val="128"/>
    </font>
    <font>
      <sz val="14"/>
      <color indexed="8"/>
      <name val="ＭＳ 明朝"/>
      <family val="1"/>
      <charset val="128"/>
    </font>
    <font>
      <sz val="15"/>
      <name val="ＭＳ 明朝"/>
      <family val="1"/>
      <charset val="128"/>
    </font>
    <font>
      <sz val="17"/>
      <color indexed="8"/>
      <name val="ＭＳ 明朝"/>
      <family val="1"/>
      <charset val="128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9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dashed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dotted">
        <color indexed="8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tted">
        <color indexed="8"/>
      </top>
      <bottom style="dashed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/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 style="dotted">
        <color indexed="8"/>
      </top>
      <bottom style="dotted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/>
      <bottom style="medium">
        <color indexed="8"/>
      </bottom>
      <diagonal style="hair">
        <color indexed="8"/>
      </diagonal>
    </border>
  </borders>
  <cellStyleXfs count="2">
    <xf numFmtId="0" fontId="0" fillId="0" borderId="0"/>
    <xf numFmtId="176" fontId="1" fillId="0" borderId="0">
      <alignment vertical="center"/>
    </xf>
  </cellStyleXfs>
  <cellXfs count="136">
    <xf numFmtId="0" fontId="0" fillId="0" borderId="0" xfId="0"/>
    <xf numFmtId="176" fontId="2" fillId="0" borderId="0" xfId="1" applyFont="1" applyFill="1">
      <alignment vertical="center"/>
    </xf>
    <xf numFmtId="177" fontId="2" fillId="0" borderId="0" xfId="1" applyNumberFormat="1" applyFont="1" applyFill="1">
      <alignment vertical="center"/>
    </xf>
    <xf numFmtId="176" fontId="5" fillId="0" borderId="0" xfId="1" applyFont="1" applyFill="1" applyAlignment="1">
      <alignment vertical="center"/>
    </xf>
    <xf numFmtId="37" fontId="2" fillId="0" borderId="0" xfId="1" applyNumberFormat="1" applyFont="1" applyFill="1" applyProtection="1">
      <alignment vertical="center"/>
    </xf>
    <xf numFmtId="37" fontId="3" fillId="0" borderId="0" xfId="1" applyNumberFormat="1" applyFont="1" applyFill="1" applyAlignment="1" applyProtection="1">
      <alignment vertical="center"/>
    </xf>
    <xf numFmtId="37" fontId="6" fillId="0" borderId="0" xfId="1" applyNumberFormat="1" applyFont="1" applyFill="1" applyAlignment="1" applyProtection="1">
      <alignment vertical="center"/>
    </xf>
    <xf numFmtId="176" fontId="7" fillId="0" borderId="0" xfId="1" applyFont="1" applyFill="1">
      <alignment vertical="center"/>
    </xf>
    <xf numFmtId="37" fontId="6" fillId="0" borderId="0" xfId="1" applyNumberFormat="1" applyFont="1" applyFill="1" applyProtection="1">
      <alignment vertical="center"/>
    </xf>
    <xf numFmtId="37" fontId="7" fillId="0" borderId="0" xfId="1" applyNumberFormat="1" applyFont="1" applyFill="1" applyAlignment="1" applyProtection="1">
      <alignment horizontal="centerContinuous"/>
    </xf>
    <xf numFmtId="37" fontId="7" fillId="0" borderId="0" xfId="1" applyNumberFormat="1" applyFont="1" applyFill="1" applyProtection="1">
      <alignment vertical="center"/>
    </xf>
    <xf numFmtId="37" fontId="7" fillId="0" borderId="0" xfId="1" applyNumberFormat="1" applyFont="1" applyFill="1" applyAlignment="1" applyProtection="1">
      <alignment horizontal="right" vertical="center"/>
    </xf>
    <xf numFmtId="176" fontId="4" fillId="0" borderId="1" xfId="1" applyFont="1" applyFill="1" applyBorder="1">
      <alignment vertical="center"/>
    </xf>
    <xf numFmtId="37" fontId="4" fillId="0" borderId="2" xfId="1" applyNumberFormat="1" applyFont="1" applyFill="1" applyBorder="1" applyProtection="1">
      <alignment vertical="center"/>
    </xf>
    <xf numFmtId="37" fontId="4" fillId="0" borderId="3" xfId="1" applyNumberFormat="1" applyFont="1" applyFill="1" applyBorder="1" applyAlignment="1" applyProtection="1">
      <alignment horizontal="centerContinuous" vertical="center"/>
    </xf>
    <xf numFmtId="37" fontId="4" fillId="0" borderId="4" xfId="1" applyNumberFormat="1" applyFont="1" applyFill="1" applyBorder="1" applyAlignment="1" applyProtection="1">
      <alignment horizontal="centerContinuous" vertical="center"/>
    </xf>
    <xf numFmtId="37" fontId="4" fillId="0" borderId="5" xfId="1" applyNumberFormat="1" applyFont="1" applyFill="1" applyBorder="1" applyAlignment="1" applyProtection="1">
      <alignment horizontal="centerContinuous" vertical="center"/>
    </xf>
    <xf numFmtId="176" fontId="4" fillId="0" borderId="4" xfId="1" applyFont="1" applyFill="1" applyBorder="1" applyAlignment="1">
      <alignment horizontal="centerContinuous" vertical="center"/>
    </xf>
    <xf numFmtId="176" fontId="4" fillId="0" borderId="5" xfId="1" applyFont="1" applyFill="1" applyBorder="1" applyAlignment="1">
      <alignment horizontal="centerContinuous" vertical="center"/>
    </xf>
    <xf numFmtId="176" fontId="4" fillId="0" borderId="6" xfId="1" applyFont="1" applyFill="1" applyBorder="1" applyAlignment="1">
      <alignment horizontal="centerContinuous" vertical="center"/>
    </xf>
    <xf numFmtId="176" fontId="4" fillId="0" borderId="7" xfId="1" applyFont="1" applyFill="1" applyBorder="1">
      <alignment vertical="center"/>
    </xf>
    <xf numFmtId="176" fontId="4" fillId="0" borderId="0" xfId="1" applyFont="1" applyFill="1">
      <alignment vertical="center"/>
    </xf>
    <xf numFmtId="37" fontId="4" fillId="0" borderId="0" xfId="1" applyNumberFormat="1" applyFont="1" applyFill="1" applyBorder="1" applyProtection="1">
      <alignment vertical="center"/>
    </xf>
    <xf numFmtId="176" fontId="4" fillId="0" borderId="8" xfId="1" applyFont="1" applyFill="1" applyBorder="1">
      <alignment vertical="center"/>
    </xf>
    <xf numFmtId="37" fontId="4" fillId="0" borderId="8" xfId="1" applyNumberFormat="1" applyFont="1" applyFill="1" applyBorder="1" applyAlignment="1" applyProtection="1">
      <alignment horizontal="centerContinuous" vertical="center"/>
    </xf>
    <xf numFmtId="176" fontId="4" fillId="0" borderId="8" xfId="1" applyFont="1" applyFill="1" applyBorder="1" applyAlignment="1">
      <alignment horizontal="centerContinuous" vertical="center"/>
    </xf>
    <xf numFmtId="176" fontId="4" fillId="0" borderId="8" xfId="1" applyFont="1" applyFill="1" applyBorder="1" applyAlignment="1">
      <alignment horizontal="center" vertical="center"/>
    </xf>
    <xf numFmtId="176" fontId="4" fillId="0" borderId="8" xfId="1" applyFont="1" applyFill="1" applyBorder="1" applyAlignment="1">
      <alignment vertical="center"/>
    </xf>
    <xf numFmtId="37" fontId="4" fillId="0" borderId="9" xfId="1" applyNumberFormat="1" applyFont="1" applyFill="1" applyBorder="1" applyAlignment="1" applyProtection="1">
      <alignment horizontal="centerContinuous" vertical="center"/>
    </xf>
    <xf numFmtId="37" fontId="4" fillId="0" borderId="7" xfId="1" applyNumberFormat="1" applyFont="1" applyFill="1" applyBorder="1" applyProtection="1">
      <alignment vertical="center"/>
    </xf>
    <xf numFmtId="176" fontId="4" fillId="0" borderId="7" xfId="1" applyFont="1" applyFill="1" applyBorder="1" applyAlignment="1">
      <alignment horizontal="centerContinuous" vertical="center"/>
    </xf>
    <xf numFmtId="37" fontId="4" fillId="0" borderId="0" xfId="1" applyNumberFormat="1" applyFont="1" applyFill="1" applyBorder="1" applyAlignment="1" applyProtection="1">
      <alignment horizontal="centerContinuous" vertical="center"/>
    </xf>
    <xf numFmtId="176" fontId="4" fillId="0" borderId="10" xfId="1" applyFont="1" applyFill="1" applyBorder="1" applyAlignment="1">
      <alignment horizontal="center"/>
    </xf>
    <xf numFmtId="176" fontId="4" fillId="0" borderId="11" xfId="1" applyFont="1" applyFill="1" applyBorder="1" applyAlignment="1">
      <alignment horizontal="center"/>
    </xf>
    <xf numFmtId="37" fontId="4" fillId="0" borderId="7" xfId="1" applyNumberFormat="1" applyFont="1" applyFill="1" applyBorder="1" applyAlignment="1" applyProtection="1">
      <alignment horizontal="center" vertical="center"/>
    </xf>
    <xf numFmtId="176" fontId="4" fillId="0" borderId="10" xfId="1" applyFont="1" applyFill="1" applyBorder="1" applyAlignment="1">
      <alignment horizontal="right" vertical="center"/>
    </xf>
    <xf numFmtId="37" fontId="4" fillId="0" borderId="12" xfId="1" applyNumberFormat="1" applyFont="1" applyFill="1" applyBorder="1" applyAlignment="1" applyProtection="1">
      <alignment horizontal="right" vertical="center"/>
    </xf>
    <xf numFmtId="37" fontId="4" fillId="0" borderId="12" xfId="1" applyNumberFormat="1" applyFont="1" applyFill="1" applyBorder="1" applyAlignment="1" applyProtection="1">
      <alignment horizontal="center"/>
    </xf>
    <xf numFmtId="176" fontId="4" fillId="0" borderId="12" xfId="1" applyFont="1" applyFill="1" applyBorder="1" applyAlignment="1">
      <alignment horizontal="center"/>
    </xf>
    <xf numFmtId="176" fontId="4" fillId="0" borderId="13" xfId="1" applyFont="1" applyFill="1" applyBorder="1">
      <alignment vertical="center"/>
    </xf>
    <xf numFmtId="37" fontId="4" fillId="0" borderId="14" xfId="1" applyNumberFormat="1" applyFont="1" applyFill="1" applyBorder="1" applyProtection="1">
      <alignment vertical="center"/>
    </xf>
    <xf numFmtId="49" fontId="4" fillId="0" borderId="15" xfId="1" applyNumberFormat="1" applyFont="1" applyFill="1" applyBorder="1" applyAlignment="1" applyProtection="1">
      <alignment horizontal="center" vertical="center"/>
    </xf>
    <xf numFmtId="49" fontId="4" fillId="0" borderId="16" xfId="1" applyNumberFormat="1" applyFont="1" applyFill="1" applyBorder="1" applyAlignment="1" applyProtection="1">
      <alignment horizontal="center" vertical="center"/>
    </xf>
    <xf numFmtId="37" fontId="4" fillId="0" borderId="7" xfId="1" applyNumberFormat="1" applyFont="1" applyFill="1" applyBorder="1" applyAlignment="1" applyProtection="1">
      <alignment horizontal="center"/>
    </xf>
    <xf numFmtId="176" fontId="4" fillId="0" borderId="17" xfId="1" applyFont="1" applyFill="1" applyBorder="1">
      <alignment vertical="center"/>
    </xf>
    <xf numFmtId="176" fontId="4" fillId="0" borderId="18" xfId="1" applyFont="1" applyFill="1" applyBorder="1">
      <alignment vertical="center"/>
    </xf>
    <xf numFmtId="176" fontId="4" fillId="0" borderId="19" xfId="1" applyFont="1" applyFill="1" applyBorder="1">
      <alignment vertical="center"/>
    </xf>
    <xf numFmtId="176" fontId="4" fillId="0" borderId="20" xfId="1" applyFont="1" applyFill="1" applyBorder="1">
      <alignment vertical="center"/>
    </xf>
    <xf numFmtId="176" fontId="4" fillId="0" borderId="21" xfId="1" applyFont="1" applyFill="1" applyBorder="1">
      <alignment vertical="center"/>
    </xf>
    <xf numFmtId="176" fontId="4" fillId="0" borderId="22" xfId="1" applyFont="1" applyFill="1" applyBorder="1">
      <alignment vertical="center"/>
    </xf>
    <xf numFmtId="176" fontId="4" fillId="0" borderId="23" xfId="1" applyFont="1" applyFill="1" applyBorder="1">
      <alignment vertical="center"/>
    </xf>
    <xf numFmtId="176" fontId="4" fillId="0" borderId="24" xfId="1" applyFont="1" applyFill="1" applyBorder="1">
      <alignment vertical="center"/>
    </xf>
    <xf numFmtId="176" fontId="1" fillId="0" borderId="0" xfId="1" applyFill="1">
      <alignment vertical="center"/>
    </xf>
    <xf numFmtId="176" fontId="10" fillId="0" borderId="0" xfId="1" applyFont="1" applyFill="1" applyAlignment="1">
      <alignment vertical="center"/>
    </xf>
    <xf numFmtId="176" fontId="8" fillId="0" borderId="0" xfId="1" applyFont="1" applyFill="1">
      <alignment vertical="center"/>
    </xf>
    <xf numFmtId="37" fontId="8" fillId="0" borderId="0" xfId="1" applyNumberFormat="1" applyFont="1" applyFill="1" applyAlignment="1" applyProtection="1">
      <alignment horizontal="centerContinuous"/>
    </xf>
    <xf numFmtId="37" fontId="8" fillId="0" borderId="0" xfId="1" applyNumberFormat="1" applyFont="1" applyFill="1" applyProtection="1">
      <alignment vertical="center"/>
    </xf>
    <xf numFmtId="37" fontId="8" fillId="0" borderId="0" xfId="1" applyNumberFormat="1" applyFont="1" applyFill="1" applyAlignment="1" applyProtection="1">
      <alignment horizontal="right" vertical="center"/>
    </xf>
    <xf numFmtId="176" fontId="4" fillId="0" borderId="25" xfId="1" applyFont="1" applyFill="1" applyBorder="1">
      <alignment vertical="center"/>
    </xf>
    <xf numFmtId="176" fontId="4" fillId="0" borderId="26" xfId="1" applyFont="1" applyFill="1" applyBorder="1">
      <alignment vertical="center"/>
    </xf>
    <xf numFmtId="176" fontId="4" fillId="0" borderId="27" xfId="1" applyFont="1" applyFill="1" applyBorder="1">
      <alignment vertical="center"/>
    </xf>
    <xf numFmtId="176" fontId="4" fillId="0" borderId="28" xfId="1" applyFont="1" applyFill="1" applyBorder="1">
      <alignment vertical="center"/>
    </xf>
    <xf numFmtId="176" fontId="4" fillId="0" borderId="29" xfId="1" applyFont="1" applyFill="1" applyBorder="1">
      <alignment vertical="center"/>
    </xf>
    <xf numFmtId="176" fontId="4" fillId="0" borderId="30" xfId="1" applyFont="1" applyFill="1" applyBorder="1">
      <alignment vertical="center"/>
    </xf>
    <xf numFmtId="176" fontId="4" fillId="0" borderId="31" xfId="1" applyFont="1" applyFill="1" applyBorder="1">
      <alignment vertical="center"/>
    </xf>
    <xf numFmtId="176" fontId="4" fillId="0" borderId="32" xfId="1" applyFont="1" applyFill="1" applyBorder="1">
      <alignment vertical="center"/>
    </xf>
    <xf numFmtId="176" fontId="4" fillId="0" borderId="14" xfId="1" applyFont="1" applyFill="1" applyBorder="1">
      <alignment vertical="center"/>
    </xf>
    <xf numFmtId="176" fontId="4" fillId="0" borderId="33" xfId="1" applyFont="1" applyFill="1" applyBorder="1">
      <alignment vertical="center"/>
    </xf>
    <xf numFmtId="176" fontId="4" fillId="0" borderId="34" xfId="1" applyFont="1" applyFill="1" applyBorder="1">
      <alignment vertical="center"/>
    </xf>
    <xf numFmtId="176" fontId="4" fillId="0" borderId="35" xfId="1" applyFont="1" applyFill="1" applyBorder="1">
      <alignment vertical="center"/>
    </xf>
    <xf numFmtId="176" fontId="9" fillId="0" borderId="36" xfId="0" applyNumberFormat="1" applyFont="1" applyFill="1" applyBorder="1" applyAlignment="1"/>
    <xf numFmtId="176" fontId="9" fillId="0" borderId="37" xfId="0" applyNumberFormat="1" applyFont="1" applyFill="1" applyBorder="1" applyAlignment="1"/>
    <xf numFmtId="177" fontId="4" fillId="0" borderId="30" xfId="1" applyNumberFormat="1" applyFont="1" applyFill="1" applyBorder="1" applyAlignment="1">
      <alignment horizontal="right"/>
    </xf>
    <xf numFmtId="177" fontId="4" fillId="0" borderId="38" xfId="1" applyNumberFormat="1" applyFont="1" applyFill="1" applyBorder="1" applyAlignment="1">
      <alignment horizontal="right"/>
    </xf>
    <xf numFmtId="177" fontId="4" fillId="0" borderId="39" xfId="1" applyNumberFormat="1" applyFont="1" applyFill="1" applyBorder="1" applyAlignment="1">
      <alignment horizontal="right"/>
    </xf>
    <xf numFmtId="176" fontId="9" fillId="0" borderId="40" xfId="0" applyNumberFormat="1" applyFont="1" applyFill="1" applyBorder="1" applyAlignment="1"/>
    <xf numFmtId="176" fontId="9" fillId="0" borderId="41" xfId="0" applyNumberFormat="1" applyFont="1" applyFill="1" applyBorder="1" applyAlignment="1"/>
    <xf numFmtId="177" fontId="4" fillId="0" borderId="31" xfId="1" applyNumberFormat="1" applyFont="1" applyFill="1" applyBorder="1" applyAlignment="1">
      <alignment horizontal="right"/>
    </xf>
    <xf numFmtId="177" fontId="4" fillId="0" borderId="42" xfId="1" applyNumberFormat="1" applyFont="1" applyFill="1" applyBorder="1" applyAlignment="1">
      <alignment horizontal="right"/>
    </xf>
    <xf numFmtId="177" fontId="4" fillId="0" borderId="43" xfId="1" applyNumberFormat="1" applyFont="1" applyFill="1" applyBorder="1" applyAlignment="1">
      <alignment horizontal="right"/>
    </xf>
    <xf numFmtId="177" fontId="4" fillId="0" borderId="32" xfId="1" applyNumberFormat="1" applyFont="1" applyFill="1" applyBorder="1" applyAlignment="1">
      <alignment horizontal="right"/>
    </xf>
    <xf numFmtId="177" fontId="4" fillId="0" borderId="44" xfId="1" applyNumberFormat="1" applyFont="1" applyFill="1" applyBorder="1" applyAlignment="1">
      <alignment horizontal="right"/>
    </xf>
    <xf numFmtId="177" fontId="4" fillId="0" borderId="45" xfId="1" applyNumberFormat="1" applyFont="1" applyFill="1" applyBorder="1" applyAlignment="1">
      <alignment horizontal="right"/>
    </xf>
    <xf numFmtId="176" fontId="9" fillId="0" borderId="46" xfId="0" applyNumberFormat="1" applyFont="1" applyFill="1" applyBorder="1" applyAlignment="1"/>
    <xf numFmtId="176" fontId="9" fillId="0" borderId="47" xfId="0" applyNumberFormat="1" applyFont="1" applyFill="1" applyBorder="1" applyAlignment="1"/>
    <xf numFmtId="176" fontId="4" fillId="0" borderId="48" xfId="1" applyFont="1" applyFill="1" applyBorder="1" applyAlignment="1"/>
    <xf numFmtId="177" fontId="4" fillId="0" borderId="33" xfId="1" applyNumberFormat="1" applyFont="1" applyFill="1" applyBorder="1" applyAlignment="1">
      <alignment horizontal="right"/>
    </xf>
    <xf numFmtId="177" fontId="4" fillId="0" borderId="48" xfId="1" applyNumberFormat="1" applyFont="1" applyFill="1" applyBorder="1" applyAlignment="1">
      <alignment horizontal="right"/>
    </xf>
    <xf numFmtId="177" fontId="4" fillId="0" borderId="49" xfId="1" applyNumberFormat="1" applyFont="1" applyFill="1" applyBorder="1" applyAlignment="1">
      <alignment horizontal="right"/>
    </xf>
    <xf numFmtId="176" fontId="4" fillId="0" borderId="50" xfId="1" applyFont="1" applyFill="1" applyBorder="1" applyAlignment="1"/>
    <xf numFmtId="177" fontId="4" fillId="0" borderId="51" xfId="1" applyNumberFormat="1" applyFont="1" applyFill="1" applyBorder="1" applyAlignment="1">
      <alignment horizontal="right"/>
    </xf>
    <xf numFmtId="177" fontId="4" fillId="0" borderId="50" xfId="1" applyNumberFormat="1" applyFont="1" applyFill="1" applyBorder="1" applyAlignment="1">
      <alignment horizontal="right"/>
    </xf>
    <xf numFmtId="177" fontId="4" fillId="0" borderId="52" xfId="1" applyNumberFormat="1" applyFont="1" applyFill="1" applyBorder="1" applyAlignment="1">
      <alignment horizontal="right"/>
    </xf>
    <xf numFmtId="176" fontId="9" fillId="0" borderId="54" xfId="0" applyNumberFormat="1" applyFont="1" applyFill="1" applyBorder="1" applyAlignment="1"/>
    <xf numFmtId="176" fontId="9" fillId="0" borderId="55" xfId="0" applyNumberFormat="1" applyFont="1" applyFill="1" applyBorder="1" applyAlignment="1"/>
    <xf numFmtId="177" fontId="4" fillId="0" borderId="56" xfId="1" applyNumberFormat="1" applyFont="1" applyFill="1" applyBorder="1" applyAlignment="1">
      <alignment horizontal="right"/>
    </xf>
    <xf numFmtId="177" fontId="4" fillId="0" borderId="57" xfId="1" applyNumberFormat="1" applyFont="1" applyFill="1" applyBorder="1" applyAlignment="1">
      <alignment horizontal="right"/>
    </xf>
    <xf numFmtId="177" fontId="4" fillId="0" borderId="58" xfId="1" applyNumberFormat="1" applyFont="1" applyFill="1" applyBorder="1" applyAlignment="1">
      <alignment horizontal="right"/>
    </xf>
    <xf numFmtId="176" fontId="4" fillId="0" borderId="59" xfId="1" applyFont="1" applyFill="1" applyBorder="1" applyAlignment="1"/>
    <xf numFmtId="176" fontId="4" fillId="0" borderId="8" xfId="1" applyFont="1" applyFill="1" applyBorder="1" applyAlignment="1"/>
    <xf numFmtId="176" fontId="4" fillId="0" borderId="10" xfId="1" applyFont="1" applyFill="1" applyBorder="1" applyAlignment="1"/>
    <xf numFmtId="176" fontId="4" fillId="0" borderId="60" xfId="1" applyFont="1" applyFill="1" applyBorder="1" applyAlignment="1"/>
    <xf numFmtId="176" fontId="4" fillId="0" borderId="20" xfId="1" applyFont="1" applyFill="1" applyBorder="1" applyAlignment="1"/>
    <xf numFmtId="176" fontId="4" fillId="0" borderId="42" xfId="1" applyFont="1" applyFill="1" applyBorder="1" applyAlignment="1"/>
    <xf numFmtId="176" fontId="4" fillId="0" borderId="61" xfId="1" applyFont="1" applyFill="1" applyBorder="1" applyAlignment="1"/>
    <xf numFmtId="176" fontId="4" fillId="0" borderId="62" xfId="1" applyFont="1" applyFill="1" applyBorder="1" applyAlignment="1"/>
    <xf numFmtId="176" fontId="4" fillId="0" borderId="63" xfId="1" applyFont="1" applyFill="1" applyBorder="1" applyAlignment="1"/>
    <xf numFmtId="176" fontId="4" fillId="0" borderId="64" xfId="1" applyFont="1" applyFill="1" applyBorder="1" applyAlignment="1"/>
    <xf numFmtId="176" fontId="4" fillId="0" borderId="65" xfId="1" applyFont="1" applyFill="1" applyBorder="1" applyAlignment="1"/>
    <xf numFmtId="176" fontId="4" fillId="0" borderId="66" xfId="1" applyFont="1" applyFill="1" applyBorder="1" applyAlignment="1"/>
    <xf numFmtId="176" fontId="4" fillId="0" borderId="67" xfId="1" applyFont="1" applyFill="1" applyBorder="1" applyAlignment="1"/>
    <xf numFmtId="176" fontId="4" fillId="0" borderId="68" xfId="1" applyFont="1" applyFill="1" applyBorder="1" applyAlignment="1"/>
    <xf numFmtId="176" fontId="4" fillId="0" borderId="69" xfId="1" applyFont="1" applyFill="1" applyBorder="1" applyAlignment="1"/>
    <xf numFmtId="176" fontId="4" fillId="0" borderId="70" xfId="1" applyFont="1" applyFill="1" applyBorder="1" applyAlignment="1"/>
    <xf numFmtId="176" fontId="4" fillId="0" borderId="48" xfId="1" applyNumberFormat="1" applyFont="1" applyFill="1" applyBorder="1" applyAlignment="1"/>
    <xf numFmtId="176" fontId="9" fillId="0" borderId="74" xfId="0" applyNumberFormat="1" applyFont="1" applyFill="1" applyBorder="1" applyAlignment="1"/>
    <xf numFmtId="176" fontId="9" fillId="0" borderId="75" xfId="0" applyNumberFormat="1" applyFont="1" applyFill="1" applyBorder="1" applyAlignment="1"/>
    <xf numFmtId="176" fontId="9" fillId="0" borderId="76" xfId="0" applyNumberFormat="1" applyFont="1" applyFill="1" applyBorder="1" applyAlignment="1"/>
    <xf numFmtId="176" fontId="4" fillId="0" borderId="77" xfId="1" applyFont="1" applyFill="1" applyBorder="1" applyAlignment="1"/>
    <xf numFmtId="176" fontId="4" fillId="0" borderId="77" xfId="1" applyNumberFormat="1" applyFont="1" applyFill="1" applyBorder="1" applyAlignment="1"/>
    <xf numFmtId="176" fontId="4" fillId="0" borderId="78" xfId="1" applyFont="1" applyFill="1" applyBorder="1" applyAlignment="1"/>
    <xf numFmtId="37" fontId="11" fillId="0" borderId="0" xfId="1" applyNumberFormat="1" applyFont="1" applyFill="1" applyProtection="1">
      <alignment vertical="center"/>
    </xf>
    <xf numFmtId="176" fontId="4" fillId="0" borderId="38" xfId="1" applyFont="1" applyFill="1" applyBorder="1" applyAlignment="1"/>
    <xf numFmtId="176" fontId="4" fillId="0" borderId="44" xfId="1" applyFont="1" applyFill="1" applyBorder="1" applyAlignment="1"/>
    <xf numFmtId="176" fontId="4" fillId="0" borderId="73" xfId="1" applyFont="1" applyFill="1" applyBorder="1" applyAlignment="1"/>
    <xf numFmtId="176" fontId="9" fillId="0" borderId="30" xfId="0" applyNumberFormat="1" applyFont="1" applyFill="1" applyBorder="1" applyAlignment="1"/>
    <xf numFmtId="176" fontId="9" fillId="0" borderId="38" xfId="0" applyNumberFormat="1" applyFont="1" applyFill="1" applyBorder="1" applyAlignment="1"/>
    <xf numFmtId="176" fontId="9" fillId="0" borderId="72" xfId="0" applyNumberFormat="1" applyFont="1" applyFill="1" applyBorder="1" applyAlignment="1"/>
    <xf numFmtId="176" fontId="9" fillId="0" borderId="42" xfId="0" applyNumberFormat="1" applyFont="1" applyFill="1" applyBorder="1" applyAlignment="1"/>
    <xf numFmtId="176" fontId="9" fillId="0" borderId="31" xfId="0" applyNumberFormat="1" applyFont="1" applyFill="1" applyBorder="1" applyAlignment="1"/>
    <xf numFmtId="176" fontId="9" fillId="0" borderId="53" xfId="0" applyNumberFormat="1" applyFont="1" applyFill="1" applyBorder="1" applyAlignment="1"/>
    <xf numFmtId="176" fontId="9" fillId="0" borderId="57" xfId="0" applyNumberFormat="1" applyFont="1" applyFill="1" applyBorder="1" applyAlignment="1"/>
    <xf numFmtId="176" fontId="9" fillId="0" borderId="71" xfId="0" applyNumberFormat="1" applyFont="1" applyFill="1" applyBorder="1" applyAlignment="1"/>
    <xf numFmtId="176" fontId="9" fillId="0" borderId="18" xfId="0" applyNumberFormat="1" applyFont="1" applyFill="1" applyBorder="1" applyAlignment="1"/>
    <xf numFmtId="176" fontId="9" fillId="0" borderId="20" xfId="0" applyNumberFormat="1" applyFont="1" applyFill="1" applyBorder="1" applyAlignment="1"/>
    <xf numFmtId="176" fontId="2" fillId="0" borderId="0" xfId="1" applyFont="1" applyFill="1" applyAlignment="1">
      <alignment vertical="center" wrapText="1"/>
    </xf>
  </cellXfs>
  <cellStyles count="2">
    <cellStyle name="標準" xfId="0" builtinId="0"/>
    <cellStyle name="標準_徴収実績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IM39"/>
  <sheetViews>
    <sheetView view="pageBreakPreview" zoomScale="70" zoomScaleNormal="100" zoomScaleSheetLayoutView="7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 activeCell="C1" sqref="C1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5" width="17.125" style="1" customWidth="1"/>
    <col min="16" max="17" width="17.25" style="1" customWidth="1"/>
    <col min="18" max="16384" width="11" style="1"/>
  </cols>
  <sheetData>
    <row r="1" spans="1:247" ht="24.95" customHeight="1" x14ac:dyDescent="0.15">
      <c r="C1" s="53" t="s">
        <v>406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ht="24.95" customHeight="1" x14ac:dyDescent="0.15">
      <c r="B2" s="4"/>
      <c r="C2" s="5" t="s">
        <v>397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54" customFormat="1" ht="24.95" customHeight="1" thickBot="1" x14ac:dyDescent="0.25">
      <c r="C3" s="54" t="s">
        <v>184</v>
      </c>
      <c r="D3" s="8" t="s">
        <v>0</v>
      </c>
      <c r="E3" s="55"/>
      <c r="F3" s="56"/>
      <c r="G3" s="56"/>
      <c r="H3" s="56"/>
      <c r="I3" s="56"/>
      <c r="J3" s="56"/>
      <c r="L3" s="56"/>
      <c r="N3" s="57" t="s">
        <v>1</v>
      </c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/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/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/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/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/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/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56"/>
      <c r="GK3" s="56"/>
      <c r="GL3" s="56"/>
      <c r="GM3" s="56"/>
      <c r="GN3" s="56"/>
      <c r="GO3" s="56"/>
      <c r="GP3" s="56"/>
      <c r="GQ3" s="56"/>
      <c r="GR3" s="56"/>
      <c r="GS3" s="56"/>
      <c r="GT3" s="56"/>
      <c r="GU3" s="56"/>
      <c r="GV3" s="56"/>
      <c r="GW3" s="56"/>
      <c r="GX3" s="56"/>
      <c r="GY3" s="56"/>
      <c r="GZ3" s="56"/>
      <c r="HA3" s="56"/>
      <c r="HB3" s="56"/>
      <c r="HC3" s="56"/>
      <c r="HD3" s="56"/>
      <c r="HE3" s="56"/>
      <c r="HF3" s="56"/>
      <c r="HG3" s="56"/>
      <c r="HH3" s="56"/>
      <c r="HI3" s="56"/>
      <c r="HJ3" s="56"/>
      <c r="HK3" s="56"/>
      <c r="HL3" s="56"/>
      <c r="HM3" s="56"/>
      <c r="HN3" s="56"/>
      <c r="HO3" s="56"/>
      <c r="HP3" s="56"/>
      <c r="HQ3" s="56"/>
      <c r="HR3" s="56"/>
      <c r="HS3" s="56"/>
      <c r="HT3" s="56"/>
      <c r="HU3" s="56"/>
      <c r="HV3" s="56"/>
      <c r="HW3" s="56"/>
      <c r="HX3" s="56"/>
      <c r="HY3" s="56"/>
      <c r="HZ3" s="56"/>
      <c r="IA3" s="56"/>
      <c r="IB3" s="56"/>
      <c r="IC3" s="56"/>
      <c r="ID3" s="56"/>
      <c r="IE3" s="56"/>
      <c r="IF3" s="56"/>
      <c r="IG3" s="56"/>
      <c r="IH3" s="56"/>
      <c r="II3" s="56"/>
      <c r="IJ3" s="56"/>
      <c r="IK3" s="56"/>
      <c r="IL3" s="56"/>
      <c r="IM3" s="56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24</v>
      </c>
      <c r="D8" s="41" t="s">
        <v>25</v>
      </c>
      <c r="E8" s="41" t="s">
        <v>26</v>
      </c>
      <c r="F8" s="41" t="s">
        <v>27</v>
      </c>
      <c r="G8" s="41" t="s">
        <v>28</v>
      </c>
      <c r="H8" s="41" t="s">
        <v>29</v>
      </c>
      <c r="I8" s="41" t="s">
        <v>30</v>
      </c>
      <c r="J8" s="41" t="s">
        <v>31</v>
      </c>
      <c r="K8" s="41" t="s">
        <v>32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22">
        <v>84270867</v>
      </c>
      <c r="D9" s="122">
        <v>2242337</v>
      </c>
      <c r="E9" s="122">
        <v>86513204</v>
      </c>
      <c r="F9" s="122">
        <v>2051514</v>
      </c>
      <c r="G9" s="122">
        <v>0</v>
      </c>
      <c r="H9" s="122">
        <v>83543333</v>
      </c>
      <c r="I9" s="122">
        <v>777541</v>
      </c>
      <c r="J9" s="122">
        <v>84320874</v>
      </c>
      <c r="K9" s="122">
        <v>2045360</v>
      </c>
      <c r="L9" s="72">
        <f>IF(C9&gt;0,ROUND(H9/C9*100,1),"-")</f>
        <v>99.1</v>
      </c>
      <c r="M9" s="73">
        <f t="shared" ref="L9:N31" si="0">IF(D9&gt;0,ROUND(I9/D9*100,1),"-")</f>
        <v>34.700000000000003</v>
      </c>
      <c r="N9" s="74">
        <f t="shared" si="0"/>
        <v>97.5</v>
      </c>
    </row>
    <row r="10" spans="1:247" s="21" customFormat="1" ht="24.95" customHeight="1" x14ac:dyDescent="0.2">
      <c r="A10" s="46">
        <v>2</v>
      </c>
      <c r="B10" s="47" t="s">
        <v>34</v>
      </c>
      <c r="C10" s="103">
        <v>18414208</v>
      </c>
      <c r="D10" s="103">
        <v>1031298</v>
      </c>
      <c r="E10" s="103">
        <v>19445506</v>
      </c>
      <c r="F10" s="103">
        <v>267047</v>
      </c>
      <c r="G10" s="103">
        <v>0</v>
      </c>
      <c r="H10" s="103">
        <v>18147010</v>
      </c>
      <c r="I10" s="103">
        <v>264461</v>
      </c>
      <c r="J10" s="103">
        <v>18411471</v>
      </c>
      <c r="K10" s="103">
        <v>265712</v>
      </c>
      <c r="L10" s="77">
        <f t="shared" si="0"/>
        <v>98.5</v>
      </c>
      <c r="M10" s="78">
        <f t="shared" si="0"/>
        <v>25.6</v>
      </c>
      <c r="N10" s="79">
        <f t="shared" si="0"/>
        <v>94.7</v>
      </c>
    </row>
    <row r="11" spans="1:247" s="21" customFormat="1" ht="24.95" customHeight="1" x14ac:dyDescent="0.2">
      <c r="A11" s="46">
        <v>3</v>
      </c>
      <c r="B11" s="47" t="s">
        <v>35</v>
      </c>
      <c r="C11" s="103">
        <v>21608830</v>
      </c>
      <c r="D11" s="103">
        <v>1368836</v>
      </c>
      <c r="E11" s="103">
        <v>22977666</v>
      </c>
      <c r="F11" s="103">
        <v>405240</v>
      </c>
      <c r="G11" s="103">
        <v>0</v>
      </c>
      <c r="H11" s="103">
        <v>21336310</v>
      </c>
      <c r="I11" s="103">
        <v>246948</v>
      </c>
      <c r="J11" s="103">
        <v>21583258</v>
      </c>
      <c r="K11" s="103">
        <v>403928</v>
      </c>
      <c r="L11" s="77">
        <f t="shared" si="0"/>
        <v>98.7</v>
      </c>
      <c r="M11" s="78">
        <f t="shared" si="0"/>
        <v>18</v>
      </c>
      <c r="N11" s="79">
        <f t="shared" si="0"/>
        <v>93.9</v>
      </c>
    </row>
    <row r="12" spans="1:247" s="21" customFormat="1" ht="24.95" customHeight="1" x14ac:dyDescent="0.2">
      <c r="A12" s="46">
        <v>4</v>
      </c>
      <c r="B12" s="47" t="s">
        <v>36</v>
      </c>
      <c r="C12" s="103">
        <v>16947093</v>
      </c>
      <c r="D12" s="103">
        <v>438638</v>
      </c>
      <c r="E12" s="103">
        <v>17385731</v>
      </c>
      <c r="F12" s="103">
        <v>317166</v>
      </c>
      <c r="G12" s="103">
        <v>0</v>
      </c>
      <c r="H12" s="103">
        <v>16811245</v>
      </c>
      <c r="I12" s="103">
        <v>115841</v>
      </c>
      <c r="J12" s="103">
        <v>16927086</v>
      </c>
      <c r="K12" s="103">
        <v>316577</v>
      </c>
      <c r="L12" s="77">
        <f t="shared" si="0"/>
        <v>99.2</v>
      </c>
      <c r="M12" s="78">
        <f t="shared" si="0"/>
        <v>26.4</v>
      </c>
      <c r="N12" s="79">
        <f t="shared" si="0"/>
        <v>97.4</v>
      </c>
    </row>
    <row r="13" spans="1:247" s="21" customFormat="1" ht="24.95" customHeight="1" x14ac:dyDescent="0.2">
      <c r="A13" s="46">
        <v>5</v>
      </c>
      <c r="B13" s="47" t="s">
        <v>37</v>
      </c>
      <c r="C13" s="103">
        <v>13689944</v>
      </c>
      <c r="D13" s="103">
        <v>812963</v>
      </c>
      <c r="E13" s="103">
        <v>14502907</v>
      </c>
      <c r="F13" s="103">
        <v>257213</v>
      </c>
      <c r="G13" s="103">
        <v>0</v>
      </c>
      <c r="H13" s="103">
        <v>13499857</v>
      </c>
      <c r="I13" s="103">
        <v>187825</v>
      </c>
      <c r="J13" s="103">
        <v>13687682</v>
      </c>
      <c r="K13" s="103">
        <v>256184</v>
      </c>
      <c r="L13" s="77">
        <f t="shared" si="0"/>
        <v>98.6</v>
      </c>
      <c r="M13" s="78">
        <f t="shared" si="0"/>
        <v>23.1</v>
      </c>
      <c r="N13" s="79">
        <f t="shared" si="0"/>
        <v>94.4</v>
      </c>
    </row>
    <row r="14" spans="1:247" s="21" customFormat="1" ht="24.95" customHeight="1" x14ac:dyDescent="0.2">
      <c r="A14" s="46">
        <v>6</v>
      </c>
      <c r="B14" s="47" t="s">
        <v>38</v>
      </c>
      <c r="C14" s="103">
        <v>12524936</v>
      </c>
      <c r="D14" s="103">
        <v>800634</v>
      </c>
      <c r="E14" s="103">
        <v>13325570</v>
      </c>
      <c r="F14" s="103">
        <v>157896</v>
      </c>
      <c r="G14" s="103">
        <v>0</v>
      </c>
      <c r="H14" s="103">
        <v>12251633</v>
      </c>
      <c r="I14" s="103">
        <v>210022</v>
      </c>
      <c r="J14" s="103">
        <v>12461655</v>
      </c>
      <c r="K14" s="103">
        <v>157264</v>
      </c>
      <c r="L14" s="77">
        <f t="shared" si="0"/>
        <v>97.8</v>
      </c>
      <c r="M14" s="78">
        <f t="shared" si="0"/>
        <v>26.2</v>
      </c>
      <c r="N14" s="79">
        <f t="shared" si="0"/>
        <v>93.5</v>
      </c>
    </row>
    <row r="15" spans="1:247" s="21" customFormat="1" ht="24.95" customHeight="1" x14ac:dyDescent="0.2">
      <c r="A15" s="46">
        <v>7</v>
      </c>
      <c r="B15" s="47" t="s">
        <v>39</v>
      </c>
      <c r="C15" s="103">
        <v>27576008</v>
      </c>
      <c r="D15" s="103">
        <v>1777789</v>
      </c>
      <c r="E15" s="103">
        <v>29353797</v>
      </c>
      <c r="F15" s="103">
        <v>762211</v>
      </c>
      <c r="G15" s="103">
        <v>0</v>
      </c>
      <c r="H15" s="103">
        <v>27179389</v>
      </c>
      <c r="I15" s="103">
        <v>350257</v>
      </c>
      <c r="J15" s="103">
        <v>27529646</v>
      </c>
      <c r="K15" s="103">
        <v>759925</v>
      </c>
      <c r="L15" s="77">
        <f t="shared" si="0"/>
        <v>98.6</v>
      </c>
      <c r="M15" s="78">
        <f t="shared" si="0"/>
        <v>19.7</v>
      </c>
      <c r="N15" s="79">
        <f t="shared" si="0"/>
        <v>93.8</v>
      </c>
    </row>
    <row r="16" spans="1:247" s="21" customFormat="1" ht="24.95" customHeight="1" x14ac:dyDescent="0.2">
      <c r="A16" s="46">
        <v>8</v>
      </c>
      <c r="B16" s="47" t="s">
        <v>40</v>
      </c>
      <c r="C16" s="103">
        <v>12282978</v>
      </c>
      <c r="D16" s="103">
        <v>639648</v>
      </c>
      <c r="E16" s="103">
        <v>12922626</v>
      </c>
      <c r="F16" s="103">
        <v>208979</v>
      </c>
      <c r="G16" s="103">
        <v>0</v>
      </c>
      <c r="H16" s="103">
        <v>12144743</v>
      </c>
      <c r="I16" s="103">
        <v>138611</v>
      </c>
      <c r="J16" s="103">
        <v>12283354</v>
      </c>
      <c r="K16" s="103">
        <v>208561</v>
      </c>
      <c r="L16" s="77">
        <f t="shared" si="0"/>
        <v>98.9</v>
      </c>
      <c r="M16" s="78">
        <f t="shared" si="0"/>
        <v>21.7</v>
      </c>
      <c r="N16" s="79">
        <f t="shared" si="0"/>
        <v>95.1</v>
      </c>
    </row>
    <row r="17" spans="1:14" s="21" customFormat="1" ht="24.95" customHeight="1" x14ac:dyDescent="0.2">
      <c r="A17" s="46">
        <v>9</v>
      </c>
      <c r="B17" s="47" t="s">
        <v>208</v>
      </c>
      <c r="C17" s="103">
        <v>10373985</v>
      </c>
      <c r="D17" s="103">
        <v>384905</v>
      </c>
      <c r="E17" s="103">
        <v>10758890</v>
      </c>
      <c r="F17" s="103">
        <v>209456</v>
      </c>
      <c r="G17" s="103">
        <v>0</v>
      </c>
      <c r="H17" s="103">
        <v>10289923</v>
      </c>
      <c r="I17" s="103">
        <v>118363</v>
      </c>
      <c r="J17" s="103">
        <v>10408286</v>
      </c>
      <c r="K17" s="103">
        <v>209226</v>
      </c>
      <c r="L17" s="77">
        <f>IF(C17&gt;0,ROUND(H17/C17*100,1),"-")</f>
        <v>99.2</v>
      </c>
      <c r="M17" s="78">
        <f>IF(D17&gt;0,ROUND(I17/D17*100,1),"-")</f>
        <v>30.8</v>
      </c>
      <c r="N17" s="79">
        <f>IF(E17&gt;0,ROUND(J17/E17*100,1),"-")</f>
        <v>96.7</v>
      </c>
    </row>
    <row r="18" spans="1:14" s="21" customFormat="1" ht="24.95" customHeight="1" x14ac:dyDescent="0.2">
      <c r="A18" s="46">
        <v>10</v>
      </c>
      <c r="B18" s="47" t="s">
        <v>205</v>
      </c>
      <c r="C18" s="103">
        <v>4382187</v>
      </c>
      <c r="D18" s="103">
        <v>242723</v>
      </c>
      <c r="E18" s="103">
        <v>4624910</v>
      </c>
      <c r="F18" s="103">
        <v>61774</v>
      </c>
      <c r="G18" s="103">
        <v>0</v>
      </c>
      <c r="H18" s="103">
        <v>4328174</v>
      </c>
      <c r="I18" s="103">
        <v>54141</v>
      </c>
      <c r="J18" s="103">
        <v>4382315</v>
      </c>
      <c r="K18" s="103">
        <v>61642</v>
      </c>
      <c r="L18" s="77">
        <f t="shared" si="0"/>
        <v>98.8</v>
      </c>
      <c r="M18" s="78">
        <f t="shared" si="0"/>
        <v>22.3</v>
      </c>
      <c r="N18" s="79">
        <f t="shared" si="0"/>
        <v>94.8</v>
      </c>
    </row>
    <row r="19" spans="1:14" s="21" customFormat="1" ht="24.95" customHeight="1" x14ac:dyDescent="0.2">
      <c r="A19" s="46">
        <v>11</v>
      </c>
      <c r="B19" s="47" t="s">
        <v>206</v>
      </c>
      <c r="C19" s="103">
        <v>18692741</v>
      </c>
      <c r="D19" s="103">
        <v>1416552</v>
      </c>
      <c r="E19" s="103">
        <v>20109293</v>
      </c>
      <c r="F19" s="103">
        <v>342589</v>
      </c>
      <c r="G19" s="103">
        <v>0</v>
      </c>
      <c r="H19" s="103">
        <v>18435560</v>
      </c>
      <c r="I19" s="103">
        <v>332086</v>
      </c>
      <c r="J19" s="103">
        <v>18767646</v>
      </c>
      <c r="K19" s="103">
        <v>341219</v>
      </c>
      <c r="L19" s="77">
        <f t="shared" si="0"/>
        <v>98.6</v>
      </c>
      <c r="M19" s="78">
        <f t="shared" si="0"/>
        <v>23.4</v>
      </c>
      <c r="N19" s="79">
        <f t="shared" si="0"/>
        <v>93.3</v>
      </c>
    </row>
    <row r="20" spans="1:14" s="21" customFormat="1" ht="24.95" customHeight="1" x14ac:dyDescent="0.2">
      <c r="A20" s="48">
        <v>12</v>
      </c>
      <c r="B20" s="49" t="s">
        <v>207</v>
      </c>
      <c r="C20" s="123">
        <v>6714327</v>
      </c>
      <c r="D20" s="123">
        <v>195387</v>
      </c>
      <c r="E20" s="123">
        <v>6909714</v>
      </c>
      <c r="F20" s="123">
        <v>108740</v>
      </c>
      <c r="G20" s="123">
        <v>0</v>
      </c>
      <c r="H20" s="123">
        <v>6680732</v>
      </c>
      <c r="I20" s="123">
        <v>86889</v>
      </c>
      <c r="J20" s="123">
        <v>6767621</v>
      </c>
      <c r="K20" s="123">
        <v>108693</v>
      </c>
      <c r="L20" s="80">
        <f t="shared" si="0"/>
        <v>99.5</v>
      </c>
      <c r="M20" s="81">
        <f t="shared" si="0"/>
        <v>44.5</v>
      </c>
      <c r="N20" s="82">
        <f t="shared" si="0"/>
        <v>97.9</v>
      </c>
    </row>
    <row r="21" spans="1:14" s="21" customFormat="1" ht="24.95" customHeight="1" x14ac:dyDescent="0.2">
      <c r="A21" s="46">
        <v>13</v>
      </c>
      <c r="B21" s="47" t="s">
        <v>338</v>
      </c>
      <c r="C21" s="103">
        <v>3266680</v>
      </c>
      <c r="D21" s="103">
        <v>553475</v>
      </c>
      <c r="E21" s="103">
        <v>3820155</v>
      </c>
      <c r="F21" s="103">
        <v>38595</v>
      </c>
      <c r="G21" s="103">
        <v>0</v>
      </c>
      <c r="H21" s="103">
        <v>3221918</v>
      </c>
      <c r="I21" s="103">
        <v>43202</v>
      </c>
      <c r="J21" s="103">
        <v>3265120</v>
      </c>
      <c r="K21" s="103">
        <v>38525</v>
      </c>
      <c r="L21" s="80">
        <f t="shared" si="0"/>
        <v>98.6</v>
      </c>
      <c r="M21" s="81">
        <f t="shared" si="0"/>
        <v>7.8</v>
      </c>
      <c r="N21" s="82">
        <f t="shared" si="0"/>
        <v>85.5</v>
      </c>
    </row>
    <row r="22" spans="1:14" s="21" customFormat="1" ht="24.95" customHeight="1" x14ac:dyDescent="0.2">
      <c r="A22" s="46">
        <v>14</v>
      </c>
      <c r="B22" s="50" t="s">
        <v>339</v>
      </c>
      <c r="C22" s="124">
        <v>9254604</v>
      </c>
      <c r="D22" s="124">
        <v>312649</v>
      </c>
      <c r="E22" s="124">
        <v>9567253</v>
      </c>
      <c r="F22" s="124">
        <v>126530</v>
      </c>
      <c r="G22" s="124">
        <v>0</v>
      </c>
      <c r="H22" s="124">
        <v>9187601</v>
      </c>
      <c r="I22" s="124">
        <v>87470</v>
      </c>
      <c r="J22" s="124">
        <v>9275071</v>
      </c>
      <c r="K22" s="124">
        <v>126277</v>
      </c>
      <c r="L22" s="80">
        <f t="shared" si="0"/>
        <v>99.3</v>
      </c>
      <c r="M22" s="81">
        <f t="shared" si="0"/>
        <v>28</v>
      </c>
      <c r="N22" s="82">
        <f t="shared" si="0"/>
        <v>96.9</v>
      </c>
    </row>
    <row r="23" spans="1:14" s="21" customFormat="1" ht="24.95" customHeight="1" x14ac:dyDescent="0.2">
      <c r="A23" s="58"/>
      <c r="B23" s="59" t="s">
        <v>344</v>
      </c>
      <c r="C23" s="85">
        <f t="shared" ref="C23:K23" si="1">SUM(C9:C22)</f>
        <v>259999388</v>
      </c>
      <c r="D23" s="85">
        <f t="shared" si="1"/>
        <v>12217834</v>
      </c>
      <c r="E23" s="85">
        <f t="shared" si="1"/>
        <v>272217222</v>
      </c>
      <c r="F23" s="85">
        <f t="shared" si="1"/>
        <v>5314950</v>
      </c>
      <c r="G23" s="85">
        <f t="shared" si="1"/>
        <v>0</v>
      </c>
      <c r="H23" s="85">
        <f t="shared" si="1"/>
        <v>257057428</v>
      </c>
      <c r="I23" s="85">
        <f t="shared" si="1"/>
        <v>3013657</v>
      </c>
      <c r="J23" s="85">
        <f t="shared" si="1"/>
        <v>260071085</v>
      </c>
      <c r="K23" s="85">
        <f t="shared" si="1"/>
        <v>5299093</v>
      </c>
      <c r="L23" s="86">
        <f t="shared" si="0"/>
        <v>98.9</v>
      </c>
      <c r="M23" s="87">
        <f t="shared" si="0"/>
        <v>24.7</v>
      </c>
      <c r="N23" s="88">
        <f t="shared" si="0"/>
        <v>95.5</v>
      </c>
    </row>
    <row r="24" spans="1:14" s="21" customFormat="1" ht="24.95" customHeight="1" x14ac:dyDescent="0.2">
      <c r="A24" s="44">
        <v>15</v>
      </c>
      <c r="B24" s="45" t="s">
        <v>41</v>
      </c>
      <c r="C24" s="125">
        <v>6094330</v>
      </c>
      <c r="D24" s="126">
        <v>222790</v>
      </c>
      <c r="E24" s="126">
        <v>6317120</v>
      </c>
      <c r="F24" s="126">
        <v>185007</v>
      </c>
      <c r="G24" s="126">
        <v>0</v>
      </c>
      <c r="H24" s="126">
        <v>6030590</v>
      </c>
      <c r="I24" s="126">
        <v>43881</v>
      </c>
      <c r="J24" s="126">
        <v>6074471</v>
      </c>
      <c r="K24" s="126">
        <v>184896</v>
      </c>
      <c r="L24" s="72">
        <f t="shared" si="0"/>
        <v>99</v>
      </c>
      <c r="M24" s="73">
        <f t="shared" si="0"/>
        <v>19.7</v>
      </c>
      <c r="N24" s="74">
        <f t="shared" si="0"/>
        <v>96.2</v>
      </c>
    </row>
    <row r="25" spans="1:14" s="21" customFormat="1" ht="24.95" customHeight="1" x14ac:dyDescent="0.2">
      <c r="A25" s="46">
        <v>16</v>
      </c>
      <c r="B25" s="47" t="s">
        <v>386</v>
      </c>
      <c r="C25" s="127">
        <v>2406868</v>
      </c>
      <c r="D25" s="128">
        <v>233789</v>
      </c>
      <c r="E25" s="128">
        <v>2640657</v>
      </c>
      <c r="F25" s="128">
        <v>24255</v>
      </c>
      <c r="G25" s="128">
        <v>0</v>
      </c>
      <c r="H25" s="128">
        <v>2365225</v>
      </c>
      <c r="I25" s="128">
        <v>36721</v>
      </c>
      <c r="J25" s="128">
        <v>2401946</v>
      </c>
      <c r="K25" s="128">
        <v>24054</v>
      </c>
      <c r="L25" s="77">
        <f t="shared" si="0"/>
        <v>98.3</v>
      </c>
      <c r="M25" s="78">
        <f t="shared" si="0"/>
        <v>15.7</v>
      </c>
      <c r="N25" s="79">
        <f t="shared" si="0"/>
        <v>91</v>
      </c>
    </row>
    <row r="26" spans="1:14" s="21" customFormat="1" ht="24.95" customHeight="1" x14ac:dyDescent="0.2">
      <c r="A26" s="46">
        <v>17</v>
      </c>
      <c r="B26" s="47" t="s">
        <v>42</v>
      </c>
      <c r="C26" s="127">
        <v>1550069</v>
      </c>
      <c r="D26" s="128">
        <v>78542</v>
      </c>
      <c r="E26" s="128">
        <v>1628611</v>
      </c>
      <c r="F26" s="128">
        <v>8037</v>
      </c>
      <c r="G26" s="128">
        <v>0</v>
      </c>
      <c r="H26" s="128">
        <v>1526674</v>
      </c>
      <c r="I26" s="128">
        <v>15519</v>
      </c>
      <c r="J26" s="128">
        <v>1542193</v>
      </c>
      <c r="K26" s="128">
        <v>8029</v>
      </c>
      <c r="L26" s="77">
        <f t="shared" si="0"/>
        <v>98.5</v>
      </c>
      <c r="M26" s="78">
        <f t="shared" si="0"/>
        <v>19.8</v>
      </c>
      <c r="N26" s="79">
        <f t="shared" si="0"/>
        <v>94.7</v>
      </c>
    </row>
    <row r="27" spans="1:14" s="21" customFormat="1" ht="24.95" customHeight="1" x14ac:dyDescent="0.2">
      <c r="A27" s="46">
        <v>18</v>
      </c>
      <c r="B27" s="47" t="s">
        <v>43</v>
      </c>
      <c r="C27" s="127">
        <v>2461818</v>
      </c>
      <c r="D27" s="128">
        <v>103670</v>
      </c>
      <c r="E27" s="128">
        <v>2565488</v>
      </c>
      <c r="F27" s="128">
        <v>129501</v>
      </c>
      <c r="G27" s="128">
        <v>0</v>
      </c>
      <c r="H27" s="128">
        <v>2443988</v>
      </c>
      <c r="I27" s="128">
        <v>13366</v>
      </c>
      <c r="J27" s="128">
        <v>2457354</v>
      </c>
      <c r="K27" s="128">
        <v>129501</v>
      </c>
      <c r="L27" s="77">
        <f t="shared" si="0"/>
        <v>99.3</v>
      </c>
      <c r="M27" s="78">
        <f t="shared" si="0"/>
        <v>12.9</v>
      </c>
      <c r="N27" s="79">
        <f t="shared" si="0"/>
        <v>95.8</v>
      </c>
    </row>
    <row r="28" spans="1:14" s="21" customFormat="1" ht="24.95" customHeight="1" x14ac:dyDescent="0.2">
      <c r="A28" s="46">
        <v>19</v>
      </c>
      <c r="B28" s="47" t="s">
        <v>44</v>
      </c>
      <c r="C28" s="127">
        <v>4553072</v>
      </c>
      <c r="D28" s="128">
        <v>121387</v>
      </c>
      <c r="E28" s="128">
        <v>4674459</v>
      </c>
      <c r="F28" s="128">
        <v>111407</v>
      </c>
      <c r="G28" s="128">
        <v>0</v>
      </c>
      <c r="H28" s="128">
        <v>4530817</v>
      </c>
      <c r="I28" s="128">
        <v>27122</v>
      </c>
      <c r="J28" s="128">
        <v>4557939</v>
      </c>
      <c r="K28" s="128">
        <v>111296</v>
      </c>
      <c r="L28" s="77">
        <f t="shared" si="0"/>
        <v>99.5</v>
      </c>
      <c r="M28" s="78">
        <f t="shared" si="0"/>
        <v>22.3</v>
      </c>
      <c r="N28" s="79">
        <f t="shared" si="0"/>
        <v>97.5</v>
      </c>
    </row>
    <row r="29" spans="1:14" s="21" customFormat="1" ht="24.95" customHeight="1" x14ac:dyDescent="0.2">
      <c r="A29" s="46">
        <v>20</v>
      </c>
      <c r="B29" s="47" t="s">
        <v>45</v>
      </c>
      <c r="C29" s="127">
        <v>5766546</v>
      </c>
      <c r="D29" s="128">
        <v>294937</v>
      </c>
      <c r="E29" s="128">
        <v>6061483</v>
      </c>
      <c r="F29" s="128">
        <v>150981</v>
      </c>
      <c r="G29" s="128">
        <v>0</v>
      </c>
      <c r="H29" s="128">
        <v>5690607</v>
      </c>
      <c r="I29" s="128">
        <v>64685</v>
      </c>
      <c r="J29" s="128">
        <v>5755292</v>
      </c>
      <c r="K29" s="128">
        <v>150606</v>
      </c>
      <c r="L29" s="77">
        <f t="shared" si="0"/>
        <v>98.7</v>
      </c>
      <c r="M29" s="78">
        <f t="shared" si="0"/>
        <v>21.9</v>
      </c>
      <c r="N29" s="79">
        <f t="shared" si="0"/>
        <v>94.9</v>
      </c>
    </row>
    <row r="30" spans="1:14" s="21" customFormat="1" ht="24.95" customHeight="1" x14ac:dyDescent="0.2">
      <c r="A30" s="46">
        <v>21</v>
      </c>
      <c r="B30" s="47" t="s">
        <v>46</v>
      </c>
      <c r="C30" s="129">
        <v>3756885</v>
      </c>
      <c r="D30" s="128">
        <v>82306</v>
      </c>
      <c r="E30" s="128">
        <v>3839191</v>
      </c>
      <c r="F30" s="128">
        <v>70106</v>
      </c>
      <c r="G30" s="128">
        <v>0</v>
      </c>
      <c r="H30" s="128">
        <v>3731921</v>
      </c>
      <c r="I30" s="128">
        <v>11770</v>
      </c>
      <c r="J30" s="128">
        <v>3743691</v>
      </c>
      <c r="K30" s="128">
        <v>69896</v>
      </c>
      <c r="L30" s="77">
        <f t="shared" si="0"/>
        <v>99.3</v>
      </c>
      <c r="M30" s="78">
        <f t="shared" si="0"/>
        <v>14.3</v>
      </c>
      <c r="N30" s="79">
        <f t="shared" si="0"/>
        <v>97.5</v>
      </c>
    </row>
    <row r="31" spans="1:14" s="21" customFormat="1" ht="24.95" customHeight="1" x14ac:dyDescent="0.2">
      <c r="A31" s="46">
        <v>22</v>
      </c>
      <c r="B31" s="47" t="s">
        <v>47</v>
      </c>
      <c r="C31" s="127">
        <v>1487576</v>
      </c>
      <c r="D31" s="128">
        <v>62221</v>
      </c>
      <c r="E31" s="128">
        <v>1549797</v>
      </c>
      <c r="F31" s="128">
        <v>13119</v>
      </c>
      <c r="G31" s="128">
        <v>0</v>
      </c>
      <c r="H31" s="128">
        <v>1477406</v>
      </c>
      <c r="I31" s="128">
        <v>17840</v>
      </c>
      <c r="J31" s="128">
        <v>1495246</v>
      </c>
      <c r="K31" s="128">
        <v>13171</v>
      </c>
      <c r="L31" s="77">
        <f t="shared" si="0"/>
        <v>99.3</v>
      </c>
      <c r="M31" s="78">
        <f t="shared" si="0"/>
        <v>28.7</v>
      </c>
      <c r="N31" s="79">
        <f t="shared" si="0"/>
        <v>96.5</v>
      </c>
    </row>
    <row r="32" spans="1:14" s="21" customFormat="1" ht="24.95" customHeight="1" x14ac:dyDescent="0.2">
      <c r="A32" s="46">
        <v>23</v>
      </c>
      <c r="B32" s="47" t="s">
        <v>48</v>
      </c>
      <c r="C32" s="129">
        <v>4212021</v>
      </c>
      <c r="D32" s="128">
        <v>110911</v>
      </c>
      <c r="E32" s="128">
        <v>4322932</v>
      </c>
      <c r="F32" s="128">
        <v>52325</v>
      </c>
      <c r="G32" s="128">
        <v>0</v>
      </c>
      <c r="H32" s="128">
        <v>4174335</v>
      </c>
      <c r="I32" s="128">
        <v>40811</v>
      </c>
      <c r="J32" s="128">
        <v>4215146</v>
      </c>
      <c r="K32" s="128">
        <v>52163</v>
      </c>
      <c r="L32" s="77">
        <f t="shared" ref="L32:N36" si="2">IF(C32&gt;0,ROUND(H32/C32*100,1),"-")</f>
        <v>99.1</v>
      </c>
      <c r="M32" s="78">
        <f t="shared" si="2"/>
        <v>36.799999999999997</v>
      </c>
      <c r="N32" s="79">
        <f t="shared" si="2"/>
        <v>97.5</v>
      </c>
    </row>
    <row r="33" spans="1:14" s="21" customFormat="1" ht="24.95" customHeight="1" x14ac:dyDescent="0.2">
      <c r="A33" s="46">
        <v>24</v>
      </c>
      <c r="B33" s="47" t="s">
        <v>49</v>
      </c>
      <c r="C33" s="127">
        <v>4903630</v>
      </c>
      <c r="D33" s="128">
        <v>430253</v>
      </c>
      <c r="E33" s="128">
        <v>5333883</v>
      </c>
      <c r="F33" s="128">
        <v>26190</v>
      </c>
      <c r="G33" s="128">
        <v>0</v>
      </c>
      <c r="H33" s="128">
        <v>4813573</v>
      </c>
      <c r="I33" s="128">
        <v>96178</v>
      </c>
      <c r="J33" s="128">
        <v>4909751</v>
      </c>
      <c r="K33" s="128">
        <v>26216</v>
      </c>
      <c r="L33" s="77">
        <f t="shared" si="2"/>
        <v>98.2</v>
      </c>
      <c r="M33" s="78">
        <f t="shared" si="2"/>
        <v>22.4</v>
      </c>
      <c r="N33" s="79">
        <f t="shared" si="2"/>
        <v>92</v>
      </c>
    </row>
    <row r="34" spans="1:14" s="21" customFormat="1" ht="24.95" customHeight="1" x14ac:dyDescent="0.2">
      <c r="A34" s="46">
        <v>25</v>
      </c>
      <c r="B34" s="51" t="s">
        <v>340</v>
      </c>
      <c r="C34" s="129">
        <v>2119805</v>
      </c>
      <c r="D34" s="128">
        <v>160977</v>
      </c>
      <c r="E34" s="128">
        <v>2280782</v>
      </c>
      <c r="F34" s="128">
        <v>39482</v>
      </c>
      <c r="G34" s="128">
        <v>0</v>
      </c>
      <c r="H34" s="128">
        <v>2083647</v>
      </c>
      <c r="I34" s="128">
        <v>37396</v>
      </c>
      <c r="J34" s="128">
        <v>2121043</v>
      </c>
      <c r="K34" s="128">
        <v>39430</v>
      </c>
      <c r="L34" s="77">
        <f t="shared" si="2"/>
        <v>98.3</v>
      </c>
      <c r="M34" s="78">
        <f t="shared" si="2"/>
        <v>23.2</v>
      </c>
      <c r="N34" s="79">
        <f t="shared" si="2"/>
        <v>93</v>
      </c>
    </row>
    <row r="35" spans="1:14" s="21" customFormat="1" ht="24.95" customHeight="1" x14ac:dyDescent="0.2">
      <c r="A35" s="58"/>
      <c r="B35" s="59" t="s">
        <v>343</v>
      </c>
      <c r="C35" s="85">
        <f t="shared" ref="C35:K35" si="3">SUM(C24:C34)</f>
        <v>39312620</v>
      </c>
      <c r="D35" s="85">
        <f t="shared" si="3"/>
        <v>1901783</v>
      </c>
      <c r="E35" s="85">
        <f t="shared" si="3"/>
        <v>41214403</v>
      </c>
      <c r="F35" s="85">
        <f t="shared" si="3"/>
        <v>810410</v>
      </c>
      <c r="G35" s="85">
        <f t="shared" si="3"/>
        <v>0</v>
      </c>
      <c r="H35" s="85">
        <f t="shared" si="3"/>
        <v>38868783</v>
      </c>
      <c r="I35" s="85">
        <f t="shared" si="3"/>
        <v>405289</v>
      </c>
      <c r="J35" s="85">
        <f t="shared" si="3"/>
        <v>39274072</v>
      </c>
      <c r="K35" s="85">
        <f t="shared" si="3"/>
        <v>809258</v>
      </c>
      <c r="L35" s="86">
        <f t="shared" si="2"/>
        <v>98.9</v>
      </c>
      <c r="M35" s="87">
        <f t="shared" si="2"/>
        <v>21.3</v>
      </c>
      <c r="N35" s="88">
        <f t="shared" si="2"/>
        <v>95.3</v>
      </c>
    </row>
    <row r="36" spans="1:14" s="21" customFormat="1" ht="24.95" customHeight="1" thickBot="1" x14ac:dyDescent="0.25">
      <c r="A36" s="60"/>
      <c r="B36" s="61" t="s">
        <v>50</v>
      </c>
      <c r="C36" s="89">
        <f>SUM(C35,C23)</f>
        <v>299312008</v>
      </c>
      <c r="D36" s="89">
        <f>SUM(D35,D23)</f>
        <v>14119617</v>
      </c>
      <c r="E36" s="89">
        <f t="shared" ref="E36:K36" si="4">SUM(E35,E23)</f>
        <v>313431625</v>
      </c>
      <c r="F36" s="89">
        <f t="shared" si="4"/>
        <v>6125360</v>
      </c>
      <c r="G36" s="89">
        <f t="shared" si="4"/>
        <v>0</v>
      </c>
      <c r="H36" s="89">
        <f t="shared" si="4"/>
        <v>295926211</v>
      </c>
      <c r="I36" s="89">
        <f t="shared" si="4"/>
        <v>3418946</v>
      </c>
      <c r="J36" s="89">
        <f t="shared" si="4"/>
        <v>299345157</v>
      </c>
      <c r="K36" s="89">
        <f t="shared" si="4"/>
        <v>6108351</v>
      </c>
      <c r="L36" s="90">
        <f t="shared" si="2"/>
        <v>98.9</v>
      </c>
      <c r="M36" s="91">
        <f t="shared" si="2"/>
        <v>24.2</v>
      </c>
      <c r="N36" s="92">
        <f>IF(E36&gt;0,ROUND(J36/E36*100,1),"-")</f>
        <v>95.5</v>
      </c>
    </row>
    <row r="38" spans="1:14" x14ac:dyDescent="0.15">
      <c r="B38" s="1" t="s">
        <v>390</v>
      </c>
      <c r="C38" s="1">
        <v>299312008</v>
      </c>
      <c r="D38" s="1">
        <v>14119617</v>
      </c>
      <c r="E38" s="1">
        <v>313431625</v>
      </c>
      <c r="F38" s="1">
        <v>6125360</v>
      </c>
      <c r="G38" s="1">
        <v>0</v>
      </c>
      <c r="H38" s="1">
        <v>295926211</v>
      </c>
      <c r="I38" s="1">
        <v>3418946</v>
      </c>
      <c r="J38" s="1">
        <v>299345157</v>
      </c>
      <c r="K38" s="1">
        <v>6108351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</row>
  </sheetData>
  <sheetProtection selectLockedCells="1" selectUnlockedCells="1"/>
  <phoneticPr fontId="2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  <colBreaks count="2" manualBreakCount="2">
    <brk id="14" min="2" max="59" man="1"/>
    <brk id="17" min="2" max="59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399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396</v>
      </c>
      <c r="D3" s="8" t="s">
        <v>360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109</v>
      </c>
      <c r="D8" s="41" t="s">
        <v>110</v>
      </c>
      <c r="E8" s="41" t="s">
        <v>111</v>
      </c>
      <c r="F8" s="41" t="s">
        <v>112</v>
      </c>
      <c r="G8" s="41" t="s">
        <v>113</v>
      </c>
      <c r="H8" s="41" t="s">
        <v>114</v>
      </c>
      <c r="I8" s="41" t="s">
        <v>115</v>
      </c>
      <c r="J8" s="41" t="s">
        <v>116</v>
      </c>
      <c r="K8" s="41" t="s">
        <v>117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8478041</v>
      </c>
      <c r="D9" s="130">
        <v>55511</v>
      </c>
      <c r="E9" s="130">
        <v>8533552</v>
      </c>
      <c r="F9" s="130">
        <v>1681036</v>
      </c>
      <c r="G9" s="115"/>
      <c r="H9" s="130">
        <v>8452887</v>
      </c>
      <c r="I9" s="130">
        <v>15504</v>
      </c>
      <c r="J9" s="130">
        <v>8468391</v>
      </c>
      <c r="K9" s="130">
        <v>1675993</v>
      </c>
      <c r="L9" s="72">
        <f t="shared" ref="L9:N31" si="0">IF(C9&gt;0,ROUND(H9/C9*100,1),"-")</f>
        <v>99.7</v>
      </c>
      <c r="M9" s="73">
        <f t="shared" si="0"/>
        <v>27.9</v>
      </c>
      <c r="N9" s="74">
        <f t="shared" si="0"/>
        <v>99.2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917074</v>
      </c>
      <c r="D10" s="93">
        <v>15688</v>
      </c>
      <c r="E10" s="93">
        <v>932762</v>
      </c>
      <c r="F10" s="93">
        <v>182465</v>
      </c>
      <c r="G10" s="116"/>
      <c r="H10" s="93">
        <v>912585</v>
      </c>
      <c r="I10" s="93">
        <v>3668</v>
      </c>
      <c r="J10" s="93">
        <v>916253</v>
      </c>
      <c r="K10" s="93">
        <v>181553</v>
      </c>
      <c r="L10" s="77">
        <f t="shared" si="0"/>
        <v>99.5</v>
      </c>
      <c r="M10" s="78">
        <f t="shared" si="0"/>
        <v>23.4</v>
      </c>
      <c r="N10" s="79">
        <f t="shared" si="0"/>
        <v>98.2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1592179</v>
      </c>
      <c r="D11" s="93">
        <v>6030</v>
      </c>
      <c r="E11" s="93">
        <v>1598209</v>
      </c>
      <c r="F11" s="93">
        <v>322786</v>
      </c>
      <c r="G11" s="116"/>
      <c r="H11" s="93">
        <v>1590430</v>
      </c>
      <c r="I11" s="93">
        <v>380</v>
      </c>
      <c r="J11" s="93">
        <v>1590810</v>
      </c>
      <c r="K11" s="93">
        <v>322463</v>
      </c>
      <c r="L11" s="77">
        <f t="shared" si="0"/>
        <v>99.9</v>
      </c>
      <c r="M11" s="78">
        <f t="shared" si="0"/>
        <v>6.3</v>
      </c>
      <c r="N11" s="79">
        <f t="shared" si="0"/>
        <v>99.5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1177744</v>
      </c>
      <c r="D12" s="93">
        <v>829</v>
      </c>
      <c r="E12" s="93">
        <v>1178573</v>
      </c>
      <c r="F12" s="93">
        <v>232981</v>
      </c>
      <c r="G12" s="116"/>
      <c r="H12" s="93">
        <v>1177176</v>
      </c>
      <c r="I12" s="93">
        <v>180</v>
      </c>
      <c r="J12" s="93">
        <v>1177356</v>
      </c>
      <c r="K12" s="93">
        <v>232981</v>
      </c>
      <c r="L12" s="77">
        <f t="shared" si="0"/>
        <v>100</v>
      </c>
      <c r="M12" s="78">
        <f t="shared" si="0"/>
        <v>21.7</v>
      </c>
      <c r="N12" s="79">
        <f t="shared" si="0"/>
        <v>99.9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992685</v>
      </c>
      <c r="D13" s="93">
        <v>18083</v>
      </c>
      <c r="E13" s="93">
        <v>1010768</v>
      </c>
      <c r="F13" s="93">
        <v>197553</v>
      </c>
      <c r="G13" s="116"/>
      <c r="H13" s="93">
        <v>989045</v>
      </c>
      <c r="I13" s="93">
        <v>2866</v>
      </c>
      <c r="J13" s="93">
        <v>991911</v>
      </c>
      <c r="K13" s="93">
        <v>196763</v>
      </c>
      <c r="L13" s="77">
        <f t="shared" si="0"/>
        <v>99.6</v>
      </c>
      <c r="M13" s="78">
        <f t="shared" si="0"/>
        <v>15.8</v>
      </c>
      <c r="N13" s="79">
        <f t="shared" si="0"/>
        <v>98.1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537494</v>
      </c>
      <c r="D14" s="93">
        <v>14603</v>
      </c>
      <c r="E14" s="93">
        <v>552097</v>
      </c>
      <c r="F14" s="93">
        <v>108926</v>
      </c>
      <c r="G14" s="116"/>
      <c r="H14" s="93">
        <v>535366</v>
      </c>
      <c r="I14" s="93">
        <v>2930</v>
      </c>
      <c r="J14" s="93">
        <v>538296</v>
      </c>
      <c r="K14" s="93">
        <v>108490</v>
      </c>
      <c r="L14" s="77">
        <f t="shared" si="0"/>
        <v>99.6</v>
      </c>
      <c r="M14" s="78">
        <f t="shared" si="0"/>
        <v>20.100000000000001</v>
      </c>
      <c r="N14" s="79">
        <f t="shared" si="0"/>
        <v>97.5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3232258</v>
      </c>
      <c r="D15" s="93">
        <v>22158</v>
      </c>
      <c r="E15" s="93">
        <v>3254416</v>
      </c>
      <c r="F15" s="93">
        <v>641109</v>
      </c>
      <c r="G15" s="116"/>
      <c r="H15" s="93">
        <v>3221906</v>
      </c>
      <c r="I15" s="93">
        <v>3719</v>
      </c>
      <c r="J15" s="93">
        <v>3225625</v>
      </c>
      <c r="K15" s="93">
        <v>639186</v>
      </c>
      <c r="L15" s="77">
        <f t="shared" si="0"/>
        <v>99.7</v>
      </c>
      <c r="M15" s="78">
        <f t="shared" si="0"/>
        <v>16.8</v>
      </c>
      <c r="N15" s="79">
        <f t="shared" si="0"/>
        <v>99.1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800147</v>
      </c>
      <c r="D16" s="93">
        <v>5147</v>
      </c>
      <c r="E16" s="93">
        <v>805294</v>
      </c>
      <c r="F16" s="93">
        <v>159409</v>
      </c>
      <c r="G16" s="116"/>
      <c r="H16" s="93">
        <v>798231</v>
      </c>
      <c r="I16" s="93">
        <v>1467</v>
      </c>
      <c r="J16" s="93">
        <v>799698</v>
      </c>
      <c r="K16" s="93">
        <v>159090</v>
      </c>
      <c r="L16" s="77">
        <f t="shared" si="0"/>
        <v>99.8</v>
      </c>
      <c r="M16" s="78">
        <f t="shared" si="0"/>
        <v>28.5</v>
      </c>
      <c r="N16" s="79">
        <f t="shared" si="0"/>
        <v>99.3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860146</v>
      </c>
      <c r="D17" s="93">
        <v>642</v>
      </c>
      <c r="E17" s="93">
        <v>860788</v>
      </c>
      <c r="F17" s="93">
        <v>171077</v>
      </c>
      <c r="G17" s="116"/>
      <c r="H17" s="93">
        <v>860095</v>
      </c>
      <c r="I17" s="93">
        <v>0</v>
      </c>
      <c r="J17" s="93">
        <v>860095</v>
      </c>
      <c r="K17" s="93">
        <v>171077</v>
      </c>
      <c r="L17" s="77">
        <f>IF(C17&gt;0,ROUND(H17/C17*100,1),"-")</f>
        <v>100</v>
      </c>
      <c r="M17" s="78">
        <f>IF(D17&gt;0,ROUND(I17/D17*100,1),"-")</f>
        <v>0</v>
      </c>
      <c r="N17" s="79">
        <f>IF(E17&gt;0,ROUND(J17/E17*100,1),"-")</f>
        <v>99.9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216908</v>
      </c>
      <c r="D18" s="93">
        <v>220</v>
      </c>
      <c r="E18" s="93">
        <v>217128</v>
      </c>
      <c r="F18" s="93">
        <v>42862</v>
      </c>
      <c r="G18" s="116"/>
      <c r="H18" s="93">
        <v>216893</v>
      </c>
      <c r="I18" s="93">
        <v>95</v>
      </c>
      <c r="J18" s="93">
        <v>216988</v>
      </c>
      <c r="K18" s="93">
        <v>42862</v>
      </c>
      <c r="L18" s="77">
        <f t="shared" si="0"/>
        <v>100</v>
      </c>
      <c r="M18" s="78">
        <f t="shared" si="0"/>
        <v>43.2</v>
      </c>
      <c r="N18" s="79">
        <f t="shared" si="0"/>
        <v>99.9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1315347</v>
      </c>
      <c r="D19" s="93">
        <v>20823</v>
      </c>
      <c r="E19" s="93">
        <v>1336170</v>
      </c>
      <c r="F19" s="93">
        <v>265025</v>
      </c>
      <c r="G19" s="116"/>
      <c r="H19" s="93">
        <v>1309692</v>
      </c>
      <c r="I19" s="93">
        <v>3585</v>
      </c>
      <c r="J19" s="93">
        <v>1313277</v>
      </c>
      <c r="K19" s="93">
        <v>263965</v>
      </c>
      <c r="L19" s="77">
        <f t="shared" si="0"/>
        <v>99.6</v>
      </c>
      <c r="M19" s="78">
        <f t="shared" si="0"/>
        <v>17.2</v>
      </c>
      <c r="N19" s="79">
        <f t="shared" si="0"/>
        <v>98.3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407296</v>
      </c>
      <c r="D20" s="93">
        <v>661</v>
      </c>
      <c r="E20" s="93">
        <v>407957</v>
      </c>
      <c r="F20" s="93">
        <v>81640</v>
      </c>
      <c r="G20" s="116"/>
      <c r="H20" s="93">
        <v>407296</v>
      </c>
      <c r="I20" s="93">
        <v>422</v>
      </c>
      <c r="J20" s="93">
        <v>407718</v>
      </c>
      <c r="K20" s="93">
        <v>81640</v>
      </c>
      <c r="L20" s="80">
        <f t="shared" si="0"/>
        <v>100</v>
      </c>
      <c r="M20" s="81">
        <f t="shared" si="0"/>
        <v>63.8</v>
      </c>
      <c r="N20" s="82">
        <f t="shared" si="0"/>
        <v>99.9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120914</v>
      </c>
      <c r="D21" s="93">
        <v>19792</v>
      </c>
      <c r="E21" s="93">
        <v>140706</v>
      </c>
      <c r="F21" s="93">
        <v>24593</v>
      </c>
      <c r="G21" s="116"/>
      <c r="H21" s="93">
        <v>120907</v>
      </c>
      <c r="I21" s="93">
        <v>415</v>
      </c>
      <c r="J21" s="93">
        <v>121322</v>
      </c>
      <c r="K21" s="93">
        <v>24593</v>
      </c>
      <c r="L21" s="77">
        <f t="shared" si="0"/>
        <v>100</v>
      </c>
      <c r="M21" s="78">
        <f t="shared" si="0"/>
        <v>2.1</v>
      </c>
      <c r="N21" s="79">
        <f t="shared" si="0"/>
        <v>86.2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482525</v>
      </c>
      <c r="D22" s="94">
        <v>6179</v>
      </c>
      <c r="E22" s="94">
        <v>488704</v>
      </c>
      <c r="F22" s="94">
        <v>96652</v>
      </c>
      <c r="G22" s="117"/>
      <c r="H22" s="94">
        <v>481451</v>
      </c>
      <c r="I22" s="94">
        <v>895</v>
      </c>
      <c r="J22" s="94">
        <v>482346</v>
      </c>
      <c r="K22" s="94">
        <v>96459</v>
      </c>
      <c r="L22" s="95">
        <f t="shared" si="0"/>
        <v>99.8</v>
      </c>
      <c r="M22" s="96">
        <f t="shared" si="0"/>
        <v>14.5</v>
      </c>
      <c r="N22" s="97">
        <f t="shared" si="0"/>
        <v>98.7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21130758</v>
      </c>
      <c r="D23" s="85">
        <f>SUM(D9:D22)</f>
        <v>186366</v>
      </c>
      <c r="E23" s="85">
        <f>SUM(E9:E22)</f>
        <v>21317124</v>
      </c>
      <c r="F23" s="85">
        <f>SUM(F9:F22)</f>
        <v>4208114</v>
      </c>
      <c r="G23" s="118"/>
      <c r="H23" s="85">
        <f>SUM(H9:H22)</f>
        <v>21073960</v>
      </c>
      <c r="I23" s="85">
        <f>SUM(I9:I22)</f>
        <v>36126</v>
      </c>
      <c r="J23" s="85">
        <f>SUM(J9:J22)</f>
        <v>21110086</v>
      </c>
      <c r="K23" s="85">
        <f>SUM(K9:K22)</f>
        <v>4197115</v>
      </c>
      <c r="L23" s="86">
        <f t="shared" si="0"/>
        <v>99.7</v>
      </c>
      <c r="M23" s="87">
        <f t="shared" si="0"/>
        <v>19.399999999999999</v>
      </c>
      <c r="N23" s="88">
        <f t="shared" si="0"/>
        <v>99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818476</v>
      </c>
      <c r="D24" s="71">
        <v>3470</v>
      </c>
      <c r="E24" s="71">
        <v>821946</v>
      </c>
      <c r="F24" s="71">
        <v>162651</v>
      </c>
      <c r="G24" s="115"/>
      <c r="H24" s="71">
        <v>818443</v>
      </c>
      <c r="I24" s="71">
        <v>758</v>
      </c>
      <c r="J24" s="71">
        <v>819201</v>
      </c>
      <c r="K24" s="71">
        <v>162553</v>
      </c>
      <c r="L24" s="72">
        <f t="shared" si="0"/>
        <v>100</v>
      </c>
      <c r="M24" s="73">
        <f t="shared" si="0"/>
        <v>21.8</v>
      </c>
      <c r="N24" s="74">
        <f t="shared" si="0"/>
        <v>99.7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69620</v>
      </c>
      <c r="D25" s="76">
        <v>184</v>
      </c>
      <c r="E25" s="76">
        <v>69804</v>
      </c>
      <c r="F25" s="76">
        <v>13671</v>
      </c>
      <c r="G25" s="116"/>
      <c r="H25" s="76">
        <v>69599</v>
      </c>
      <c r="I25" s="76">
        <v>7</v>
      </c>
      <c r="J25" s="76">
        <v>69606</v>
      </c>
      <c r="K25" s="76">
        <v>13671</v>
      </c>
      <c r="L25" s="77">
        <f t="shared" si="0"/>
        <v>100</v>
      </c>
      <c r="M25" s="78">
        <f t="shared" si="0"/>
        <v>3.8</v>
      </c>
      <c r="N25" s="79">
        <f t="shared" si="0"/>
        <v>99.7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40521</v>
      </c>
      <c r="D26" s="76">
        <v>185</v>
      </c>
      <c r="E26" s="76">
        <v>40706</v>
      </c>
      <c r="F26" s="76">
        <v>8037</v>
      </c>
      <c r="G26" s="116"/>
      <c r="H26" s="76">
        <v>40469</v>
      </c>
      <c r="I26" s="76">
        <v>0</v>
      </c>
      <c r="J26" s="76">
        <v>40469</v>
      </c>
      <c r="K26" s="76">
        <v>8029</v>
      </c>
      <c r="L26" s="77">
        <f t="shared" si="0"/>
        <v>99.9</v>
      </c>
      <c r="M26" s="78">
        <f t="shared" si="0"/>
        <v>0</v>
      </c>
      <c r="N26" s="79">
        <f t="shared" si="0"/>
        <v>99.4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652904</v>
      </c>
      <c r="D27" s="76">
        <v>0</v>
      </c>
      <c r="E27" s="76">
        <v>652904</v>
      </c>
      <c r="F27" s="76">
        <v>129501</v>
      </c>
      <c r="G27" s="116"/>
      <c r="H27" s="76">
        <v>652896</v>
      </c>
      <c r="I27" s="76">
        <v>0</v>
      </c>
      <c r="J27" s="76">
        <v>652896</v>
      </c>
      <c r="K27" s="76">
        <v>129501</v>
      </c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561678</v>
      </c>
      <c r="D28" s="76">
        <v>4097</v>
      </c>
      <c r="E28" s="76">
        <v>565775</v>
      </c>
      <c r="F28" s="76">
        <v>111407</v>
      </c>
      <c r="G28" s="116"/>
      <c r="H28" s="76">
        <v>561177</v>
      </c>
      <c r="I28" s="76">
        <v>624</v>
      </c>
      <c r="J28" s="76">
        <v>561801</v>
      </c>
      <c r="K28" s="76">
        <v>111296</v>
      </c>
      <c r="L28" s="77">
        <f t="shared" si="0"/>
        <v>99.9</v>
      </c>
      <c r="M28" s="78">
        <f t="shared" si="0"/>
        <v>15.2</v>
      </c>
      <c r="N28" s="79">
        <f t="shared" si="0"/>
        <v>99.3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657790</v>
      </c>
      <c r="D29" s="76">
        <v>1417</v>
      </c>
      <c r="E29" s="76">
        <v>659207</v>
      </c>
      <c r="F29" s="76">
        <v>130663</v>
      </c>
      <c r="G29" s="116"/>
      <c r="H29" s="76">
        <v>657316</v>
      </c>
      <c r="I29" s="76">
        <v>140</v>
      </c>
      <c r="J29" s="76">
        <v>657456</v>
      </c>
      <c r="K29" s="76">
        <v>130532</v>
      </c>
      <c r="L29" s="77">
        <f t="shared" si="0"/>
        <v>99.9</v>
      </c>
      <c r="M29" s="78">
        <f t="shared" si="0"/>
        <v>9.9</v>
      </c>
      <c r="N29" s="79">
        <f t="shared" si="0"/>
        <v>99.7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336458</v>
      </c>
      <c r="D30" s="76">
        <v>1695</v>
      </c>
      <c r="E30" s="76">
        <v>338153</v>
      </c>
      <c r="F30" s="76">
        <v>56076</v>
      </c>
      <c r="G30" s="116"/>
      <c r="H30" s="76">
        <v>335594</v>
      </c>
      <c r="I30" s="76">
        <v>418</v>
      </c>
      <c r="J30" s="76">
        <v>336012</v>
      </c>
      <c r="K30" s="76">
        <v>55908</v>
      </c>
      <c r="L30" s="77">
        <f t="shared" si="0"/>
        <v>99.7</v>
      </c>
      <c r="M30" s="78">
        <f t="shared" si="0"/>
        <v>24.7</v>
      </c>
      <c r="N30" s="79">
        <f t="shared" si="0"/>
        <v>99.4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66258</v>
      </c>
      <c r="D31" s="76">
        <v>0</v>
      </c>
      <c r="E31" s="76">
        <v>66258</v>
      </c>
      <c r="F31" s="76">
        <v>13119</v>
      </c>
      <c r="G31" s="116"/>
      <c r="H31" s="76">
        <v>66505</v>
      </c>
      <c r="I31" s="76">
        <v>0</v>
      </c>
      <c r="J31" s="76">
        <v>66505</v>
      </c>
      <c r="K31" s="76">
        <v>13171</v>
      </c>
      <c r="L31" s="77">
        <f t="shared" si="0"/>
        <v>100.4</v>
      </c>
      <c r="M31" s="78" t="str">
        <f t="shared" si="0"/>
        <v>-</v>
      </c>
      <c r="N31" s="79">
        <f t="shared" si="0"/>
        <v>100.4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115892</v>
      </c>
      <c r="D32" s="76">
        <v>0</v>
      </c>
      <c r="E32" s="76">
        <v>115892</v>
      </c>
      <c r="F32" s="76">
        <v>38046</v>
      </c>
      <c r="G32" s="116"/>
      <c r="H32" s="76">
        <v>115667</v>
      </c>
      <c r="I32" s="76">
        <v>0</v>
      </c>
      <c r="J32" s="76">
        <v>115667</v>
      </c>
      <c r="K32" s="76">
        <v>37970</v>
      </c>
      <c r="L32" s="77">
        <f t="shared" ref="L32:N36" si="1">IF(C32&gt;0,ROUND(H32/C32*100,1),"-")</f>
        <v>99.8</v>
      </c>
      <c r="M32" s="78" t="str">
        <f t="shared" si="1"/>
        <v>-</v>
      </c>
      <c r="N32" s="79">
        <f t="shared" si="1"/>
        <v>99.8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132130</v>
      </c>
      <c r="D33" s="76">
        <v>15630</v>
      </c>
      <c r="E33" s="76">
        <v>147760</v>
      </c>
      <c r="F33" s="76">
        <v>26190</v>
      </c>
      <c r="G33" s="116"/>
      <c r="H33" s="76">
        <v>132266</v>
      </c>
      <c r="I33" s="76">
        <v>2684</v>
      </c>
      <c r="J33" s="76">
        <v>134950</v>
      </c>
      <c r="K33" s="76">
        <v>26216</v>
      </c>
      <c r="L33" s="77">
        <f t="shared" si="1"/>
        <v>100.1</v>
      </c>
      <c r="M33" s="78">
        <f t="shared" si="1"/>
        <v>17.2</v>
      </c>
      <c r="N33" s="79">
        <f t="shared" si="1"/>
        <v>91.3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172747</v>
      </c>
      <c r="D34" s="76">
        <v>0</v>
      </c>
      <c r="E34" s="76">
        <v>172747</v>
      </c>
      <c r="F34" s="76">
        <v>34264</v>
      </c>
      <c r="G34" s="116"/>
      <c r="H34" s="76">
        <v>172747</v>
      </c>
      <c r="I34" s="76">
        <v>0</v>
      </c>
      <c r="J34" s="76">
        <v>172747</v>
      </c>
      <c r="K34" s="76">
        <v>34264</v>
      </c>
      <c r="L34" s="77">
        <f t="shared" si="1"/>
        <v>100</v>
      </c>
      <c r="M34" s="78" t="str">
        <f t="shared" si="1"/>
        <v>-</v>
      </c>
      <c r="N34" s="79">
        <f t="shared" si="1"/>
        <v>100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3624474</v>
      </c>
      <c r="D35" s="85">
        <f>SUM(D24:D34)</f>
        <v>26678</v>
      </c>
      <c r="E35" s="85">
        <f>SUM(E24:E34)</f>
        <v>3651152</v>
      </c>
      <c r="F35" s="85">
        <f>SUM(F24:F34)</f>
        <v>723625</v>
      </c>
      <c r="G35" s="119"/>
      <c r="H35" s="85">
        <f>SUM(H24:H34)</f>
        <v>3622679</v>
      </c>
      <c r="I35" s="85">
        <f>SUM(I24:I34)</f>
        <v>4631</v>
      </c>
      <c r="J35" s="85">
        <f>SUM(J24:J34)</f>
        <v>3627310</v>
      </c>
      <c r="K35" s="85">
        <f>SUM(K24:K34)</f>
        <v>723111</v>
      </c>
      <c r="L35" s="86">
        <f t="shared" si="1"/>
        <v>100</v>
      </c>
      <c r="M35" s="87">
        <f t="shared" si="1"/>
        <v>17.399999999999999</v>
      </c>
      <c r="N35" s="88">
        <f t="shared" si="1"/>
        <v>99.3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2">SUM(C35,C23)</f>
        <v>24755232</v>
      </c>
      <c r="D36" s="89">
        <f t="shared" si="2"/>
        <v>213044</v>
      </c>
      <c r="E36" s="89">
        <f t="shared" si="2"/>
        <v>24968276</v>
      </c>
      <c r="F36" s="89">
        <f t="shared" si="2"/>
        <v>4931739</v>
      </c>
      <c r="G36" s="120"/>
      <c r="H36" s="89">
        <f t="shared" si="2"/>
        <v>24696639</v>
      </c>
      <c r="I36" s="89">
        <f t="shared" si="2"/>
        <v>40757</v>
      </c>
      <c r="J36" s="89">
        <f t="shared" si="2"/>
        <v>24737396</v>
      </c>
      <c r="K36" s="89">
        <f t="shared" si="2"/>
        <v>4920226</v>
      </c>
      <c r="L36" s="90">
        <f t="shared" si="1"/>
        <v>99.8</v>
      </c>
      <c r="M36" s="91">
        <f t="shared" si="1"/>
        <v>19.100000000000001</v>
      </c>
      <c r="N36" s="92">
        <f t="shared" si="1"/>
        <v>99.1</v>
      </c>
    </row>
    <row r="38" spans="1:14" x14ac:dyDescent="0.15">
      <c r="B38" s="1" t="s">
        <v>390</v>
      </c>
      <c r="C38" s="1">
        <v>24755232</v>
      </c>
      <c r="D38" s="1">
        <v>213044</v>
      </c>
      <c r="E38" s="1">
        <v>24968276</v>
      </c>
      <c r="F38" s="1">
        <v>4931739</v>
      </c>
      <c r="G38" s="1">
        <v>0</v>
      </c>
      <c r="H38" s="1">
        <v>24696639</v>
      </c>
      <c r="I38" s="1">
        <v>40757</v>
      </c>
      <c r="J38" s="1">
        <v>24737396</v>
      </c>
      <c r="K38" s="1">
        <v>4920226</v>
      </c>
    </row>
    <row r="39" spans="1:14" x14ac:dyDescent="0.15">
      <c r="B39" s="1" t="s">
        <v>392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193</v>
      </c>
      <c r="D3" s="8" t="s">
        <v>118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119</v>
      </c>
      <c r="D8" s="41" t="s">
        <v>120</v>
      </c>
      <c r="E8" s="41" t="s">
        <v>121</v>
      </c>
      <c r="F8" s="41" t="s">
        <v>122</v>
      </c>
      <c r="G8" s="41" t="s">
        <v>123</v>
      </c>
      <c r="H8" s="41" t="s">
        <v>124</v>
      </c>
      <c r="I8" s="41" t="s">
        <v>125</v>
      </c>
      <c r="J8" s="41" t="s">
        <v>126</v>
      </c>
      <c r="K8" s="41" t="s">
        <v>127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35569701</v>
      </c>
      <c r="D9" s="130">
        <v>981078</v>
      </c>
      <c r="E9" s="130">
        <v>36550779</v>
      </c>
      <c r="F9" s="130">
        <v>0</v>
      </c>
      <c r="G9" s="130">
        <v>0</v>
      </c>
      <c r="H9" s="130">
        <v>35263308</v>
      </c>
      <c r="I9" s="130">
        <v>382662</v>
      </c>
      <c r="J9" s="130">
        <v>35645970</v>
      </c>
      <c r="K9" s="130">
        <v>0</v>
      </c>
      <c r="L9" s="72">
        <f t="shared" ref="L9:N31" si="0">IF(C9&gt;0,ROUND(H9/C9*100,1),"-")</f>
        <v>99.1</v>
      </c>
      <c r="M9" s="73">
        <f t="shared" si="0"/>
        <v>39</v>
      </c>
      <c r="N9" s="74">
        <f t="shared" si="0"/>
        <v>97.5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8322609</v>
      </c>
      <c r="D10" s="93">
        <v>594068</v>
      </c>
      <c r="E10" s="93">
        <v>8916677</v>
      </c>
      <c r="F10" s="93">
        <v>0</v>
      </c>
      <c r="G10" s="93">
        <v>0</v>
      </c>
      <c r="H10" s="93">
        <v>8192756</v>
      </c>
      <c r="I10" s="93">
        <v>139168</v>
      </c>
      <c r="J10" s="93">
        <v>8331924</v>
      </c>
      <c r="K10" s="93">
        <v>0</v>
      </c>
      <c r="L10" s="77">
        <f t="shared" si="0"/>
        <v>98.4</v>
      </c>
      <c r="M10" s="78">
        <f t="shared" si="0"/>
        <v>23.4</v>
      </c>
      <c r="N10" s="79">
        <f t="shared" si="0"/>
        <v>93.4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10081344</v>
      </c>
      <c r="D11" s="93">
        <v>730559</v>
      </c>
      <c r="E11" s="93">
        <v>10811903</v>
      </c>
      <c r="F11" s="93">
        <v>0</v>
      </c>
      <c r="G11" s="93">
        <v>0</v>
      </c>
      <c r="H11" s="93">
        <v>9946080</v>
      </c>
      <c r="I11" s="93">
        <v>117991</v>
      </c>
      <c r="J11" s="93">
        <v>10064071</v>
      </c>
      <c r="K11" s="93">
        <v>0</v>
      </c>
      <c r="L11" s="77">
        <f t="shared" si="0"/>
        <v>98.7</v>
      </c>
      <c r="M11" s="78">
        <f t="shared" si="0"/>
        <v>16.2</v>
      </c>
      <c r="N11" s="79">
        <f t="shared" si="0"/>
        <v>93.1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8159177</v>
      </c>
      <c r="D12" s="93">
        <v>206217</v>
      </c>
      <c r="E12" s="93">
        <v>8365394</v>
      </c>
      <c r="F12" s="93">
        <v>0</v>
      </c>
      <c r="G12" s="93">
        <v>0</v>
      </c>
      <c r="H12" s="93">
        <v>8097862</v>
      </c>
      <c r="I12" s="93">
        <v>41398</v>
      </c>
      <c r="J12" s="93">
        <v>8139260</v>
      </c>
      <c r="K12" s="93">
        <v>0</v>
      </c>
      <c r="L12" s="77">
        <f t="shared" si="0"/>
        <v>99.2</v>
      </c>
      <c r="M12" s="78">
        <f t="shared" si="0"/>
        <v>20.100000000000001</v>
      </c>
      <c r="N12" s="79">
        <f t="shared" si="0"/>
        <v>97.3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6538742</v>
      </c>
      <c r="D13" s="93">
        <v>506220</v>
      </c>
      <c r="E13" s="93">
        <v>7044962</v>
      </c>
      <c r="F13" s="93">
        <v>0</v>
      </c>
      <c r="G13" s="93">
        <v>0</v>
      </c>
      <c r="H13" s="93">
        <v>6423441</v>
      </c>
      <c r="I13" s="93">
        <v>106959</v>
      </c>
      <c r="J13" s="93">
        <v>6530400</v>
      </c>
      <c r="K13" s="93">
        <v>0</v>
      </c>
      <c r="L13" s="77">
        <f t="shared" si="0"/>
        <v>98.2</v>
      </c>
      <c r="M13" s="78">
        <f t="shared" si="0"/>
        <v>21.1</v>
      </c>
      <c r="N13" s="79">
        <f t="shared" si="0"/>
        <v>92.7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7110111</v>
      </c>
      <c r="D14" s="93">
        <v>594959</v>
      </c>
      <c r="E14" s="93">
        <v>7705070</v>
      </c>
      <c r="F14" s="93">
        <v>0</v>
      </c>
      <c r="G14" s="93">
        <v>0</v>
      </c>
      <c r="H14" s="93">
        <v>6917071</v>
      </c>
      <c r="I14" s="93">
        <v>120204</v>
      </c>
      <c r="J14" s="93">
        <v>7037275</v>
      </c>
      <c r="K14" s="93">
        <v>0</v>
      </c>
      <c r="L14" s="77">
        <f t="shared" si="0"/>
        <v>97.3</v>
      </c>
      <c r="M14" s="78">
        <f t="shared" si="0"/>
        <v>20.2</v>
      </c>
      <c r="N14" s="79">
        <f t="shared" si="0"/>
        <v>91.3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12579573</v>
      </c>
      <c r="D15" s="93">
        <v>980428</v>
      </c>
      <c r="E15" s="93">
        <v>13560001</v>
      </c>
      <c r="F15" s="93">
        <v>0</v>
      </c>
      <c r="G15" s="93">
        <v>0</v>
      </c>
      <c r="H15" s="93">
        <v>12384198</v>
      </c>
      <c r="I15" s="93">
        <v>185454</v>
      </c>
      <c r="J15" s="93">
        <v>12569652</v>
      </c>
      <c r="K15" s="93">
        <v>0</v>
      </c>
      <c r="L15" s="77">
        <f t="shared" si="0"/>
        <v>98.4</v>
      </c>
      <c r="M15" s="78">
        <f t="shared" si="0"/>
        <v>18.899999999999999</v>
      </c>
      <c r="N15" s="79">
        <f t="shared" si="0"/>
        <v>92.7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6236903</v>
      </c>
      <c r="D16" s="93">
        <v>382905</v>
      </c>
      <c r="E16" s="93">
        <v>6619808</v>
      </c>
      <c r="F16" s="93">
        <v>0</v>
      </c>
      <c r="G16" s="93">
        <v>0</v>
      </c>
      <c r="H16" s="93">
        <v>6163831</v>
      </c>
      <c r="I16" s="93">
        <v>74221</v>
      </c>
      <c r="J16" s="93">
        <v>6238052</v>
      </c>
      <c r="K16" s="93">
        <v>0</v>
      </c>
      <c r="L16" s="77">
        <f t="shared" si="0"/>
        <v>98.8</v>
      </c>
      <c r="M16" s="78">
        <f t="shared" si="0"/>
        <v>19.399999999999999</v>
      </c>
      <c r="N16" s="79">
        <f t="shared" si="0"/>
        <v>94.2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5073302</v>
      </c>
      <c r="D17" s="93">
        <v>260379</v>
      </c>
      <c r="E17" s="93">
        <v>5333681</v>
      </c>
      <c r="F17" s="93">
        <v>0</v>
      </c>
      <c r="G17" s="93">
        <v>0</v>
      </c>
      <c r="H17" s="93">
        <v>5025747</v>
      </c>
      <c r="I17" s="93">
        <v>68765</v>
      </c>
      <c r="J17" s="93">
        <v>5094512</v>
      </c>
      <c r="K17" s="93">
        <v>0</v>
      </c>
      <c r="L17" s="77">
        <f>IF(C17&gt;0,ROUND(H17/C17*100,1),"-")</f>
        <v>99.1</v>
      </c>
      <c r="M17" s="78">
        <f>IF(D17&gt;0,ROUND(I17/D17*100,1),"-")</f>
        <v>26.4</v>
      </c>
      <c r="N17" s="79">
        <f>IF(E17&gt;0,ROUND(J17/E17*100,1),"-")</f>
        <v>95.5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2156769</v>
      </c>
      <c r="D18" s="93">
        <v>155587</v>
      </c>
      <c r="E18" s="93">
        <v>2312356</v>
      </c>
      <c r="F18" s="93">
        <v>0</v>
      </c>
      <c r="G18" s="93">
        <v>0</v>
      </c>
      <c r="H18" s="93">
        <v>2129535</v>
      </c>
      <c r="I18" s="93">
        <v>23737</v>
      </c>
      <c r="J18" s="93">
        <v>2153272</v>
      </c>
      <c r="K18" s="93">
        <v>0</v>
      </c>
      <c r="L18" s="77">
        <f t="shared" si="0"/>
        <v>98.7</v>
      </c>
      <c r="M18" s="78">
        <f t="shared" si="0"/>
        <v>15.3</v>
      </c>
      <c r="N18" s="79">
        <f t="shared" si="0"/>
        <v>93.1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9465912</v>
      </c>
      <c r="D19" s="93">
        <v>956893</v>
      </c>
      <c r="E19" s="93">
        <v>10422805</v>
      </c>
      <c r="F19" s="93">
        <v>0</v>
      </c>
      <c r="G19" s="93">
        <v>0</v>
      </c>
      <c r="H19" s="93">
        <v>9318062</v>
      </c>
      <c r="I19" s="93">
        <v>191987</v>
      </c>
      <c r="J19" s="93">
        <v>9510049</v>
      </c>
      <c r="K19" s="93">
        <v>0</v>
      </c>
      <c r="L19" s="77">
        <f t="shared" si="0"/>
        <v>98.4</v>
      </c>
      <c r="M19" s="78">
        <f t="shared" si="0"/>
        <v>20.100000000000001</v>
      </c>
      <c r="N19" s="79">
        <f t="shared" si="0"/>
        <v>91.2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3415774</v>
      </c>
      <c r="D20" s="93">
        <v>114066</v>
      </c>
      <c r="E20" s="93">
        <v>3529840</v>
      </c>
      <c r="F20" s="93">
        <v>0</v>
      </c>
      <c r="G20" s="93">
        <v>0</v>
      </c>
      <c r="H20" s="93">
        <v>3402642</v>
      </c>
      <c r="I20" s="93">
        <v>49776</v>
      </c>
      <c r="J20" s="93">
        <v>3452418</v>
      </c>
      <c r="K20" s="93">
        <v>0</v>
      </c>
      <c r="L20" s="80">
        <f t="shared" si="0"/>
        <v>99.6</v>
      </c>
      <c r="M20" s="81">
        <f t="shared" si="0"/>
        <v>43.6</v>
      </c>
      <c r="N20" s="82">
        <f t="shared" si="0"/>
        <v>97.8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1676374</v>
      </c>
      <c r="D21" s="93">
        <v>499593</v>
      </c>
      <c r="E21" s="93">
        <v>2175967</v>
      </c>
      <c r="F21" s="93">
        <v>0</v>
      </c>
      <c r="G21" s="93">
        <v>0</v>
      </c>
      <c r="H21" s="93">
        <v>1643064</v>
      </c>
      <c r="I21" s="93">
        <v>28025</v>
      </c>
      <c r="J21" s="93">
        <v>1671089</v>
      </c>
      <c r="K21" s="93">
        <v>0</v>
      </c>
      <c r="L21" s="77">
        <f t="shared" si="0"/>
        <v>98</v>
      </c>
      <c r="M21" s="78">
        <f t="shared" si="0"/>
        <v>5.6</v>
      </c>
      <c r="N21" s="79">
        <f t="shared" si="0"/>
        <v>76.8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4076047</v>
      </c>
      <c r="D22" s="94">
        <v>200460</v>
      </c>
      <c r="E22" s="94">
        <v>4276507</v>
      </c>
      <c r="F22" s="94">
        <v>0</v>
      </c>
      <c r="G22" s="94">
        <v>0</v>
      </c>
      <c r="H22" s="94">
        <v>4041865</v>
      </c>
      <c r="I22" s="94">
        <v>48944</v>
      </c>
      <c r="J22" s="94">
        <v>4090809</v>
      </c>
      <c r="K22" s="94">
        <v>0</v>
      </c>
      <c r="L22" s="95">
        <f t="shared" si="0"/>
        <v>99.2</v>
      </c>
      <c r="M22" s="96">
        <f t="shared" si="0"/>
        <v>24.4</v>
      </c>
      <c r="N22" s="97">
        <f t="shared" si="0"/>
        <v>95.7</v>
      </c>
    </row>
    <row r="23" spans="1:14" s="21" customFormat="1" ht="24.95" customHeight="1" x14ac:dyDescent="0.2">
      <c r="A23" s="58"/>
      <c r="B23" s="59" t="s">
        <v>344</v>
      </c>
      <c r="C23" s="85">
        <f t="shared" ref="C23:K23" si="1">SUM(C9:C22)</f>
        <v>120462338</v>
      </c>
      <c r="D23" s="85">
        <f t="shared" si="1"/>
        <v>7163412</v>
      </c>
      <c r="E23" s="85">
        <f t="shared" si="1"/>
        <v>127625750</v>
      </c>
      <c r="F23" s="85">
        <f t="shared" si="1"/>
        <v>0</v>
      </c>
      <c r="G23" s="85">
        <f t="shared" si="1"/>
        <v>0</v>
      </c>
      <c r="H23" s="85">
        <f t="shared" si="1"/>
        <v>118949462</v>
      </c>
      <c r="I23" s="85">
        <f t="shared" si="1"/>
        <v>1579291</v>
      </c>
      <c r="J23" s="85">
        <f t="shared" si="1"/>
        <v>120528753</v>
      </c>
      <c r="K23" s="85">
        <f t="shared" si="1"/>
        <v>0</v>
      </c>
      <c r="L23" s="86">
        <f t="shared" si="0"/>
        <v>98.7</v>
      </c>
      <c r="M23" s="87">
        <f t="shared" si="0"/>
        <v>22</v>
      </c>
      <c r="N23" s="88">
        <f t="shared" si="0"/>
        <v>94.4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3008766</v>
      </c>
      <c r="D24" s="71">
        <v>138272</v>
      </c>
      <c r="E24" s="71">
        <v>3147038</v>
      </c>
      <c r="F24" s="71">
        <v>0</v>
      </c>
      <c r="G24" s="71">
        <v>0</v>
      </c>
      <c r="H24" s="71">
        <v>2968322</v>
      </c>
      <c r="I24" s="71">
        <v>21313</v>
      </c>
      <c r="J24" s="71">
        <v>2989635</v>
      </c>
      <c r="K24" s="71">
        <v>0</v>
      </c>
      <c r="L24" s="72">
        <f t="shared" si="0"/>
        <v>98.7</v>
      </c>
      <c r="M24" s="73">
        <f t="shared" si="0"/>
        <v>15.4</v>
      </c>
      <c r="N24" s="74">
        <f t="shared" si="0"/>
        <v>95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1081931</v>
      </c>
      <c r="D25" s="76">
        <v>164888</v>
      </c>
      <c r="E25" s="76">
        <v>1246819</v>
      </c>
      <c r="F25" s="76">
        <v>0</v>
      </c>
      <c r="G25" s="76">
        <v>0</v>
      </c>
      <c r="H25" s="76">
        <v>1056658</v>
      </c>
      <c r="I25" s="76">
        <v>21702</v>
      </c>
      <c r="J25" s="76">
        <v>1078360</v>
      </c>
      <c r="K25" s="76">
        <v>0</v>
      </c>
      <c r="L25" s="77">
        <f t="shared" si="0"/>
        <v>97.7</v>
      </c>
      <c r="M25" s="78">
        <f t="shared" si="0"/>
        <v>13.2</v>
      </c>
      <c r="N25" s="79">
        <f t="shared" si="0"/>
        <v>86.5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886401</v>
      </c>
      <c r="D26" s="76">
        <v>54885</v>
      </c>
      <c r="E26" s="76">
        <v>941286</v>
      </c>
      <c r="F26" s="76">
        <v>0</v>
      </c>
      <c r="G26" s="76">
        <v>0</v>
      </c>
      <c r="H26" s="76">
        <v>868557</v>
      </c>
      <c r="I26" s="76">
        <v>9077</v>
      </c>
      <c r="J26" s="76">
        <v>877634</v>
      </c>
      <c r="K26" s="76">
        <v>0</v>
      </c>
      <c r="L26" s="77">
        <f t="shared" si="0"/>
        <v>98</v>
      </c>
      <c r="M26" s="78">
        <f t="shared" si="0"/>
        <v>16.5</v>
      </c>
      <c r="N26" s="79">
        <f t="shared" si="0"/>
        <v>93.2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1106934</v>
      </c>
      <c r="D27" s="76">
        <v>70290</v>
      </c>
      <c r="E27" s="76">
        <v>1177224</v>
      </c>
      <c r="F27" s="76">
        <v>0</v>
      </c>
      <c r="G27" s="76">
        <v>0</v>
      </c>
      <c r="H27" s="76">
        <v>1096900</v>
      </c>
      <c r="I27" s="76">
        <v>6108</v>
      </c>
      <c r="J27" s="76">
        <v>1103008</v>
      </c>
      <c r="K27" s="76">
        <v>0</v>
      </c>
      <c r="L27" s="77">
        <f t="shared" si="0"/>
        <v>99.1</v>
      </c>
      <c r="M27" s="78">
        <f t="shared" si="0"/>
        <v>8.6999999999999993</v>
      </c>
      <c r="N27" s="79">
        <f t="shared" si="0"/>
        <v>93.7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3038266</v>
      </c>
      <c r="D28" s="76">
        <v>71224</v>
      </c>
      <c r="E28" s="76">
        <v>3109490</v>
      </c>
      <c r="F28" s="76">
        <v>0</v>
      </c>
      <c r="G28" s="76">
        <v>0</v>
      </c>
      <c r="H28" s="76">
        <v>3025720</v>
      </c>
      <c r="I28" s="76">
        <v>13955</v>
      </c>
      <c r="J28" s="76">
        <v>3039675</v>
      </c>
      <c r="K28" s="76">
        <v>0</v>
      </c>
      <c r="L28" s="77">
        <f t="shared" si="0"/>
        <v>99.6</v>
      </c>
      <c r="M28" s="78">
        <f t="shared" si="0"/>
        <v>19.600000000000001</v>
      </c>
      <c r="N28" s="79">
        <f t="shared" si="0"/>
        <v>97.8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2548291</v>
      </c>
      <c r="D29" s="76">
        <v>189215</v>
      </c>
      <c r="E29" s="76">
        <v>2737506</v>
      </c>
      <c r="F29" s="76">
        <v>0</v>
      </c>
      <c r="G29" s="76">
        <v>0</v>
      </c>
      <c r="H29" s="76">
        <v>2506044</v>
      </c>
      <c r="I29" s="76">
        <v>35640</v>
      </c>
      <c r="J29" s="76">
        <v>2541684</v>
      </c>
      <c r="K29" s="76">
        <v>0</v>
      </c>
      <c r="L29" s="77">
        <f t="shared" si="0"/>
        <v>98.3</v>
      </c>
      <c r="M29" s="78">
        <f t="shared" si="0"/>
        <v>18.8</v>
      </c>
      <c r="N29" s="79">
        <f t="shared" si="0"/>
        <v>92.8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1765107</v>
      </c>
      <c r="D30" s="76">
        <v>45327</v>
      </c>
      <c r="E30" s="76">
        <v>1810434</v>
      </c>
      <c r="F30" s="76">
        <v>0</v>
      </c>
      <c r="G30" s="76">
        <v>0</v>
      </c>
      <c r="H30" s="76">
        <v>1755833</v>
      </c>
      <c r="I30" s="76">
        <v>4611</v>
      </c>
      <c r="J30" s="76">
        <v>1760444</v>
      </c>
      <c r="K30" s="76">
        <v>0</v>
      </c>
      <c r="L30" s="77">
        <f t="shared" si="0"/>
        <v>99.5</v>
      </c>
      <c r="M30" s="78">
        <f t="shared" si="0"/>
        <v>10.199999999999999</v>
      </c>
      <c r="N30" s="79">
        <f t="shared" si="0"/>
        <v>97.2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813008</v>
      </c>
      <c r="D31" s="76">
        <v>41951</v>
      </c>
      <c r="E31" s="76">
        <v>854959</v>
      </c>
      <c r="F31" s="76">
        <v>0</v>
      </c>
      <c r="G31" s="76">
        <v>0</v>
      </c>
      <c r="H31" s="76">
        <v>806304</v>
      </c>
      <c r="I31" s="76">
        <v>10219</v>
      </c>
      <c r="J31" s="76">
        <v>816523</v>
      </c>
      <c r="K31" s="76">
        <v>0</v>
      </c>
      <c r="L31" s="77">
        <f t="shared" si="0"/>
        <v>99.2</v>
      </c>
      <c r="M31" s="78">
        <f t="shared" si="0"/>
        <v>24.4</v>
      </c>
      <c r="N31" s="79">
        <f t="shared" si="0"/>
        <v>95.5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1967506</v>
      </c>
      <c r="D32" s="76">
        <v>54378</v>
      </c>
      <c r="E32" s="76">
        <v>2021884</v>
      </c>
      <c r="F32" s="76">
        <v>0</v>
      </c>
      <c r="G32" s="76">
        <v>0</v>
      </c>
      <c r="H32" s="76">
        <v>1947870</v>
      </c>
      <c r="I32" s="76">
        <v>20021</v>
      </c>
      <c r="J32" s="76">
        <v>1967891</v>
      </c>
      <c r="K32" s="76">
        <v>0</v>
      </c>
      <c r="L32" s="77">
        <f t="shared" ref="L32:N36" si="2">IF(C32&gt;0,ROUND(H32/C32*100,1),"-")</f>
        <v>99</v>
      </c>
      <c r="M32" s="78">
        <f t="shared" si="2"/>
        <v>36.799999999999997</v>
      </c>
      <c r="N32" s="79">
        <f t="shared" si="2"/>
        <v>97.3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3338028</v>
      </c>
      <c r="D33" s="76">
        <v>324290</v>
      </c>
      <c r="E33" s="76">
        <v>3662318</v>
      </c>
      <c r="F33" s="76">
        <v>0</v>
      </c>
      <c r="G33" s="76">
        <v>0</v>
      </c>
      <c r="H33" s="76">
        <v>3268428</v>
      </c>
      <c r="I33" s="76">
        <v>63979</v>
      </c>
      <c r="J33" s="76">
        <v>3332407</v>
      </c>
      <c r="K33" s="76">
        <v>0</v>
      </c>
      <c r="L33" s="77">
        <f t="shared" si="2"/>
        <v>97.9</v>
      </c>
      <c r="M33" s="78">
        <f t="shared" si="2"/>
        <v>19.7</v>
      </c>
      <c r="N33" s="79">
        <f t="shared" si="2"/>
        <v>91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1103483</v>
      </c>
      <c r="D34" s="76">
        <v>116698</v>
      </c>
      <c r="E34" s="76">
        <v>1220181</v>
      </c>
      <c r="F34" s="76">
        <v>0</v>
      </c>
      <c r="G34" s="76">
        <v>0</v>
      </c>
      <c r="H34" s="76">
        <v>1078282</v>
      </c>
      <c r="I34" s="76">
        <v>24834</v>
      </c>
      <c r="J34" s="76">
        <v>1103116</v>
      </c>
      <c r="K34" s="76">
        <v>0</v>
      </c>
      <c r="L34" s="77">
        <f t="shared" si="2"/>
        <v>97.7</v>
      </c>
      <c r="M34" s="78">
        <f t="shared" si="2"/>
        <v>21.3</v>
      </c>
      <c r="N34" s="79">
        <f t="shared" si="2"/>
        <v>90.4</v>
      </c>
    </row>
    <row r="35" spans="1:14" s="21" customFormat="1" ht="24.95" customHeight="1" x14ac:dyDescent="0.2">
      <c r="A35" s="58"/>
      <c r="B35" s="59" t="s">
        <v>343</v>
      </c>
      <c r="C35" s="85">
        <f t="shared" ref="C35:K35" si="3">SUM(C24:C34)</f>
        <v>20657721</v>
      </c>
      <c r="D35" s="85">
        <f t="shared" si="3"/>
        <v>1271418</v>
      </c>
      <c r="E35" s="85">
        <f t="shared" si="3"/>
        <v>21929139</v>
      </c>
      <c r="F35" s="85">
        <f t="shared" si="3"/>
        <v>0</v>
      </c>
      <c r="G35" s="85">
        <f t="shared" si="3"/>
        <v>0</v>
      </c>
      <c r="H35" s="85">
        <f t="shared" si="3"/>
        <v>20378918</v>
      </c>
      <c r="I35" s="85">
        <f t="shared" si="3"/>
        <v>231459</v>
      </c>
      <c r="J35" s="85">
        <f t="shared" si="3"/>
        <v>20610377</v>
      </c>
      <c r="K35" s="85">
        <f t="shared" si="3"/>
        <v>0</v>
      </c>
      <c r="L35" s="86">
        <f t="shared" si="2"/>
        <v>98.7</v>
      </c>
      <c r="M35" s="87">
        <f t="shared" si="2"/>
        <v>18.2</v>
      </c>
      <c r="N35" s="88">
        <f t="shared" si="2"/>
        <v>94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SUM(C35,C23)</f>
        <v>141120059</v>
      </c>
      <c r="D36" s="89">
        <f t="shared" si="4"/>
        <v>8434830</v>
      </c>
      <c r="E36" s="89">
        <f t="shared" si="4"/>
        <v>149554889</v>
      </c>
      <c r="F36" s="89">
        <f t="shared" si="4"/>
        <v>0</v>
      </c>
      <c r="G36" s="89">
        <f t="shared" si="4"/>
        <v>0</v>
      </c>
      <c r="H36" s="89">
        <f t="shared" si="4"/>
        <v>139328380</v>
      </c>
      <c r="I36" s="89">
        <f t="shared" si="4"/>
        <v>1810750</v>
      </c>
      <c r="J36" s="89">
        <f t="shared" si="4"/>
        <v>141139130</v>
      </c>
      <c r="K36" s="89">
        <f t="shared" si="4"/>
        <v>0</v>
      </c>
      <c r="L36" s="90">
        <f t="shared" si="2"/>
        <v>98.7</v>
      </c>
      <c r="M36" s="91">
        <f t="shared" si="2"/>
        <v>21.5</v>
      </c>
      <c r="N36" s="92">
        <f t="shared" si="2"/>
        <v>94.4</v>
      </c>
    </row>
    <row r="38" spans="1:14" x14ac:dyDescent="0.15">
      <c r="B38" s="1" t="s">
        <v>390</v>
      </c>
      <c r="C38" s="1">
        <v>141120059</v>
      </c>
      <c r="D38" s="1">
        <v>8434830</v>
      </c>
      <c r="E38" s="1">
        <v>149554889</v>
      </c>
      <c r="F38" s="1">
        <v>0</v>
      </c>
      <c r="G38" s="1">
        <v>0</v>
      </c>
      <c r="H38" s="1">
        <v>139328380</v>
      </c>
      <c r="I38" s="1">
        <v>1810750</v>
      </c>
      <c r="J38" s="1">
        <v>141139130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399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194</v>
      </c>
      <c r="D3" s="8" t="s">
        <v>128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129</v>
      </c>
      <c r="D8" s="41" t="s">
        <v>130</v>
      </c>
      <c r="E8" s="41" t="s">
        <v>131</v>
      </c>
      <c r="F8" s="41" t="s">
        <v>132</v>
      </c>
      <c r="G8" s="41" t="s">
        <v>133</v>
      </c>
      <c r="H8" s="41" t="s">
        <v>134</v>
      </c>
      <c r="I8" s="41" t="s">
        <v>135</v>
      </c>
      <c r="J8" s="41" t="s">
        <v>136</v>
      </c>
      <c r="K8" s="41" t="s">
        <v>137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35435254</v>
      </c>
      <c r="D9" s="130">
        <v>981078</v>
      </c>
      <c r="E9" s="130">
        <v>36416332</v>
      </c>
      <c r="F9" s="130">
        <v>0</v>
      </c>
      <c r="G9" s="130">
        <v>0</v>
      </c>
      <c r="H9" s="130">
        <v>35128861</v>
      </c>
      <c r="I9" s="130">
        <v>382662</v>
      </c>
      <c r="J9" s="130">
        <v>35511523</v>
      </c>
      <c r="K9" s="130">
        <v>0</v>
      </c>
      <c r="L9" s="72">
        <f t="shared" ref="L9:N31" si="0">IF(C9&gt;0,ROUND(H9/C9*100,1),"-")</f>
        <v>99.1</v>
      </c>
      <c r="M9" s="73">
        <f t="shared" si="0"/>
        <v>39</v>
      </c>
      <c r="N9" s="74">
        <f t="shared" si="0"/>
        <v>97.5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8298646</v>
      </c>
      <c r="D10" s="93">
        <v>594068</v>
      </c>
      <c r="E10" s="93">
        <v>8892714</v>
      </c>
      <c r="F10" s="93">
        <v>0</v>
      </c>
      <c r="G10" s="93">
        <v>0</v>
      </c>
      <c r="H10" s="93">
        <v>8168793</v>
      </c>
      <c r="I10" s="93">
        <v>139168</v>
      </c>
      <c r="J10" s="93">
        <v>8307961</v>
      </c>
      <c r="K10" s="93">
        <v>0</v>
      </c>
      <c r="L10" s="77">
        <f t="shared" si="0"/>
        <v>98.4</v>
      </c>
      <c r="M10" s="78">
        <f t="shared" si="0"/>
        <v>23.4</v>
      </c>
      <c r="N10" s="79">
        <f t="shared" si="0"/>
        <v>93.4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9829658</v>
      </c>
      <c r="D11" s="93">
        <v>730559</v>
      </c>
      <c r="E11" s="93">
        <v>10560217</v>
      </c>
      <c r="F11" s="93">
        <v>0</v>
      </c>
      <c r="G11" s="93">
        <v>0</v>
      </c>
      <c r="H11" s="93">
        <v>9694394</v>
      </c>
      <c r="I11" s="93">
        <v>117991</v>
      </c>
      <c r="J11" s="93">
        <v>9812385</v>
      </c>
      <c r="K11" s="93">
        <v>0</v>
      </c>
      <c r="L11" s="77">
        <f t="shared" si="0"/>
        <v>98.6</v>
      </c>
      <c r="M11" s="78">
        <f t="shared" si="0"/>
        <v>16.2</v>
      </c>
      <c r="N11" s="79">
        <f t="shared" si="0"/>
        <v>92.9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8143806</v>
      </c>
      <c r="D12" s="93">
        <v>206217</v>
      </c>
      <c r="E12" s="93">
        <v>8350023</v>
      </c>
      <c r="F12" s="93">
        <v>0</v>
      </c>
      <c r="G12" s="93">
        <v>0</v>
      </c>
      <c r="H12" s="93">
        <v>8082491</v>
      </c>
      <c r="I12" s="93">
        <v>41398</v>
      </c>
      <c r="J12" s="93">
        <v>8123889</v>
      </c>
      <c r="K12" s="93">
        <v>0</v>
      </c>
      <c r="L12" s="77">
        <f t="shared" si="0"/>
        <v>99.2</v>
      </c>
      <c r="M12" s="78">
        <f t="shared" si="0"/>
        <v>20.100000000000001</v>
      </c>
      <c r="N12" s="79">
        <f t="shared" si="0"/>
        <v>97.3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6524644</v>
      </c>
      <c r="D13" s="93">
        <v>506220</v>
      </c>
      <c r="E13" s="93">
        <v>7030864</v>
      </c>
      <c r="F13" s="93">
        <v>0</v>
      </c>
      <c r="G13" s="93">
        <v>0</v>
      </c>
      <c r="H13" s="93">
        <v>6409343</v>
      </c>
      <c r="I13" s="93">
        <v>106959</v>
      </c>
      <c r="J13" s="93">
        <v>6516302</v>
      </c>
      <c r="K13" s="93">
        <v>0</v>
      </c>
      <c r="L13" s="77">
        <f t="shared" si="0"/>
        <v>98.2</v>
      </c>
      <c r="M13" s="78">
        <f t="shared" si="0"/>
        <v>21.1</v>
      </c>
      <c r="N13" s="79">
        <f t="shared" si="0"/>
        <v>92.7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6526203</v>
      </c>
      <c r="D14" s="93">
        <v>594959</v>
      </c>
      <c r="E14" s="93">
        <v>7121162</v>
      </c>
      <c r="F14" s="93">
        <v>0</v>
      </c>
      <c r="G14" s="93">
        <v>0</v>
      </c>
      <c r="H14" s="93">
        <v>6333163</v>
      </c>
      <c r="I14" s="93">
        <v>120204</v>
      </c>
      <c r="J14" s="93">
        <v>6453367</v>
      </c>
      <c r="K14" s="93">
        <v>0</v>
      </c>
      <c r="L14" s="77">
        <f t="shared" si="0"/>
        <v>97</v>
      </c>
      <c r="M14" s="78">
        <f t="shared" si="0"/>
        <v>20.2</v>
      </c>
      <c r="N14" s="79">
        <f t="shared" si="0"/>
        <v>90.6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12562630</v>
      </c>
      <c r="D15" s="93">
        <v>980428</v>
      </c>
      <c r="E15" s="93">
        <v>13543058</v>
      </c>
      <c r="F15" s="93">
        <v>0</v>
      </c>
      <c r="G15" s="93">
        <v>0</v>
      </c>
      <c r="H15" s="93">
        <v>12367255</v>
      </c>
      <c r="I15" s="93">
        <v>185454</v>
      </c>
      <c r="J15" s="93">
        <v>12552709</v>
      </c>
      <c r="K15" s="93">
        <v>0</v>
      </c>
      <c r="L15" s="77">
        <f t="shared" si="0"/>
        <v>98.4</v>
      </c>
      <c r="M15" s="78">
        <f t="shared" si="0"/>
        <v>18.899999999999999</v>
      </c>
      <c r="N15" s="79">
        <f t="shared" si="0"/>
        <v>92.7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6235267</v>
      </c>
      <c r="D16" s="93">
        <v>382905</v>
      </c>
      <c r="E16" s="93">
        <v>6618172</v>
      </c>
      <c r="F16" s="93">
        <v>0</v>
      </c>
      <c r="G16" s="93">
        <v>0</v>
      </c>
      <c r="H16" s="93">
        <v>6162195</v>
      </c>
      <c r="I16" s="93">
        <v>74221</v>
      </c>
      <c r="J16" s="93">
        <v>6236416</v>
      </c>
      <c r="K16" s="93">
        <v>0</v>
      </c>
      <c r="L16" s="77">
        <f t="shared" si="0"/>
        <v>98.8</v>
      </c>
      <c r="M16" s="78">
        <f t="shared" si="0"/>
        <v>19.399999999999999</v>
      </c>
      <c r="N16" s="79">
        <f t="shared" si="0"/>
        <v>94.2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5064543</v>
      </c>
      <c r="D17" s="93">
        <v>260379</v>
      </c>
      <c r="E17" s="93">
        <v>5324922</v>
      </c>
      <c r="F17" s="93">
        <v>0</v>
      </c>
      <c r="G17" s="93">
        <v>0</v>
      </c>
      <c r="H17" s="93">
        <v>5016988</v>
      </c>
      <c r="I17" s="93">
        <v>68765</v>
      </c>
      <c r="J17" s="93">
        <v>5085753</v>
      </c>
      <c r="K17" s="93">
        <v>0</v>
      </c>
      <c r="L17" s="77">
        <f>IF(C17&gt;0,ROUND(H17/C17*100,1),"-")</f>
        <v>99.1</v>
      </c>
      <c r="M17" s="78">
        <f>IF(D17&gt;0,ROUND(I17/D17*100,1),"-")</f>
        <v>26.4</v>
      </c>
      <c r="N17" s="79">
        <f>IF(E17&gt;0,ROUND(J17/E17*100,1),"-")</f>
        <v>95.5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2143983</v>
      </c>
      <c r="D18" s="93">
        <v>155587</v>
      </c>
      <c r="E18" s="93">
        <v>2299570</v>
      </c>
      <c r="F18" s="93">
        <v>0</v>
      </c>
      <c r="G18" s="93">
        <v>0</v>
      </c>
      <c r="H18" s="93">
        <v>2116749</v>
      </c>
      <c r="I18" s="93">
        <v>23737</v>
      </c>
      <c r="J18" s="93">
        <v>2140486</v>
      </c>
      <c r="K18" s="93">
        <v>0</v>
      </c>
      <c r="L18" s="77">
        <f t="shared" si="0"/>
        <v>98.7</v>
      </c>
      <c r="M18" s="78">
        <f t="shared" si="0"/>
        <v>15.3</v>
      </c>
      <c r="N18" s="79">
        <f t="shared" si="0"/>
        <v>93.1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9384709</v>
      </c>
      <c r="D19" s="93">
        <v>956893</v>
      </c>
      <c r="E19" s="93">
        <v>10341602</v>
      </c>
      <c r="F19" s="93">
        <v>0</v>
      </c>
      <c r="G19" s="93">
        <v>0</v>
      </c>
      <c r="H19" s="93">
        <v>9236859</v>
      </c>
      <c r="I19" s="93">
        <v>191987</v>
      </c>
      <c r="J19" s="93">
        <v>9428846</v>
      </c>
      <c r="K19" s="93">
        <v>0</v>
      </c>
      <c r="L19" s="77">
        <f t="shared" si="0"/>
        <v>98.4</v>
      </c>
      <c r="M19" s="78">
        <f t="shared" si="0"/>
        <v>20.100000000000001</v>
      </c>
      <c r="N19" s="79">
        <f t="shared" si="0"/>
        <v>91.2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3406104</v>
      </c>
      <c r="D20" s="93">
        <v>114066</v>
      </c>
      <c r="E20" s="93">
        <v>3520170</v>
      </c>
      <c r="F20" s="93">
        <v>0</v>
      </c>
      <c r="G20" s="93">
        <v>0</v>
      </c>
      <c r="H20" s="93">
        <v>3392972</v>
      </c>
      <c r="I20" s="93">
        <v>49776</v>
      </c>
      <c r="J20" s="93">
        <v>3442748</v>
      </c>
      <c r="K20" s="93">
        <v>0</v>
      </c>
      <c r="L20" s="80">
        <f t="shared" si="0"/>
        <v>99.6</v>
      </c>
      <c r="M20" s="81">
        <f t="shared" si="0"/>
        <v>43.6</v>
      </c>
      <c r="N20" s="82">
        <f t="shared" si="0"/>
        <v>97.8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1675345</v>
      </c>
      <c r="D21" s="93">
        <v>499593</v>
      </c>
      <c r="E21" s="93">
        <v>2174938</v>
      </c>
      <c r="F21" s="93">
        <v>0</v>
      </c>
      <c r="G21" s="93">
        <v>0</v>
      </c>
      <c r="H21" s="93">
        <v>1642035</v>
      </c>
      <c r="I21" s="93">
        <v>28025</v>
      </c>
      <c r="J21" s="93">
        <v>1670060</v>
      </c>
      <c r="K21" s="93">
        <v>0</v>
      </c>
      <c r="L21" s="77">
        <f t="shared" si="0"/>
        <v>98</v>
      </c>
      <c r="M21" s="78">
        <f t="shared" si="0"/>
        <v>5.6</v>
      </c>
      <c r="N21" s="79">
        <f t="shared" si="0"/>
        <v>76.8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4070321</v>
      </c>
      <c r="D22" s="94">
        <v>200460</v>
      </c>
      <c r="E22" s="94">
        <v>4270781</v>
      </c>
      <c r="F22" s="94">
        <v>0</v>
      </c>
      <c r="G22" s="94">
        <v>0</v>
      </c>
      <c r="H22" s="94">
        <v>4036139</v>
      </c>
      <c r="I22" s="94">
        <v>48944</v>
      </c>
      <c r="J22" s="94">
        <v>4085083</v>
      </c>
      <c r="K22" s="94">
        <v>0</v>
      </c>
      <c r="L22" s="95">
        <f t="shared" si="0"/>
        <v>99.2</v>
      </c>
      <c r="M22" s="96">
        <f t="shared" si="0"/>
        <v>24.4</v>
      </c>
      <c r="N22" s="97">
        <f t="shared" si="0"/>
        <v>95.7</v>
      </c>
    </row>
    <row r="23" spans="1:14" s="21" customFormat="1" ht="24.95" customHeight="1" x14ac:dyDescent="0.2">
      <c r="A23" s="58"/>
      <c r="B23" s="59" t="s">
        <v>344</v>
      </c>
      <c r="C23" s="85">
        <f t="shared" ref="C23:K23" si="1">SUM(C9:C22)</f>
        <v>119301113</v>
      </c>
      <c r="D23" s="85">
        <f t="shared" si="1"/>
        <v>7163412</v>
      </c>
      <c r="E23" s="85">
        <f t="shared" si="1"/>
        <v>126464525</v>
      </c>
      <c r="F23" s="85">
        <f t="shared" si="1"/>
        <v>0</v>
      </c>
      <c r="G23" s="85">
        <f t="shared" si="1"/>
        <v>0</v>
      </c>
      <c r="H23" s="85">
        <f t="shared" si="1"/>
        <v>117788237</v>
      </c>
      <c r="I23" s="85">
        <f t="shared" si="1"/>
        <v>1579291</v>
      </c>
      <c r="J23" s="85">
        <f t="shared" si="1"/>
        <v>119367528</v>
      </c>
      <c r="K23" s="85">
        <f t="shared" si="1"/>
        <v>0</v>
      </c>
      <c r="L23" s="86">
        <f t="shared" si="0"/>
        <v>98.7</v>
      </c>
      <c r="M23" s="87">
        <f t="shared" si="0"/>
        <v>22</v>
      </c>
      <c r="N23" s="88">
        <f t="shared" si="0"/>
        <v>94.4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3005074</v>
      </c>
      <c r="D24" s="71">
        <v>138272</v>
      </c>
      <c r="E24" s="71">
        <v>3143346</v>
      </c>
      <c r="F24" s="71">
        <v>0</v>
      </c>
      <c r="G24" s="71">
        <v>0</v>
      </c>
      <c r="H24" s="71">
        <v>2964630</v>
      </c>
      <c r="I24" s="71">
        <v>21313</v>
      </c>
      <c r="J24" s="71">
        <v>2985943</v>
      </c>
      <c r="K24" s="71">
        <v>0</v>
      </c>
      <c r="L24" s="72">
        <f t="shared" si="0"/>
        <v>98.7</v>
      </c>
      <c r="M24" s="73">
        <f t="shared" si="0"/>
        <v>15.4</v>
      </c>
      <c r="N24" s="74">
        <f t="shared" si="0"/>
        <v>95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1079554</v>
      </c>
      <c r="D25" s="76">
        <v>164888</v>
      </c>
      <c r="E25" s="76">
        <v>1244442</v>
      </c>
      <c r="F25" s="76">
        <v>0</v>
      </c>
      <c r="G25" s="76">
        <v>0</v>
      </c>
      <c r="H25" s="76">
        <v>1054281</v>
      </c>
      <c r="I25" s="76">
        <v>21702</v>
      </c>
      <c r="J25" s="76">
        <v>1075983</v>
      </c>
      <c r="K25" s="76">
        <v>0</v>
      </c>
      <c r="L25" s="77">
        <f t="shared" si="0"/>
        <v>97.7</v>
      </c>
      <c r="M25" s="78">
        <f t="shared" si="0"/>
        <v>13.2</v>
      </c>
      <c r="N25" s="79">
        <f t="shared" si="0"/>
        <v>86.5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886190</v>
      </c>
      <c r="D26" s="76">
        <v>54885</v>
      </c>
      <c r="E26" s="76">
        <v>941075</v>
      </c>
      <c r="F26" s="76">
        <v>0</v>
      </c>
      <c r="G26" s="76">
        <v>0</v>
      </c>
      <c r="H26" s="76">
        <v>868346</v>
      </c>
      <c r="I26" s="76">
        <v>9077</v>
      </c>
      <c r="J26" s="76">
        <v>877423</v>
      </c>
      <c r="K26" s="76">
        <v>0</v>
      </c>
      <c r="L26" s="77">
        <f t="shared" si="0"/>
        <v>98</v>
      </c>
      <c r="M26" s="78">
        <f t="shared" si="0"/>
        <v>16.5</v>
      </c>
      <c r="N26" s="79">
        <f t="shared" si="0"/>
        <v>93.2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1106861</v>
      </c>
      <c r="D27" s="76">
        <v>70290</v>
      </c>
      <c r="E27" s="76">
        <v>1177151</v>
      </c>
      <c r="F27" s="76">
        <v>0</v>
      </c>
      <c r="G27" s="76">
        <v>0</v>
      </c>
      <c r="H27" s="76">
        <v>1096827</v>
      </c>
      <c r="I27" s="76">
        <v>6108</v>
      </c>
      <c r="J27" s="76">
        <v>1102935</v>
      </c>
      <c r="K27" s="76">
        <v>0</v>
      </c>
      <c r="L27" s="77">
        <f t="shared" si="0"/>
        <v>99.1</v>
      </c>
      <c r="M27" s="78">
        <f t="shared" si="0"/>
        <v>8.6999999999999993</v>
      </c>
      <c r="N27" s="79">
        <f t="shared" si="0"/>
        <v>93.7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3035936</v>
      </c>
      <c r="D28" s="76">
        <v>71224</v>
      </c>
      <c r="E28" s="76">
        <v>3107160</v>
      </c>
      <c r="F28" s="76">
        <v>0</v>
      </c>
      <c r="G28" s="76">
        <v>0</v>
      </c>
      <c r="H28" s="76">
        <v>3023390</v>
      </c>
      <c r="I28" s="76">
        <v>13955</v>
      </c>
      <c r="J28" s="76">
        <v>3037345</v>
      </c>
      <c r="K28" s="76">
        <v>0</v>
      </c>
      <c r="L28" s="77">
        <f t="shared" si="0"/>
        <v>99.6</v>
      </c>
      <c r="M28" s="78">
        <f t="shared" si="0"/>
        <v>19.600000000000001</v>
      </c>
      <c r="N28" s="79">
        <f t="shared" si="0"/>
        <v>97.8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2545207</v>
      </c>
      <c r="D29" s="76">
        <v>189215</v>
      </c>
      <c r="E29" s="76">
        <v>2734422</v>
      </c>
      <c r="F29" s="76">
        <v>0</v>
      </c>
      <c r="G29" s="76">
        <v>0</v>
      </c>
      <c r="H29" s="76">
        <v>2502960</v>
      </c>
      <c r="I29" s="76">
        <v>35640</v>
      </c>
      <c r="J29" s="76">
        <v>2538600</v>
      </c>
      <c r="K29" s="76">
        <v>0</v>
      </c>
      <c r="L29" s="77">
        <f t="shared" si="0"/>
        <v>98.3</v>
      </c>
      <c r="M29" s="78">
        <f t="shared" si="0"/>
        <v>18.8</v>
      </c>
      <c r="N29" s="79">
        <f t="shared" si="0"/>
        <v>92.8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1713915</v>
      </c>
      <c r="D30" s="76">
        <v>45327</v>
      </c>
      <c r="E30" s="76">
        <v>1759242</v>
      </c>
      <c r="F30" s="76">
        <v>0</v>
      </c>
      <c r="G30" s="76">
        <v>0</v>
      </c>
      <c r="H30" s="76">
        <v>1704641</v>
      </c>
      <c r="I30" s="76">
        <v>4611</v>
      </c>
      <c r="J30" s="76">
        <v>1709252</v>
      </c>
      <c r="K30" s="76">
        <v>0</v>
      </c>
      <c r="L30" s="77">
        <f t="shared" si="0"/>
        <v>99.5</v>
      </c>
      <c r="M30" s="78">
        <f t="shared" si="0"/>
        <v>10.199999999999999</v>
      </c>
      <c r="N30" s="79">
        <f t="shared" si="0"/>
        <v>97.2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800325</v>
      </c>
      <c r="D31" s="76">
        <v>41951</v>
      </c>
      <c r="E31" s="76">
        <v>842276</v>
      </c>
      <c r="F31" s="76">
        <v>0</v>
      </c>
      <c r="G31" s="76">
        <v>0</v>
      </c>
      <c r="H31" s="76">
        <v>793621</v>
      </c>
      <c r="I31" s="76">
        <v>10219</v>
      </c>
      <c r="J31" s="76">
        <v>803840</v>
      </c>
      <c r="K31" s="76">
        <v>0</v>
      </c>
      <c r="L31" s="77">
        <f t="shared" si="0"/>
        <v>99.2</v>
      </c>
      <c r="M31" s="78">
        <f t="shared" si="0"/>
        <v>24.4</v>
      </c>
      <c r="N31" s="79">
        <f t="shared" si="0"/>
        <v>95.4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1957632</v>
      </c>
      <c r="D32" s="76">
        <v>54378</v>
      </c>
      <c r="E32" s="76">
        <v>2012010</v>
      </c>
      <c r="F32" s="76">
        <v>0</v>
      </c>
      <c r="G32" s="76">
        <v>0</v>
      </c>
      <c r="H32" s="76">
        <v>1937996</v>
      </c>
      <c r="I32" s="76">
        <v>20021</v>
      </c>
      <c r="J32" s="76">
        <v>1958017</v>
      </c>
      <c r="K32" s="76">
        <v>0</v>
      </c>
      <c r="L32" s="77">
        <f t="shared" ref="L32:N36" si="2">IF(C32&gt;0,ROUND(H32/C32*100,1),"-")</f>
        <v>99</v>
      </c>
      <c r="M32" s="78">
        <f t="shared" si="2"/>
        <v>36.799999999999997</v>
      </c>
      <c r="N32" s="79">
        <f t="shared" si="2"/>
        <v>97.3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3328174</v>
      </c>
      <c r="D33" s="76">
        <v>324290</v>
      </c>
      <c r="E33" s="76">
        <v>3652464</v>
      </c>
      <c r="F33" s="76">
        <v>0</v>
      </c>
      <c r="G33" s="76">
        <v>0</v>
      </c>
      <c r="H33" s="76">
        <v>3258574</v>
      </c>
      <c r="I33" s="76">
        <v>63979</v>
      </c>
      <c r="J33" s="76">
        <v>3322553</v>
      </c>
      <c r="K33" s="76">
        <v>0</v>
      </c>
      <c r="L33" s="77">
        <f t="shared" si="2"/>
        <v>97.9</v>
      </c>
      <c r="M33" s="78">
        <f t="shared" si="2"/>
        <v>19.7</v>
      </c>
      <c r="N33" s="79">
        <f t="shared" si="2"/>
        <v>91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1095059</v>
      </c>
      <c r="D34" s="76">
        <v>116698</v>
      </c>
      <c r="E34" s="76">
        <v>1211757</v>
      </c>
      <c r="F34" s="76">
        <v>0</v>
      </c>
      <c r="G34" s="76">
        <v>0</v>
      </c>
      <c r="H34" s="76">
        <v>1069858</v>
      </c>
      <c r="I34" s="76">
        <v>24834</v>
      </c>
      <c r="J34" s="76">
        <v>1094692</v>
      </c>
      <c r="K34" s="76">
        <v>0</v>
      </c>
      <c r="L34" s="77">
        <f t="shared" si="2"/>
        <v>97.7</v>
      </c>
      <c r="M34" s="78">
        <f t="shared" si="2"/>
        <v>21.3</v>
      </c>
      <c r="N34" s="79">
        <f t="shared" si="2"/>
        <v>90.3</v>
      </c>
    </row>
    <row r="35" spans="1:14" s="21" customFormat="1" ht="24.95" customHeight="1" x14ac:dyDescent="0.2">
      <c r="A35" s="58"/>
      <c r="B35" s="59" t="s">
        <v>343</v>
      </c>
      <c r="C35" s="85">
        <f t="shared" ref="C35:K35" si="3">SUM(C24:C34)</f>
        <v>20553927</v>
      </c>
      <c r="D35" s="85">
        <f t="shared" si="3"/>
        <v>1271418</v>
      </c>
      <c r="E35" s="85">
        <f t="shared" si="3"/>
        <v>21825345</v>
      </c>
      <c r="F35" s="85">
        <f t="shared" si="3"/>
        <v>0</v>
      </c>
      <c r="G35" s="85">
        <f t="shared" si="3"/>
        <v>0</v>
      </c>
      <c r="H35" s="85">
        <f t="shared" si="3"/>
        <v>20275124</v>
      </c>
      <c r="I35" s="85">
        <f t="shared" si="3"/>
        <v>231459</v>
      </c>
      <c r="J35" s="85">
        <f t="shared" si="3"/>
        <v>20506583</v>
      </c>
      <c r="K35" s="85">
        <f t="shared" si="3"/>
        <v>0</v>
      </c>
      <c r="L35" s="86">
        <f t="shared" si="2"/>
        <v>98.6</v>
      </c>
      <c r="M35" s="87">
        <f t="shared" si="2"/>
        <v>18.2</v>
      </c>
      <c r="N35" s="88">
        <f t="shared" si="2"/>
        <v>94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SUM(C35,C23)</f>
        <v>139855040</v>
      </c>
      <c r="D36" s="89">
        <f t="shared" si="4"/>
        <v>8434830</v>
      </c>
      <c r="E36" s="89">
        <f t="shared" si="4"/>
        <v>148289870</v>
      </c>
      <c r="F36" s="89">
        <f t="shared" si="4"/>
        <v>0</v>
      </c>
      <c r="G36" s="89">
        <f t="shared" si="4"/>
        <v>0</v>
      </c>
      <c r="H36" s="89">
        <f t="shared" si="4"/>
        <v>138063361</v>
      </c>
      <c r="I36" s="89">
        <f t="shared" si="4"/>
        <v>1810750</v>
      </c>
      <c r="J36" s="89">
        <f t="shared" si="4"/>
        <v>139874111</v>
      </c>
      <c r="K36" s="89">
        <f t="shared" si="4"/>
        <v>0</v>
      </c>
      <c r="L36" s="90">
        <f t="shared" si="2"/>
        <v>98.7</v>
      </c>
      <c r="M36" s="91">
        <f t="shared" si="2"/>
        <v>21.5</v>
      </c>
      <c r="N36" s="92">
        <f t="shared" si="2"/>
        <v>94.3</v>
      </c>
    </row>
    <row r="38" spans="1:14" x14ac:dyDescent="0.15">
      <c r="B38" s="1" t="s">
        <v>390</v>
      </c>
      <c r="C38" s="1">
        <v>139855040</v>
      </c>
      <c r="D38" s="1">
        <v>8434830</v>
      </c>
      <c r="E38" s="1">
        <v>148289870</v>
      </c>
      <c r="F38" s="1">
        <v>0</v>
      </c>
      <c r="G38" s="1">
        <v>0</v>
      </c>
      <c r="H38" s="1">
        <v>138063361</v>
      </c>
      <c r="I38" s="1">
        <v>1810750</v>
      </c>
      <c r="J38" s="1">
        <v>139874111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399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195</v>
      </c>
      <c r="D3" s="8" t="s">
        <v>361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138</v>
      </c>
      <c r="D8" s="41" t="s">
        <v>139</v>
      </c>
      <c r="E8" s="41" t="s">
        <v>140</v>
      </c>
      <c r="F8" s="41" t="s">
        <v>141</v>
      </c>
      <c r="G8" s="41" t="s">
        <v>142</v>
      </c>
      <c r="H8" s="41" t="s">
        <v>143</v>
      </c>
      <c r="I8" s="41" t="s">
        <v>144</v>
      </c>
      <c r="J8" s="41" t="s">
        <v>145</v>
      </c>
      <c r="K8" s="41" t="s">
        <v>146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13155125</v>
      </c>
      <c r="D9" s="130">
        <v>436848</v>
      </c>
      <c r="E9" s="130">
        <v>13591973</v>
      </c>
      <c r="F9" s="130">
        <v>0</v>
      </c>
      <c r="G9" s="130">
        <v>0</v>
      </c>
      <c r="H9" s="130">
        <v>13018860</v>
      </c>
      <c r="I9" s="130">
        <v>169861</v>
      </c>
      <c r="J9" s="130">
        <v>13188721</v>
      </c>
      <c r="K9" s="130">
        <v>0</v>
      </c>
      <c r="L9" s="72">
        <f t="shared" ref="L9:N31" si="0">IF(C9&gt;0,ROUND(H9/C9*100,1),"-")</f>
        <v>99</v>
      </c>
      <c r="M9" s="73">
        <f t="shared" si="0"/>
        <v>38.9</v>
      </c>
      <c r="N9" s="74">
        <f t="shared" si="0"/>
        <v>97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2901781</v>
      </c>
      <c r="D10" s="93">
        <v>207727</v>
      </c>
      <c r="E10" s="93">
        <v>3109508</v>
      </c>
      <c r="F10" s="93">
        <v>0</v>
      </c>
      <c r="G10" s="93">
        <v>0</v>
      </c>
      <c r="H10" s="93">
        <v>2856375</v>
      </c>
      <c r="I10" s="93">
        <v>48663</v>
      </c>
      <c r="J10" s="93">
        <v>2905038</v>
      </c>
      <c r="K10" s="93">
        <v>0</v>
      </c>
      <c r="L10" s="77">
        <f t="shared" si="0"/>
        <v>98.4</v>
      </c>
      <c r="M10" s="78">
        <f t="shared" si="0"/>
        <v>23.4</v>
      </c>
      <c r="N10" s="79">
        <f t="shared" si="0"/>
        <v>93.4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3122298</v>
      </c>
      <c r="D11" s="93">
        <v>232055</v>
      </c>
      <c r="E11" s="93">
        <v>3354353</v>
      </c>
      <c r="F11" s="93">
        <v>0</v>
      </c>
      <c r="G11" s="93">
        <v>0</v>
      </c>
      <c r="H11" s="93">
        <v>3079332</v>
      </c>
      <c r="I11" s="93">
        <v>37479</v>
      </c>
      <c r="J11" s="93">
        <v>3116811</v>
      </c>
      <c r="K11" s="93">
        <v>0</v>
      </c>
      <c r="L11" s="77">
        <f t="shared" si="0"/>
        <v>98.6</v>
      </c>
      <c r="M11" s="78">
        <f t="shared" si="0"/>
        <v>16.2</v>
      </c>
      <c r="N11" s="79">
        <f t="shared" si="0"/>
        <v>92.9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2862853</v>
      </c>
      <c r="D12" s="93">
        <v>75292</v>
      </c>
      <c r="E12" s="93">
        <v>2938145</v>
      </c>
      <c r="F12" s="93">
        <v>0</v>
      </c>
      <c r="G12" s="93">
        <v>0</v>
      </c>
      <c r="H12" s="93">
        <v>2840467</v>
      </c>
      <c r="I12" s="93">
        <v>15115</v>
      </c>
      <c r="J12" s="93">
        <v>2855582</v>
      </c>
      <c r="K12" s="93">
        <v>0</v>
      </c>
      <c r="L12" s="77">
        <f t="shared" si="0"/>
        <v>99.2</v>
      </c>
      <c r="M12" s="78">
        <f t="shared" si="0"/>
        <v>20.100000000000001</v>
      </c>
      <c r="N12" s="79">
        <f t="shared" si="0"/>
        <v>97.2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2350980</v>
      </c>
      <c r="D13" s="93">
        <v>182403</v>
      </c>
      <c r="E13" s="93">
        <v>2533383</v>
      </c>
      <c r="F13" s="93">
        <v>0</v>
      </c>
      <c r="G13" s="93">
        <v>0</v>
      </c>
      <c r="H13" s="93">
        <v>2309435</v>
      </c>
      <c r="I13" s="93">
        <v>38540</v>
      </c>
      <c r="J13" s="93">
        <v>2347975</v>
      </c>
      <c r="K13" s="93">
        <v>0</v>
      </c>
      <c r="L13" s="77">
        <f t="shared" si="0"/>
        <v>98.2</v>
      </c>
      <c r="M13" s="78">
        <f t="shared" si="0"/>
        <v>21.1</v>
      </c>
      <c r="N13" s="79">
        <f t="shared" si="0"/>
        <v>92.7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1636624</v>
      </c>
      <c r="D14" s="93">
        <v>186558</v>
      </c>
      <c r="E14" s="93">
        <v>1823182</v>
      </c>
      <c r="F14" s="93">
        <v>0</v>
      </c>
      <c r="G14" s="93">
        <v>0</v>
      </c>
      <c r="H14" s="93">
        <v>1576093</v>
      </c>
      <c r="I14" s="93">
        <v>37692</v>
      </c>
      <c r="J14" s="93">
        <v>1613785</v>
      </c>
      <c r="K14" s="93">
        <v>0</v>
      </c>
      <c r="L14" s="77">
        <f t="shared" si="0"/>
        <v>96.3</v>
      </c>
      <c r="M14" s="78">
        <f t="shared" si="0"/>
        <v>20.2</v>
      </c>
      <c r="N14" s="79">
        <f t="shared" si="0"/>
        <v>88.5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4071355</v>
      </c>
      <c r="D15" s="93">
        <v>317741</v>
      </c>
      <c r="E15" s="93">
        <v>4389096</v>
      </c>
      <c r="F15" s="93">
        <v>0</v>
      </c>
      <c r="G15" s="93">
        <v>0</v>
      </c>
      <c r="H15" s="93">
        <v>4008037</v>
      </c>
      <c r="I15" s="93">
        <v>60102</v>
      </c>
      <c r="J15" s="93">
        <v>4068139</v>
      </c>
      <c r="K15" s="93">
        <v>0</v>
      </c>
      <c r="L15" s="77">
        <f t="shared" si="0"/>
        <v>98.4</v>
      </c>
      <c r="M15" s="78">
        <f t="shared" si="0"/>
        <v>18.899999999999999</v>
      </c>
      <c r="N15" s="79">
        <f t="shared" si="0"/>
        <v>92.7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1957589</v>
      </c>
      <c r="D16" s="93">
        <v>120215</v>
      </c>
      <c r="E16" s="93">
        <v>2077804</v>
      </c>
      <c r="F16" s="93">
        <v>0</v>
      </c>
      <c r="G16" s="93">
        <v>0</v>
      </c>
      <c r="H16" s="93">
        <v>1934648</v>
      </c>
      <c r="I16" s="93">
        <v>23302</v>
      </c>
      <c r="J16" s="93">
        <v>1957950</v>
      </c>
      <c r="K16" s="93">
        <v>0</v>
      </c>
      <c r="L16" s="77">
        <f t="shared" si="0"/>
        <v>98.8</v>
      </c>
      <c r="M16" s="78">
        <f t="shared" si="0"/>
        <v>19.399999999999999</v>
      </c>
      <c r="N16" s="79">
        <f t="shared" si="0"/>
        <v>94.2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1388543</v>
      </c>
      <c r="D17" s="93">
        <v>71388</v>
      </c>
      <c r="E17" s="93">
        <v>1459931</v>
      </c>
      <c r="F17" s="93">
        <v>0</v>
      </c>
      <c r="G17" s="93">
        <v>0</v>
      </c>
      <c r="H17" s="93">
        <v>1375505</v>
      </c>
      <c r="I17" s="93">
        <v>18853</v>
      </c>
      <c r="J17" s="93">
        <v>1394358</v>
      </c>
      <c r="K17" s="93">
        <v>0</v>
      </c>
      <c r="L17" s="77">
        <f>IF(C17&gt;0,ROUND(H17/C17*100,1),"-")</f>
        <v>99.1</v>
      </c>
      <c r="M17" s="78">
        <f>IF(D17&gt;0,ROUND(I17/D17*100,1),"-")</f>
        <v>26.4</v>
      </c>
      <c r="N17" s="79">
        <f>IF(E17&gt;0,ROUND(J17/E17*100,1),"-")</f>
        <v>95.5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606747</v>
      </c>
      <c r="D18" s="93">
        <v>44031</v>
      </c>
      <c r="E18" s="93">
        <v>650778</v>
      </c>
      <c r="F18" s="93">
        <v>0</v>
      </c>
      <c r="G18" s="93">
        <v>0</v>
      </c>
      <c r="H18" s="93">
        <v>599040</v>
      </c>
      <c r="I18" s="93">
        <v>6717</v>
      </c>
      <c r="J18" s="93">
        <v>605757</v>
      </c>
      <c r="K18" s="93">
        <v>0</v>
      </c>
      <c r="L18" s="77">
        <f t="shared" si="0"/>
        <v>98.7</v>
      </c>
      <c r="M18" s="78">
        <f t="shared" si="0"/>
        <v>15.3</v>
      </c>
      <c r="N18" s="79">
        <f t="shared" si="0"/>
        <v>93.1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2585308</v>
      </c>
      <c r="D19" s="93">
        <v>263606</v>
      </c>
      <c r="E19" s="93">
        <v>2848914</v>
      </c>
      <c r="F19" s="93">
        <v>0</v>
      </c>
      <c r="G19" s="93">
        <v>0</v>
      </c>
      <c r="H19" s="93">
        <v>2544578</v>
      </c>
      <c r="I19" s="93">
        <v>52889</v>
      </c>
      <c r="J19" s="93">
        <v>2597467</v>
      </c>
      <c r="K19" s="93">
        <v>0</v>
      </c>
      <c r="L19" s="77">
        <f t="shared" si="0"/>
        <v>98.4</v>
      </c>
      <c r="M19" s="78">
        <f t="shared" si="0"/>
        <v>20.100000000000001</v>
      </c>
      <c r="N19" s="79">
        <f t="shared" si="0"/>
        <v>91.2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933200</v>
      </c>
      <c r="D20" s="93">
        <v>31252</v>
      </c>
      <c r="E20" s="93">
        <v>964452</v>
      </c>
      <c r="F20" s="93">
        <v>0</v>
      </c>
      <c r="G20" s="93">
        <v>0</v>
      </c>
      <c r="H20" s="93">
        <v>929602</v>
      </c>
      <c r="I20" s="93">
        <v>13637</v>
      </c>
      <c r="J20" s="93">
        <v>943239</v>
      </c>
      <c r="K20" s="93">
        <v>0</v>
      </c>
      <c r="L20" s="80">
        <f t="shared" si="0"/>
        <v>99.6</v>
      </c>
      <c r="M20" s="81">
        <f t="shared" si="0"/>
        <v>43.6</v>
      </c>
      <c r="N20" s="82">
        <f t="shared" si="0"/>
        <v>97.8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474646</v>
      </c>
      <c r="D21" s="93">
        <v>134797</v>
      </c>
      <c r="E21" s="93">
        <v>609443</v>
      </c>
      <c r="F21" s="93">
        <v>0</v>
      </c>
      <c r="G21" s="93">
        <v>0</v>
      </c>
      <c r="H21" s="93">
        <v>465208</v>
      </c>
      <c r="I21" s="93">
        <v>7562</v>
      </c>
      <c r="J21" s="93">
        <v>472770</v>
      </c>
      <c r="K21" s="93">
        <v>0</v>
      </c>
      <c r="L21" s="77">
        <f t="shared" si="0"/>
        <v>98</v>
      </c>
      <c r="M21" s="78">
        <f t="shared" si="0"/>
        <v>5.6</v>
      </c>
      <c r="N21" s="79">
        <f t="shared" si="0"/>
        <v>77.599999999999994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1445445</v>
      </c>
      <c r="D22" s="94">
        <v>71187</v>
      </c>
      <c r="E22" s="94">
        <v>1516632</v>
      </c>
      <c r="F22" s="94">
        <v>0</v>
      </c>
      <c r="G22" s="94">
        <v>0</v>
      </c>
      <c r="H22" s="94">
        <v>1433306</v>
      </c>
      <c r="I22" s="94">
        <v>17381</v>
      </c>
      <c r="J22" s="94">
        <v>1450687</v>
      </c>
      <c r="K22" s="94">
        <v>0</v>
      </c>
      <c r="L22" s="95">
        <f t="shared" si="0"/>
        <v>99.2</v>
      </c>
      <c r="M22" s="96">
        <f t="shared" si="0"/>
        <v>24.4</v>
      </c>
      <c r="N22" s="97">
        <f t="shared" si="0"/>
        <v>95.7</v>
      </c>
    </row>
    <row r="23" spans="1:14" s="21" customFormat="1" ht="24.95" customHeight="1" x14ac:dyDescent="0.2">
      <c r="A23" s="58"/>
      <c r="B23" s="59" t="s">
        <v>344</v>
      </c>
      <c r="C23" s="85">
        <f t="shared" ref="C23:K23" si="1">SUM(C9:C22)</f>
        <v>39492494</v>
      </c>
      <c r="D23" s="85">
        <f t="shared" si="1"/>
        <v>2375100</v>
      </c>
      <c r="E23" s="85">
        <f t="shared" si="1"/>
        <v>41867594</v>
      </c>
      <c r="F23" s="85">
        <f t="shared" si="1"/>
        <v>0</v>
      </c>
      <c r="G23" s="85">
        <f t="shared" si="1"/>
        <v>0</v>
      </c>
      <c r="H23" s="85">
        <f t="shared" si="1"/>
        <v>38970486</v>
      </c>
      <c r="I23" s="85">
        <f t="shared" si="1"/>
        <v>547793</v>
      </c>
      <c r="J23" s="85">
        <f t="shared" si="1"/>
        <v>39518279</v>
      </c>
      <c r="K23" s="85">
        <f t="shared" si="1"/>
        <v>0</v>
      </c>
      <c r="L23" s="86">
        <f t="shared" si="0"/>
        <v>98.7</v>
      </c>
      <c r="M23" s="87">
        <f t="shared" si="0"/>
        <v>23.1</v>
      </c>
      <c r="N23" s="88">
        <f t="shared" si="0"/>
        <v>94.4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1005310</v>
      </c>
      <c r="D24" s="71">
        <v>46257</v>
      </c>
      <c r="E24" s="71">
        <v>1051567</v>
      </c>
      <c r="F24" s="71">
        <v>0</v>
      </c>
      <c r="G24" s="71">
        <v>0</v>
      </c>
      <c r="H24" s="71">
        <v>991780</v>
      </c>
      <c r="I24" s="71">
        <v>7130</v>
      </c>
      <c r="J24" s="71">
        <v>998910</v>
      </c>
      <c r="K24" s="71">
        <v>0</v>
      </c>
      <c r="L24" s="72">
        <f t="shared" si="0"/>
        <v>98.7</v>
      </c>
      <c r="M24" s="73">
        <f t="shared" si="0"/>
        <v>15.4</v>
      </c>
      <c r="N24" s="74">
        <f t="shared" si="0"/>
        <v>95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383566</v>
      </c>
      <c r="D25" s="76">
        <v>58585</v>
      </c>
      <c r="E25" s="76">
        <v>442151</v>
      </c>
      <c r="F25" s="76">
        <v>0</v>
      </c>
      <c r="G25" s="76">
        <v>0</v>
      </c>
      <c r="H25" s="76">
        <v>374586</v>
      </c>
      <c r="I25" s="76">
        <v>7711</v>
      </c>
      <c r="J25" s="76">
        <v>382297</v>
      </c>
      <c r="K25" s="76">
        <v>0</v>
      </c>
      <c r="L25" s="77">
        <f t="shared" si="0"/>
        <v>97.7</v>
      </c>
      <c r="M25" s="78">
        <f t="shared" si="0"/>
        <v>13.2</v>
      </c>
      <c r="N25" s="79">
        <f t="shared" si="0"/>
        <v>86.5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216230</v>
      </c>
      <c r="D26" s="76">
        <v>13392</v>
      </c>
      <c r="E26" s="76">
        <v>229622</v>
      </c>
      <c r="F26" s="76">
        <v>0</v>
      </c>
      <c r="G26" s="76">
        <v>0</v>
      </c>
      <c r="H26" s="76">
        <v>211876</v>
      </c>
      <c r="I26" s="76">
        <v>2215</v>
      </c>
      <c r="J26" s="76">
        <v>214091</v>
      </c>
      <c r="K26" s="76">
        <v>0</v>
      </c>
      <c r="L26" s="77">
        <f t="shared" si="0"/>
        <v>98</v>
      </c>
      <c r="M26" s="78">
        <f t="shared" si="0"/>
        <v>16.5</v>
      </c>
      <c r="N26" s="79">
        <f t="shared" si="0"/>
        <v>93.2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227128</v>
      </c>
      <c r="D27" s="76">
        <v>20716</v>
      </c>
      <c r="E27" s="76">
        <v>247844</v>
      </c>
      <c r="F27" s="76">
        <v>0</v>
      </c>
      <c r="G27" s="76">
        <v>0</v>
      </c>
      <c r="H27" s="76">
        <v>225069</v>
      </c>
      <c r="I27" s="76">
        <v>1800</v>
      </c>
      <c r="J27" s="76">
        <v>226869</v>
      </c>
      <c r="K27" s="76">
        <v>0</v>
      </c>
      <c r="L27" s="77">
        <f t="shared" si="0"/>
        <v>99.1</v>
      </c>
      <c r="M27" s="78">
        <f t="shared" si="0"/>
        <v>8.6999999999999993</v>
      </c>
      <c r="N27" s="79">
        <f t="shared" si="0"/>
        <v>91.5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534423</v>
      </c>
      <c r="D28" s="76">
        <v>12538</v>
      </c>
      <c r="E28" s="76">
        <v>546961</v>
      </c>
      <c r="F28" s="76">
        <v>0</v>
      </c>
      <c r="G28" s="76">
        <v>0</v>
      </c>
      <c r="H28" s="76">
        <v>532214</v>
      </c>
      <c r="I28" s="76">
        <v>2457</v>
      </c>
      <c r="J28" s="76">
        <v>534671</v>
      </c>
      <c r="K28" s="76">
        <v>0</v>
      </c>
      <c r="L28" s="77">
        <f t="shared" si="0"/>
        <v>99.6</v>
      </c>
      <c r="M28" s="78">
        <f t="shared" si="0"/>
        <v>19.600000000000001</v>
      </c>
      <c r="N28" s="79">
        <f t="shared" si="0"/>
        <v>97.8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699932</v>
      </c>
      <c r="D29" s="76">
        <v>52034</v>
      </c>
      <c r="E29" s="76">
        <v>751966</v>
      </c>
      <c r="F29" s="76">
        <v>0</v>
      </c>
      <c r="G29" s="76">
        <v>0</v>
      </c>
      <c r="H29" s="76">
        <v>688314</v>
      </c>
      <c r="I29" s="76">
        <v>9801</v>
      </c>
      <c r="J29" s="76">
        <v>698115</v>
      </c>
      <c r="K29" s="76">
        <v>0</v>
      </c>
      <c r="L29" s="77">
        <f t="shared" si="0"/>
        <v>98.3</v>
      </c>
      <c r="M29" s="78">
        <f t="shared" si="0"/>
        <v>18.8</v>
      </c>
      <c r="N29" s="79">
        <f t="shared" si="0"/>
        <v>92.8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524871</v>
      </c>
      <c r="D30" s="76">
        <v>13881</v>
      </c>
      <c r="E30" s="76">
        <v>538752</v>
      </c>
      <c r="F30" s="76">
        <v>0</v>
      </c>
      <c r="G30" s="76">
        <v>0</v>
      </c>
      <c r="H30" s="76">
        <v>522031</v>
      </c>
      <c r="I30" s="76">
        <v>1412</v>
      </c>
      <c r="J30" s="76">
        <v>523443</v>
      </c>
      <c r="K30" s="76">
        <v>0</v>
      </c>
      <c r="L30" s="77">
        <f t="shared" si="0"/>
        <v>99.5</v>
      </c>
      <c r="M30" s="78">
        <f t="shared" si="0"/>
        <v>10.199999999999999</v>
      </c>
      <c r="N30" s="79">
        <f t="shared" si="0"/>
        <v>97.2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230963</v>
      </c>
      <c r="D31" s="76">
        <v>12106</v>
      </c>
      <c r="E31" s="76">
        <v>243069</v>
      </c>
      <c r="F31" s="76">
        <v>0</v>
      </c>
      <c r="G31" s="76">
        <v>0</v>
      </c>
      <c r="H31" s="76">
        <v>229028</v>
      </c>
      <c r="I31" s="76">
        <v>2949</v>
      </c>
      <c r="J31" s="76">
        <v>231977</v>
      </c>
      <c r="K31" s="76">
        <v>0</v>
      </c>
      <c r="L31" s="77">
        <f t="shared" si="0"/>
        <v>99.2</v>
      </c>
      <c r="M31" s="78">
        <f t="shared" si="0"/>
        <v>24.4</v>
      </c>
      <c r="N31" s="79">
        <f t="shared" si="0"/>
        <v>95.4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630749</v>
      </c>
      <c r="D32" s="76">
        <v>17521</v>
      </c>
      <c r="E32" s="76">
        <v>648270</v>
      </c>
      <c r="F32" s="76">
        <v>0</v>
      </c>
      <c r="G32" s="76">
        <v>0</v>
      </c>
      <c r="H32" s="76">
        <v>624422</v>
      </c>
      <c r="I32" s="76">
        <v>6451</v>
      </c>
      <c r="J32" s="76">
        <v>630873</v>
      </c>
      <c r="K32" s="76">
        <v>0</v>
      </c>
      <c r="L32" s="77">
        <f t="shared" ref="L32:N36" si="2">IF(C32&gt;0,ROUND(H32/C32*100,1),"-")</f>
        <v>99</v>
      </c>
      <c r="M32" s="78">
        <f t="shared" si="2"/>
        <v>36.799999999999997</v>
      </c>
      <c r="N32" s="79">
        <f t="shared" si="2"/>
        <v>97.3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891643</v>
      </c>
      <c r="D33" s="76">
        <v>86880</v>
      </c>
      <c r="E33" s="76">
        <v>978523</v>
      </c>
      <c r="F33" s="76">
        <v>0</v>
      </c>
      <c r="G33" s="76">
        <v>0</v>
      </c>
      <c r="H33" s="76">
        <v>872997</v>
      </c>
      <c r="I33" s="76">
        <v>17140</v>
      </c>
      <c r="J33" s="76">
        <v>890137</v>
      </c>
      <c r="K33" s="76">
        <v>0</v>
      </c>
      <c r="L33" s="77">
        <f t="shared" si="2"/>
        <v>97.9</v>
      </c>
      <c r="M33" s="78">
        <f t="shared" si="2"/>
        <v>19.7</v>
      </c>
      <c r="N33" s="79">
        <f t="shared" si="2"/>
        <v>91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268837</v>
      </c>
      <c r="D34" s="76">
        <v>28649</v>
      </c>
      <c r="E34" s="76">
        <v>297486</v>
      </c>
      <c r="F34" s="76">
        <v>0</v>
      </c>
      <c r="G34" s="76">
        <v>0</v>
      </c>
      <c r="H34" s="76">
        <v>262650</v>
      </c>
      <c r="I34" s="76">
        <v>6097</v>
      </c>
      <c r="J34" s="76">
        <v>268747</v>
      </c>
      <c r="K34" s="76">
        <v>0</v>
      </c>
      <c r="L34" s="77">
        <f t="shared" si="2"/>
        <v>97.7</v>
      </c>
      <c r="M34" s="78">
        <f t="shared" si="2"/>
        <v>21.3</v>
      </c>
      <c r="N34" s="79">
        <f t="shared" si="2"/>
        <v>90.3</v>
      </c>
    </row>
    <row r="35" spans="1:14" s="21" customFormat="1" ht="24.95" customHeight="1" x14ac:dyDescent="0.2">
      <c r="A35" s="58"/>
      <c r="B35" s="59" t="s">
        <v>343</v>
      </c>
      <c r="C35" s="85">
        <f t="shared" ref="C35:K35" si="3">SUM(C24:C34)</f>
        <v>5613652</v>
      </c>
      <c r="D35" s="85">
        <f t="shared" si="3"/>
        <v>362559</v>
      </c>
      <c r="E35" s="85">
        <f t="shared" si="3"/>
        <v>5976211</v>
      </c>
      <c r="F35" s="85">
        <f t="shared" si="3"/>
        <v>0</v>
      </c>
      <c r="G35" s="85">
        <f t="shared" si="3"/>
        <v>0</v>
      </c>
      <c r="H35" s="85">
        <f t="shared" si="3"/>
        <v>5534967</v>
      </c>
      <c r="I35" s="85">
        <f t="shared" si="3"/>
        <v>65163</v>
      </c>
      <c r="J35" s="85">
        <f t="shared" si="3"/>
        <v>5600130</v>
      </c>
      <c r="K35" s="85">
        <f t="shared" si="3"/>
        <v>0</v>
      </c>
      <c r="L35" s="86">
        <f t="shared" si="2"/>
        <v>98.6</v>
      </c>
      <c r="M35" s="87">
        <f t="shared" si="2"/>
        <v>18</v>
      </c>
      <c r="N35" s="88">
        <f t="shared" si="2"/>
        <v>93.7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SUM(C35,C23)</f>
        <v>45106146</v>
      </c>
      <c r="D36" s="89">
        <f t="shared" si="4"/>
        <v>2737659</v>
      </c>
      <c r="E36" s="89">
        <f t="shared" si="4"/>
        <v>47843805</v>
      </c>
      <c r="F36" s="89">
        <f t="shared" si="4"/>
        <v>0</v>
      </c>
      <c r="G36" s="89">
        <f t="shared" si="4"/>
        <v>0</v>
      </c>
      <c r="H36" s="89">
        <f t="shared" si="4"/>
        <v>44505453</v>
      </c>
      <c r="I36" s="89">
        <f t="shared" si="4"/>
        <v>612956</v>
      </c>
      <c r="J36" s="89">
        <f t="shared" si="4"/>
        <v>45118409</v>
      </c>
      <c r="K36" s="89">
        <f t="shared" si="4"/>
        <v>0</v>
      </c>
      <c r="L36" s="90">
        <f t="shared" si="2"/>
        <v>98.7</v>
      </c>
      <c r="M36" s="91">
        <f t="shared" si="2"/>
        <v>22.4</v>
      </c>
      <c r="N36" s="92">
        <f t="shared" si="2"/>
        <v>94.3</v>
      </c>
    </row>
    <row r="38" spans="1:14" x14ac:dyDescent="0.15">
      <c r="B38" s="1" t="s">
        <v>390</v>
      </c>
      <c r="C38" s="1">
        <v>45106146</v>
      </c>
      <c r="D38" s="1">
        <v>2737659</v>
      </c>
      <c r="E38" s="1">
        <v>47843805</v>
      </c>
      <c r="F38" s="1">
        <v>0</v>
      </c>
      <c r="G38" s="1">
        <v>0</v>
      </c>
      <c r="H38" s="1">
        <v>44505453</v>
      </c>
      <c r="I38" s="1">
        <v>612956</v>
      </c>
      <c r="J38" s="1">
        <v>45118409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399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196</v>
      </c>
      <c r="D3" s="8" t="s">
        <v>362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147</v>
      </c>
      <c r="D8" s="41" t="s">
        <v>148</v>
      </c>
      <c r="E8" s="41" t="s">
        <v>149</v>
      </c>
      <c r="F8" s="41" t="s">
        <v>150</v>
      </c>
      <c r="G8" s="41" t="s">
        <v>151</v>
      </c>
      <c r="H8" s="41" t="s">
        <v>152</v>
      </c>
      <c r="I8" s="41" t="s">
        <v>153</v>
      </c>
      <c r="J8" s="41" t="s">
        <v>154</v>
      </c>
      <c r="K8" s="41" t="s">
        <v>155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16142248</v>
      </c>
      <c r="D9" s="130">
        <v>536043</v>
      </c>
      <c r="E9" s="130">
        <v>16678291</v>
      </c>
      <c r="F9" s="130">
        <v>0</v>
      </c>
      <c r="G9" s="115"/>
      <c r="H9" s="130">
        <v>15975041</v>
      </c>
      <c r="I9" s="130">
        <v>208432</v>
      </c>
      <c r="J9" s="130">
        <v>16183473</v>
      </c>
      <c r="K9" s="130">
        <v>0</v>
      </c>
      <c r="L9" s="72">
        <f t="shared" ref="L9:N31" si="0">IF(C9&gt;0,ROUND(H9/C9*100,1),"-")</f>
        <v>99</v>
      </c>
      <c r="M9" s="73">
        <f t="shared" si="0"/>
        <v>38.9</v>
      </c>
      <c r="N9" s="74">
        <f t="shared" si="0"/>
        <v>97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3868704</v>
      </c>
      <c r="D10" s="93">
        <v>276946</v>
      </c>
      <c r="E10" s="93">
        <v>4145650</v>
      </c>
      <c r="F10" s="93">
        <v>0</v>
      </c>
      <c r="G10" s="116"/>
      <c r="H10" s="93">
        <v>3808169</v>
      </c>
      <c r="I10" s="93">
        <v>64878</v>
      </c>
      <c r="J10" s="93">
        <v>3873047</v>
      </c>
      <c r="K10" s="93">
        <v>0</v>
      </c>
      <c r="L10" s="77">
        <f t="shared" si="0"/>
        <v>98.4</v>
      </c>
      <c r="M10" s="78">
        <f t="shared" si="0"/>
        <v>23.4</v>
      </c>
      <c r="N10" s="79">
        <f t="shared" si="0"/>
        <v>93.4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4385811</v>
      </c>
      <c r="D11" s="93">
        <v>325962</v>
      </c>
      <c r="E11" s="93">
        <v>4711773</v>
      </c>
      <c r="F11" s="93">
        <v>0</v>
      </c>
      <c r="G11" s="116"/>
      <c r="H11" s="93">
        <v>4325459</v>
      </c>
      <c r="I11" s="93">
        <v>52645</v>
      </c>
      <c r="J11" s="93">
        <v>4378104</v>
      </c>
      <c r="K11" s="93">
        <v>0</v>
      </c>
      <c r="L11" s="77">
        <f t="shared" si="0"/>
        <v>98.6</v>
      </c>
      <c r="M11" s="78">
        <f t="shared" si="0"/>
        <v>16.2</v>
      </c>
      <c r="N11" s="79">
        <f t="shared" si="0"/>
        <v>92.9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3336288</v>
      </c>
      <c r="D12" s="93">
        <v>87744</v>
      </c>
      <c r="E12" s="93">
        <v>3424032</v>
      </c>
      <c r="F12" s="93">
        <v>0</v>
      </c>
      <c r="G12" s="116"/>
      <c r="H12" s="93">
        <v>3310199</v>
      </c>
      <c r="I12" s="93">
        <v>17614</v>
      </c>
      <c r="J12" s="93">
        <v>3327813</v>
      </c>
      <c r="K12" s="93">
        <v>0</v>
      </c>
      <c r="L12" s="77">
        <f t="shared" si="0"/>
        <v>99.2</v>
      </c>
      <c r="M12" s="78">
        <f t="shared" si="0"/>
        <v>20.100000000000001</v>
      </c>
      <c r="N12" s="79">
        <f t="shared" si="0"/>
        <v>97.2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2684583</v>
      </c>
      <c r="D13" s="93">
        <v>208285</v>
      </c>
      <c r="E13" s="93">
        <v>2892868</v>
      </c>
      <c r="F13" s="93">
        <v>0</v>
      </c>
      <c r="G13" s="116"/>
      <c r="H13" s="93">
        <v>2637141</v>
      </c>
      <c r="I13" s="93">
        <v>44009</v>
      </c>
      <c r="J13" s="93">
        <v>2681150</v>
      </c>
      <c r="K13" s="93">
        <v>0</v>
      </c>
      <c r="L13" s="77">
        <f t="shared" si="0"/>
        <v>98.2</v>
      </c>
      <c r="M13" s="78">
        <f t="shared" si="0"/>
        <v>21.1</v>
      </c>
      <c r="N13" s="79">
        <f t="shared" si="0"/>
        <v>92.7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2672276</v>
      </c>
      <c r="D14" s="93">
        <v>304613</v>
      </c>
      <c r="E14" s="93">
        <v>2976889</v>
      </c>
      <c r="F14" s="93">
        <v>0</v>
      </c>
      <c r="G14" s="116"/>
      <c r="H14" s="93">
        <v>2573442</v>
      </c>
      <c r="I14" s="93">
        <v>61543</v>
      </c>
      <c r="J14" s="93">
        <v>2634985</v>
      </c>
      <c r="K14" s="93">
        <v>0</v>
      </c>
      <c r="L14" s="77">
        <f t="shared" si="0"/>
        <v>96.3</v>
      </c>
      <c r="M14" s="78">
        <f t="shared" si="0"/>
        <v>20.2</v>
      </c>
      <c r="N14" s="79">
        <f t="shared" si="0"/>
        <v>88.5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5102273</v>
      </c>
      <c r="D15" s="93">
        <v>398198</v>
      </c>
      <c r="E15" s="93">
        <v>5500471</v>
      </c>
      <c r="F15" s="93">
        <v>0</v>
      </c>
      <c r="G15" s="116"/>
      <c r="H15" s="93">
        <v>5022922</v>
      </c>
      <c r="I15" s="93">
        <v>75322</v>
      </c>
      <c r="J15" s="93">
        <v>5098244</v>
      </c>
      <c r="K15" s="93">
        <v>0</v>
      </c>
      <c r="L15" s="77">
        <f t="shared" si="0"/>
        <v>98.4</v>
      </c>
      <c r="M15" s="78">
        <f t="shared" si="0"/>
        <v>18.899999999999999</v>
      </c>
      <c r="N15" s="79">
        <f t="shared" si="0"/>
        <v>92.7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2573251</v>
      </c>
      <c r="D16" s="93">
        <v>158022</v>
      </c>
      <c r="E16" s="93">
        <v>2731273</v>
      </c>
      <c r="F16" s="93">
        <v>0</v>
      </c>
      <c r="G16" s="116"/>
      <c r="H16" s="93">
        <v>2543094</v>
      </c>
      <c r="I16" s="93">
        <v>30631</v>
      </c>
      <c r="J16" s="93">
        <v>2573725</v>
      </c>
      <c r="K16" s="93">
        <v>0</v>
      </c>
      <c r="L16" s="77">
        <f t="shared" si="0"/>
        <v>98.8</v>
      </c>
      <c r="M16" s="78">
        <f t="shared" si="0"/>
        <v>19.399999999999999</v>
      </c>
      <c r="N16" s="79">
        <f t="shared" si="0"/>
        <v>94.2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2182862</v>
      </c>
      <c r="D17" s="93">
        <v>112226</v>
      </c>
      <c r="E17" s="93">
        <v>2295088</v>
      </c>
      <c r="F17" s="93">
        <v>0</v>
      </c>
      <c r="G17" s="116"/>
      <c r="H17" s="93">
        <v>2162365</v>
      </c>
      <c r="I17" s="93">
        <v>29638</v>
      </c>
      <c r="J17" s="93">
        <v>2192003</v>
      </c>
      <c r="K17" s="93">
        <v>0</v>
      </c>
      <c r="L17" s="77">
        <f>IF(C17&gt;0,ROUND(H17/C17*100,1),"-")</f>
        <v>99.1</v>
      </c>
      <c r="M17" s="78">
        <f>IF(D17&gt;0,ROUND(I17/D17*100,1),"-")</f>
        <v>26.4</v>
      </c>
      <c r="N17" s="79">
        <f>IF(E17&gt;0,ROUND(J17/E17*100,1),"-")</f>
        <v>95.5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939065</v>
      </c>
      <c r="D18" s="93">
        <v>68147</v>
      </c>
      <c r="E18" s="93">
        <v>1007212</v>
      </c>
      <c r="F18" s="93">
        <v>0</v>
      </c>
      <c r="G18" s="116"/>
      <c r="H18" s="93">
        <v>927136</v>
      </c>
      <c r="I18" s="93">
        <v>10397</v>
      </c>
      <c r="J18" s="93">
        <v>937533</v>
      </c>
      <c r="K18" s="93">
        <v>0</v>
      </c>
      <c r="L18" s="77">
        <f t="shared" si="0"/>
        <v>98.7</v>
      </c>
      <c r="M18" s="78">
        <f t="shared" si="0"/>
        <v>15.3</v>
      </c>
      <c r="N18" s="79">
        <f t="shared" si="0"/>
        <v>93.1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3550986</v>
      </c>
      <c r="D19" s="93">
        <v>362069</v>
      </c>
      <c r="E19" s="93">
        <v>3913055</v>
      </c>
      <c r="F19" s="93">
        <v>0</v>
      </c>
      <c r="G19" s="116"/>
      <c r="H19" s="93">
        <v>3495042</v>
      </c>
      <c r="I19" s="93">
        <v>72644</v>
      </c>
      <c r="J19" s="93">
        <v>3567686</v>
      </c>
      <c r="K19" s="93">
        <v>0</v>
      </c>
      <c r="L19" s="77">
        <f t="shared" si="0"/>
        <v>98.4</v>
      </c>
      <c r="M19" s="78">
        <f t="shared" si="0"/>
        <v>20.100000000000001</v>
      </c>
      <c r="N19" s="79">
        <f t="shared" si="0"/>
        <v>91.2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1447531</v>
      </c>
      <c r="D20" s="93">
        <v>48476</v>
      </c>
      <c r="E20" s="93">
        <v>1496007</v>
      </c>
      <c r="F20" s="93">
        <v>0</v>
      </c>
      <c r="G20" s="116"/>
      <c r="H20" s="93">
        <v>1441950</v>
      </c>
      <c r="I20" s="93">
        <v>21154</v>
      </c>
      <c r="J20" s="93">
        <v>1463104</v>
      </c>
      <c r="K20" s="93">
        <v>0</v>
      </c>
      <c r="L20" s="80">
        <f t="shared" si="0"/>
        <v>99.6</v>
      </c>
      <c r="M20" s="81">
        <f t="shared" si="0"/>
        <v>43.6</v>
      </c>
      <c r="N20" s="82">
        <f t="shared" si="0"/>
        <v>97.8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691772</v>
      </c>
      <c r="D21" s="93">
        <v>201234</v>
      </c>
      <c r="E21" s="93">
        <v>893006</v>
      </c>
      <c r="F21" s="93">
        <v>0</v>
      </c>
      <c r="G21" s="116"/>
      <c r="H21" s="93">
        <v>678018</v>
      </c>
      <c r="I21" s="93">
        <v>11288</v>
      </c>
      <c r="J21" s="93">
        <v>689306</v>
      </c>
      <c r="K21" s="93">
        <v>0</v>
      </c>
      <c r="L21" s="77">
        <f t="shared" si="0"/>
        <v>98</v>
      </c>
      <c r="M21" s="78">
        <f t="shared" si="0"/>
        <v>5.6</v>
      </c>
      <c r="N21" s="79">
        <f t="shared" si="0"/>
        <v>77.2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1736148</v>
      </c>
      <c r="D22" s="94">
        <v>85504</v>
      </c>
      <c r="E22" s="94">
        <v>1821652</v>
      </c>
      <c r="F22" s="94">
        <v>0</v>
      </c>
      <c r="G22" s="117"/>
      <c r="H22" s="94">
        <v>1721568</v>
      </c>
      <c r="I22" s="94">
        <v>20876</v>
      </c>
      <c r="J22" s="94">
        <v>1742444</v>
      </c>
      <c r="K22" s="94">
        <v>0</v>
      </c>
      <c r="L22" s="95">
        <f t="shared" si="0"/>
        <v>99.2</v>
      </c>
      <c r="M22" s="96">
        <f t="shared" si="0"/>
        <v>24.4</v>
      </c>
      <c r="N22" s="97">
        <f t="shared" si="0"/>
        <v>95.7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51313798</v>
      </c>
      <c r="D23" s="85">
        <f>SUM(D9:D22)</f>
        <v>3173469</v>
      </c>
      <c r="E23" s="85">
        <f>SUM(E9:E22)</f>
        <v>54487267</v>
      </c>
      <c r="F23" s="85">
        <f>SUM(F9:F22)</f>
        <v>0</v>
      </c>
      <c r="G23" s="118"/>
      <c r="H23" s="85">
        <f>SUM(H9:H22)</f>
        <v>50621546</v>
      </c>
      <c r="I23" s="85">
        <f>SUM(I9:I22)</f>
        <v>721071</v>
      </c>
      <c r="J23" s="85">
        <f>SUM(J9:J22)</f>
        <v>51342617</v>
      </c>
      <c r="K23" s="85">
        <f>SUM(K9:K22)</f>
        <v>0</v>
      </c>
      <c r="L23" s="86">
        <f t="shared" si="0"/>
        <v>98.7</v>
      </c>
      <c r="M23" s="87">
        <f t="shared" si="0"/>
        <v>22.7</v>
      </c>
      <c r="N23" s="88">
        <f t="shared" si="0"/>
        <v>94.2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1055261</v>
      </c>
      <c r="D24" s="71">
        <v>48556</v>
      </c>
      <c r="E24" s="71">
        <v>1103817</v>
      </c>
      <c r="F24" s="71">
        <v>0</v>
      </c>
      <c r="G24" s="115"/>
      <c r="H24" s="71">
        <v>1041058</v>
      </c>
      <c r="I24" s="71">
        <v>7484</v>
      </c>
      <c r="J24" s="71">
        <v>1048542</v>
      </c>
      <c r="K24" s="71">
        <v>0</v>
      </c>
      <c r="L24" s="72">
        <f t="shared" si="0"/>
        <v>98.7</v>
      </c>
      <c r="M24" s="73">
        <f t="shared" si="0"/>
        <v>15.4</v>
      </c>
      <c r="N24" s="74">
        <f t="shared" si="0"/>
        <v>95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529305</v>
      </c>
      <c r="D25" s="76">
        <v>80844</v>
      </c>
      <c r="E25" s="76">
        <v>610149</v>
      </c>
      <c r="F25" s="76">
        <v>0</v>
      </c>
      <c r="G25" s="116"/>
      <c r="H25" s="76">
        <v>516914</v>
      </c>
      <c r="I25" s="76">
        <v>10640</v>
      </c>
      <c r="J25" s="76">
        <v>527554</v>
      </c>
      <c r="K25" s="76">
        <v>0</v>
      </c>
      <c r="L25" s="77">
        <f t="shared" si="0"/>
        <v>97.7</v>
      </c>
      <c r="M25" s="78">
        <f t="shared" si="0"/>
        <v>13.2</v>
      </c>
      <c r="N25" s="79">
        <f t="shared" si="0"/>
        <v>86.5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379290</v>
      </c>
      <c r="D26" s="76">
        <v>23491</v>
      </c>
      <c r="E26" s="76">
        <v>402781</v>
      </c>
      <c r="F26" s="76">
        <v>0</v>
      </c>
      <c r="G26" s="116"/>
      <c r="H26" s="76">
        <v>371652</v>
      </c>
      <c r="I26" s="76">
        <v>3885</v>
      </c>
      <c r="J26" s="76">
        <v>375537</v>
      </c>
      <c r="K26" s="76">
        <v>0</v>
      </c>
      <c r="L26" s="77">
        <f t="shared" si="0"/>
        <v>98</v>
      </c>
      <c r="M26" s="78">
        <f t="shared" si="0"/>
        <v>16.5</v>
      </c>
      <c r="N26" s="79">
        <f t="shared" si="0"/>
        <v>93.2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443851</v>
      </c>
      <c r="D27" s="76">
        <v>48746</v>
      </c>
      <c r="E27" s="76">
        <v>492597</v>
      </c>
      <c r="F27" s="76">
        <v>0</v>
      </c>
      <c r="G27" s="116"/>
      <c r="H27" s="76">
        <v>439828</v>
      </c>
      <c r="I27" s="76">
        <v>4236</v>
      </c>
      <c r="J27" s="76">
        <v>444064</v>
      </c>
      <c r="K27" s="76">
        <v>0</v>
      </c>
      <c r="L27" s="77">
        <f t="shared" si="0"/>
        <v>99.1</v>
      </c>
      <c r="M27" s="78">
        <f t="shared" si="0"/>
        <v>8.6999999999999993</v>
      </c>
      <c r="N27" s="79">
        <f t="shared" si="0"/>
        <v>90.1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1266779</v>
      </c>
      <c r="D28" s="76">
        <v>29719</v>
      </c>
      <c r="E28" s="76">
        <v>1296498</v>
      </c>
      <c r="F28" s="76">
        <v>0</v>
      </c>
      <c r="G28" s="116"/>
      <c r="H28" s="76">
        <v>1261545</v>
      </c>
      <c r="I28" s="76">
        <v>5823</v>
      </c>
      <c r="J28" s="76">
        <v>1267368</v>
      </c>
      <c r="K28" s="76">
        <v>0</v>
      </c>
      <c r="L28" s="77">
        <f t="shared" si="0"/>
        <v>99.6</v>
      </c>
      <c r="M28" s="78">
        <f t="shared" si="0"/>
        <v>19.600000000000001</v>
      </c>
      <c r="N28" s="79">
        <f t="shared" si="0"/>
        <v>97.8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1061351</v>
      </c>
      <c r="D29" s="76">
        <v>78903</v>
      </c>
      <c r="E29" s="76">
        <v>1140254</v>
      </c>
      <c r="F29" s="76">
        <v>0</v>
      </c>
      <c r="G29" s="116"/>
      <c r="H29" s="76">
        <v>1043734</v>
      </c>
      <c r="I29" s="76">
        <v>14862</v>
      </c>
      <c r="J29" s="76">
        <v>1058596</v>
      </c>
      <c r="K29" s="76">
        <v>0</v>
      </c>
      <c r="L29" s="77">
        <f t="shared" si="0"/>
        <v>98.3</v>
      </c>
      <c r="M29" s="78">
        <f t="shared" si="0"/>
        <v>18.8</v>
      </c>
      <c r="N29" s="79">
        <f t="shared" si="0"/>
        <v>92.8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733660</v>
      </c>
      <c r="D30" s="76">
        <v>19403</v>
      </c>
      <c r="E30" s="76">
        <v>753063</v>
      </c>
      <c r="F30" s="76">
        <v>0</v>
      </c>
      <c r="G30" s="116"/>
      <c r="H30" s="76">
        <v>729690</v>
      </c>
      <c r="I30" s="76">
        <v>1974</v>
      </c>
      <c r="J30" s="76">
        <v>731664</v>
      </c>
      <c r="K30" s="76">
        <v>0</v>
      </c>
      <c r="L30" s="77">
        <f t="shared" si="0"/>
        <v>99.5</v>
      </c>
      <c r="M30" s="78">
        <f t="shared" si="0"/>
        <v>10.199999999999999</v>
      </c>
      <c r="N30" s="79">
        <f t="shared" si="0"/>
        <v>97.2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282801</v>
      </c>
      <c r="D31" s="76">
        <v>14824</v>
      </c>
      <c r="E31" s="76">
        <v>297625</v>
      </c>
      <c r="F31" s="76">
        <v>0</v>
      </c>
      <c r="G31" s="116"/>
      <c r="H31" s="76">
        <v>280432</v>
      </c>
      <c r="I31" s="76">
        <v>3611</v>
      </c>
      <c r="J31" s="76">
        <v>284043</v>
      </c>
      <c r="K31" s="76">
        <v>0</v>
      </c>
      <c r="L31" s="77">
        <f t="shared" si="0"/>
        <v>99.2</v>
      </c>
      <c r="M31" s="78">
        <f t="shared" si="0"/>
        <v>24.4</v>
      </c>
      <c r="N31" s="79">
        <f t="shared" si="0"/>
        <v>95.4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847459</v>
      </c>
      <c r="D32" s="76">
        <v>23540</v>
      </c>
      <c r="E32" s="76">
        <v>870999</v>
      </c>
      <c r="F32" s="76">
        <v>0</v>
      </c>
      <c r="G32" s="116"/>
      <c r="H32" s="76">
        <v>838959</v>
      </c>
      <c r="I32" s="76">
        <v>8667</v>
      </c>
      <c r="J32" s="76">
        <v>847626</v>
      </c>
      <c r="K32" s="76">
        <v>0</v>
      </c>
      <c r="L32" s="77">
        <f t="shared" ref="L32:N36" si="1">IF(C32&gt;0,ROUND(H32/C32*100,1),"-")</f>
        <v>99</v>
      </c>
      <c r="M32" s="78">
        <f t="shared" si="1"/>
        <v>36.799999999999997</v>
      </c>
      <c r="N32" s="79">
        <f t="shared" si="1"/>
        <v>97.3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1556376</v>
      </c>
      <c r="D33" s="76">
        <v>151650</v>
      </c>
      <c r="E33" s="76">
        <v>1708026</v>
      </c>
      <c r="F33" s="76">
        <v>0</v>
      </c>
      <c r="G33" s="116"/>
      <c r="H33" s="76">
        <v>1523828</v>
      </c>
      <c r="I33" s="76">
        <v>29919</v>
      </c>
      <c r="J33" s="76">
        <v>1553747</v>
      </c>
      <c r="K33" s="76">
        <v>0</v>
      </c>
      <c r="L33" s="77">
        <f t="shared" si="1"/>
        <v>97.9</v>
      </c>
      <c r="M33" s="78">
        <f t="shared" si="1"/>
        <v>19.7</v>
      </c>
      <c r="N33" s="79">
        <f t="shared" si="1"/>
        <v>91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402982</v>
      </c>
      <c r="D34" s="76">
        <v>42945</v>
      </c>
      <c r="E34" s="76">
        <v>445927</v>
      </c>
      <c r="F34" s="76">
        <v>0</v>
      </c>
      <c r="G34" s="116"/>
      <c r="H34" s="76">
        <v>393708</v>
      </c>
      <c r="I34" s="76">
        <v>9139</v>
      </c>
      <c r="J34" s="76">
        <v>402847</v>
      </c>
      <c r="K34" s="76">
        <v>0</v>
      </c>
      <c r="L34" s="77">
        <f t="shared" si="1"/>
        <v>97.7</v>
      </c>
      <c r="M34" s="78">
        <f t="shared" si="1"/>
        <v>21.3</v>
      </c>
      <c r="N34" s="79">
        <f t="shared" si="1"/>
        <v>90.3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8559115</v>
      </c>
      <c r="D35" s="85">
        <f>SUM(D24:D34)</f>
        <v>562621</v>
      </c>
      <c r="E35" s="85">
        <f>SUM(E24:E34)</f>
        <v>9121736</v>
      </c>
      <c r="F35" s="85">
        <f>SUM(F24:F34)</f>
        <v>0</v>
      </c>
      <c r="G35" s="119"/>
      <c r="H35" s="85">
        <f>SUM(H24:H34)</f>
        <v>8441348</v>
      </c>
      <c r="I35" s="85">
        <f>SUM(I24:I34)</f>
        <v>100240</v>
      </c>
      <c r="J35" s="85">
        <f>SUM(J24:J34)</f>
        <v>8541588</v>
      </c>
      <c r="K35" s="85">
        <f>SUM(K24:K34)</f>
        <v>0</v>
      </c>
      <c r="L35" s="86">
        <f t="shared" si="1"/>
        <v>98.6</v>
      </c>
      <c r="M35" s="87">
        <f t="shared" si="1"/>
        <v>17.8</v>
      </c>
      <c r="N35" s="88">
        <f t="shared" si="1"/>
        <v>93.6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2">SUM(C35,C23)</f>
        <v>59872913</v>
      </c>
      <c r="D36" s="89">
        <f t="shared" si="2"/>
        <v>3736090</v>
      </c>
      <c r="E36" s="89">
        <f t="shared" si="2"/>
        <v>63609003</v>
      </c>
      <c r="F36" s="89">
        <f t="shared" si="2"/>
        <v>0</v>
      </c>
      <c r="G36" s="120"/>
      <c r="H36" s="89">
        <f t="shared" si="2"/>
        <v>59062894</v>
      </c>
      <c r="I36" s="89">
        <f t="shared" si="2"/>
        <v>821311</v>
      </c>
      <c r="J36" s="89">
        <f t="shared" si="2"/>
        <v>59884205</v>
      </c>
      <c r="K36" s="89">
        <f t="shared" si="2"/>
        <v>0</v>
      </c>
      <c r="L36" s="90">
        <f t="shared" si="1"/>
        <v>98.6</v>
      </c>
      <c r="M36" s="91">
        <f t="shared" si="1"/>
        <v>22</v>
      </c>
      <c r="N36" s="92">
        <f t="shared" si="1"/>
        <v>94.1</v>
      </c>
    </row>
    <row r="38" spans="1:14" x14ac:dyDescent="0.15">
      <c r="B38" s="1" t="s">
        <v>390</v>
      </c>
      <c r="C38" s="1">
        <v>59872913</v>
      </c>
      <c r="D38" s="1">
        <v>3736090</v>
      </c>
      <c r="E38" s="1">
        <v>63609003</v>
      </c>
      <c r="F38" s="1">
        <v>0</v>
      </c>
      <c r="G38" s="1">
        <v>0</v>
      </c>
      <c r="H38" s="1">
        <v>59062894</v>
      </c>
      <c r="I38" s="1">
        <v>821311</v>
      </c>
      <c r="J38" s="1">
        <v>59884205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399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197</v>
      </c>
      <c r="D3" s="8" t="s">
        <v>363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156</v>
      </c>
      <c r="D8" s="41" t="s">
        <v>157</v>
      </c>
      <c r="E8" s="41" t="s">
        <v>158</v>
      </c>
      <c r="F8" s="41" t="s">
        <v>159</v>
      </c>
      <c r="G8" s="41" t="s">
        <v>160</v>
      </c>
      <c r="H8" s="41" t="s">
        <v>161</v>
      </c>
      <c r="I8" s="41" t="s">
        <v>162</v>
      </c>
      <c r="J8" s="41" t="s">
        <v>163</v>
      </c>
      <c r="K8" s="41" t="s">
        <v>164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6137881</v>
      </c>
      <c r="D9" s="130">
        <v>8187</v>
      </c>
      <c r="E9" s="130">
        <v>6146068</v>
      </c>
      <c r="F9" s="130">
        <v>0</v>
      </c>
      <c r="G9" s="115"/>
      <c r="H9" s="130">
        <v>6134960</v>
      </c>
      <c r="I9" s="130">
        <v>4369</v>
      </c>
      <c r="J9" s="130">
        <v>6139329</v>
      </c>
      <c r="K9" s="130">
        <v>0</v>
      </c>
      <c r="L9" s="72">
        <f t="shared" ref="L9:N31" si="0">IF(C9&gt;0,ROUND(H9/C9*100,1),"-")</f>
        <v>100</v>
      </c>
      <c r="M9" s="73">
        <f t="shared" si="0"/>
        <v>53.4</v>
      </c>
      <c r="N9" s="74">
        <f t="shared" si="0"/>
        <v>99.9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1528161</v>
      </c>
      <c r="D10" s="93">
        <v>109395</v>
      </c>
      <c r="E10" s="93">
        <v>1637556</v>
      </c>
      <c r="F10" s="93">
        <v>0</v>
      </c>
      <c r="G10" s="116"/>
      <c r="H10" s="93">
        <v>1504249</v>
      </c>
      <c r="I10" s="93">
        <v>25627</v>
      </c>
      <c r="J10" s="93">
        <v>1529876</v>
      </c>
      <c r="K10" s="93">
        <v>0</v>
      </c>
      <c r="L10" s="77">
        <f t="shared" si="0"/>
        <v>98.4</v>
      </c>
      <c r="M10" s="78">
        <f t="shared" si="0"/>
        <v>23.4</v>
      </c>
      <c r="N10" s="79">
        <f t="shared" si="0"/>
        <v>93.4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2321549</v>
      </c>
      <c r="D11" s="93">
        <v>172542</v>
      </c>
      <c r="E11" s="93">
        <v>2494091</v>
      </c>
      <c r="F11" s="93">
        <v>0</v>
      </c>
      <c r="G11" s="116"/>
      <c r="H11" s="93">
        <v>2289603</v>
      </c>
      <c r="I11" s="93">
        <v>27867</v>
      </c>
      <c r="J11" s="93">
        <v>2317470</v>
      </c>
      <c r="K11" s="93">
        <v>0</v>
      </c>
      <c r="L11" s="77">
        <f t="shared" si="0"/>
        <v>98.6</v>
      </c>
      <c r="M11" s="78">
        <f t="shared" si="0"/>
        <v>16.2</v>
      </c>
      <c r="N11" s="79">
        <f t="shared" si="0"/>
        <v>92.9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1944665</v>
      </c>
      <c r="D12" s="93">
        <v>43181</v>
      </c>
      <c r="E12" s="93">
        <v>1987846</v>
      </c>
      <c r="F12" s="93">
        <v>0</v>
      </c>
      <c r="G12" s="116"/>
      <c r="H12" s="93">
        <v>1931825</v>
      </c>
      <c r="I12" s="93">
        <v>8669</v>
      </c>
      <c r="J12" s="93">
        <v>1940494</v>
      </c>
      <c r="K12" s="93">
        <v>0</v>
      </c>
      <c r="L12" s="77">
        <f t="shared" si="0"/>
        <v>99.3</v>
      </c>
      <c r="M12" s="78">
        <f t="shared" si="0"/>
        <v>20.100000000000001</v>
      </c>
      <c r="N12" s="79">
        <f t="shared" si="0"/>
        <v>97.6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1489081</v>
      </c>
      <c r="D13" s="93">
        <v>115532</v>
      </c>
      <c r="E13" s="93">
        <v>1604613</v>
      </c>
      <c r="F13" s="93">
        <v>0</v>
      </c>
      <c r="G13" s="116"/>
      <c r="H13" s="93">
        <v>1462767</v>
      </c>
      <c r="I13" s="93">
        <v>24410</v>
      </c>
      <c r="J13" s="93">
        <v>1487177</v>
      </c>
      <c r="K13" s="93">
        <v>0</v>
      </c>
      <c r="L13" s="77">
        <f t="shared" si="0"/>
        <v>98.2</v>
      </c>
      <c r="M13" s="78">
        <f t="shared" si="0"/>
        <v>21.1</v>
      </c>
      <c r="N13" s="79">
        <f t="shared" si="0"/>
        <v>92.7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2217303</v>
      </c>
      <c r="D14" s="93">
        <v>103788</v>
      </c>
      <c r="E14" s="93">
        <v>2321091</v>
      </c>
      <c r="F14" s="93">
        <v>0</v>
      </c>
      <c r="G14" s="116"/>
      <c r="H14" s="93">
        <v>2183628</v>
      </c>
      <c r="I14" s="93">
        <v>20969</v>
      </c>
      <c r="J14" s="93">
        <v>2204597</v>
      </c>
      <c r="K14" s="93">
        <v>0</v>
      </c>
      <c r="L14" s="77">
        <f t="shared" si="0"/>
        <v>98.5</v>
      </c>
      <c r="M14" s="78">
        <f t="shared" si="0"/>
        <v>20.2</v>
      </c>
      <c r="N14" s="79">
        <f t="shared" si="0"/>
        <v>95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3389002</v>
      </c>
      <c r="D15" s="93">
        <v>264489</v>
      </c>
      <c r="E15" s="93">
        <v>3653491</v>
      </c>
      <c r="F15" s="93">
        <v>0</v>
      </c>
      <c r="G15" s="116"/>
      <c r="H15" s="93">
        <v>3336296</v>
      </c>
      <c r="I15" s="93">
        <v>50030</v>
      </c>
      <c r="J15" s="93">
        <v>3386326</v>
      </c>
      <c r="K15" s="93">
        <v>0</v>
      </c>
      <c r="L15" s="77">
        <f t="shared" si="0"/>
        <v>98.4</v>
      </c>
      <c r="M15" s="78">
        <f t="shared" si="0"/>
        <v>18.899999999999999</v>
      </c>
      <c r="N15" s="79">
        <f t="shared" si="0"/>
        <v>92.7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1704427</v>
      </c>
      <c r="D16" s="93">
        <v>104668</v>
      </c>
      <c r="E16" s="93">
        <v>1809095</v>
      </c>
      <c r="F16" s="93">
        <v>0</v>
      </c>
      <c r="G16" s="116"/>
      <c r="H16" s="93">
        <v>1684453</v>
      </c>
      <c r="I16" s="93">
        <v>20288</v>
      </c>
      <c r="J16" s="93">
        <v>1704741</v>
      </c>
      <c r="K16" s="93">
        <v>0</v>
      </c>
      <c r="L16" s="77">
        <f t="shared" si="0"/>
        <v>98.8</v>
      </c>
      <c r="M16" s="78">
        <f t="shared" si="0"/>
        <v>19.399999999999999</v>
      </c>
      <c r="N16" s="79">
        <f t="shared" si="0"/>
        <v>94.2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1493138</v>
      </c>
      <c r="D17" s="93">
        <v>76765</v>
      </c>
      <c r="E17" s="93">
        <v>1569903</v>
      </c>
      <c r="F17" s="93">
        <v>0</v>
      </c>
      <c r="G17" s="116"/>
      <c r="H17" s="93">
        <v>1479118</v>
      </c>
      <c r="I17" s="93">
        <v>20274</v>
      </c>
      <c r="J17" s="93">
        <v>1499392</v>
      </c>
      <c r="K17" s="93">
        <v>0</v>
      </c>
      <c r="L17" s="77">
        <f>IF(C17&gt;0,ROUND(H17/C17*100,1),"-")</f>
        <v>99.1</v>
      </c>
      <c r="M17" s="78">
        <f>IF(D17&gt;0,ROUND(I17/D17*100,1),"-")</f>
        <v>26.4</v>
      </c>
      <c r="N17" s="79">
        <f>IF(E17&gt;0,ROUND(J17/E17*100,1),"-")</f>
        <v>95.5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598171</v>
      </c>
      <c r="D18" s="93">
        <v>43409</v>
      </c>
      <c r="E18" s="93">
        <v>641580</v>
      </c>
      <c r="F18" s="93">
        <v>0</v>
      </c>
      <c r="G18" s="116"/>
      <c r="H18" s="93">
        <v>590573</v>
      </c>
      <c r="I18" s="93">
        <v>6623</v>
      </c>
      <c r="J18" s="93">
        <v>597196</v>
      </c>
      <c r="K18" s="93">
        <v>0</v>
      </c>
      <c r="L18" s="77">
        <f t="shared" si="0"/>
        <v>98.7</v>
      </c>
      <c r="M18" s="78">
        <f t="shared" si="0"/>
        <v>15.3</v>
      </c>
      <c r="N18" s="79">
        <f t="shared" si="0"/>
        <v>93.1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3248415</v>
      </c>
      <c r="D19" s="93">
        <v>331218</v>
      </c>
      <c r="E19" s="93">
        <v>3579633</v>
      </c>
      <c r="F19" s="93">
        <v>0</v>
      </c>
      <c r="G19" s="116"/>
      <c r="H19" s="93">
        <v>3197239</v>
      </c>
      <c r="I19" s="93">
        <v>66454</v>
      </c>
      <c r="J19" s="93">
        <v>3263693</v>
      </c>
      <c r="K19" s="93">
        <v>0</v>
      </c>
      <c r="L19" s="77">
        <f t="shared" si="0"/>
        <v>98.4</v>
      </c>
      <c r="M19" s="78">
        <f t="shared" si="0"/>
        <v>20.100000000000001</v>
      </c>
      <c r="N19" s="79">
        <f t="shared" si="0"/>
        <v>91.2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1025373</v>
      </c>
      <c r="D20" s="93">
        <v>34338</v>
      </c>
      <c r="E20" s="93">
        <v>1059711</v>
      </c>
      <c r="F20" s="93">
        <v>0</v>
      </c>
      <c r="G20" s="116"/>
      <c r="H20" s="93">
        <v>1021420</v>
      </c>
      <c r="I20" s="93">
        <v>14985</v>
      </c>
      <c r="J20" s="93">
        <v>1036405</v>
      </c>
      <c r="K20" s="93">
        <v>0</v>
      </c>
      <c r="L20" s="80">
        <f t="shared" si="0"/>
        <v>99.6</v>
      </c>
      <c r="M20" s="81">
        <f t="shared" si="0"/>
        <v>43.6</v>
      </c>
      <c r="N20" s="82">
        <f t="shared" si="0"/>
        <v>97.8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508927</v>
      </c>
      <c r="D21" s="93">
        <v>163562</v>
      </c>
      <c r="E21" s="93">
        <v>672489</v>
      </c>
      <c r="F21" s="93">
        <v>0</v>
      </c>
      <c r="G21" s="116"/>
      <c r="H21" s="93">
        <v>498809</v>
      </c>
      <c r="I21" s="93">
        <v>9175</v>
      </c>
      <c r="J21" s="93">
        <v>507984</v>
      </c>
      <c r="K21" s="93">
        <v>0</v>
      </c>
      <c r="L21" s="77">
        <f t="shared" si="0"/>
        <v>98</v>
      </c>
      <c r="M21" s="78">
        <f t="shared" si="0"/>
        <v>5.6</v>
      </c>
      <c r="N21" s="79">
        <f t="shared" si="0"/>
        <v>75.5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888728</v>
      </c>
      <c r="D22" s="94">
        <v>43769</v>
      </c>
      <c r="E22" s="94">
        <v>932497</v>
      </c>
      <c r="F22" s="94">
        <v>0</v>
      </c>
      <c r="G22" s="117"/>
      <c r="H22" s="94">
        <v>881265</v>
      </c>
      <c r="I22" s="94">
        <v>10687</v>
      </c>
      <c r="J22" s="94">
        <v>891952</v>
      </c>
      <c r="K22" s="94">
        <v>0</v>
      </c>
      <c r="L22" s="95">
        <f t="shared" si="0"/>
        <v>99.2</v>
      </c>
      <c r="M22" s="96">
        <f t="shared" si="0"/>
        <v>24.4</v>
      </c>
      <c r="N22" s="97">
        <f t="shared" si="0"/>
        <v>95.7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28494821</v>
      </c>
      <c r="D23" s="85">
        <f>SUM(D9:D22)</f>
        <v>1614843</v>
      </c>
      <c r="E23" s="85">
        <f>SUM(E9:E22)</f>
        <v>30109664</v>
      </c>
      <c r="F23" s="85">
        <f>SUM(F9:F22)</f>
        <v>0</v>
      </c>
      <c r="G23" s="118"/>
      <c r="H23" s="85">
        <f>SUM(H9:H22)</f>
        <v>28196205</v>
      </c>
      <c r="I23" s="85">
        <f>SUM(I9:I22)</f>
        <v>310427</v>
      </c>
      <c r="J23" s="85">
        <f>SUM(J9:J22)</f>
        <v>28506632</v>
      </c>
      <c r="K23" s="85">
        <f>SUM(K9:K22)</f>
        <v>0</v>
      </c>
      <c r="L23" s="86">
        <f t="shared" si="0"/>
        <v>99</v>
      </c>
      <c r="M23" s="87">
        <f t="shared" si="0"/>
        <v>19.2</v>
      </c>
      <c r="N23" s="88">
        <f t="shared" si="0"/>
        <v>94.7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944503</v>
      </c>
      <c r="D24" s="71">
        <v>43459</v>
      </c>
      <c r="E24" s="71">
        <v>987962</v>
      </c>
      <c r="F24" s="71">
        <v>0</v>
      </c>
      <c r="G24" s="115"/>
      <c r="H24" s="71">
        <v>931792</v>
      </c>
      <c r="I24" s="71">
        <v>6699</v>
      </c>
      <c r="J24" s="71">
        <v>938491</v>
      </c>
      <c r="K24" s="71">
        <v>0</v>
      </c>
      <c r="L24" s="72">
        <f t="shared" si="0"/>
        <v>98.7</v>
      </c>
      <c r="M24" s="73">
        <f t="shared" si="0"/>
        <v>15.4</v>
      </c>
      <c r="N24" s="74">
        <f t="shared" si="0"/>
        <v>95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166683</v>
      </c>
      <c r="D25" s="76">
        <v>25459</v>
      </c>
      <c r="E25" s="76">
        <v>192142</v>
      </c>
      <c r="F25" s="76">
        <v>0</v>
      </c>
      <c r="G25" s="116"/>
      <c r="H25" s="76">
        <v>162781</v>
      </c>
      <c r="I25" s="76">
        <v>3351</v>
      </c>
      <c r="J25" s="76">
        <v>166132</v>
      </c>
      <c r="K25" s="76">
        <v>0</v>
      </c>
      <c r="L25" s="77">
        <f t="shared" si="0"/>
        <v>97.7</v>
      </c>
      <c r="M25" s="78">
        <f t="shared" si="0"/>
        <v>13.2</v>
      </c>
      <c r="N25" s="79">
        <f t="shared" si="0"/>
        <v>86.5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290670</v>
      </c>
      <c r="D26" s="76">
        <v>18002</v>
      </c>
      <c r="E26" s="76">
        <v>308672</v>
      </c>
      <c r="F26" s="76">
        <v>0</v>
      </c>
      <c r="G26" s="116"/>
      <c r="H26" s="76">
        <v>284818</v>
      </c>
      <c r="I26" s="76">
        <v>2977</v>
      </c>
      <c r="J26" s="76">
        <v>287795</v>
      </c>
      <c r="K26" s="76">
        <v>0</v>
      </c>
      <c r="L26" s="77">
        <f t="shared" si="0"/>
        <v>98</v>
      </c>
      <c r="M26" s="78">
        <f t="shared" si="0"/>
        <v>16.5</v>
      </c>
      <c r="N26" s="79">
        <f t="shared" si="0"/>
        <v>93.2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435882</v>
      </c>
      <c r="D27" s="76">
        <v>828</v>
      </c>
      <c r="E27" s="76">
        <v>436710</v>
      </c>
      <c r="F27" s="76">
        <v>0</v>
      </c>
      <c r="G27" s="116"/>
      <c r="H27" s="76">
        <v>431930</v>
      </c>
      <c r="I27" s="76">
        <v>72</v>
      </c>
      <c r="J27" s="76">
        <v>432002</v>
      </c>
      <c r="K27" s="76">
        <v>0</v>
      </c>
      <c r="L27" s="77">
        <f t="shared" si="0"/>
        <v>99.1</v>
      </c>
      <c r="M27" s="78">
        <f t="shared" si="0"/>
        <v>8.6999999999999993</v>
      </c>
      <c r="N27" s="79">
        <f t="shared" si="0"/>
        <v>98.9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1234734</v>
      </c>
      <c r="D28" s="76">
        <v>28967</v>
      </c>
      <c r="E28" s="76">
        <v>1263701</v>
      </c>
      <c r="F28" s="76">
        <v>0</v>
      </c>
      <c r="G28" s="116"/>
      <c r="H28" s="76">
        <v>1229631</v>
      </c>
      <c r="I28" s="76">
        <v>5675</v>
      </c>
      <c r="J28" s="76">
        <v>1235306</v>
      </c>
      <c r="K28" s="76">
        <v>0</v>
      </c>
      <c r="L28" s="77">
        <f t="shared" si="0"/>
        <v>99.6</v>
      </c>
      <c r="M28" s="78">
        <f t="shared" si="0"/>
        <v>19.600000000000001</v>
      </c>
      <c r="N28" s="79">
        <f t="shared" si="0"/>
        <v>97.8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783924</v>
      </c>
      <c r="D29" s="76">
        <v>58278</v>
      </c>
      <c r="E29" s="76">
        <v>842202</v>
      </c>
      <c r="F29" s="76">
        <v>0</v>
      </c>
      <c r="G29" s="116"/>
      <c r="H29" s="76">
        <v>770912</v>
      </c>
      <c r="I29" s="76">
        <v>10977</v>
      </c>
      <c r="J29" s="76">
        <v>781889</v>
      </c>
      <c r="K29" s="76">
        <v>0</v>
      </c>
      <c r="L29" s="77">
        <f t="shared" si="0"/>
        <v>98.3</v>
      </c>
      <c r="M29" s="78">
        <f t="shared" si="0"/>
        <v>18.8</v>
      </c>
      <c r="N29" s="79">
        <f t="shared" si="0"/>
        <v>92.8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455384</v>
      </c>
      <c r="D30" s="76">
        <v>12043</v>
      </c>
      <c r="E30" s="76">
        <v>467427</v>
      </c>
      <c r="F30" s="76">
        <v>0</v>
      </c>
      <c r="G30" s="116"/>
      <c r="H30" s="76">
        <v>452920</v>
      </c>
      <c r="I30" s="76">
        <v>1225</v>
      </c>
      <c r="J30" s="76">
        <v>454145</v>
      </c>
      <c r="K30" s="76">
        <v>0</v>
      </c>
      <c r="L30" s="77">
        <f t="shared" si="0"/>
        <v>99.5</v>
      </c>
      <c r="M30" s="78">
        <f t="shared" si="0"/>
        <v>10.199999999999999</v>
      </c>
      <c r="N30" s="79">
        <f t="shared" si="0"/>
        <v>97.2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286561</v>
      </c>
      <c r="D31" s="76">
        <v>15021</v>
      </c>
      <c r="E31" s="76">
        <v>301582</v>
      </c>
      <c r="F31" s="76">
        <v>0</v>
      </c>
      <c r="G31" s="116"/>
      <c r="H31" s="76">
        <v>284161</v>
      </c>
      <c r="I31" s="76">
        <v>3659</v>
      </c>
      <c r="J31" s="76">
        <v>287820</v>
      </c>
      <c r="K31" s="76">
        <v>0</v>
      </c>
      <c r="L31" s="77">
        <f t="shared" si="0"/>
        <v>99.2</v>
      </c>
      <c r="M31" s="78">
        <f t="shared" si="0"/>
        <v>24.4</v>
      </c>
      <c r="N31" s="79">
        <f t="shared" si="0"/>
        <v>95.4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479424</v>
      </c>
      <c r="D32" s="76">
        <v>13317</v>
      </c>
      <c r="E32" s="76">
        <v>492741</v>
      </c>
      <c r="F32" s="76">
        <v>0</v>
      </c>
      <c r="G32" s="116"/>
      <c r="H32" s="76">
        <v>474615</v>
      </c>
      <c r="I32" s="76">
        <v>4903</v>
      </c>
      <c r="J32" s="76">
        <v>479518</v>
      </c>
      <c r="K32" s="76">
        <v>0</v>
      </c>
      <c r="L32" s="77">
        <f t="shared" ref="L32:N36" si="1">IF(C32&gt;0,ROUND(H32/C32*100,1),"-")</f>
        <v>99</v>
      </c>
      <c r="M32" s="78">
        <f t="shared" si="1"/>
        <v>36.799999999999997</v>
      </c>
      <c r="N32" s="79">
        <f t="shared" si="1"/>
        <v>97.3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880155</v>
      </c>
      <c r="D33" s="76">
        <v>85760</v>
      </c>
      <c r="E33" s="76">
        <v>965915</v>
      </c>
      <c r="F33" s="76">
        <v>0</v>
      </c>
      <c r="G33" s="116"/>
      <c r="H33" s="76">
        <v>861749</v>
      </c>
      <c r="I33" s="76">
        <v>16920</v>
      </c>
      <c r="J33" s="76">
        <v>878669</v>
      </c>
      <c r="K33" s="76">
        <v>0</v>
      </c>
      <c r="L33" s="77">
        <f t="shared" si="1"/>
        <v>97.9</v>
      </c>
      <c r="M33" s="78">
        <f t="shared" si="1"/>
        <v>19.7</v>
      </c>
      <c r="N33" s="79">
        <f t="shared" si="1"/>
        <v>91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423240</v>
      </c>
      <c r="D34" s="76">
        <v>45104</v>
      </c>
      <c r="E34" s="76">
        <v>468344</v>
      </c>
      <c r="F34" s="76">
        <v>0</v>
      </c>
      <c r="G34" s="116"/>
      <c r="H34" s="76">
        <v>413500</v>
      </c>
      <c r="I34" s="76">
        <v>9598</v>
      </c>
      <c r="J34" s="76">
        <v>423098</v>
      </c>
      <c r="K34" s="76">
        <v>0</v>
      </c>
      <c r="L34" s="77">
        <f t="shared" si="1"/>
        <v>97.7</v>
      </c>
      <c r="M34" s="78">
        <f t="shared" si="1"/>
        <v>21.3</v>
      </c>
      <c r="N34" s="79">
        <f t="shared" si="1"/>
        <v>90.3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6381160</v>
      </c>
      <c r="D35" s="85">
        <f>SUM(D24:D34)</f>
        <v>346238</v>
      </c>
      <c r="E35" s="85">
        <f>SUM(E24:E34)</f>
        <v>6727398</v>
      </c>
      <c r="F35" s="85">
        <f>SUM(F24:F34)</f>
        <v>0</v>
      </c>
      <c r="G35" s="119"/>
      <c r="H35" s="85">
        <f>SUM(H24:H34)</f>
        <v>6298809</v>
      </c>
      <c r="I35" s="85">
        <f>SUM(I24:I34)</f>
        <v>66056</v>
      </c>
      <c r="J35" s="85">
        <f>SUM(J24:J34)</f>
        <v>6364865</v>
      </c>
      <c r="K35" s="85">
        <f>SUM(K24:K34)</f>
        <v>0</v>
      </c>
      <c r="L35" s="86">
        <f t="shared" si="1"/>
        <v>98.7</v>
      </c>
      <c r="M35" s="87">
        <f t="shared" si="1"/>
        <v>19.100000000000001</v>
      </c>
      <c r="N35" s="88">
        <f t="shared" si="1"/>
        <v>94.6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2">SUM(C35,C23)</f>
        <v>34875981</v>
      </c>
      <c r="D36" s="89">
        <f t="shared" si="2"/>
        <v>1961081</v>
      </c>
      <c r="E36" s="89">
        <f t="shared" si="2"/>
        <v>36837062</v>
      </c>
      <c r="F36" s="89">
        <f t="shared" si="2"/>
        <v>0</v>
      </c>
      <c r="G36" s="120"/>
      <c r="H36" s="89">
        <f t="shared" si="2"/>
        <v>34495014</v>
      </c>
      <c r="I36" s="89">
        <f t="shared" si="2"/>
        <v>376483</v>
      </c>
      <c r="J36" s="89">
        <f t="shared" si="2"/>
        <v>34871497</v>
      </c>
      <c r="K36" s="89">
        <f t="shared" si="2"/>
        <v>0</v>
      </c>
      <c r="L36" s="90">
        <f t="shared" si="1"/>
        <v>98.9</v>
      </c>
      <c r="M36" s="91">
        <f t="shared" si="1"/>
        <v>19.2</v>
      </c>
      <c r="N36" s="92">
        <f t="shared" si="1"/>
        <v>94.7</v>
      </c>
    </row>
    <row r="38" spans="1:14" x14ac:dyDescent="0.15">
      <c r="B38" s="1" t="s">
        <v>390</v>
      </c>
      <c r="C38" s="1">
        <v>34875981</v>
      </c>
      <c r="D38" s="1">
        <v>1961081</v>
      </c>
      <c r="E38" s="1">
        <v>36837062</v>
      </c>
      <c r="F38" s="1">
        <v>0</v>
      </c>
      <c r="G38" s="1">
        <v>0</v>
      </c>
      <c r="H38" s="1">
        <v>34495014</v>
      </c>
      <c r="I38" s="1">
        <v>376483</v>
      </c>
      <c r="J38" s="1">
        <v>34871497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rgb="FFFFFF00"/>
  </sheetPr>
  <dimension ref="A1:IM39"/>
  <sheetViews>
    <sheetView view="pageBreakPreview" zoomScale="60" zoomScaleNormal="100" workbookViewId="0">
      <pane xSplit="2" ySplit="8" topLeftCell="C18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209</v>
      </c>
      <c r="D3" s="121" t="s">
        <v>388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165</v>
      </c>
      <c r="D8" s="41" t="s">
        <v>166</v>
      </c>
      <c r="E8" s="41" t="s">
        <v>167</v>
      </c>
      <c r="F8" s="41" t="s">
        <v>168</v>
      </c>
      <c r="G8" s="41" t="s">
        <v>169</v>
      </c>
      <c r="H8" s="41" t="s">
        <v>170</v>
      </c>
      <c r="I8" s="41" t="s">
        <v>171</v>
      </c>
      <c r="J8" s="41" t="s">
        <v>172</v>
      </c>
      <c r="K8" s="41" t="s">
        <v>173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134447</v>
      </c>
      <c r="D9" s="115"/>
      <c r="E9" s="130">
        <v>134447</v>
      </c>
      <c r="F9" s="115"/>
      <c r="G9" s="115"/>
      <c r="H9" s="130">
        <v>134447</v>
      </c>
      <c r="I9" s="115">
        <v>0</v>
      </c>
      <c r="J9" s="130">
        <v>134447</v>
      </c>
      <c r="K9" s="115"/>
      <c r="L9" s="72">
        <f t="shared" ref="L9:N31" si="0">IF(C9&gt;0,ROUND(H9/C9*100,1),"-")</f>
        <v>100</v>
      </c>
      <c r="M9" s="73" t="str">
        <f t="shared" si="0"/>
        <v>-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23963</v>
      </c>
      <c r="D10" s="116"/>
      <c r="E10" s="93">
        <v>23963</v>
      </c>
      <c r="F10" s="116"/>
      <c r="G10" s="116"/>
      <c r="H10" s="93">
        <v>23963</v>
      </c>
      <c r="I10" s="116">
        <v>0</v>
      </c>
      <c r="J10" s="93">
        <v>23963</v>
      </c>
      <c r="K10" s="116"/>
      <c r="L10" s="77">
        <f t="shared" si="0"/>
        <v>100</v>
      </c>
      <c r="M10" s="78" t="str">
        <f t="shared" si="0"/>
        <v>-</v>
      </c>
      <c r="N10" s="79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251686</v>
      </c>
      <c r="D11" s="116"/>
      <c r="E11" s="93">
        <v>251686</v>
      </c>
      <c r="F11" s="116"/>
      <c r="G11" s="116"/>
      <c r="H11" s="93">
        <v>251686</v>
      </c>
      <c r="I11" s="116">
        <v>0</v>
      </c>
      <c r="J11" s="93">
        <v>251686</v>
      </c>
      <c r="K11" s="116"/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15371</v>
      </c>
      <c r="D12" s="116"/>
      <c r="E12" s="93">
        <v>15371</v>
      </c>
      <c r="F12" s="116"/>
      <c r="G12" s="116"/>
      <c r="H12" s="93">
        <v>15371</v>
      </c>
      <c r="I12" s="116">
        <v>0</v>
      </c>
      <c r="J12" s="93">
        <v>15371</v>
      </c>
      <c r="K12" s="116"/>
      <c r="L12" s="77">
        <f t="shared" si="0"/>
        <v>100</v>
      </c>
      <c r="M12" s="78" t="str">
        <f t="shared" si="0"/>
        <v>-</v>
      </c>
      <c r="N12" s="79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14098</v>
      </c>
      <c r="D13" s="116"/>
      <c r="E13" s="93">
        <v>14098</v>
      </c>
      <c r="F13" s="116"/>
      <c r="G13" s="116"/>
      <c r="H13" s="93">
        <v>14098</v>
      </c>
      <c r="I13" s="116">
        <v>0</v>
      </c>
      <c r="J13" s="93">
        <v>14098</v>
      </c>
      <c r="K13" s="116"/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583908</v>
      </c>
      <c r="D14" s="116"/>
      <c r="E14" s="93">
        <v>583908</v>
      </c>
      <c r="F14" s="116"/>
      <c r="G14" s="116"/>
      <c r="H14" s="93">
        <v>583908</v>
      </c>
      <c r="I14" s="116">
        <v>0</v>
      </c>
      <c r="J14" s="93">
        <v>583908</v>
      </c>
      <c r="K14" s="116"/>
      <c r="L14" s="77">
        <f t="shared" si="0"/>
        <v>100</v>
      </c>
      <c r="M14" s="78" t="str">
        <f t="shared" si="0"/>
        <v>-</v>
      </c>
      <c r="N14" s="79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16943</v>
      </c>
      <c r="D15" s="116"/>
      <c r="E15" s="93">
        <v>16943</v>
      </c>
      <c r="F15" s="116"/>
      <c r="G15" s="116"/>
      <c r="H15" s="93">
        <v>16943</v>
      </c>
      <c r="I15" s="116">
        <v>0</v>
      </c>
      <c r="J15" s="93">
        <v>16943</v>
      </c>
      <c r="K15" s="116"/>
      <c r="L15" s="77">
        <f t="shared" si="0"/>
        <v>100</v>
      </c>
      <c r="M15" s="78" t="str">
        <f t="shared" si="0"/>
        <v>-</v>
      </c>
      <c r="N15" s="79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1636</v>
      </c>
      <c r="D16" s="116"/>
      <c r="E16" s="93">
        <v>1636</v>
      </c>
      <c r="F16" s="116"/>
      <c r="G16" s="116"/>
      <c r="H16" s="93">
        <v>1636</v>
      </c>
      <c r="I16" s="116">
        <v>0</v>
      </c>
      <c r="J16" s="93">
        <v>1636</v>
      </c>
      <c r="K16" s="116"/>
      <c r="L16" s="77">
        <f t="shared" si="0"/>
        <v>100</v>
      </c>
      <c r="M16" s="78" t="str">
        <f t="shared" si="0"/>
        <v>-</v>
      </c>
      <c r="N16" s="79">
        <f t="shared" si="0"/>
        <v>100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8759</v>
      </c>
      <c r="D17" s="116"/>
      <c r="E17" s="93">
        <v>8759</v>
      </c>
      <c r="F17" s="116"/>
      <c r="G17" s="116"/>
      <c r="H17" s="93">
        <v>8759</v>
      </c>
      <c r="I17" s="116">
        <v>0</v>
      </c>
      <c r="J17" s="93">
        <v>8759</v>
      </c>
      <c r="K17" s="116"/>
      <c r="L17" s="77">
        <f>IF(C17&gt;0,ROUND(H17/C17*100,1),"-")</f>
        <v>100</v>
      </c>
      <c r="M17" s="78" t="str">
        <f>IF(D17&gt;0,ROUND(I17/D17*100,1),"-")</f>
        <v>-</v>
      </c>
      <c r="N17" s="79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12786</v>
      </c>
      <c r="D18" s="116"/>
      <c r="E18" s="93">
        <v>12786</v>
      </c>
      <c r="F18" s="116"/>
      <c r="G18" s="116"/>
      <c r="H18" s="93">
        <v>12786</v>
      </c>
      <c r="I18" s="116">
        <v>0</v>
      </c>
      <c r="J18" s="93">
        <v>12786</v>
      </c>
      <c r="K18" s="116"/>
      <c r="L18" s="77">
        <f t="shared" si="0"/>
        <v>100</v>
      </c>
      <c r="M18" s="78" t="str">
        <f t="shared" si="0"/>
        <v>-</v>
      </c>
      <c r="N18" s="79">
        <f t="shared" si="0"/>
        <v>100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81203</v>
      </c>
      <c r="D19" s="116"/>
      <c r="E19" s="93">
        <v>81203</v>
      </c>
      <c r="F19" s="116"/>
      <c r="G19" s="116"/>
      <c r="H19" s="93">
        <v>81203</v>
      </c>
      <c r="I19" s="116">
        <v>0</v>
      </c>
      <c r="J19" s="93">
        <v>81203</v>
      </c>
      <c r="K19" s="116"/>
      <c r="L19" s="77">
        <f t="shared" si="0"/>
        <v>100</v>
      </c>
      <c r="M19" s="78" t="str">
        <f t="shared" si="0"/>
        <v>-</v>
      </c>
      <c r="N19" s="79">
        <f t="shared" si="0"/>
        <v>100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9670</v>
      </c>
      <c r="D20" s="116"/>
      <c r="E20" s="93">
        <v>9670</v>
      </c>
      <c r="F20" s="116"/>
      <c r="G20" s="116"/>
      <c r="H20" s="93">
        <v>9670</v>
      </c>
      <c r="I20" s="116">
        <v>0</v>
      </c>
      <c r="J20" s="93">
        <v>9670</v>
      </c>
      <c r="K20" s="116"/>
      <c r="L20" s="80">
        <f t="shared" si="0"/>
        <v>100</v>
      </c>
      <c r="M20" s="81" t="str">
        <f t="shared" si="0"/>
        <v>-</v>
      </c>
      <c r="N20" s="82">
        <f t="shared" si="0"/>
        <v>100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1029</v>
      </c>
      <c r="D21" s="116"/>
      <c r="E21" s="93">
        <v>1029</v>
      </c>
      <c r="F21" s="116"/>
      <c r="G21" s="116"/>
      <c r="H21" s="93">
        <v>1029</v>
      </c>
      <c r="I21" s="116">
        <v>0</v>
      </c>
      <c r="J21" s="93">
        <v>1029</v>
      </c>
      <c r="K21" s="116"/>
      <c r="L21" s="77">
        <f t="shared" si="0"/>
        <v>100</v>
      </c>
      <c r="M21" s="78" t="str">
        <f t="shared" si="0"/>
        <v>-</v>
      </c>
      <c r="N21" s="79">
        <f t="shared" si="0"/>
        <v>100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5726</v>
      </c>
      <c r="D22" s="117"/>
      <c r="E22" s="94">
        <v>5726</v>
      </c>
      <c r="F22" s="117"/>
      <c r="G22" s="117"/>
      <c r="H22" s="94">
        <v>5726</v>
      </c>
      <c r="I22" s="117">
        <v>0</v>
      </c>
      <c r="J22" s="94">
        <v>5726</v>
      </c>
      <c r="K22" s="117"/>
      <c r="L22" s="95">
        <f t="shared" si="0"/>
        <v>100</v>
      </c>
      <c r="M22" s="96" t="str">
        <f t="shared" si="0"/>
        <v>-</v>
      </c>
      <c r="N22" s="97">
        <f t="shared" si="0"/>
        <v>100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1161225</v>
      </c>
      <c r="D23" s="118"/>
      <c r="E23" s="85">
        <f>SUM(E9:E22)</f>
        <v>1161225</v>
      </c>
      <c r="F23" s="118"/>
      <c r="G23" s="118"/>
      <c r="H23" s="85">
        <f>SUM(H9:H22)</f>
        <v>1161225</v>
      </c>
      <c r="I23" s="118"/>
      <c r="J23" s="85">
        <f>SUM(J9:J22)</f>
        <v>1161225</v>
      </c>
      <c r="K23" s="118"/>
      <c r="L23" s="86">
        <f t="shared" si="0"/>
        <v>100</v>
      </c>
      <c r="M23" s="87" t="str">
        <f t="shared" si="0"/>
        <v>-</v>
      </c>
      <c r="N23" s="88">
        <f t="shared" si="0"/>
        <v>100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3692</v>
      </c>
      <c r="D24" s="115"/>
      <c r="E24" s="71">
        <v>3692</v>
      </c>
      <c r="F24" s="115"/>
      <c r="G24" s="115"/>
      <c r="H24" s="71">
        <v>3692</v>
      </c>
      <c r="I24" s="115">
        <v>0</v>
      </c>
      <c r="J24" s="71">
        <v>3692</v>
      </c>
      <c r="K24" s="115"/>
      <c r="L24" s="72">
        <f t="shared" si="0"/>
        <v>100</v>
      </c>
      <c r="M24" s="73" t="str">
        <f t="shared" si="0"/>
        <v>-</v>
      </c>
      <c r="N24" s="74">
        <f t="shared" si="0"/>
        <v>100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2377</v>
      </c>
      <c r="D25" s="116"/>
      <c r="E25" s="76">
        <v>2377</v>
      </c>
      <c r="F25" s="116"/>
      <c r="G25" s="116"/>
      <c r="H25" s="76">
        <v>2377</v>
      </c>
      <c r="I25" s="116">
        <v>0</v>
      </c>
      <c r="J25" s="76">
        <v>2377</v>
      </c>
      <c r="K25" s="116"/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211</v>
      </c>
      <c r="D26" s="116"/>
      <c r="E26" s="76">
        <v>211</v>
      </c>
      <c r="F26" s="116"/>
      <c r="G26" s="116"/>
      <c r="H26" s="76">
        <v>211</v>
      </c>
      <c r="I26" s="116">
        <v>0</v>
      </c>
      <c r="J26" s="76">
        <v>211</v>
      </c>
      <c r="K26" s="116"/>
      <c r="L26" s="77">
        <f t="shared" si="0"/>
        <v>100</v>
      </c>
      <c r="M26" s="78" t="str">
        <f t="shared" si="0"/>
        <v>-</v>
      </c>
      <c r="N26" s="79">
        <f t="shared" si="0"/>
        <v>100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73</v>
      </c>
      <c r="D27" s="116"/>
      <c r="E27" s="76">
        <v>73</v>
      </c>
      <c r="F27" s="116"/>
      <c r="G27" s="116"/>
      <c r="H27" s="76">
        <v>73</v>
      </c>
      <c r="I27" s="116">
        <v>0</v>
      </c>
      <c r="J27" s="76">
        <v>73</v>
      </c>
      <c r="K27" s="116"/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2330</v>
      </c>
      <c r="D28" s="116"/>
      <c r="E28" s="76">
        <v>2330</v>
      </c>
      <c r="F28" s="116"/>
      <c r="G28" s="116"/>
      <c r="H28" s="76">
        <v>2330</v>
      </c>
      <c r="I28" s="116">
        <v>0</v>
      </c>
      <c r="J28" s="76">
        <v>2330</v>
      </c>
      <c r="K28" s="116"/>
      <c r="L28" s="77">
        <f t="shared" si="0"/>
        <v>100</v>
      </c>
      <c r="M28" s="78" t="str">
        <f t="shared" si="0"/>
        <v>-</v>
      </c>
      <c r="N28" s="79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3084</v>
      </c>
      <c r="D29" s="116"/>
      <c r="E29" s="76">
        <v>3084</v>
      </c>
      <c r="F29" s="116"/>
      <c r="G29" s="116"/>
      <c r="H29" s="76">
        <v>3084</v>
      </c>
      <c r="I29" s="116">
        <v>0</v>
      </c>
      <c r="J29" s="76">
        <v>3084</v>
      </c>
      <c r="K29" s="116"/>
      <c r="L29" s="77">
        <f t="shared" si="0"/>
        <v>100</v>
      </c>
      <c r="M29" s="78" t="str">
        <f t="shared" si="0"/>
        <v>-</v>
      </c>
      <c r="N29" s="79">
        <f t="shared" si="0"/>
        <v>100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51192</v>
      </c>
      <c r="D30" s="116"/>
      <c r="E30" s="76">
        <v>51192</v>
      </c>
      <c r="F30" s="116"/>
      <c r="G30" s="116"/>
      <c r="H30" s="76">
        <v>51192</v>
      </c>
      <c r="I30" s="116">
        <v>0</v>
      </c>
      <c r="J30" s="76">
        <v>51192</v>
      </c>
      <c r="K30" s="116"/>
      <c r="L30" s="77">
        <f t="shared" si="0"/>
        <v>100</v>
      </c>
      <c r="M30" s="78" t="str">
        <f t="shared" si="0"/>
        <v>-</v>
      </c>
      <c r="N30" s="79">
        <f t="shared" si="0"/>
        <v>100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12683</v>
      </c>
      <c r="D31" s="116"/>
      <c r="E31" s="76">
        <v>12683</v>
      </c>
      <c r="F31" s="116"/>
      <c r="G31" s="116"/>
      <c r="H31" s="76">
        <v>12683</v>
      </c>
      <c r="I31" s="116">
        <v>0</v>
      </c>
      <c r="J31" s="76">
        <v>12683</v>
      </c>
      <c r="K31" s="116"/>
      <c r="L31" s="77">
        <f t="shared" si="0"/>
        <v>100</v>
      </c>
      <c r="M31" s="78" t="str">
        <f t="shared" si="0"/>
        <v>-</v>
      </c>
      <c r="N31" s="79">
        <f t="shared" si="0"/>
        <v>100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9874</v>
      </c>
      <c r="D32" s="116"/>
      <c r="E32" s="76">
        <v>9874</v>
      </c>
      <c r="F32" s="116"/>
      <c r="G32" s="116"/>
      <c r="H32" s="76">
        <v>9874</v>
      </c>
      <c r="I32" s="116">
        <v>0</v>
      </c>
      <c r="J32" s="76">
        <v>9874</v>
      </c>
      <c r="K32" s="116"/>
      <c r="L32" s="77">
        <f t="shared" ref="L32:N36" si="1">IF(C32&gt;0,ROUND(H32/C32*100,1),"-")</f>
        <v>100</v>
      </c>
      <c r="M32" s="78" t="str">
        <f t="shared" si="1"/>
        <v>-</v>
      </c>
      <c r="N32" s="79">
        <f t="shared" si="1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9854</v>
      </c>
      <c r="D33" s="116"/>
      <c r="E33" s="76">
        <v>9854</v>
      </c>
      <c r="F33" s="116"/>
      <c r="G33" s="116"/>
      <c r="H33" s="76">
        <v>9854</v>
      </c>
      <c r="I33" s="116">
        <v>0</v>
      </c>
      <c r="J33" s="76">
        <v>9854</v>
      </c>
      <c r="K33" s="116"/>
      <c r="L33" s="77">
        <f t="shared" si="1"/>
        <v>100</v>
      </c>
      <c r="M33" s="78" t="str">
        <f t="shared" si="1"/>
        <v>-</v>
      </c>
      <c r="N33" s="79">
        <f t="shared" si="1"/>
        <v>100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8424</v>
      </c>
      <c r="D34" s="116"/>
      <c r="E34" s="76">
        <v>8424</v>
      </c>
      <c r="F34" s="116"/>
      <c r="G34" s="116"/>
      <c r="H34" s="76">
        <v>8424</v>
      </c>
      <c r="I34" s="116">
        <v>0</v>
      </c>
      <c r="J34" s="76">
        <v>8424</v>
      </c>
      <c r="K34" s="116"/>
      <c r="L34" s="77">
        <f t="shared" si="1"/>
        <v>100</v>
      </c>
      <c r="M34" s="78" t="str">
        <f t="shared" si="1"/>
        <v>-</v>
      </c>
      <c r="N34" s="79">
        <f t="shared" si="1"/>
        <v>100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103794</v>
      </c>
      <c r="D35" s="119"/>
      <c r="E35" s="85">
        <f>SUM(E24:E34)</f>
        <v>103794</v>
      </c>
      <c r="F35" s="119"/>
      <c r="G35" s="119"/>
      <c r="H35" s="85">
        <f>SUM(H24:H34)</f>
        <v>103794</v>
      </c>
      <c r="I35" s="119"/>
      <c r="J35" s="85">
        <f>SUM(J24:J34)</f>
        <v>103794</v>
      </c>
      <c r="K35" s="119"/>
      <c r="L35" s="86">
        <f t="shared" si="1"/>
        <v>100</v>
      </c>
      <c r="M35" s="87" t="str">
        <f t="shared" si="1"/>
        <v>-</v>
      </c>
      <c r="N35" s="88">
        <f t="shared" si="1"/>
        <v>100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2">SUM(C35,C23)</f>
        <v>1265019</v>
      </c>
      <c r="D36" s="120"/>
      <c r="E36" s="89">
        <f t="shared" si="2"/>
        <v>1265019</v>
      </c>
      <c r="F36" s="120"/>
      <c r="G36" s="120"/>
      <c r="H36" s="89">
        <f t="shared" si="2"/>
        <v>1265019</v>
      </c>
      <c r="I36" s="120"/>
      <c r="J36" s="89">
        <f t="shared" si="2"/>
        <v>1265019</v>
      </c>
      <c r="K36" s="120"/>
      <c r="L36" s="90">
        <f t="shared" si="1"/>
        <v>100</v>
      </c>
      <c r="M36" s="91" t="str">
        <f t="shared" si="1"/>
        <v>-</v>
      </c>
      <c r="N36" s="92">
        <f t="shared" si="1"/>
        <v>100</v>
      </c>
    </row>
    <row r="38" spans="1:14" x14ac:dyDescent="0.15">
      <c r="B38" s="1" t="s">
        <v>390</v>
      </c>
      <c r="C38" s="1">
        <v>1265019</v>
      </c>
      <c r="D38" s="1">
        <v>0</v>
      </c>
      <c r="E38" s="1">
        <v>1265019</v>
      </c>
      <c r="F38" s="1">
        <v>0</v>
      </c>
      <c r="G38" s="1">
        <v>0</v>
      </c>
      <c r="H38" s="1">
        <v>1265019</v>
      </c>
      <c r="I38" s="1">
        <v>0</v>
      </c>
      <c r="J38" s="1">
        <v>1265019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FFFF00"/>
  </sheetPr>
  <dimension ref="A1:IM39"/>
  <sheetViews>
    <sheetView view="pageBreakPreview" zoomScale="60" zoomScaleNormal="100" workbookViewId="0">
      <pane xSplit="2" ySplit="8" topLeftCell="C14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401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368</v>
      </c>
      <c r="D3" s="8" t="s">
        <v>174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210</v>
      </c>
      <c r="D8" s="41" t="s">
        <v>211</v>
      </c>
      <c r="E8" s="41" t="s">
        <v>212</v>
      </c>
      <c r="F8" s="41" t="s">
        <v>213</v>
      </c>
      <c r="G8" s="41" t="s">
        <v>214</v>
      </c>
      <c r="H8" s="41" t="s">
        <v>215</v>
      </c>
      <c r="I8" s="41" t="s">
        <v>216</v>
      </c>
      <c r="J8" s="41" t="s">
        <v>217</v>
      </c>
      <c r="K8" s="41" t="s">
        <v>218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1087023</v>
      </c>
      <c r="D9" s="130">
        <v>55038</v>
      </c>
      <c r="E9" s="130">
        <v>1142061</v>
      </c>
      <c r="F9" s="130">
        <v>0</v>
      </c>
      <c r="G9" s="115"/>
      <c r="H9" s="130">
        <v>1065051</v>
      </c>
      <c r="I9" s="130">
        <v>14314</v>
      </c>
      <c r="J9" s="130">
        <v>1079365</v>
      </c>
      <c r="K9" s="130">
        <v>0</v>
      </c>
      <c r="L9" s="72">
        <f t="shared" ref="L9:N31" si="0">IF(C9&gt;0,ROUND(H9/C9*100,1),"-")</f>
        <v>98</v>
      </c>
      <c r="M9" s="73">
        <f t="shared" si="0"/>
        <v>26</v>
      </c>
      <c r="N9" s="74">
        <f t="shared" si="0"/>
        <v>94.5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404035</v>
      </c>
      <c r="D10" s="93">
        <v>29266</v>
      </c>
      <c r="E10" s="93">
        <v>433301</v>
      </c>
      <c r="F10" s="93">
        <v>0</v>
      </c>
      <c r="G10" s="116"/>
      <c r="H10" s="93">
        <v>391613</v>
      </c>
      <c r="I10" s="93">
        <v>7599</v>
      </c>
      <c r="J10" s="93">
        <v>399212</v>
      </c>
      <c r="K10" s="93">
        <v>0</v>
      </c>
      <c r="L10" s="77">
        <f t="shared" si="0"/>
        <v>96.9</v>
      </c>
      <c r="M10" s="78">
        <f t="shared" si="0"/>
        <v>26</v>
      </c>
      <c r="N10" s="79">
        <f t="shared" si="0"/>
        <v>92.1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433589</v>
      </c>
      <c r="D11" s="93">
        <v>34318</v>
      </c>
      <c r="E11" s="93">
        <v>467907</v>
      </c>
      <c r="F11" s="93">
        <v>0</v>
      </c>
      <c r="G11" s="116"/>
      <c r="H11" s="93">
        <v>421870</v>
      </c>
      <c r="I11" s="93">
        <v>7554</v>
      </c>
      <c r="J11" s="93">
        <v>429424</v>
      </c>
      <c r="K11" s="93">
        <v>0</v>
      </c>
      <c r="L11" s="77">
        <f t="shared" si="0"/>
        <v>97.3</v>
      </c>
      <c r="M11" s="78">
        <f t="shared" si="0"/>
        <v>22</v>
      </c>
      <c r="N11" s="79">
        <f t="shared" si="0"/>
        <v>91.8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352166</v>
      </c>
      <c r="D12" s="93">
        <v>17105</v>
      </c>
      <c r="E12" s="93">
        <v>369271</v>
      </c>
      <c r="F12" s="93">
        <v>0</v>
      </c>
      <c r="G12" s="116"/>
      <c r="H12" s="93">
        <v>345113</v>
      </c>
      <c r="I12" s="93">
        <v>3880</v>
      </c>
      <c r="J12" s="93">
        <v>348993</v>
      </c>
      <c r="K12" s="93">
        <v>0</v>
      </c>
      <c r="L12" s="77">
        <f t="shared" si="0"/>
        <v>98</v>
      </c>
      <c r="M12" s="78">
        <f t="shared" si="0"/>
        <v>22.7</v>
      </c>
      <c r="N12" s="79">
        <f t="shared" si="0"/>
        <v>94.5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289614</v>
      </c>
      <c r="D13" s="93">
        <v>28488</v>
      </c>
      <c r="E13" s="93">
        <v>318102</v>
      </c>
      <c r="F13" s="93">
        <v>0</v>
      </c>
      <c r="G13" s="116"/>
      <c r="H13" s="93">
        <v>278683</v>
      </c>
      <c r="I13" s="93">
        <v>5611</v>
      </c>
      <c r="J13" s="93">
        <v>284294</v>
      </c>
      <c r="K13" s="93">
        <v>0</v>
      </c>
      <c r="L13" s="77">
        <f t="shared" si="0"/>
        <v>96.2</v>
      </c>
      <c r="M13" s="78">
        <f t="shared" si="0"/>
        <v>19.7</v>
      </c>
      <c r="N13" s="79">
        <f t="shared" si="0"/>
        <v>89.4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241979</v>
      </c>
      <c r="D14" s="93">
        <v>36284</v>
      </c>
      <c r="E14" s="93">
        <v>278263</v>
      </c>
      <c r="F14" s="93">
        <v>0</v>
      </c>
      <c r="G14" s="116"/>
      <c r="H14" s="93">
        <v>232248</v>
      </c>
      <c r="I14" s="93">
        <v>7134</v>
      </c>
      <c r="J14" s="93">
        <v>239382</v>
      </c>
      <c r="K14" s="93">
        <v>0</v>
      </c>
      <c r="L14" s="77">
        <f t="shared" si="0"/>
        <v>96</v>
      </c>
      <c r="M14" s="78">
        <f t="shared" si="0"/>
        <v>19.7</v>
      </c>
      <c r="N14" s="79">
        <f t="shared" si="0"/>
        <v>86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374895</v>
      </c>
      <c r="D15" s="93">
        <v>38904</v>
      </c>
      <c r="E15" s="93">
        <v>413799</v>
      </c>
      <c r="F15" s="93">
        <v>0</v>
      </c>
      <c r="G15" s="116"/>
      <c r="H15" s="93">
        <v>360588</v>
      </c>
      <c r="I15" s="93">
        <v>7128</v>
      </c>
      <c r="J15" s="93">
        <v>367716</v>
      </c>
      <c r="K15" s="93">
        <v>0</v>
      </c>
      <c r="L15" s="77">
        <f t="shared" si="0"/>
        <v>96.2</v>
      </c>
      <c r="M15" s="78">
        <f t="shared" si="0"/>
        <v>18.3</v>
      </c>
      <c r="N15" s="79">
        <f t="shared" si="0"/>
        <v>88.9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238303</v>
      </c>
      <c r="D16" s="93">
        <v>23543</v>
      </c>
      <c r="E16" s="93">
        <v>261846</v>
      </c>
      <c r="F16" s="93">
        <v>0</v>
      </c>
      <c r="G16" s="116"/>
      <c r="H16" s="93">
        <v>229832</v>
      </c>
      <c r="I16" s="93">
        <v>4195</v>
      </c>
      <c r="J16" s="93">
        <v>234027</v>
      </c>
      <c r="K16" s="93">
        <v>0</v>
      </c>
      <c r="L16" s="77">
        <f t="shared" si="0"/>
        <v>96.4</v>
      </c>
      <c r="M16" s="78">
        <f t="shared" si="0"/>
        <v>17.8</v>
      </c>
      <c r="N16" s="79">
        <f t="shared" si="0"/>
        <v>89.4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236564</v>
      </c>
      <c r="D17" s="93">
        <v>13756</v>
      </c>
      <c r="E17" s="93">
        <v>250320</v>
      </c>
      <c r="F17" s="93">
        <v>0</v>
      </c>
      <c r="G17" s="116"/>
      <c r="H17" s="93">
        <v>230944</v>
      </c>
      <c r="I17" s="93">
        <v>3395</v>
      </c>
      <c r="J17" s="93">
        <v>234339</v>
      </c>
      <c r="K17" s="93">
        <v>0</v>
      </c>
      <c r="L17" s="77">
        <f>IF(C17&gt;0,ROUND(H17/C17*100,1),"-")</f>
        <v>97.6</v>
      </c>
      <c r="M17" s="78">
        <f>IF(D17&gt;0,ROUND(I17/D17*100,1),"-")</f>
        <v>24.7</v>
      </c>
      <c r="N17" s="79">
        <f>IF(E17&gt;0,ROUND(J17/E17*100,1),"-")</f>
        <v>93.6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93905</v>
      </c>
      <c r="D18" s="93">
        <v>7112</v>
      </c>
      <c r="E18" s="93">
        <v>101017</v>
      </c>
      <c r="F18" s="93">
        <v>0</v>
      </c>
      <c r="G18" s="116"/>
      <c r="H18" s="93">
        <v>91250</v>
      </c>
      <c r="I18" s="93">
        <v>1587</v>
      </c>
      <c r="J18" s="93">
        <v>92837</v>
      </c>
      <c r="K18" s="93">
        <v>0</v>
      </c>
      <c r="L18" s="77">
        <f t="shared" si="0"/>
        <v>97.2</v>
      </c>
      <c r="M18" s="78">
        <f t="shared" si="0"/>
        <v>22.3</v>
      </c>
      <c r="N18" s="79">
        <f t="shared" si="0"/>
        <v>91.9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361756</v>
      </c>
      <c r="D19" s="93">
        <v>34873</v>
      </c>
      <c r="E19" s="93">
        <v>396629</v>
      </c>
      <c r="F19" s="93">
        <v>0</v>
      </c>
      <c r="G19" s="116"/>
      <c r="H19" s="93">
        <v>351405</v>
      </c>
      <c r="I19" s="93">
        <v>9650</v>
      </c>
      <c r="J19" s="93">
        <v>361055</v>
      </c>
      <c r="K19" s="93">
        <v>0</v>
      </c>
      <c r="L19" s="77">
        <f t="shared" si="0"/>
        <v>97.1</v>
      </c>
      <c r="M19" s="78">
        <f t="shared" si="0"/>
        <v>27.7</v>
      </c>
      <c r="N19" s="79">
        <f t="shared" si="0"/>
        <v>91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123325</v>
      </c>
      <c r="D20" s="93">
        <v>5148</v>
      </c>
      <c r="E20" s="93">
        <v>128473</v>
      </c>
      <c r="F20" s="93">
        <v>0</v>
      </c>
      <c r="G20" s="116"/>
      <c r="H20" s="93">
        <v>121827</v>
      </c>
      <c r="I20" s="93">
        <v>1988</v>
      </c>
      <c r="J20" s="93">
        <v>123815</v>
      </c>
      <c r="K20" s="93">
        <v>0</v>
      </c>
      <c r="L20" s="80">
        <f t="shared" si="0"/>
        <v>98.8</v>
      </c>
      <c r="M20" s="81">
        <f t="shared" si="0"/>
        <v>38.6</v>
      </c>
      <c r="N20" s="82">
        <f t="shared" si="0"/>
        <v>96.4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90263</v>
      </c>
      <c r="D21" s="93">
        <v>3393</v>
      </c>
      <c r="E21" s="93">
        <v>93656</v>
      </c>
      <c r="F21" s="93">
        <v>0</v>
      </c>
      <c r="G21" s="116"/>
      <c r="H21" s="93">
        <v>89005</v>
      </c>
      <c r="I21" s="93">
        <v>1412</v>
      </c>
      <c r="J21" s="93">
        <v>90417</v>
      </c>
      <c r="K21" s="93">
        <v>0</v>
      </c>
      <c r="L21" s="77">
        <f t="shared" si="0"/>
        <v>98.6</v>
      </c>
      <c r="M21" s="78">
        <f t="shared" si="0"/>
        <v>41.6</v>
      </c>
      <c r="N21" s="79">
        <f t="shared" si="0"/>
        <v>96.5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131050</v>
      </c>
      <c r="D22" s="94">
        <v>8004</v>
      </c>
      <c r="E22" s="94">
        <v>139054</v>
      </c>
      <c r="F22" s="94">
        <v>0</v>
      </c>
      <c r="G22" s="117"/>
      <c r="H22" s="94">
        <v>128433</v>
      </c>
      <c r="I22" s="94">
        <v>1789</v>
      </c>
      <c r="J22" s="94">
        <v>130222</v>
      </c>
      <c r="K22" s="94">
        <v>0</v>
      </c>
      <c r="L22" s="95">
        <f t="shared" si="0"/>
        <v>98</v>
      </c>
      <c r="M22" s="96">
        <f t="shared" si="0"/>
        <v>22.4</v>
      </c>
      <c r="N22" s="97">
        <f t="shared" si="0"/>
        <v>93.6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4458467</v>
      </c>
      <c r="D23" s="85">
        <f>SUM(D9:D22)</f>
        <v>335232</v>
      </c>
      <c r="E23" s="85">
        <f>SUM(E9:E22)</f>
        <v>4793699</v>
      </c>
      <c r="F23" s="85">
        <f>SUM(F9:F22)</f>
        <v>0</v>
      </c>
      <c r="G23" s="118"/>
      <c r="H23" s="85">
        <f>SUM(H9:H22)</f>
        <v>4337862</v>
      </c>
      <c r="I23" s="85">
        <f>SUM(I9:I22)</f>
        <v>77236</v>
      </c>
      <c r="J23" s="85">
        <f>SUM(J9:J22)</f>
        <v>4415098</v>
      </c>
      <c r="K23" s="85">
        <f>SUM(K9:K22)</f>
        <v>0</v>
      </c>
      <c r="L23" s="86">
        <f t="shared" si="0"/>
        <v>97.3</v>
      </c>
      <c r="M23" s="87">
        <f t="shared" si="0"/>
        <v>23</v>
      </c>
      <c r="N23" s="88">
        <f t="shared" si="0"/>
        <v>92.1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86282</v>
      </c>
      <c r="D24" s="71">
        <v>5755</v>
      </c>
      <c r="E24" s="71">
        <v>92037</v>
      </c>
      <c r="F24" s="71">
        <v>0</v>
      </c>
      <c r="G24" s="115"/>
      <c r="H24" s="71">
        <v>84361</v>
      </c>
      <c r="I24" s="71">
        <v>1554</v>
      </c>
      <c r="J24" s="71">
        <v>85915</v>
      </c>
      <c r="K24" s="71">
        <v>0</v>
      </c>
      <c r="L24" s="72">
        <f t="shared" si="0"/>
        <v>97.8</v>
      </c>
      <c r="M24" s="73">
        <f t="shared" si="0"/>
        <v>27</v>
      </c>
      <c r="N24" s="74">
        <f t="shared" si="0"/>
        <v>93.3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73914</v>
      </c>
      <c r="D25" s="76">
        <v>6237</v>
      </c>
      <c r="E25" s="76">
        <v>80151</v>
      </c>
      <c r="F25" s="76">
        <v>0</v>
      </c>
      <c r="G25" s="116"/>
      <c r="H25" s="76">
        <v>71613</v>
      </c>
      <c r="I25" s="76">
        <v>1321</v>
      </c>
      <c r="J25" s="76">
        <v>72934</v>
      </c>
      <c r="K25" s="76">
        <v>0</v>
      </c>
      <c r="L25" s="77">
        <f t="shared" si="0"/>
        <v>96.9</v>
      </c>
      <c r="M25" s="78">
        <f t="shared" si="0"/>
        <v>21.2</v>
      </c>
      <c r="N25" s="79">
        <f t="shared" si="0"/>
        <v>91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45458</v>
      </c>
      <c r="D26" s="76">
        <v>2516</v>
      </c>
      <c r="E26" s="76">
        <v>47974</v>
      </c>
      <c r="F26" s="76">
        <v>0</v>
      </c>
      <c r="G26" s="116"/>
      <c r="H26" s="76">
        <v>44954</v>
      </c>
      <c r="I26" s="76">
        <v>756</v>
      </c>
      <c r="J26" s="76">
        <v>45710</v>
      </c>
      <c r="K26" s="76">
        <v>0</v>
      </c>
      <c r="L26" s="77">
        <f t="shared" si="0"/>
        <v>98.9</v>
      </c>
      <c r="M26" s="78">
        <f t="shared" si="0"/>
        <v>30</v>
      </c>
      <c r="N26" s="79">
        <f t="shared" si="0"/>
        <v>95.3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39203</v>
      </c>
      <c r="D27" s="76">
        <v>2738</v>
      </c>
      <c r="E27" s="76">
        <v>41941</v>
      </c>
      <c r="F27" s="76">
        <v>0</v>
      </c>
      <c r="G27" s="116"/>
      <c r="H27" s="76">
        <v>38203</v>
      </c>
      <c r="I27" s="76">
        <v>379</v>
      </c>
      <c r="J27" s="76">
        <v>38582</v>
      </c>
      <c r="K27" s="76">
        <v>0</v>
      </c>
      <c r="L27" s="77">
        <f t="shared" si="0"/>
        <v>97.4</v>
      </c>
      <c r="M27" s="78">
        <f t="shared" si="0"/>
        <v>13.8</v>
      </c>
      <c r="N27" s="79">
        <f t="shared" si="0"/>
        <v>92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53157</v>
      </c>
      <c r="D28" s="76">
        <v>4278</v>
      </c>
      <c r="E28" s="76">
        <v>57435</v>
      </c>
      <c r="F28" s="76">
        <v>0</v>
      </c>
      <c r="G28" s="116"/>
      <c r="H28" s="76">
        <v>52030</v>
      </c>
      <c r="I28" s="76">
        <v>769</v>
      </c>
      <c r="J28" s="76">
        <v>52799</v>
      </c>
      <c r="K28" s="76">
        <v>0</v>
      </c>
      <c r="L28" s="77">
        <f t="shared" si="0"/>
        <v>97.9</v>
      </c>
      <c r="M28" s="78">
        <f t="shared" si="0"/>
        <v>18</v>
      </c>
      <c r="N28" s="79">
        <f t="shared" si="0"/>
        <v>91.9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98732</v>
      </c>
      <c r="D29" s="76">
        <v>8152</v>
      </c>
      <c r="E29" s="76">
        <v>106884</v>
      </c>
      <c r="F29" s="76">
        <v>0</v>
      </c>
      <c r="G29" s="116"/>
      <c r="H29" s="76">
        <v>95715</v>
      </c>
      <c r="I29" s="76">
        <v>1285</v>
      </c>
      <c r="J29" s="76">
        <v>97000</v>
      </c>
      <c r="K29" s="76">
        <v>0</v>
      </c>
      <c r="L29" s="77">
        <f t="shared" si="0"/>
        <v>96.9</v>
      </c>
      <c r="M29" s="78">
        <f t="shared" si="0"/>
        <v>15.8</v>
      </c>
      <c r="N29" s="79">
        <f t="shared" si="0"/>
        <v>90.8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57909</v>
      </c>
      <c r="D30" s="76">
        <v>4572</v>
      </c>
      <c r="E30" s="76">
        <v>62481</v>
      </c>
      <c r="F30" s="76">
        <v>0</v>
      </c>
      <c r="G30" s="116"/>
      <c r="H30" s="76">
        <v>56246</v>
      </c>
      <c r="I30" s="76">
        <v>382</v>
      </c>
      <c r="J30" s="76">
        <v>56628</v>
      </c>
      <c r="K30" s="76">
        <v>0</v>
      </c>
      <c r="L30" s="77">
        <f t="shared" si="0"/>
        <v>97.1</v>
      </c>
      <c r="M30" s="78">
        <f t="shared" si="0"/>
        <v>8.4</v>
      </c>
      <c r="N30" s="79">
        <f t="shared" si="0"/>
        <v>90.6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40392</v>
      </c>
      <c r="D31" s="76">
        <v>2387</v>
      </c>
      <c r="E31" s="76">
        <v>42779</v>
      </c>
      <c r="F31" s="76">
        <v>0</v>
      </c>
      <c r="G31" s="116"/>
      <c r="H31" s="76">
        <v>39983</v>
      </c>
      <c r="I31" s="76">
        <v>569</v>
      </c>
      <c r="J31" s="76">
        <v>40552</v>
      </c>
      <c r="K31" s="76">
        <v>0</v>
      </c>
      <c r="L31" s="77">
        <f t="shared" si="0"/>
        <v>99</v>
      </c>
      <c r="M31" s="78">
        <f t="shared" si="0"/>
        <v>23.8</v>
      </c>
      <c r="N31" s="79">
        <f t="shared" si="0"/>
        <v>94.8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83859</v>
      </c>
      <c r="D32" s="76">
        <v>4289</v>
      </c>
      <c r="E32" s="76">
        <v>88148</v>
      </c>
      <c r="F32" s="76">
        <v>0</v>
      </c>
      <c r="G32" s="116"/>
      <c r="H32" s="76">
        <v>81778</v>
      </c>
      <c r="I32" s="76">
        <v>1220</v>
      </c>
      <c r="J32" s="76">
        <v>82998</v>
      </c>
      <c r="K32" s="76">
        <v>0</v>
      </c>
      <c r="L32" s="77">
        <f t="shared" ref="L32:N36" si="1">IF(C32&gt;0,ROUND(H32/C32*100,1),"-")</f>
        <v>97.5</v>
      </c>
      <c r="M32" s="78">
        <f t="shared" si="1"/>
        <v>28.4</v>
      </c>
      <c r="N32" s="79">
        <f t="shared" si="1"/>
        <v>94.2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91665</v>
      </c>
      <c r="D33" s="76">
        <v>8204</v>
      </c>
      <c r="E33" s="76">
        <v>99869</v>
      </c>
      <c r="F33" s="76">
        <v>0</v>
      </c>
      <c r="G33" s="116"/>
      <c r="H33" s="76">
        <v>88798</v>
      </c>
      <c r="I33" s="76">
        <v>2212</v>
      </c>
      <c r="J33" s="76">
        <v>91010</v>
      </c>
      <c r="K33" s="76">
        <v>0</v>
      </c>
      <c r="L33" s="77">
        <f t="shared" si="1"/>
        <v>96.9</v>
      </c>
      <c r="M33" s="78">
        <f t="shared" si="1"/>
        <v>27</v>
      </c>
      <c r="N33" s="79">
        <f t="shared" si="1"/>
        <v>91.1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60005</v>
      </c>
      <c r="D34" s="76">
        <v>5233</v>
      </c>
      <c r="E34" s="76">
        <v>65238</v>
      </c>
      <c r="F34" s="76">
        <v>0</v>
      </c>
      <c r="G34" s="116"/>
      <c r="H34" s="76">
        <v>58423</v>
      </c>
      <c r="I34" s="76">
        <v>1466</v>
      </c>
      <c r="J34" s="76">
        <v>59889</v>
      </c>
      <c r="K34" s="76">
        <v>0</v>
      </c>
      <c r="L34" s="77">
        <f t="shared" si="1"/>
        <v>97.4</v>
      </c>
      <c r="M34" s="78">
        <f t="shared" si="1"/>
        <v>28</v>
      </c>
      <c r="N34" s="79">
        <f t="shared" si="1"/>
        <v>91.8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730576</v>
      </c>
      <c r="D35" s="85">
        <f>SUM(D24:D34)</f>
        <v>54361</v>
      </c>
      <c r="E35" s="85">
        <f>SUM(E24:E34)</f>
        <v>784937</v>
      </c>
      <c r="F35" s="85">
        <f>SUM(F24:F34)</f>
        <v>0</v>
      </c>
      <c r="G35" s="119"/>
      <c r="H35" s="85">
        <f>SUM(H24:H34)</f>
        <v>712104</v>
      </c>
      <c r="I35" s="85">
        <f>SUM(I24:I34)</f>
        <v>11913</v>
      </c>
      <c r="J35" s="85">
        <f>SUM(J24:J34)</f>
        <v>724017</v>
      </c>
      <c r="K35" s="85">
        <f>SUM(K24:K34)</f>
        <v>0</v>
      </c>
      <c r="L35" s="86">
        <f t="shared" si="1"/>
        <v>97.5</v>
      </c>
      <c r="M35" s="87">
        <f t="shared" si="1"/>
        <v>21.9</v>
      </c>
      <c r="N35" s="88">
        <f t="shared" si="1"/>
        <v>92.2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2">SUM(C35,C23)</f>
        <v>5189043</v>
      </c>
      <c r="D36" s="89">
        <f t="shared" si="2"/>
        <v>389593</v>
      </c>
      <c r="E36" s="89">
        <f t="shared" si="2"/>
        <v>5578636</v>
      </c>
      <c r="F36" s="89">
        <f t="shared" si="2"/>
        <v>0</v>
      </c>
      <c r="G36" s="120"/>
      <c r="H36" s="89">
        <f t="shared" si="2"/>
        <v>5049966</v>
      </c>
      <c r="I36" s="89">
        <f t="shared" si="2"/>
        <v>89149</v>
      </c>
      <c r="J36" s="89">
        <f t="shared" si="2"/>
        <v>5139115</v>
      </c>
      <c r="K36" s="89">
        <f t="shared" si="2"/>
        <v>0</v>
      </c>
      <c r="L36" s="90">
        <f t="shared" si="1"/>
        <v>97.3</v>
      </c>
      <c r="M36" s="91">
        <f t="shared" si="1"/>
        <v>22.9</v>
      </c>
      <c r="N36" s="92">
        <f t="shared" si="1"/>
        <v>92.1</v>
      </c>
    </row>
    <row r="38" spans="1:14" x14ac:dyDescent="0.15">
      <c r="B38" s="1" t="s">
        <v>389</v>
      </c>
      <c r="C38" s="1">
        <v>5189043</v>
      </c>
      <c r="D38" s="1">
        <v>389593</v>
      </c>
      <c r="E38" s="1">
        <v>5578636</v>
      </c>
      <c r="F38" s="1">
        <v>0</v>
      </c>
      <c r="G38" s="1">
        <v>0</v>
      </c>
      <c r="H38" s="1">
        <v>5049966</v>
      </c>
      <c r="I38" s="1">
        <v>89149</v>
      </c>
      <c r="J38" s="1">
        <v>5139115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FFFF00"/>
  </sheetPr>
  <dimension ref="A1:IM39"/>
  <sheetViews>
    <sheetView view="pageBreakPreview" zoomScale="60" zoomScaleNormal="100" workbookViewId="0">
      <pane xSplit="2" ySplit="8" topLeftCell="C13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399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369</v>
      </c>
      <c r="D3" s="8" t="s">
        <v>175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219</v>
      </c>
      <c r="D8" s="41" t="s">
        <v>220</v>
      </c>
      <c r="E8" s="41" t="s">
        <v>221</v>
      </c>
      <c r="F8" s="41" t="s">
        <v>222</v>
      </c>
      <c r="G8" s="41" t="s">
        <v>223</v>
      </c>
      <c r="H8" s="41" t="s">
        <v>224</v>
      </c>
      <c r="I8" s="41" t="s">
        <v>225</v>
      </c>
      <c r="J8" s="41" t="s">
        <v>226</v>
      </c>
      <c r="K8" s="41" t="s">
        <v>227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3567156</v>
      </c>
      <c r="D9" s="130">
        <v>0</v>
      </c>
      <c r="E9" s="130">
        <v>3567156</v>
      </c>
      <c r="F9" s="115"/>
      <c r="G9" s="115"/>
      <c r="H9" s="130">
        <v>3567156</v>
      </c>
      <c r="I9" s="130">
        <v>0</v>
      </c>
      <c r="J9" s="130">
        <v>3567156</v>
      </c>
      <c r="K9" s="115"/>
      <c r="L9" s="72">
        <f t="shared" ref="L9:N31" si="0">IF(C9&gt;0,ROUND(H9/C9*100,1),"-")</f>
        <v>100</v>
      </c>
      <c r="M9" s="73" t="str">
        <f t="shared" si="0"/>
        <v>-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924837</v>
      </c>
      <c r="D10" s="93">
        <v>0</v>
      </c>
      <c r="E10" s="93">
        <v>924837</v>
      </c>
      <c r="F10" s="116"/>
      <c r="G10" s="116"/>
      <c r="H10" s="93">
        <v>924837</v>
      </c>
      <c r="I10" s="93">
        <v>0</v>
      </c>
      <c r="J10" s="93">
        <v>924837</v>
      </c>
      <c r="K10" s="116"/>
      <c r="L10" s="77">
        <f t="shared" si="0"/>
        <v>100</v>
      </c>
      <c r="M10" s="78" t="str">
        <f t="shared" si="0"/>
        <v>-</v>
      </c>
      <c r="N10" s="79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1067644</v>
      </c>
      <c r="D11" s="93">
        <v>0</v>
      </c>
      <c r="E11" s="93">
        <v>1067644</v>
      </c>
      <c r="F11" s="116"/>
      <c r="G11" s="116"/>
      <c r="H11" s="93">
        <v>1067644</v>
      </c>
      <c r="I11" s="93">
        <v>0</v>
      </c>
      <c r="J11" s="93">
        <v>1067644</v>
      </c>
      <c r="K11" s="116"/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851687</v>
      </c>
      <c r="D12" s="93">
        <v>0</v>
      </c>
      <c r="E12" s="93">
        <v>851687</v>
      </c>
      <c r="F12" s="116"/>
      <c r="G12" s="116"/>
      <c r="H12" s="93">
        <v>851687</v>
      </c>
      <c r="I12" s="93">
        <v>0</v>
      </c>
      <c r="J12" s="93">
        <v>851687</v>
      </c>
      <c r="K12" s="116"/>
      <c r="L12" s="77">
        <f t="shared" si="0"/>
        <v>100</v>
      </c>
      <c r="M12" s="78" t="str">
        <f t="shared" si="0"/>
        <v>-</v>
      </c>
      <c r="N12" s="79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649487</v>
      </c>
      <c r="D13" s="93">
        <v>0</v>
      </c>
      <c r="E13" s="93">
        <v>649487</v>
      </c>
      <c r="F13" s="116"/>
      <c r="G13" s="116"/>
      <c r="H13" s="93">
        <v>649487</v>
      </c>
      <c r="I13" s="93">
        <v>0</v>
      </c>
      <c r="J13" s="93">
        <v>649487</v>
      </c>
      <c r="K13" s="116"/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589288</v>
      </c>
      <c r="D14" s="93">
        <v>0</v>
      </c>
      <c r="E14" s="93">
        <v>589288</v>
      </c>
      <c r="F14" s="116"/>
      <c r="G14" s="116"/>
      <c r="H14" s="93">
        <v>589288</v>
      </c>
      <c r="I14" s="93">
        <v>0</v>
      </c>
      <c r="J14" s="93">
        <v>589288</v>
      </c>
      <c r="K14" s="116"/>
      <c r="L14" s="77">
        <f t="shared" si="0"/>
        <v>100</v>
      </c>
      <c r="M14" s="78" t="str">
        <f t="shared" si="0"/>
        <v>-</v>
      </c>
      <c r="N14" s="79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1244480</v>
      </c>
      <c r="D15" s="93">
        <v>0</v>
      </c>
      <c r="E15" s="93">
        <v>1244480</v>
      </c>
      <c r="F15" s="116"/>
      <c r="G15" s="116"/>
      <c r="H15" s="93">
        <v>1244533</v>
      </c>
      <c r="I15" s="93">
        <v>0</v>
      </c>
      <c r="J15" s="93">
        <v>1244533</v>
      </c>
      <c r="K15" s="116"/>
      <c r="L15" s="77">
        <f t="shared" si="0"/>
        <v>100</v>
      </c>
      <c r="M15" s="78" t="str">
        <f t="shared" si="0"/>
        <v>-</v>
      </c>
      <c r="N15" s="79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617585</v>
      </c>
      <c r="D16" s="93">
        <v>0</v>
      </c>
      <c r="E16" s="93">
        <v>617585</v>
      </c>
      <c r="F16" s="116"/>
      <c r="G16" s="116"/>
      <c r="H16" s="93">
        <v>617585</v>
      </c>
      <c r="I16" s="93">
        <v>0</v>
      </c>
      <c r="J16" s="93">
        <v>617585</v>
      </c>
      <c r="K16" s="116"/>
      <c r="L16" s="77">
        <f t="shared" si="0"/>
        <v>100</v>
      </c>
      <c r="M16" s="78" t="str">
        <f t="shared" si="0"/>
        <v>-</v>
      </c>
      <c r="N16" s="79">
        <f t="shared" si="0"/>
        <v>100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477582</v>
      </c>
      <c r="D17" s="93">
        <v>0</v>
      </c>
      <c r="E17" s="93">
        <v>477582</v>
      </c>
      <c r="F17" s="116"/>
      <c r="G17" s="116"/>
      <c r="H17" s="93">
        <v>477582</v>
      </c>
      <c r="I17" s="93">
        <v>0</v>
      </c>
      <c r="J17" s="93">
        <v>477582</v>
      </c>
      <c r="K17" s="116"/>
      <c r="L17" s="77">
        <f>IF(C17&gt;0,ROUND(H17/C17*100,1),"-")</f>
        <v>100</v>
      </c>
      <c r="M17" s="78" t="str">
        <f>IF(D17&gt;0,ROUND(I17/D17*100,1),"-")</f>
        <v>-</v>
      </c>
      <c r="N17" s="79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226010</v>
      </c>
      <c r="D18" s="93">
        <v>0</v>
      </c>
      <c r="E18" s="93">
        <v>226010</v>
      </c>
      <c r="F18" s="116"/>
      <c r="G18" s="116"/>
      <c r="H18" s="93">
        <v>226010</v>
      </c>
      <c r="I18" s="93">
        <v>0</v>
      </c>
      <c r="J18" s="93">
        <v>226010</v>
      </c>
      <c r="K18" s="116"/>
      <c r="L18" s="77">
        <f t="shared" si="0"/>
        <v>100</v>
      </c>
      <c r="M18" s="78" t="str">
        <f t="shared" si="0"/>
        <v>-</v>
      </c>
      <c r="N18" s="79">
        <f t="shared" si="0"/>
        <v>100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1002640</v>
      </c>
      <c r="D19" s="93">
        <v>0</v>
      </c>
      <c r="E19" s="93">
        <v>1002640</v>
      </c>
      <c r="F19" s="116"/>
      <c r="G19" s="116"/>
      <c r="H19" s="93">
        <v>1002640</v>
      </c>
      <c r="I19" s="93">
        <v>0</v>
      </c>
      <c r="J19" s="93">
        <v>1002640</v>
      </c>
      <c r="K19" s="116"/>
      <c r="L19" s="77">
        <f t="shared" si="0"/>
        <v>100</v>
      </c>
      <c r="M19" s="78" t="str">
        <f t="shared" si="0"/>
        <v>-</v>
      </c>
      <c r="N19" s="79">
        <f t="shared" si="0"/>
        <v>100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311487</v>
      </c>
      <c r="D20" s="93">
        <v>0</v>
      </c>
      <c r="E20" s="93">
        <v>311487</v>
      </c>
      <c r="F20" s="116"/>
      <c r="G20" s="116"/>
      <c r="H20" s="93">
        <v>311487</v>
      </c>
      <c r="I20" s="93">
        <v>0</v>
      </c>
      <c r="J20" s="93">
        <v>311487</v>
      </c>
      <c r="K20" s="116"/>
      <c r="L20" s="80">
        <f t="shared" si="0"/>
        <v>100</v>
      </c>
      <c r="M20" s="81" t="str">
        <f t="shared" si="0"/>
        <v>-</v>
      </c>
      <c r="N20" s="82">
        <f t="shared" si="0"/>
        <v>100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163370</v>
      </c>
      <c r="D21" s="93">
        <v>0</v>
      </c>
      <c r="E21" s="93">
        <v>163370</v>
      </c>
      <c r="F21" s="116"/>
      <c r="G21" s="116"/>
      <c r="H21" s="93">
        <v>163370</v>
      </c>
      <c r="I21" s="93">
        <v>0</v>
      </c>
      <c r="J21" s="93">
        <v>163370</v>
      </c>
      <c r="K21" s="116"/>
      <c r="L21" s="77">
        <f t="shared" si="0"/>
        <v>100</v>
      </c>
      <c r="M21" s="78" t="str">
        <f t="shared" si="0"/>
        <v>-</v>
      </c>
      <c r="N21" s="79">
        <f t="shared" si="0"/>
        <v>100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362451</v>
      </c>
      <c r="D22" s="94">
        <v>0</v>
      </c>
      <c r="E22" s="94">
        <v>362451</v>
      </c>
      <c r="F22" s="117"/>
      <c r="G22" s="117"/>
      <c r="H22" s="94">
        <v>362451</v>
      </c>
      <c r="I22" s="94">
        <v>0</v>
      </c>
      <c r="J22" s="94">
        <v>362451</v>
      </c>
      <c r="K22" s="117"/>
      <c r="L22" s="95">
        <f t="shared" si="0"/>
        <v>100</v>
      </c>
      <c r="M22" s="96" t="str">
        <f t="shared" si="0"/>
        <v>-</v>
      </c>
      <c r="N22" s="97">
        <f t="shared" si="0"/>
        <v>100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12055704</v>
      </c>
      <c r="D23" s="85">
        <f>SUM(D9:D22)</f>
        <v>0</v>
      </c>
      <c r="E23" s="85">
        <f>SUM(E9:E22)</f>
        <v>12055704</v>
      </c>
      <c r="F23" s="118"/>
      <c r="G23" s="118"/>
      <c r="H23" s="85">
        <f>SUM(H9:H22)</f>
        <v>12055757</v>
      </c>
      <c r="I23" s="85">
        <f>SUM(I9:I22)</f>
        <v>0</v>
      </c>
      <c r="J23" s="85">
        <f>SUM(J9:J22)</f>
        <v>12055757</v>
      </c>
      <c r="K23" s="118"/>
      <c r="L23" s="86">
        <f t="shared" si="0"/>
        <v>100</v>
      </c>
      <c r="M23" s="87" t="str">
        <f t="shared" si="0"/>
        <v>-</v>
      </c>
      <c r="N23" s="88">
        <f t="shared" si="0"/>
        <v>100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279647</v>
      </c>
      <c r="D24" s="71">
        <v>0</v>
      </c>
      <c r="E24" s="71">
        <v>279647</v>
      </c>
      <c r="F24" s="115"/>
      <c r="G24" s="115"/>
      <c r="H24" s="71">
        <v>279647</v>
      </c>
      <c r="I24" s="71">
        <v>0</v>
      </c>
      <c r="J24" s="71">
        <v>279647</v>
      </c>
      <c r="K24" s="115"/>
      <c r="L24" s="72">
        <f t="shared" si="0"/>
        <v>100</v>
      </c>
      <c r="M24" s="73" t="str">
        <f t="shared" si="0"/>
        <v>-</v>
      </c>
      <c r="N24" s="74">
        <f t="shared" si="0"/>
        <v>100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127154</v>
      </c>
      <c r="D25" s="76">
        <v>0</v>
      </c>
      <c r="E25" s="76">
        <v>127154</v>
      </c>
      <c r="F25" s="116"/>
      <c r="G25" s="116"/>
      <c r="H25" s="76">
        <v>127154</v>
      </c>
      <c r="I25" s="76">
        <v>0</v>
      </c>
      <c r="J25" s="76">
        <v>127154</v>
      </c>
      <c r="K25" s="116"/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50138</v>
      </c>
      <c r="D26" s="76">
        <v>0</v>
      </c>
      <c r="E26" s="76">
        <v>50138</v>
      </c>
      <c r="F26" s="116"/>
      <c r="G26" s="116"/>
      <c r="H26" s="76">
        <v>50138</v>
      </c>
      <c r="I26" s="76">
        <v>0</v>
      </c>
      <c r="J26" s="76">
        <v>50138</v>
      </c>
      <c r="K26" s="116"/>
      <c r="L26" s="77">
        <f t="shared" si="0"/>
        <v>100</v>
      </c>
      <c r="M26" s="78" t="str">
        <f t="shared" si="0"/>
        <v>-</v>
      </c>
      <c r="N26" s="79">
        <f t="shared" si="0"/>
        <v>100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61823</v>
      </c>
      <c r="D27" s="76">
        <v>0</v>
      </c>
      <c r="E27" s="76">
        <v>61823</v>
      </c>
      <c r="F27" s="116"/>
      <c r="G27" s="116"/>
      <c r="H27" s="76">
        <v>61823</v>
      </c>
      <c r="I27" s="76">
        <v>0</v>
      </c>
      <c r="J27" s="76">
        <v>61823</v>
      </c>
      <c r="K27" s="116"/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114292</v>
      </c>
      <c r="D28" s="76">
        <v>0</v>
      </c>
      <c r="E28" s="76">
        <v>114292</v>
      </c>
      <c r="F28" s="116"/>
      <c r="G28" s="116"/>
      <c r="H28" s="76">
        <v>114292</v>
      </c>
      <c r="I28" s="76">
        <v>0</v>
      </c>
      <c r="J28" s="76">
        <v>114292</v>
      </c>
      <c r="K28" s="116"/>
      <c r="L28" s="77">
        <f t="shared" si="0"/>
        <v>100</v>
      </c>
      <c r="M28" s="78" t="str">
        <f t="shared" si="0"/>
        <v>-</v>
      </c>
      <c r="N28" s="79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238003</v>
      </c>
      <c r="D29" s="76">
        <v>0</v>
      </c>
      <c r="E29" s="76">
        <v>238003</v>
      </c>
      <c r="F29" s="116"/>
      <c r="G29" s="116"/>
      <c r="H29" s="76">
        <v>238003</v>
      </c>
      <c r="I29" s="76">
        <v>0</v>
      </c>
      <c r="J29" s="76">
        <v>238003</v>
      </c>
      <c r="K29" s="116"/>
      <c r="L29" s="77">
        <f t="shared" si="0"/>
        <v>100</v>
      </c>
      <c r="M29" s="78" t="str">
        <f t="shared" si="0"/>
        <v>-</v>
      </c>
      <c r="N29" s="79">
        <f t="shared" si="0"/>
        <v>100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158346</v>
      </c>
      <c r="D30" s="76">
        <v>0</v>
      </c>
      <c r="E30" s="76">
        <v>158346</v>
      </c>
      <c r="F30" s="116"/>
      <c r="G30" s="116"/>
      <c r="H30" s="76">
        <v>158346</v>
      </c>
      <c r="I30" s="76">
        <v>0</v>
      </c>
      <c r="J30" s="76">
        <v>158346</v>
      </c>
      <c r="K30" s="116"/>
      <c r="L30" s="77">
        <f t="shared" si="0"/>
        <v>100</v>
      </c>
      <c r="M30" s="78" t="str">
        <f t="shared" si="0"/>
        <v>-</v>
      </c>
      <c r="N30" s="79">
        <f t="shared" si="0"/>
        <v>100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68001</v>
      </c>
      <c r="D31" s="76">
        <v>0</v>
      </c>
      <c r="E31" s="76">
        <v>68001</v>
      </c>
      <c r="F31" s="116"/>
      <c r="G31" s="116"/>
      <c r="H31" s="76">
        <v>68001</v>
      </c>
      <c r="I31" s="76">
        <v>0</v>
      </c>
      <c r="J31" s="76">
        <v>68001</v>
      </c>
      <c r="K31" s="116"/>
      <c r="L31" s="77">
        <f t="shared" si="0"/>
        <v>100</v>
      </c>
      <c r="M31" s="78" t="str">
        <f t="shared" si="0"/>
        <v>-</v>
      </c>
      <c r="N31" s="79">
        <f t="shared" si="0"/>
        <v>100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182505</v>
      </c>
      <c r="D32" s="76">
        <v>0</v>
      </c>
      <c r="E32" s="76">
        <v>182505</v>
      </c>
      <c r="F32" s="116"/>
      <c r="G32" s="116"/>
      <c r="H32" s="76">
        <v>182505</v>
      </c>
      <c r="I32" s="76">
        <v>0</v>
      </c>
      <c r="J32" s="76">
        <v>182505</v>
      </c>
      <c r="K32" s="116"/>
      <c r="L32" s="77">
        <f t="shared" ref="L32:N36" si="1">IF(C32&gt;0,ROUND(H32/C32*100,1),"-")</f>
        <v>100</v>
      </c>
      <c r="M32" s="78" t="str">
        <f t="shared" si="1"/>
        <v>-</v>
      </c>
      <c r="N32" s="79">
        <f t="shared" si="1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162068</v>
      </c>
      <c r="D33" s="76">
        <v>0</v>
      </c>
      <c r="E33" s="76">
        <v>162068</v>
      </c>
      <c r="F33" s="116"/>
      <c r="G33" s="116"/>
      <c r="H33" s="76">
        <v>162068</v>
      </c>
      <c r="I33" s="76">
        <v>0</v>
      </c>
      <c r="J33" s="76">
        <v>162068</v>
      </c>
      <c r="K33" s="116"/>
      <c r="L33" s="77">
        <f t="shared" si="1"/>
        <v>100</v>
      </c>
      <c r="M33" s="78" t="str">
        <f t="shared" si="1"/>
        <v>-</v>
      </c>
      <c r="N33" s="79">
        <f t="shared" si="1"/>
        <v>100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109951</v>
      </c>
      <c r="D34" s="76">
        <v>0</v>
      </c>
      <c r="E34" s="76">
        <v>109951</v>
      </c>
      <c r="F34" s="116"/>
      <c r="G34" s="116"/>
      <c r="H34" s="76">
        <v>109951</v>
      </c>
      <c r="I34" s="76">
        <v>0</v>
      </c>
      <c r="J34" s="76">
        <v>109951</v>
      </c>
      <c r="K34" s="116"/>
      <c r="L34" s="77">
        <f t="shared" si="1"/>
        <v>100</v>
      </c>
      <c r="M34" s="78" t="str">
        <f t="shared" si="1"/>
        <v>-</v>
      </c>
      <c r="N34" s="79">
        <f t="shared" si="1"/>
        <v>100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1551928</v>
      </c>
      <c r="D35" s="85">
        <f>SUM(D24:D34)</f>
        <v>0</v>
      </c>
      <c r="E35" s="85">
        <f>SUM(E24:E34)</f>
        <v>1551928</v>
      </c>
      <c r="F35" s="119"/>
      <c r="G35" s="119"/>
      <c r="H35" s="85">
        <f>SUM(H24:H34)</f>
        <v>1551928</v>
      </c>
      <c r="I35" s="85">
        <f>SUM(I24:I34)</f>
        <v>0</v>
      </c>
      <c r="J35" s="85">
        <f>SUM(J24:J34)</f>
        <v>1551928</v>
      </c>
      <c r="K35" s="119"/>
      <c r="L35" s="86">
        <f t="shared" si="1"/>
        <v>100</v>
      </c>
      <c r="M35" s="87" t="str">
        <f t="shared" si="1"/>
        <v>-</v>
      </c>
      <c r="N35" s="88">
        <f t="shared" si="1"/>
        <v>100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2">SUM(C35,C23)</f>
        <v>13607632</v>
      </c>
      <c r="D36" s="89">
        <f t="shared" si="2"/>
        <v>0</v>
      </c>
      <c r="E36" s="89">
        <f t="shared" si="2"/>
        <v>13607632</v>
      </c>
      <c r="F36" s="120"/>
      <c r="G36" s="120"/>
      <c r="H36" s="89">
        <f t="shared" si="2"/>
        <v>13607685</v>
      </c>
      <c r="I36" s="89">
        <f t="shared" si="2"/>
        <v>0</v>
      </c>
      <c r="J36" s="89">
        <f t="shared" si="2"/>
        <v>13607685</v>
      </c>
      <c r="K36" s="120"/>
      <c r="L36" s="90">
        <f t="shared" si="1"/>
        <v>100</v>
      </c>
      <c r="M36" s="91" t="str">
        <f t="shared" si="1"/>
        <v>-</v>
      </c>
      <c r="N36" s="92">
        <f t="shared" si="1"/>
        <v>100</v>
      </c>
    </row>
    <row r="38" spans="1:14" x14ac:dyDescent="0.15">
      <c r="B38" s="1" t="s">
        <v>389</v>
      </c>
      <c r="C38" s="1">
        <v>13607632</v>
      </c>
      <c r="D38" s="1">
        <v>0</v>
      </c>
      <c r="E38" s="1">
        <v>13607632</v>
      </c>
      <c r="F38" s="1">
        <v>0</v>
      </c>
      <c r="G38" s="1">
        <v>0</v>
      </c>
      <c r="H38" s="1">
        <v>13607685</v>
      </c>
      <c r="I38" s="1">
        <v>0</v>
      </c>
      <c r="J38" s="1">
        <v>13607685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399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370</v>
      </c>
      <c r="D3" s="8" t="s">
        <v>176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228</v>
      </c>
      <c r="D8" s="41" t="s">
        <v>229</v>
      </c>
      <c r="E8" s="41" t="s">
        <v>230</v>
      </c>
      <c r="F8" s="41" t="s">
        <v>231</v>
      </c>
      <c r="G8" s="41" t="s">
        <v>232</v>
      </c>
      <c r="H8" s="41" t="s">
        <v>233</v>
      </c>
      <c r="I8" s="41" t="s">
        <v>234</v>
      </c>
      <c r="J8" s="41" t="s">
        <v>235</v>
      </c>
      <c r="K8" s="41" t="s">
        <v>236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19</v>
      </c>
      <c r="D9" s="130">
        <v>0</v>
      </c>
      <c r="E9" s="130">
        <v>19</v>
      </c>
      <c r="F9" s="130">
        <v>0</v>
      </c>
      <c r="G9" s="115"/>
      <c r="H9" s="130">
        <v>19</v>
      </c>
      <c r="I9" s="130">
        <v>0</v>
      </c>
      <c r="J9" s="130">
        <v>19</v>
      </c>
      <c r="K9" s="130">
        <v>0</v>
      </c>
      <c r="L9" s="72">
        <f t="shared" ref="L9:N31" si="0">IF(C9&gt;0,ROUND(H9/C9*100,1),"-")</f>
        <v>100</v>
      </c>
      <c r="M9" s="73" t="str">
        <f t="shared" si="0"/>
        <v>-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509</v>
      </c>
      <c r="D10" s="93">
        <v>0</v>
      </c>
      <c r="E10" s="93">
        <v>509</v>
      </c>
      <c r="F10" s="93">
        <v>0</v>
      </c>
      <c r="G10" s="116"/>
      <c r="H10" s="93">
        <v>509</v>
      </c>
      <c r="I10" s="93">
        <v>0</v>
      </c>
      <c r="J10" s="93">
        <v>509</v>
      </c>
      <c r="K10" s="93">
        <v>0</v>
      </c>
      <c r="L10" s="77">
        <f t="shared" si="0"/>
        <v>100</v>
      </c>
      <c r="M10" s="78" t="str">
        <f t="shared" si="0"/>
        <v>-</v>
      </c>
      <c r="N10" s="79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3221</v>
      </c>
      <c r="D11" s="93">
        <v>0</v>
      </c>
      <c r="E11" s="93">
        <v>3221</v>
      </c>
      <c r="F11" s="93">
        <v>0</v>
      </c>
      <c r="G11" s="116"/>
      <c r="H11" s="93">
        <v>3221</v>
      </c>
      <c r="I11" s="93">
        <v>0</v>
      </c>
      <c r="J11" s="93">
        <v>3221</v>
      </c>
      <c r="K11" s="93">
        <v>0</v>
      </c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18791</v>
      </c>
      <c r="D12" s="93">
        <v>0</v>
      </c>
      <c r="E12" s="93">
        <v>18791</v>
      </c>
      <c r="F12" s="93">
        <v>0</v>
      </c>
      <c r="G12" s="116"/>
      <c r="H12" s="93">
        <v>18791</v>
      </c>
      <c r="I12" s="93">
        <v>0</v>
      </c>
      <c r="J12" s="93">
        <v>18791</v>
      </c>
      <c r="K12" s="93">
        <v>0</v>
      </c>
      <c r="L12" s="77">
        <f t="shared" si="0"/>
        <v>100</v>
      </c>
      <c r="M12" s="78" t="str">
        <f t="shared" si="0"/>
        <v>-</v>
      </c>
      <c r="N12" s="79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674</v>
      </c>
      <c r="D13" s="93">
        <v>0</v>
      </c>
      <c r="E13" s="93">
        <v>674</v>
      </c>
      <c r="F13" s="93">
        <v>0</v>
      </c>
      <c r="G13" s="116"/>
      <c r="H13" s="93">
        <v>674</v>
      </c>
      <c r="I13" s="93">
        <v>0</v>
      </c>
      <c r="J13" s="93">
        <v>674</v>
      </c>
      <c r="K13" s="93">
        <v>0</v>
      </c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304</v>
      </c>
      <c r="D14" s="93">
        <v>0</v>
      </c>
      <c r="E14" s="93">
        <v>304</v>
      </c>
      <c r="F14" s="93">
        <v>0</v>
      </c>
      <c r="G14" s="116"/>
      <c r="H14" s="93">
        <v>304</v>
      </c>
      <c r="I14" s="93">
        <v>0</v>
      </c>
      <c r="J14" s="93">
        <v>304</v>
      </c>
      <c r="K14" s="93">
        <v>0</v>
      </c>
      <c r="L14" s="77">
        <f t="shared" si="0"/>
        <v>100</v>
      </c>
      <c r="M14" s="78" t="str">
        <f t="shared" si="0"/>
        <v>-</v>
      </c>
      <c r="N14" s="79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93">
        <v>0</v>
      </c>
      <c r="G15" s="116"/>
      <c r="H15" s="93">
        <v>0</v>
      </c>
      <c r="I15" s="93">
        <v>0</v>
      </c>
      <c r="J15" s="93">
        <v>0</v>
      </c>
      <c r="K15" s="93">
        <v>0</v>
      </c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93">
        <v>0</v>
      </c>
      <c r="G16" s="116"/>
      <c r="H16" s="93">
        <v>0</v>
      </c>
      <c r="I16" s="93">
        <v>0</v>
      </c>
      <c r="J16" s="93">
        <v>0</v>
      </c>
      <c r="K16" s="93">
        <v>0</v>
      </c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0</v>
      </c>
      <c r="D17" s="93">
        <v>0</v>
      </c>
      <c r="E17" s="93">
        <v>0</v>
      </c>
      <c r="F17" s="93">
        <v>0</v>
      </c>
      <c r="G17" s="116"/>
      <c r="H17" s="93">
        <v>0</v>
      </c>
      <c r="I17" s="93">
        <v>0</v>
      </c>
      <c r="J17" s="93">
        <v>0</v>
      </c>
      <c r="K17" s="93">
        <v>0</v>
      </c>
      <c r="L17" s="77" t="str">
        <f>IF(C17&gt;0,ROUND(H17/C17*100,1),"-")</f>
        <v>-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0</v>
      </c>
      <c r="D18" s="93">
        <v>0</v>
      </c>
      <c r="E18" s="93">
        <v>0</v>
      </c>
      <c r="F18" s="93">
        <v>0</v>
      </c>
      <c r="G18" s="116"/>
      <c r="H18" s="93">
        <v>0</v>
      </c>
      <c r="I18" s="93">
        <v>0</v>
      </c>
      <c r="J18" s="93">
        <v>0</v>
      </c>
      <c r="K18" s="93">
        <v>0</v>
      </c>
      <c r="L18" s="77" t="str">
        <f t="shared" si="0"/>
        <v>-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0</v>
      </c>
      <c r="D19" s="93">
        <v>0</v>
      </c>
      <c r="E19" s="93">
        <v>0</v>
      </c>
      <c r="F19" s="93">
        <v>0</v>
      </c>
      <c r="G19" s="116"/>
      <c r="H19" s="93">
        <v>0</v>
      </c>
      <c r="I19" s="93">
        <v>0</v>
      </c>
      <c r="J19" s="93">
        <v>0</v>
      </c>
      <c r="K19" s="93">
        <v>0</v>
      </c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0</v>
      </c>
      <c r="D20" s="93">
        <v>0</v>
      </c>
      <c r="E20" s="93">
        <v>0</v>
      </c>
      <c r="F20" s="93">
        <v>0</v>
      </c>
      <c r="G20" s="116"/>
      <c r="H20" s="93">
        <v>0</v>
      </c>
      <c r="I20" s="93">
        <v>0</v>
      </c>
      <c r="J20" s="93">
        <v>0</v>
      </c>
      <c r="K20" s="93">
        <v>0</v>
      </c>
      <c r="L20" s="80" t="str">
        <f t="shared" si="0"/>
        <v>-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93">
        <v>0</v>
      </c>
      <c r="G21" s="116"/>
      <c r="H21" s="93">
        <v>0</v>
      </c>
      <c r="I21" s="93">
        <v>0</v>
      </c>
      <c r="J21" s="93">
        <v>0</v>
      </c>
      <c r="K21" s="93">
        <v>0</v>
      </c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0</v>
      </c>
      <c r="D22" s="94">
        <v>0</v>
      </c>
      <c r="E22" s="94">
        <v>0</v>
      </c>
      <c r="F22" s="94">
        <v>0</v>
      </c>
      <c r="G22" s="117"/>
      <c r="H22" s="94">
        <v>0</v>
      </c>
      <c r="I22" s="94">
        <v>0</v>
      </c>
      <c r="J22" s="94">
        <v>0</v>
      </c>
      <c r="K22" s="94">
        <v>0</v>
      </c>
      <c r="L22" s="95" t="str">
        <f t="shared" si="0"/>
        <v>-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23518</v>
      </c>
      <c r="D23" s="85">
        <f>SUM(D9:D22)</f>
        <v>0</v>
      </c>
      <c r="E23" s="85">
        <f>SUM(E9:E22)</f>
        <v>23518</v>
      </c>
      <c r="F23" s="85">
        <f>SUM(F9:F22)</f>
        <v>0</v>
      </c>
      <c r="G23" s="118"/>
      <c r="H23" s="85">
        <f>SUM(H9:H22)</f>
        <v>23518</v>
      </c>
      <c r="I23" s="85">
        <f>SUM(I9:I22)</f>
        <v>0</v>
      </c>
      <c r="J23" s="85">
        <f>SUM(J9:J22)</f>
        <v>23518</v>
      </c>
      <c r="K23" s="85">
        <f>SUM(K9:K22)</f>
        <v>0</v>
      </c>
      <c r="L23" s="86">
        <f t="shared" si="0"/>
        <v>100</v>
      </c>
      <c r="M23" s="87" t="str">
        <f t="shared" si="0"/>
        <v>-</v>
      </c>
      <c r="N23" s="88">
        <f t="shared" si="0"/>
        <v>100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71">
        <v>0</v>
      </c>
      <c r="G24" s="115"/>
      <c r="H24" s="71">
        <v>0</v>
      </c>
      <c r="I24" s="71">
        <v>0</v>
      </c>
      <c r="J24" s="71">
        <v>0</v>
      </c>
      <c r="K24" s="71">
        <v>0</v>
      </c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76">
        <v>0</v>
      </c>
      <c r="G25" s="116"/>
      <c r="H25" s="76">
        <v>0</v>
      </c>
      <c r="I25" s="76">
        <v>0</v>
      </c>
      <c r="J25" s="76">
        <v>0</v>
      </c>
      <c r="K25" s="76">
        <v>0</v>
      </c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76">
        <v>0</v>
      </c>
      <c r="G26" s="116"/>
      <c r="H26" s="76">
        <v>0</v>
      </c>
      <c r="I26" s="76">
        <v>0</v>
      </c>
      <c r="J26" s="76">
        <v>0</v>
      </c>
      <c r="K26" s="76">
        <v>0</v>
      </c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76">
        <v>0</v>
      </c>
      <c r="G27" s="116"/>
      <c r="H27" s="76">
        <v>0</v>
      </c>
      <c r="I27" s="76">
        <v>0</v>
      </c>
      <c r="J27" s="76">
        <v>0</v>
      </c>
      <c r="K27" s="76">
        <v>0</v>
      </c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76">
        <v>0</v>
      </c>
      <c r="G28" s="116"/>
      <c r="H28" s="76">
        <v>0</v>
      </c>
      <c r="I28" s="76">
        <v>0</v>
      </c>
      <c r="J28" s="76">
        <v>0</v>
      </c>
      <c r="K28" s="76">
        <v>0</v>
      </c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76">
        <v>0</v>
      </c>
      <c r="G29" s="116"/>
      <c r="H29" s="76">
        <v>0</v>
      </c>
      <c r="I29" s="76">
        <v>0</v>
      </c>
      <c r="J29" s="76">
        <v>0</v>
      </c>
      <c r="K29" s="76">
        <v>0</v>
      </c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76">
        <v>0</v>
      </c>
      <c r="G30" s="116"/>
      <c r="H30" s="76">
        <v>0</v>
      </c>
      <c r="I30" s="76">
        <v>0</v>
      </c>
      <c r="J30" s="76">
        <v>0</v>
      </c>
      <c r="K30" s="76">
        <v>0</v>
      </c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76">
        <v>0</v>
      </c>
      <c r="G31" s="116"/>
      <c r="H31" s="76">
        <v>0</v>
      </c>
      <c r="I31" s="76">
        <v>0</v>
      </c>
      <c r="J31" s="76">
        <v>0</v>
      </c>
      <c r="K31" s="76">
        <v>0</v>
      </c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76">
        <v>0</v>
      </c>
      <c r="G32" s="116"/>
      <c r="H32" s="76">
        <v>0</v>
      </c>
      <c r="I32" s="76">
        <v>0</v>
      </c>
      <c r="J32" s="76">
        <v>0</v>
      </c>
      <c r="K32" s="76">
        <v>0</v>
      </c>
      <c r="L32" s="77" t="str">
        <f t="shared" ref="L32:N36" si="1">IF(C32&gt;0,ROUND(H32/C32*100,1),"-")</f>
        <v>-</v>
      </c>
      <c r="M32" s="78" t="str">
        <f t="shared" si="1"/>
        <v>-</v>
      </c>
      <c r="N32" s="79" t="str">
        <f t="shared" si="1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76">
        <v>0</v>
      </c>
      <c r="G33" s="116"/>
      <c r="H33" s="76">
        <v>0</v>
      </c>
      <c r="I33" s="76">
        <v>0</v>
      </c>
      <c r="J33" s="76">
        <v>0</v>
      </c>
      <c r="K33" s="76">
        <v>0</v>
      </c>
      <c r="L33" s="77" t="str">
        <f t="shared" si="1"/>
        <v>-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0</v>
      </c>
      <c r="E34" s="76">
        <v>0</v>
      </c>
      <c r="F34" s="76">
        <v>0</v>
      </c>
      <c r="G34" s="116"/>
      <c r="H34" s="76">
        <v>0</v>
      </c>
      <c r="I34" s="76">
        <v>0</v>
      </c>
      <c r="J34" s="76">
        <v>0</v>
      </c>
      <c r="K34" s="76">
        <v>0</v>
      </c>
      <c r="L34" s="77" t="str">
        <f t="shared" si="1"/>
        <v>-</v>
      </c>
      <c r="M34" s="78" t="str">
        <f t="shared" si="1"/>
        <v>-</v>
      </c>
      <c r="N34" s="79" t="str">
        <f t="shared" si="1"/>
        <v>-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0</v>
      </c>
      <c r="D35" s="85">
        <f>SUM(D24:D34)</f>
        <v>0</v>
      </c>
      <c r="E35" s="85">
        <f>SUM(E24:E34)</f>
        <v>0</v>
      </c>
      <c r="F35" s="85">
        <f>SUM(F24:F34)</f>
        <v>0</v>
      </c>
      <c r="G35" s="119"/>
      <c r="H35" s="85">
        <f>SUM(H24:H34)</f>
        <v>0</v>
      </c>
      <c r="I35" s="85">
        <f>SUM(I24:I34)</f>
        <v>0</v>
      </c>
      <c r="J35" s="85">
        <f>SUM(J24:J34)</f>
        <v>0</v>
      </c>
      <c r="K35" s="85">
        <f>SUM(K24:K34)</f>
        <v>0</v>
      </c>
      <c r="L35" s="86" t="str">
        <f t="shared" si="1"/>
        <v>-</v>
      </c>
      <c r="M35" s="87" t="str">
        <f t="shared" si="1"/>
        <v>-</v>
      </c>
      <c r="N35" s="88" t="str">
        <f t="shared" si="1"/>
        <v>-</v>
      </c>
    </row>
    <row r="36" spans="1:14" s="21" customFormat="1" ht="24.95" customHeight="1" thickBot="1" x14ac:dyDescent="0.25">
      <c r="A36" s="60"/>
      <c r="B36" s="61" t="s">
        <v>50</v>
      </c>
      <c r="C36" s="89">
        <f>SUM(C35,C23)</f>
        <v>23518</v>
      </c>
      <c r="D36" s="89">
        <f t="shared" ref="D36:K36" si="2">SUM(D35,D23)</f>
        <v>0</v>
      </c>
      <c r="E36" s="89">
        <f t="shared" si="2"/>
        <v>23518</v>
      </c>
      <c r="F36" s="89">
        <f t="shared" si="2"/>
        <v>0</v>
      </c>
      <c r="G36" s="120"/>
      <c r="H36" s="89">
        <f t="shared" si="2"/>
        <v>23518</v>
      </c>
      <c r="I36" s="89">
        <f t="shared" si="2"/>
        <v>0</v>
      </c>
      <c r="J36" s="89">
        <f t="shared" si="2"/>
        <v>23518</v>
      </c>
      <c r="K36" s="89">
        <f t="shared" si="2"/>
        <v>0</v>
      </c>
      <c r="L36" s="90">
        <f t="shared" si="1"/>
        <v>100</v>
      </c>
      <c r="M36" s="91" t="str">
        <f t="shared" si="1"/>
        <v>-</v>
      </c>
      <c r="N36" s="92">
        <f t="shared" si="1"/>
        <v>100</v>
      </c>
    </row>
    <row r="38" spans="1:14" x14ac:dyDescent="0.15">
      <c r="B38" s="1" t="s">
        <v>389</v>
      </c>
      <c r="C38" s="1">
        <v>23518</v>
      </c>
      <c r="D38" s="1">
        <v>0</v>
      </c>
      <c r="E38" s="1">
        <v>23518</v>
      </c>
      <c r="F38" s="1">
        <v>0</v>
      </c>
      <c r="G38" s="1">
        <v>0</v>
      </c>
      <c r="H38" s="1">
        <v>23518</v>
      </c>
      <c r="I38" s="1">
        <v>0</v>
      </c>
      <c r="J38" s="1">
        <v>23518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A1:IM39"/>
  <sheetViews>
    <sheetView view="pageBreakPreview" zoomScale="70" zoomScaleNormal="100" zoomScaleSheetLayoutView="7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397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185</v>
      </c>
      <c r="D3" s="8" t="s">
        <v>51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52</v>
      </c>
      <c r="D8" s="41" t="s">
        <v>53</v>
      </c>
      <c r="E8" s="41" t="s">
        <v>54</v>
      </c>
      <c r="F8" s="41" t="s">
        <v>55</v>
      </c>
      <c r="G8" s="41" t="s">
        <v>56</v>
      </c>
      <c r="H8" s="41" t="s">
        <v>57</v>
      </c>
      <c r="I8" s="41" t="s">
        <v>58</v>
      </c>
      <c r="J8" s="41" t="s">
        <v>59</v>
      </c>
      <c r="K8" s="41" t="s">
        <v>60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26">
        <v>84270867</v>
      </c>
      <c r="D9" s="126">
        <v>2242337</v>
      </c>
      <c r="E9" s="126">
        <v>86513204</v>
      </c>
      <c r="F9" s="126">
        <v>2051514</v>
      </c>
      <c r="G9" s="126">
        <v>0</v>
      </c>
      <c r="H9" s="126">
        <v>83543333</v>
      </c>
      <c r="I9" s="126">
        <v>777541</v>
      </c>
      <c r="J9" s="126">
        <v>84320874</v>
      </c>
      <c r="K9" s="126">
        <v>2045360</v>
      </c>
      <c r="L9" s="72">
        <f t="shared" ref="L9:N31" si="0">IF(C9&gt;0,ROUND(H9/C9*100,1),"-")</f>
        <v>99.1</v>
      </c>
      <c r="M9" s="73">
        <f t="shared" si="0"/>
        <v>34.700000000000003</v>
      </c>
      <c r="N9" s="74">
        <f t="shared" si="0"/>
        <v>97.5</v>
      </c>
    </row>
    <row r="10" spans="1:247" s="21" customFormat="1" ht="24.95" customHeight="1" x14ac:dyDescent="0.2">
      <c r="A10" s="46">
        <v>2</v>
      </c>
      <c r="B10" s="47" t="s">
        <v>34</v>
      </c>
      <c r="C10" s="128">
        <v>18414208</v>
      </c>
      <c r="D10" s="128">
        <v>1031298</v>
      </c>
      <c r="E10" s="128">
        <v>19445506</v>
      </c>
      <c r="F10" s="128">
        <v>267047</v>
      </c>
      <c r="G10" s="128">
        <v>0</v>
      </c>
      <c r="H10" s="128">
        <v>18147010</v>
      </c>
      <c r="I10" s="128">
        <v>264461</v>
      </c>
      <c r="J10" s="128">
        <v>18411471</v>
      </c>
      <c r="K10" s="128">
        <v>265712</v>
      </c>
      <c r="L10" s="77">
        <f t="shared" si="0"/>
        <v>98.5</v>
      </c>
      <c r="M10" s="78">
        <f t="shared" si="0"/>
        <v>25.6</v>
      </c>
      <c r="N10" s="79">
        <f t="shared" si="0"/>
        <v>94.7</v>
      </c>
    </row>
    <row r="11" spans="1:247" s="21" customFormat="1" ht="24.95" customHeight="1" x14ac:dyDescent="0.2">
      <c r="A11" s="46">
        <v>3</v>
      </c>
      <c r="B11" s="47" t="s">
        <v>35</v>
      </c>
      <c r="C11" s="128">
        <v>21608830</v>
      </c>
      <c r="D11" s="128">
        <v>1368836</v>
      </c>
      <c r="E11" s="128">
        <v>22977666</v>
      </c>
      <c r="F11" s="128">
        <v>405240</v>
      </c>
      <c r="G11" s="128">
        <v>0</v>
      </c>
      <c r="H11" s="128">
        <v>21336310</v>
      </c>
      <c r="I11" s="128">
        <v>246948</v>
      </c>
      <c r="J11" s="128">
        <v>21583258</v>
      </c>
      <c r="K11" s="128">
        <v>403928</v>
      </c>
      <c r="L11" s="77">
        <f t="shared" si="0"/>
        <v>98.7</v>
      </c>
      <c r="M11" s="78">
        <f t="shared" si="0"/>
        <v>18</v>
      </c>
      <c r="N11" s="79">
        <f t="shared" si="0"/>
        <v>93.9</v>
      </c>
    </row>
    <row r="12" spans="1:247" s="21" customFormat="1" ht="24.95" customHeight="1" x14ac:dyDescent="0.2">
      <c r="A12" s="46">
        <v>4</v>
      </c>
      <c r="B12" s="47" t="s">
        <v>36</v>
      </c>
      <c r="C12" s="128">
        <v>16947093</v>
      </c>
      <c r="D12" s="128">
        <v>438638</v>
      </c>
      <c r="E12" s="128">
        <v>17385731</v>
      </c>
      <c r="F12" s="128">
        <v>317166</v>
      </c>
      <c r="G12" s="128">
        <v>0</v>
      </c>
      <c r="H12" s="128">
        <v>16811245</v>
      </c>
      <c r="I12" s="128">
        <v>115841</v>
      </c>
      <c r="J12" s="128">
        <v>16927086</v>
      </c>
      <c r="K12" s="128">
        <v>316577</v>
      </c>
      <c r="L12" s="77">
        <f t="shared" si="0"/>
        <v>99.2</v>
      </c>
      <c r="M12" s="78">
        <f t="shared" si="0"/>
        <v>26.4</v>
      </c>
      <c r="N12" s="79">
        <f t="shared" si="0"/>
        <v>97.4</v>
      </c>
    </row>
    <row r="13" spans="1:247" s="21" customFormat="1" ht="24.95" customHeight="1" x14ac:dyDescent="0.2">
      <c r="A13" s="46">
        <v>5</v>
      </c>
      <c r="B13" s="47" t="s">
        <v>37</v>
      </c>
      <c r="C13" s="128">
        <v>13689944</v>
      </c>
      <c r="D13" s="128">
        <v>812963</v>
      </c>
      <c r="E13" s="128">
        <v>14502907</v>
      </c>
      <c r="F13" s="128">
        <v>257213</v>
      </c>
      <c r="G13" s="128">
        <v>0</v>
      </c>
      <c r="H13" s="128">
        <v>13499857</v>
      </c>
      <c r="I13" s="128">
        <v>187825</v>
      </c>
      <c r="J13" s="128">
        <v>13687682</v>
      </c>
      <c r="K13" s="128">
        <v>256184</v>
      </c>
      <c r="L13" s="77">
        <f t="shared" si="0"/>
        <v>98.6</v>
      </c>
      <c r="M13" s="78">
        <f t="shared" si="0"/>
        <v>23.1</v>
      </c>
      <c r="N13" s="79">
        <f t="shared" si="0"/>
        <v>94.4</v>
      </c>
    </row>
    <row r="14" spans="1:247" s="21" customFormat="1" ht="24.95" customHeight="1" x14ac:dyDescent="0.2">
      <c r="A14" s="46">
        <v>6</v>
      </c>
      <c r="B14" s="47" t="s">
        <v>38</v>
      </c>
      <c r="C14" s="128">
        <v>12524936</v>
      </c>
      <c r="D14" s="128">
        <v>800634</v>
      </c>
      <c r="E14" s="128">
        <v>13325570</v>
      </c>
      <c r="F14" s="128">
        <v>157896</v>
      </c>
      <c r="G14" s="128">
        <v>0</v>
      </c>
      <c r="H14" s="128">
        <v>12251633</v>
      </c>
      <c r="I14" s="128">
        <v>210022</v>
      </c>
      <c r="J14" s="128">
        <v>12461655</v>
      </c>
      <c r="K14" s="128">
        <v>157264</v>
      </c>
      <c r="L14" s="77">
        <f t="shared" si="0"/>
        <v>97.8</v>
      </c>
      <c r="M14" s="78">
        <f t="shared" si="0"/>
        <v>26.2</v>
      </c>
      <c r="N14" s="79">
        <f t="shared" si="0"/>
        <v>93.5</v>
      </c>
    </row>
    <row r="15" spans="1:247" s="21" customFormat="1" ht="24.95" customHeight="1" x14ac:dyDescent="0.2">
      <c r="A15" s="46">
        <v>7</v>
      </c>
      <c r="B15" s="47" t="s">
        <v>39</v>
      </c>
      <c r="C15" s="128">
        <v>27576008</v>
      </c>
      <c r="D15" s="128">
        <v>1777789</v>
      </c>
      <c r="E15" s="128">
        <v>29353797</v>
      </c>
      <c r="F15" s="128">
        <v>762211</v>
      </c>
      <c r="G15" s="128">
        <v>0</v>
      </c>
      <c r="H15" s="128">
        <v>27179389</v>
      </c>
      <c r="I15" s="128">
        <v>350257</v>
      </c>
      <c r="J15" s="128">
        <v>27529646</v>
      </c>
      <c r="K15" s="128">
        <v>759925</v>
      </c>
      <c r="L15" s="77">
        <f t="shared" si="0"/>
        <v>98.6</v>
      </c>
      <c r="M15" s="78">
        <f t="shared" si="0"/>
        <v>19.7</v>
      </c>
      <c r="N15" s="79">
        <f t="shared" si="0"/>
        <v>93.8</v>
      </c>
    </row>
    <row r="16" spans="1:247" s="21" customFormat="1" ht="24.95" customHeight="1" x14ac:dyDescent="0.2">
      <c r="A16" s="46">
        <v>8</v>
      </c>
      <c r="B16" s="47" t="s">
        <v>40</v>
      </c>
      <c r="C16" s="128">
        <v>12282978</v>
      </c>
      <c r="D16" s="128">
        <v>639648</v>
      </c>
      <c r="E16" s="128">
        <v>12922626</v>
      </c>
      <c r="F16" s="128">
        <v>208979</v>
      </c>
      <c r="G16" s="128">
        <v>0</v>
      </c>
      <c r="H16" s="128">
        <v>12144743</v>
      </c>
      <c r="I16" s="128">
        <v>138611</v>
      </c>
      <c r="J16" s="128">
        <v>12283354</v>
      </c>
      <c r="K16" s="128">
        <v>208561</v>
      </c>
      <c r="L16" s="77">
        <f t="shared" si="0"/>
        <v>98.9</v>
      </c>
      <c r="M16" s="78">
        <f t="shared" si="0"/>
        <v>21.7</v>
      </c>
      <c r="N16" s="79">
        <f t="shared" si="0"/>
        <v>95.1</v>
      </c>
    </row>
    <row r="17" spans="1:14" s="21" customFormat="1" ht="24.95" customHeight="1" x14ac:dyDescent="0.2">
      <c r="A17" s="46">
        <v>9</v>
      </c>
      <c r="B17" s="47" t="s">
        <v>208</v>
      </c>
      <c r="C17" s="128">
        <v>10373985</v>
      </c>
      <c r="D17" s="128">
        <v>384905</v>
      </c>
      <c r="E17" s="128">
        <v>10758890</v>
      </c>
      <c r="F17" s="128">
        <v>209456</v>
      </c>
      <c r="G17" s="128">
        <v>0</v>
      </c>
      <c r="H17" s="128">
        <v>10289923</v>
      </c>
      <c r="I17" s="128">
        <v>118363</v>
      </c>
      <c r="J17" s="128">
        <v>10408286</v>
      </c>
      <c r="K17" s="128">
        <v>209226</v>
      </c>
      <c r="L17" s="77">
        <f>IF(C17&gt;0,ROUND(H17/C17*100,1),"-")</f>
        <v>99.2</v>
      </c>
      <c r="M17" s="78">
        <f>IF(D17&gt;0,ROUND(I17/D17*100,1),"-")</f>
        <v>30.8</v>
      </c>
      <c r="N17" s="79">
        <f>IF(E17&gt;0,ROUND(J17/E17*100,1),"-")</f>
        <v>96.7</v>
      </c>
    </row>
    <row r="18" spans="1:14" s="21" customFormat="1" ht="24.95" customHeight="1" x14ac:dyDescent="0.2">
      <c r="A18" s="46">
        <v>10</v>
      </c>
      <c r="B18" s="47" t="s">
        <v>205</v>
      </c>
      <c r="C18" s="128">
        <v>4382187</v>
      </c>
      <c r="D18" s="128">
        <v>242723</v>
      </c>
      <c r="E18" s="128">
        <v>4624910</v>
      </c>
      <c r="F18" s="128">
        <v>61774</v>
      </c>
      <c r="G18" s="128">
        <v>0</v>
      </c>
      <c r="H18" s="128">
        <v>4328174</v>
      </c>
      <c r="I18" s="128">
        <v>54141</v>
      </c>
      <c r="J18" s="128">
        <v>4382315</v>
      </c>
      <c r="K18" s="128">
        <v>61642</v>
      </c>
      <c r="L18" s="77">
        <f t="shared" si="0"/>
        <v>98.8</v>
      </c>
      <c r="M18" s="78">
        <f t="shared" si="0"/>
        <v>22.3</v>
      </c>
      <c r="N18" s="79">
        <f t="shared" si="0"/>
        <v>94.8</v>
      </c>
    </row>
    <row r="19" spans="1:14" s="21" customFormat="1" ht="24.95" customHeight="1" x14ac:dyDescent="0.2">
      <c r="A19" s="46">
        <v>11</v>
      </c>
      <c r="B19" s="47" t="s">
        <v>206</v>
      </c>
      <c r="C19" s="128">
        <v>18692741</v>
      </c>
      <c r="D19" s="128">
        <v>1416552</v>
      </c>
      <c r="E19" s="128">
        <v>20109293</v>
      </c>
      <c r="F19" s="128">
        <v>342589</v>
      </c>
      <c r="G19" s="128">
        <v>0</v>
      </c>
      <c r="H19" s="128">
        <v>18435560</v>
      </c>
      <c r="I19" s="128">
        <v>332086</v>
      </c>
      <c r="J19" s="128">
        <v>18767646</v>
      </c>
      <c r="K19" s="128">
        <v>341219</v>
      </c>
      <c r="L19" s="77">
        <f t="shared" si="0"/>
        <v>98.6</v>
      </c>
      <c r="M19" s="78">
        <f t="shared" si="0"/>
        <v>23.4</v>
      </c>
      <c r="N19" s="79">
        <f t="shared" si="0"/>
        <v>93.3</v>
      </c>
    </row>
    <row r="20" spans="1:14" s="21" customFormat="1" ht="24.95" customHeight="1" x14ac:dyDescent="0.2">
      <c r="A20" s="48">
        <v>12</v>
      </c>
      <c r="B20" s="49" t="s">
        <v>207</v>
      </c>
      <c r="C20" s="128">
        <v>6714327</v>
      </c>
      <c r="D20" s="128">
        <v>195387</v>
      </c>
      <c r="E20" s="128">
        <v>6909714</v>
      </c>
      <c r="F20" s="128">
        <v>108740</v>
      </c>
      <c r="G20" s="128">
        <v>0</v>
      </c>
      <c r="H20" s="128">
        <v>6680732</v>
      </c>
      <c r="I20" s="128">
        <v>86889</v>
      </c>
      <c r="J20" s="128">
        <v>6767621</v>
      </c>
      <c r="K20" s="128">
        <v>108693</v>
      </c>
      <c r="L20" s="80">
        <f t="shared" si="0"/>
        <v>99.5</v>
      </c>
      <c r="M20" s="81">
        <f t="shared" si="0"/>
        <v>44.5</v>
      </c>
      <c r="N20" s="82">
        <f t="shared" si="0"/>
        <v>97.9</v>
      </c>
    </row>
    <row r="21" spans="1:14" s="21" customFormat="1" ht="24.95" customHeight="1" x14ac:dyDescent="0.2">
      <c r="A21" s="46">
        <v>13</v>
      </c>
      <c r="B21" s="47" t="s">
        <v>338</v>
      </c>
      <c r="C21" s="128">
        <v>3266680</v>
      </c>
      <c r="D21" s="128">
        <v>553475</v>
      </c>
      <c r="E21" s="128">
        <v>3820155</v>
      </c>
      <c r="F21" s="128">
        <v>38595</v>
      </c>
      <c r="G21" s="128">
        <v>0</v>
      </c>
      <c r="H21" s="128">
        <v>3221918</v>
      </c>
      <c r="I21" s="128">
        <v>43202</v>
      </c>
      <c r="J21" s="128">
        <v>3265120</v>
      </c>
      <c r="K21" s="128">
        <v>38525</v>
      </c>
      <c r="L21" s="77">
        <f t="shared" ref="L21:N22" si="1">IF(C21&gt;0,ROUND(H21/C21*100,1),"-")</f>
        <v>98.6</v>
      </c>
      <c r="M21" s="78">
        <f t="shared" si="1"/>
        <v>7.8</v>
      </c>
      <c r="N21" s="79">
        <f t="shared" si="1"/>
        <v>85.5</v>
      </c>
    </row>
    <row r="22" spans="1:14" s="21" customFormat="1" ht="24.95" customHeight="1" x14ac:dyDescent="0.2">
      <c r="A22" s="46">
        <v>14</v>
      </c>
      <c r="B22" s="50" t="s">
        <v>339</v>
      </c>
      <c r="C22" s="131">
        <v>9254604</v>
      </c>
      <c r="D22" s="131">
        <v>312649</v>
      </c>
      <c r="E22" s="131">
        <v>9567253</v>
      </c>
      <c r="F22" s="131">
        <v>126530</v>
      </c>
      <c r="G22" s="131">
        <v>0</v>
      </c>
      <c r="H22" s="131">
        <v>9187601</v>
      </c>
      <c r="I22" s="131">
        <v>87470</v>
      </c>
      <c r="J22" s="131">
        <v>9275071</v>
      </c>
      <c r="K22" s="131">
        <v>126277</v>
      </c>
      <c r="L22" s="80">
        <f t="shared" si="1"/>
        <v>99.3</v>
      </c>
      <c r="M22" s="81">
        <f t="shared" si="1"/>
        <v>28</v>
      </c>
      <c r="N22" s="82">
        <f t="shared" si="1"/>
        <v>96.9</v>
      </c>
    </row>
    <row r="23" spans="1:14" s="21" customFormat="1" ht="24.95" customHeight="1" x14ac:dyDescent="0.2">
      <c r="A23" s="58"/>
      <c r="B23" s="59" t="s">
        <v>344</v>
      </c>
      <c r="C23" s="85">
        <f t="shared" ref="C23:K23" si="2">SUM(C9:C22)</f>
        <v>259999388</v>
      </c>
      <c r="D23" s="85">
        <f t="shared" si="2"/>
        <v>12217834</v>
      </c>
      <c r="E23" s="85">
        <f t="shared" si="2"/>
        <v>272217222</v>
      </c>
      <c r="F23" s="85">
        <f t="shared" si="2"/>
        <v>5314950</v>
      </c>
      <c r="G23" s="85">
        <f t="shared" si="2"/>
        <v>0</v>
      </c>
      <c r="H23" s="85">
        <f t="shared" si="2"/>
        <v>257057428</v>
      </c>
      <c r="I23" s="85">
        <f t="shared" si="2"/>
        <v>3013657</v>
      </c>
      <c r="J23" s="85">
        <f t="shared" si="2"/>
        <v>260071085</v>
      </c>
      <c r="K23" s="85">
        <f t="shared" si="2"/>
        <v>5299093</v>
      </c>
      <c r="L23" s="86">
        <f t="shared" si="0"/>
        <v>98.9</v>
      </c>
      <c r="M23" s="87">
        <f t="shared" si="0"/>
        <v>24.7</v>
      </c>
      <c r="N23" s="88">
        <f t="shared" si="0"/>
        <v>95.5</v>
      </c>
    </row>
    <row r="24" spans="1:14" s="21" customFormat="1" ht="24.95" customHeight="1" x14ac:dyDescent="0.2">
      <c r="A24" s="44">
        <v>15</v>
      </c>
      <c r="B24" s="45" t="s">
        <v>41</v>
      </c>
      <c r="C24" s="132">
        <v>6094330</v>
      </c>
      <c r="D24" s="126">
        <v>222790</v>
      </c>
      <c r="E24" s="126">
        <v>6317120</v>
      </c>
      <c r="F24" s="126">
        <v>185007</v>
      </c>
      <c r="G24" s="126">
        <v>0</v>
      </c>
      <c r="H24" s="126">
        <v>6030590</v>
      </c>
      <c r="I24" s="126">
        <v>43881</v>
      </c>
      <c r="J24" s="126">
        <v>6074471</v>
      </c>
      <c r="K24" s="133">
        <v>184896</v>
      </c>
      <c r="L24" s="72">
        <f t="shared" si="0"/>
        <v>99</v>
      </c>
      <c r="M24" s="73">
        <f t="shared" si="0"/>
        <v>19.7</v>
      </c>
      <c r="N24" s="74">
        <f t="shared" si="0"/>
        <v>96.2</v>
      </c>
    </row>
    <row r="25" spans="1:14" s="21" customFormat="1" ht="24.95" customHeight="1" x14ac:dyDescent="0.2">
      <c r="A25" s="46">
        <v>16</v>
      </c>
      <c r="B25" s="47" t="s">
        <v>387</v>
      </c>
      <c r="C25" s="127">
        <v>2406868</v>
      </c>
      <c r="D25" s="128">
        <v>233789</v>
      </c>
      <c r="E25" s="128">
        <v>2640657</v>
      </c>
      <c r="F25" s="128">
        <v>24255</v>
      </c>
      <c r="G25" s="128">
        <v>0</v>
      </c>
      <c r="H25" s="128">
        <v>2365225</v>
      </c>
      <c r="I25" s="128">
        <v>36721</v>
      </c>
      <c r="J25" s="128">
        <v>2401946</v>
      </c>
      <c r="K25" s="134">
        <v>24054</v>
      </c>
      <c r="L25" s="77">
        <f t="shared" si="0"/>
        <v>98.3</v>
      </c>
      <c r="M25" s="78">
        <f t="shared" si="0"/>
        <v>15.7</v>
      </c>
      <c r="N25" s="79">
        <f t="shared" si="0"/>
        <v>91</v>
      </c>
    </row>
    <row r="26" spans="1:14" s="21" customFormat="1" ht="24.95" customHeight="1" x14ac:dyDescent="0.2">
      <c r="A26" s="46">
        <v>17</v>
      </c>
      <c r="B26" s="47" t="s">
        <v>42</v>
      </c>
      <c r="C26" s="127">
        <v>1550069</v>
      </c>
      <c r="D26" s="128">
        <v>78542</v>
      </c>
      <c r="E26" s="128">
        <v>1628611</v>
      </c>
      <c r="F26" s="128">
        <v>8037</v>
      </c>
      <c r="G26" s="128">
        <v>0</v>
      </c>
      <c r="H26" s="128">
        <v>1526674</v>
      </c>
      <c r="I26" s="128">
        <v>15519</v>
      </c>
      <c r="J26" s="128">
        <v>1542193</v>
      </c>
      <c r="K26" s="134">
        <v>8029</v>
      </c>
      <c r="L26" s="77">
        <f t="shared" si="0"/>
        <v>98.5</v>
      </c>
      <c r="M26" s="78">
        <f t="shared" si="0"/>
        <v>19.8</v>
      </c>
      <c r="N26" s="79">
        <f t="shared" si="0"/>
        <v>94.7</v>
      </c>
    </row>
    <row r="27" spans="1:14" s="21" customFormat="1" ht="24.95" customHeight="1" x14ac:dyDescent="0.2">
      <c r="A27" s="46">
        <v>18</v>
      </c>
      <c r="B27" s="47" t="s">
        <v>43</v>
      </c>
      <c r="C27" s="127">
        <v>2461818</v>
      </c>
      <c r="D27" s="128">
        <v>103670</v>
      </c>
      <c r="E27" s="128">
        <v>2565488</v>
      </c>
      <c r="F27" s="128">
        <v>129501</v>
      </c>
      <c r="G27" s="128">
        <v>0</v>
      </c>
      <c r="H27" s="128">
        <v>2443988</v>
      </c>
      <c r="I27" s="128">
        <v>13366</v>
      </c>
      <c r="J27" s="128">
        <v>2457354</v>
      </c>
      <c r="K27" s="134">
        <v>129501</v>
      </c>
      <c r="L27" s="77">
        <f t="shared" si="0"/>
        <v>99.3</v>
      </c>
      <c r="M27" s="78">
        <f t="shared" si="0"/>
        <v>12.9</v>
      </c>
      <c r="N27" s="79">
        <f t="shared" si="0"/>
        <v>95.8</v>
      </c>
    </row>
    <row r="28" spans="1:14" s="21" customFormat="1" ht="24.95" customHeight="1" x14ac:dyDescent="0.2">
      <c r="A28" s="46">
        <v>19</v>
      </c>
      <c r="B28" s="47" t="s">
        <v>44</v>
      </c>
      <c r="C28" s="127">
        <v>4553072</v>
      </c>
      <c r="D28" s="128">
        <v>121387</v>
      </c>
      <c r="E28" s="128">
        <v>4674459</v>
      </c>
      <c r="F28" s="128">
        <v>111407</v>
      </c>
      <c r="G28" s="128">
        <v>0</v>
      </c>
      <c r="H28" s="128">
        <v>4530817</v>
      </c>
      <c r="I28" s="128">
        <v>27122</v>
      </c>
      <c r="J28" s="128">
        <v>4557939</v>
      </c>
      <c r="K28" s="134">
        <v>111296</v>
      </c>
      <c r="L28" s="77">
        <f t="shared" si="0"/>
        <v>99.5</v>
      </c>
      <c r="M28" s="78">
        <f t="shared" si="0"/>
        <v>22.3</v>
      </c>
      <c r="N28" s="79">
        <f t="shared" si="0"/>
        <v>97.5</v>
      </c>
    </row>
    <row r="29" spans="1:14" s="21" customFormat="1" ht="24.95" customHeight="1" x14ac:dyDescent="0.2">
      <c r="A29" s="46">
        <v>20</v>
      </c>
      <c r="B29" s="47" t="s">
        <v>45</v>
      </c>
      <c r="C29" s="127">
        <v>5766546</v>
      </c>
      <c r="D29" s="128">
        <v>294937</v>
      </c>
      <c r="E29" s="128">
        <v>6061483</v>
      </c>
      <c r="F29" s="128">
        <v>150981</v>
      </c>
      <c r="G29" s="128">
        <v>0</v>
      </c>
      <c r="H29" s="128">
        <v>5690607</v>
      </c>
      <c r="I29" s="128">
        <v>64685</v>
      </c>
      <c r="J29" s="128">
        <v>5755292</v>
      </c>
      <c r="K29" s="134">
        <v>150606</v>
      </c>
      <c r="L29" s="77">
        <f t="shared" si="0"/>
        <v>98.7</v>
      </c>
      <c r="M29" s="78">
        <f t="shared" si="0"/>
        <v>21.9</v>
      </c>
      <c r="N29" s="79">
        <f t="shared" si="0"/>
        <v>94.9</v>
      </c>
    </row>
    <row r="30" spans="1:14" s="21" customFormat="1" ht="24.95" customHeight="1" x14ac:dyDescent="0.2">
      <c r="A30" s="46">
        <v>21</v>
      </c>
      <c r="B30" s="47" t="s">
        <v>46</v>
      </c>
      <c r="C30" s="127">
        <v>3756885</v>
      </c>
      <c r="D30" s="128">
        <v>82306</v>
      </c>
      <c r="E30" s="128">
        <v>3839191</v>
      </c>
      <c r="F30" s="128">
        <v>70106</v>
      </c>
      <c r="G30" s="128">
        <v>0</v>
      </c>
      <c r="H30" s="128">
        <v>3731921</v>
      </c>
      <c r="I30" s="128">
        <v>11770</v>
      </c>
      <c r="J30" s="128">
        <v>3743691</v>
      </c>
      <c r="K30" s="134">
        <v>69896</v>
      </c>
      <c r="L30" s="77">
        <f t="shared" si="0"/>
        <v>99.3</v>
      </c>
      <c r="M30" s="78">
        <f t="shared" si="0"/>
        <v>14.3</v>
      </c>
      <c r="N30" s="79">
        <f t="shared" si="0"/>
        <v>97.5</v>
      </c>
    </row>
    <row r="31" spans="1:14" s="21" customFormat="1" ht="24.95" customHeight="1" x14ac:dyDescent="0.2">
      <c r="A31" s="46">
        <v>22</v>
      </c>
      <c r="B31" s="47" t="s">
        <v>47</v>
      </c>
      <c r="C31" s="127">
        <v>1487576</v>
      </c>
      <c r="D31" s="128">
        <v>62221</v>
      </c>
      <c r="E31" s="128">
        <v>1549797</v>
      </c>
      <c r="F31" s="128">
        <v>13119</v>
      </c>
      <c r="G31" s="128">
        <v>0</v>
      </c>
      <c r="H31" s="128">
        <v>1477406</v>
      </c>
      <c r="I31" s="128">
        <v>17840</v>
      </c>
      <c r="J31" s="128">
        <v>1495246</v>
      </c>
      <c r="K31" s="134">
        <v>13171</v>
      </c>
      <c r="L31" s="77">
        <f t="shared" si="0"/>
        <v>99.3</v>
      </c>
      <c r="M31" s="78">
        <f t="shared" si="0"/>
        <v>28.7</v>
      </c>
      <c r="N31" s="79">
        <f t="shared" si="0"/>
        <v>96.5</v>
      </c>
    </row>
    <row r="32" spans="1:14" s="21" customFormat="1" ht="24.95" customHeight="1" x14ac:dyDescent="0.2">
      <c r="A32" s="46">
        <v>23</v>
      </c>
      <c r="B32" s="47" t="s">
        <v>48</v>
      </c>
      <c r="C32" s="127">
        <v>4212021</v>
      </c>
      <c r="D32" s="128">
        <v>110911</v>
      </c>
      <c r="E32" s="128">
        <v>4322932</v>
      </c>
      <c r="F32" s="128">
        <v>52325</v>
      </c>
      <c r="G32" s="128">
        <v>0</v>
      </c>
      <c r="H32" s="128">
        <v>4174335</v>
      </c>
      <c r="I32" s="128">
        <v>40811</v>
      </c>
      <c r="J32" s="128">
        <v>4215146</v>
      </c>
      <c r="K32" s="134">
        <v>52163</v>
      </c>
      <c r="L32" s="77">
        <f t="shared" ref="L32:N36" si="3">IF(C32&gt;0,ROUND(H32/C32*100,1),"-")</f>
        <v>99.1</v>
      </c>
      <c r="M32" s="78">
        <f t="shared" si="3"/>
        <v>36.799999999999997</v>
      </c>
      <c r="N32" s="79">
        <f t="shared" si="3"/>
        <v>97.5</v>
      </c>
    </row>
    <row r="33" spans="1:14" s="21" customFormat="1" ht="24.95" customHeight="1" x14ac:dyDescent="0.2">
      <c r="A33" s="46">
        <v>24</v>
      </c>
      <c r="B33" s="47" t="s">
        <v>49</v>
      </c>
      <c r="C33" s="127">
        <v>4903630</v>
      </c>
      <c r="D33" s="128">
        <v>430253</v>
      </c>
      <c r="E33" s="128">
        <v>5333883</v>
      </c>
      <c r="F33" s="128">
        <v>26190</v>
      </c>
      <c r="G33" s="128">
        <v>0</v>
      </c>
      <c r="H33" s="128">
        <v>4813573</v>
      </c>
      <c r="I33" s="128">
        <v>96178</v>
      </c>
      <c r="J33" s="128">
        <v>4909751</v>
      </c>
      <c r="K33" s="134">
        <v>26216</v>
      </c>
      <c r="L33" s="77">
        <f t="shared" si="3"/>
        <v>98.2</v>
      </c>
      <c r="M33" s="78">
        <f t="shared" si="3"/>
        <v>22.4</v>
      </c>
      <c r="N33" s="79">
        <f t="shared" si="3"/>
        <v>92</v>
      </c>
    </row>
    <row r="34" spans="1:14" s="21" customFormat="1" ht="24.95" customHeight="1" x14ac:dyDescent="0.2">
      <c r="A34" s="46">
        <v>25</v>
      </c>
      <c r="B34" s="51" t="s">
        <v>340</v>
      </c>
      <c r="C34" s="127">
        <v>2119805</v>
      </c>
      <c r="D34" s="128">
        <v>160977</v>
      </c>
      <c r="E34" s="128">
        <v>2280782</v>
      </c>
      <c r="F34" s="128">
        <v>39482</v>
      </c>
      <c r="G34" s="128">
        <v>0</v>
      </c>
      <c r="H34" s="128">
        <v>2083647</v>
      </c>
      <c r="I34" s="128">
        <v>37396</v>
      </c>
      <c r="J34" s="128">
        <v>2121043</v>
      </c>
      <c r="K34" s="134">
        <v>39430</v>
      </c>
      <c r="L34" s="77">
        <f t="shared" si="3"/>
        <v>98.3</v>
      </c>
      <c r="M34" s="78">
        <f t="shared" si="3"/>
        <v>23.2</v>
      </c>
      <c r="N34" s="79">
        <f t="shared" si="3"/>
        <v>93</v>
      </c>
    </row>
    <row r="35" spans="1:14" s="21" customFormat="1" ht="24.95" customHeight="1" x14ac:dyDescent="0.2">
      <c r="A35" s="58"/>
      <c r="B35" s="59" t="s">
        <v>343</v>
      </c>
      <c r="C35" s="85">
        <f t="shared" ref="C35:K35" si="4">SUM(C24:C34)</f>
        <v>39312620</v>
      </c>
      <c r="D35" s="85">
        <f t="shared" si="4"/>
        <v>1901783</v>
      </c>
      <c r="E35" s="85">
        <f t="shared" si="4"/>
        <v>41214403</v>
      </c>
      <c r="F35" s="85">
        <f t="shared" si="4"/>
        <v>810410</v>
      </c>
      <c r="G35" s="85">
        <f t="shared" si="4"/>
        <v>0</v>
      </c>
      <c r="H35" s="85">
        <f t="shared" si="4"/>
        <v>38868783</v>
      </c>
      <c r="I35" s="85">
        <f t="shared" si="4"/>
        <v>405289</v>
      </c>
      <c r="J35" s="85">
        <f t="shared" si="4"/>
        <v>39274072</v>
      </c>
      <c r="K35" s="85">
        <f t="shared" si="4"/>
        <v>809258</v>
      </c>
      <c r="L35" s="86">
        <f t="shared" si="3"/>
        <v>98.9</v>
      </c>
      <c r="M35" s="87">
        <f t="shared" si="3"/>
        <v>21.3</v>
      </c>
      <c r="N35" s="88">
        <f t="shared" si="3"/>
        <v>95.3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5">SUM(C35,C23)</f>
        <v>299312008</v>
      </c>
      <c r="D36" s="89">
        <f t="shared" si="5"/>
        <v>14119617</v>
      </c>
      <c r="E36" s="89">
        <f t="shared" si="5"/>
        <v>313431625</v>
      </c>
      <c r="F36" s="89">
        <f t="shared" si="5"/>
        <v>6125360</v>
      </c>
      <c r="G36" s="89">
        <f t="shared" si="5"/>
        <v>0</v>
      </c>
      <c r="H36" s="89">
        <f t="shared" si="5"/>
        <v>295926211</v>
      </c>
      <c r="I36" s="89">
        <f t="shared" si="5"/>
        <v>3418946</v>
      </c>
      <c r="J36" s="89">
        <f t="shared" si="5"/>
        <v>299345157</v>
      </c>
      <c r="K36" s="89">
        <f t="shared" si="5"/>
        <v>6108351</v>
      </c>
      <c r="L36" s="90">
        <f t="shared" si="3"/>
        <v>98.9</v>
      </c>
      <c r="M36" s="91">
        <f t="shared" si="3"/>
        <v>24.2</v>
      </c>
      <c r="N36" s="92">
        <f t="shared" si="3"/>
        <v>95.5</v>
      </c>
    </row>
    <row r="38" spans="1:14" x14ac:dyDescent="0.15">
      <c r="B38" s="1" t="s">
        <v>390</v>
      </c>
      <c r="C38" s="1">
        <v>299312008</v>
      </c>
      <c r="D38" s="1">
        <v>14119617</v>
      </c>
      <c r="E38" s="1">
        <v>313431625</v>
      </c>
      <c r="F38" s="1">
        <v>6125360</v>
      </c>
      <c r="G38" s="1">
        <v>0</v>
      </c>
      <c r="H38" s="1">
        <v>295926211</v>
      </c>
      <c r="I38" s="1">
        <v>3418946</v>
      </c>
      <c r="J38" s="1">
        <v>299345157</v>
      </c>
      <c r="K38" s="1">
        <v>6108351</v>
      </c>
    </row>
    <row r="39" spans="1:14" x14ac:dyDescent="0.15">
      <c r="B39" s="1" t="s">
        <v>392</v>
      </c>
      <c r="C39" s="1">
        <f>C36-C38</f>
        <v>0</v>
      </c>
      <c r="D39" s="1">
        <f t="shared" ref="D39:K39" si="6">D36-D38</f>
        <v>0</v>
      </c>
      <c r="E39" s="1">
        <f t="shared" si="6"/>
        <v>0</v>
      </c>
      <c r="F39" s="1">
        <f t="shared" si="6"/>
        <v>0</v>
      </c>
      <c r="G39" s="1">
        <f t="shared" si="6"/>
        <v>0</v>
      </c>
      <c r="H39" s="1">
        <f t="shared" si="6"/>
        <v>0</v>
      </c>
      <c r="I39" s="1">
        <f t="shared" si="6"/>
        <v>0</v>
      </c>
      <c r="J39" s="1">
        <f t="shared" si="6"/>
        <v>0</v>
      </c>
      <c r="K39" s="1">
        <f t="shared" si="6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401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371</v>
      </c>
      <c r="D3" s="8" t="s">
        <v>177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237</v>
      </c>
      <c r="D8" s="41" t="s">
        <v>238</v>
      </c>
      <c r="E8" s="41" t="s">
        <v>239</v>
      </c>
      <c r="F8" s="41"/>
      <c r="G8" s="41" t="s">
        <v>240</v>
      </c>
      <c r="H8" s="41" t="s">
        <v>241</v>
      </c>
      <c r="I8" s="41" t="s">
        <v>242</v>
      </c>
      <c r="J8" s="41" t="s">
        <v>243</v>
      </c>
      <c r="K8" s="41" t="s">
        <v>244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0</v>
      </c>
      <c r="D9" s="130">
        <v>0</v>
      </c>
      <c r="E9" s="130">
        <v>0</v>
      </c>
      <c r="F9" s="115"/>
      <c r="G9" s="130">
        <v>0</v>
      </c>
      <c r="H9" s="130">
        <v>0</v>
      </c>
      <c r="I9" s="130">
        <v>0</v>
      </c>
      <c r="J9" s="130">
        <v>0</v>
      </c>
      <c r="K9" s="115"/>
      <c r="L9" s="72">
        <v>0</v>
      </c>
      <c r="M9" s="73" t="str">
        <f t="shared" ref="L9:N31" si="0">IF(D9&gt;0,ROUND(I9/D9*100,1),"-")</f>
        <v>-</v>
      </c>
      <c r="N9" s="74" t="str">
        <f t="shared" si="0"/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116"/>
      <c r="G10" s="93">
        <v>0</v>
      </c>
      <c r="H10" s="93">
        <v>0</v>
      </c>
      <c r="I10" s="93">
        <v>0</v>
      </c>
      <c r="J10" s="93">
        <v>0</v>
      </c>
      <c r="K10" s="116"/>
      <c r="L10" s="77">
        <v>0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0</v>
      </c>
      <c r="D11" s="93">
        <v>15090</v>
      </c>
      <c r="E11" s="93">
        <v>15090</v>
      </c>
      <c r="F11" s="116"/>
      <c r="G11" s="93">
        <v>0</v>
      </c>
      <c r="H11" s="93">
        <v>0</v>
      </c>
      <c r="I11" s="93">
        <v>120</v>
      </c>
      <c r="J11" s="93">
        <v>120</v>
      </c>
      <c r="K11" s="116"/>
      <c r="L11" s="77">
        <v>0</v>
      </c>
      <c r="M11" s="78">
        <f t="shared" si="0"/>
        <v>0.8</v>
      </c>
      <c r="N11" s="79">
        <f t="shared" si="0"/>
        <v>0.8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116"/>
      <c r="G12" s="93">
        <v>0</v>
      </c>
      <c r="H12" s="93">
        <v>0</v>
      </c>
      <c r="I12" s="93">
        <v>0</v>
      </c>
      <c r="J12" s="93">
        <v>0</v>
      </c>
      <c r="K12" s="116"/>
      <c r="L12" s="77">
        <v>0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0</v>
      </c>
      <c r="D13" s="93">
        <v>0</v>
      </c>
      <c r="E13" s="93">
        <v>0</v>
      </c>
      <c r="F13" s="116"/>
      <c r="G13" s="93">
        <v>0</v>
      </c>
      <c r="H13" s="93">
        <v>0</v>
      </c>
      <c r="I13" s="93">
        <v>0</v>
      </c>
      <c r="J13" s="93">
        <v>0</v>
      </c>
      <c r="K13" s="116"/>
      <c r="L13" s="77">
        <v>0</v>
      </c>
      <c r="M13" s="78" t="str">
        <f t="shared" si="0"/>
        <v>-</v>
      </c>
      <c r="N13" s="79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0</v>
      </c>
      <c r="D14" s="93">
        <v>0</v>
      </c>
      <c r="E14" s="93">
        <v>0</v>
      </c>
      <c r="F14" s="116"/>
      <c r="G14" s="93">
        <v>0</v>
      </c>
      <c r="H14" s="93">
        <v>0</v>
      </c>
      <c r="I14" s="93">
        <v>0</v>
      </c>
      <c r="J14" s="93">
        <v>0</v>
      </c>
      <c r="K14" s="116"/>
      <c r="L14" s="77">
        <v>0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116"/>
      <c r="G15" s="93">
        <v>0</v>
      </c>
      <c r="H15" s="93">
        <v>0</v>
      </c>
      <c r="I15" s="93">
        <v>0</v>
      </c>
      <c r="J15" s="93">
        <v>0</v>
      </c>
      <c r="K15" s="116"/>
      <c r="L15" s="77">
        <v>0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116"/>
      <c r="G16" s="93">
        <v>0</v>
      </c>
      <c r="H16" s="93">
        <v>0</v>
      </c>
      <c r="I16" s="93">
        <v>0</v>
      </c>
      <c r="J16" s="93">
        <v>0</v>
      </c>
      <c r="K16" s="116"/>
      <c r="L16" s="77">
        <v>0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0</v>
      </c>
      <c r="D17" s="93">
        <v>0</v>
      </c>
      <c r="E17" s="93">
        <v>0</v>
      </c>
      <c r="F17" s="116"/>
      <c r="G17" s="93">
        <v>0</v>
      </c>
      <c r="H17" s="93">
        <v>0</v>
      </c>
      <c r="I17" s="93">
        <v>0</v>
      </c>
      <c r="J17" s="93">
        <v>0</v>
      </c>
      <c r="K17" s="116"/>
      <c r="L17" s="77">
        <v>0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0</v>
      </c>
      <c r="D18" s="93">
        <v>0</v>
      </c>
      <c r="E18" s="93">
        <v>0</v>
      </c>
      <c r="F18" s="116"/>
      <c r="G18" s="93">
        <v>0</v>
      </c>
      <c r="H18" s="93">
        <v>0</v>
      </c>
      <c r="I18" s="93">
        <v>0</v>
      </c>
      <c r="J18" s="93">
        <v>0</v>
      </c>
      <c r="K18" s="116"/>
      <c r="L18" s="77">
        <v>0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0</v>
      </c>
      <c r="D19" s="93">
        <v>0</v>
      </c>
      <c r="E19" s="93">
        <v>0</v>
      </c>
      <c r="F19" s="116"/>
      <c r="G19" s="93">
        <v>0</v>
      </c>
      <c r="H19" s="93">
        <v>0</v>
      </c>
      <c r="I19" s="93">
        <v>0</v>
      </c>
      <c r="J19" s="93">
        <v>0</v>
      </c>
      <c r="K19" s="116"/>
      <c r="L19" s="77">
        <v>0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0</v>
      </c>
      <c r="D20" s="93">
        <v>0</v>
      </c>
      <c r="E20" s="93">
        <v>0</v>
      </c>
      <c r="F20" s="116"/>
      <c r="G20" s="93">
        <v>0</v>
      </c>
      <c r="H20" s="93">
        <v>0</v>
      </c>
      <c r="I20" s="93">
        <v>0</v>
      </c>
      <c r="J20" s="93">
        <v>0</v>
      </c>
      <c r="K20" s="116"/>
      <c r="L20" s="80">
        <v>0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93">
        <v>0</v>
      </c>
      <c r="H21" s="93">
        <v>0</v>
      </c>
      <c r="I21" s="93">
        <v>0</v>
      </c>
      <c r="J21" s="93">
        <v>0</v>
      </c>
      <c r="K21" s="116"/>
      <c r="L21" s="77">
        <v>0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0</v>
      </c>
      <c r="D22" s="94">
        <v>0</v>
      </c>
      <c r="E22" s="94">
        <v>0</v>
      </c>
      <c r="F22" s="117"/>
      <c r="G22" s="94">
        <v>0</v>
      </c>
      <c r="H22" s="94">
        <v>0</v>
      </c>
      <c r="I22" s="94">
        <v>0</v>
      </c>
      <c r="J22" s="94">
        <v>0</v>
      </c>
      <c r="K22" s="117"/>
      <c r="L22" s="95">
        <v>0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0</v>
      </c>
      <c r="D23" s="85">
        <f>SUM(D9:D22)</f>
        <v>15090</v>
      </c>
      <c r="E23" s="85">
        <f>SUM(E9:E22)</f>
        <v>15090</v>
      </c>
      <c r="F23" s="118"/>
      <c r="G23" s="85">
        <f>SUM(G9:G22)</f>
        <v>0</v>
      </c>
      <c r="H23" s="85">
        <f>SUM(H9:H22)</f>
        <v>0</v>
      </c>
      <c r="I23" s="85">
        <f>SUM(I9:I22)</f>
        <v>120</v>
      </c>
      <c r="J23" s="85">
        <f>SUM(J9:J22)</f>
        <v>120</v>
      </c>
      <c r="K23" s="118"/>
      <c r="L23" s="86" t="str">
        <f t="shared" si="0"/>
        <v>-</v>
      </c>
      <c r="M23" s="87">
        <f t="shared" si="0"/>
        <v>0.8</v>
      </c>
      <c r="N23" s="88">
        <f t="shared" si="0"/>
        <v>0.8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15"/>
      <c r="G24" s="71">
        <v>0</v>
      </c>
      <c r="H24" s="71">
        <v>0</v>
      </c>
      <c r="I24" s="71">
        <v>0</v>
      </c>
      <c r="J24" s="71">
        <v>0</v>
      </c>
      <c r="K24" s="115"/>
      <c r="L24" s="72">
        <v>0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76">
        <v>0</v>
      </c>
      <c r="H25" s="76">
        <v>0</v>
      </c>
      <c r="I25" s="76">
        <v>0</v>
      </c>
      <c r="J25" s="76">
        <v>0</v>
      </c>
      <c r="K25" s="116"/>
      <c r="L25" s="77">
        <v>0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76">
        <v>0</v>
      </c>
      <c r="H26" s="76">
        <v>0</v>
      </c>
      <c r="I26" s="76">
        <v>0</v>
      </c>
      <c r="J26" s="76">
        <v>0</v>
      </c>
      <c r="K26" s="116"/>
      <c r="L26" s="77">
        <v>0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76">
        <v>0</v>
      </c>
      <c r="H27" s="76">
        <v>0</v>
      </c>
      <c r="I27" s="76">
        <v>0</v>
      </c>
      <c r="J27" s="76">
        <v>0</v>
      </c>
      <c r="K27" s="116"/>
      <c r="L27" s="77">
        <v>0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16"/>
      <c r="G28" s="76">
        <v>0</v>
      </c>
      <c r="H28" s="76">
        <v>0</v>
      </c>
      <c r="I28" s="76">
        <v>0</v>
      </c>
      <c r="J28" s="76">
        <v>0</v>
      </c>
      <c r="K28" s="116"/>
      <c r="L28" s="77">
        <v>0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16"/>
      <c r="G29" s="76">
        <v>0</v>
      </c>
      <c r="H29" s="76">
        <v>0</v>
      </c>
      <c r="I29" s="76">
        <v>0</v>
      </c>
      <c r="J29" s="76">
        <v>0</v>
      </c>
      <c r="K29" s="116"/>
      <c r="L29" s="77">
        <v>0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76">
        <v>0</v>
      </c>
      <c r="H30" s="76">
        <v>0</v>
      </c>
      <c r="I30" s="76">
        <v>0</v>
      </c>
      <c r="J30" s="76">
        <v>0</v>
      </c>
      <c r="K30" s="116"/>
      <c r="L30" s="77">
        <v>0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76">
        <v>0</v>
      </c>
      <c r="H31" s="76">
        <v>0</v>
      </c>
      <c r="I31" s="76">
        <v>0</v>
      </c>
      <c r="J31" s="76">
        <v>0</v>
      </c>
      <c r="K31" s="116"/>
      <c r="L31" s="77">
        <v>0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16"/>
      <c r="G32" s="76">
        <v>0</v>
      </c>
      <c r="H32" s="76">
        <v>0</v>
      </c>
      <c r="I32" s="76">
        <v>0</v>
      </c>
      <c r="J32" s="76">
        <v>0</v>
      </c>
      <c r="K32" s="116"/>
      <c r="L32" s="77">
        <v>0</v>
      </c>
      <c r="M32" s="78" t="str">
        <f t="shared" ref="L32:N36" si="1">IF(D32&gt;0,ROUND(I32/D32*100,1),"-")</f>
        <v>-</v>
      </c>
      <c r="N32" s="79" t="str">
        <f t="shared" si="1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76">
        <v>0</v>
      </c>
      <c r="H33" s="76">
        <v>0</v>
      </c>
      <c r="I33" s="76">
        <v>0</v>
      </c>
      <c r="J33" s="76">
        <v>0</v>
      </c>
      <c r="K33" s="116"/>
      <c r="L33" s="77">
        <v>0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0</v>
      </c>
      <c r="E34" s="76">
        <v>0</v>
      </c>
      <c r="F34" s="116"/>
      <c r="G34" s="76">
        <v>0</v>
      </c>
      <c r="H34" s="76">
        <v>0</v>
      </c>
      <c r="I34" s="76">
        <v>0</v>
      </c>
      <c r="J34" s="76">
        <v>0</v>
      </c>
      <c r="K34" s="116"/>
      <c r="L34" s="77">
        <v>0</v>
      </c>
      <c r="M34" s="78" t="str">
        <f t="shared" si="1"/>
        <v>-</v>
      </c>
      <c r="N34" s="79" t="str">
        <f t="shared" si="1"/>
        <v>-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0</v>
      </c>
      <c r="D35" s="85">
        <f>SUM(D24:D34)</f>
        <v>0</v>
      </c>
      <c r="E35" s="85">
        <f>SUM(E24:E34)</f>
        <v>0</v>
      </c>
      <c r="F35" s="119"/>
      <c r="G35" s="85">
        <f>SUM(G24:G34)</f>
        <v>0</v>
      </c>
      <c r="H35" s="85">
        <f>SUM(H24:H34)</f>
        <v>0</v>
      </c>
      <c r="I35" s="85">
        <f>SUM(I24:I34)</f>
        <v>0</v>
      </c>
      <c r="J35" s="85">
        <f>SUM(J24:J34)</f>
        <v>0</v>
      </c>
      <c r="K35" s="119"/>
      <c r="L35" s="86" t="str">
        <f t="shared" si="1"/>
        <v>-</v>
      </c>
      <c r="M35" s="87" t="str">
        <f t="shared" si="1"/>
        <v>-</v>
      </c>
      <c r="N35" s="88" t="str">
        <f t="shared" si="1"/>
        <v>-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2">SUM(C35,C23)</f>
        <v>0</v>
      </c>
      <c r="D36" s="89">
        <f t="shared" si="2"/>
        <v>15090</v>
      </c>
      <c r="E36" s="89">
        <f t="shared" si="2"/>
        <v>15090</v>
      </c>
      <c r="F36" s="120"/>
      <c r="G36" s="89">
        <f t="shared" si="2"/>
        <v>0</v>
      </c>
      <c r="H36" s="89">
        <f t="shared" si="2"/>
        <v>0</v>
      </c>
      <c r="I36" s="89">
        <f t="shared" si="2"/>
        <v>120</v>
      </c>
      <c r="J36" s="89">
        <f t="shared" si="2"/>
        <v>120</v>
      </c>
      <c r="K36" s="120"/>
      <c r="L36" s="90" t="str">
        <f t="shared" si="1"/>
        <v>-</v>
      </c>
      <c r="M36" s="91">
        <f t="shared" si="1"/>
        <v>0.8</v>
      </c>
      <c r="N36" s="92">
        <f t="shared" si="1"/>
        <v>0.8</v>
      </c>
    </row>
    <row r="38" spans="1:14" x14ac:dyDescent="0.15">
      <c r="B38" s="1" t="s">
        <v>389</v>
      </c>
      <c r="C38" s="1">
        <v>0</v>
      </c>
      <c r="D38" s="1">
        <v>15090</v>
      </c>
      <c r="E38" s="1">
        <v>15090</v>
      </c>
      <c r="F38" s="1">
        <v>0</v>
      </c>
      <c r="G38" s="1">
        <v>0</v>
      </c>
      <c r="H38" s="1">
        <v>0</v>
      </c>
      <c r="I38" s="1">
        <v>120</v>
      </c>
      <c r="J38" s="1">
        <v>120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399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372</v>
      </c>
      <c r="D3" s="8" t="s">
        <v>364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245</v>
      </c>
      <c r="D8" s="41" t="s">
        <v>246</v>
      </c>
      <c r="E8" s="41" t="s">
        <v>247</v>
      </c>
      <c r="F8" s="41" t="s">
        <v>248</v>
      </c>
      <c r="G8" s="41" t="s">
        <v>249</v>
      </c>
      <c r="H8" s="41" t="s">
        <v>250</v>
      </c>
      <c r="I8" s="41" t="s">
        <v>251</v>
      </c>
      <c r="J8" s="41" t="s">
        <v>252</v>
      </c>
      <c r="K8" s="41" t="s">
        <v>253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0</v>
      </c>
      <c r="D9" s="130">
        <v>0</v>
      </c>
      <c r="E9" s="130">
        <v>0</v>
      </c>
      <c r="F9" s="115"/>
      <c r="G9" s="130">
        <v>0</v>
      </c>
      <c r="H9" s="130">
        <v>0</v>
      </c>
      <c r="I9" s="130">
        <v>0</v>
      </c>
      <c r="J9" s="130">
        <v>0</v>
      </c>
      <c r="K9" s="115"/>
      <c r="L9" s="72" t="str">
        <f t="shared" ref="L9:N31" si="0">IF(C9&gt;0,ROUND(H9/C9*100,1),"-")</f>
        <v>-</v>
      </c>
      <c r="M9" s="73" t="str">
        <f t="shared" si="0"/>
        <v>-</v>
      </c>
      <c r="N9" s="74" t="str">
        <f t="shared" si="0"/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116"/>
      <c r="G10" s="93">
        <v>0</v>
      </c>
      <c r="H10" s="93">
        <v>0</v>
      </c>
      <c r="I10" s="93">
        <v>0</v>
      </c>
      <c r="J10" s="93">
        <v>0</v>
      </c>
      <c r="K10" s="116"/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0</v>
      </c>
      <c r="D11" s="93">
        <v>11012</v>
      </c>
      <c r="E11" s="93">
        <v>11012</v>
      </c>
      <c r="F11" s="116"/>
      <c r="G11" s="93">
        <v>0</v>
      </c>
      <c r="H11" s="93">
        <v>0</v>
      </c>
      <c r="I11" s="93">
        <v>100</v>
      </c>
      <c r="J11" s="93">
        <v>100</v>
      </c>
      <c r="K11" s="116"/>
      <c r="L11" s="77" t="str">
        <f t="shared" si="0"/>
        <v>-</v>
      </c>
      <c r="M11" s="78">
        <f t="shared" si="0"/>
        <v>0.9</v>
      </c>
      <c r="N11" s="79">
        <f t="shared" si="0"/>
        <v>0.9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116"/>
      <c r="G12" s="93">
        <v>0</v>
      </c>
      <c r="H12" s="93">
        <v>0</v>
      </c>
      <c r="I12" s="93">
        <v>0</v>
      </c>
      <c r="J12" s="93">
        <v>0</v>
      </c>
      <c r="K12" s="116"/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0</v>
      </c>
      <c r="D13" s="93">
        <v>0</v>
      </c>
      <c r="E13" s="93">
        <v>0</v>
      </c>
      <c r="F13" s="116"/>
      <c r="G13" s="93">
        <v>0</v>
      </c>
      <c r="H13" s="93">
        <v>0</v>
      </c>
      <c r="I13" s="93">
        <v>0</v>
      </c>
      <c r="J13" s="93">
        <v>0</v>
      </c>
      <c r="K13" s="116"/>
      <c r="L13" s="77" t="str">
        <f t="shared" si="0"/>
        <v>-</v>
      </c>
      <c r="M13" s="78" t="str">
        <f t="shared" si="0"/>
        <v>-</v>
      </c>
      <c r="N13" s="79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0</v>
      </c>
      <c r="D14" s="93">
        <v>0</v>
      </c>
      <c r="E14" s="93">
        <v>0</v>
      </c>
      <c r="F14" s="116"/>
      <c r="G14" s="93">
        <v>0</v>
      </c>
      <c r="H14" s="93">
        <v>0</v>
      </c>
      <c r="I14" s="93">
        <v>0</v>
      </c>
      <c r="J14" s="93">
        <v>0</v>
      </c>
      <c r="K14" s="116"/>
      <c r="L14" s="77" t="str">
        <f t="shared" si="0"/>
        <v>-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116"/>
      <c r="G15" s="93">
        <v>0</v>
      </c>
      <c r="H15" s="93">
        <v>0</v>
      </c>
      <c r="I15" s="93">
        <v>0</v>
      </c>
      <c r="J15" s="93">
        <v>0</v>
      </c>
      <c r="K15" s="116"/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116"/>
      <c r="G16" s="93">
        <v>0</v>
      </c>
      <c r="H16" s="93">
        <v>0</v>
      </c>
      <c r="I16" s="93">
        <v>0</v>
      </c>
      <c r="J16" s="93">
        <v>0</v>
      </c>
      <c r="K16" s="116"/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0</v>
      </c>
      <c r="D17" s="93">
        <v>0</v>
      </c>
      <c r="E17" s="93">
        <v>0</v>
      </c>
      <c r="F17" s="116"/>
      <c r="G17" s="93">
        <v>0</v>
      </c>
      <c r="H17" s="93">
        <v>0</v>
      </c>
      <c r="I17" s="93">
        <v>0</v>
      </c>
      <c r="J17" s="93">
        <v>0</v>
      </c>
      <c r="K17" s="116"/>
      <c r="L17" s="77" t="str">
        <f>IF(C17&gt;0,ROUND(H17/C17*100,1),"-")</f>
        <v>-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0</v>
      </c>
      <c r="D18" s="93">
        <v>0</v>
      </c>
      <c r="E18" s="93">
        <v>0</v>
      </c>
      <c r="F18" s="116"/>
      <c r="G18" s="93">
        <v>0</v>
      </c>
      <c r="H18" s="93">
        <v>0</v>
      </c>
      <c r="I18" s="93">
        <v>0</v>
      </c>
      <c r="J18" s="93">
        <v>0</v>
      </c>
      <c r="K18" s="116"/>
      <c r="L18" s="77" t="str">
        <f t="shared" si="0"/>
        <v>-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0</v>
      </c>
      <c r="D19" s="93">
        <v>0</v>
      </c>
      <c r="E19" s="93">
        <v>0</v>
      </c>
      <c r="F19" s="116"/>
      <c r="G19" s="93">
        <v>0</v>
      </c>
      <c r="H19" s="93">
        <v>0</v>
      </c>
      <c r="I19" s="93">
        <v>0</v>
      </c>
      <c r="J19" s="93">
        <v>0</v>
      </c>
      <c r="K19" s="116"/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0</v>
      </c>
      <c r="D20" s="93">
        <v>0</v>
      </c>
      <c r="E20" s="93">
        <v>0</v>
      </c>
      <c r="F20" s="116"/>
      <c r="G20" s="93">
        <v>0</v>
      </c>
      <c r="H20" s="93">
        <v>0</v>
      </c>
      <c r="I20" s="93">
        <v>0</v>
      </c>
      <c r="J20" s="93">
        <v>0</v>
      </c>
      <c r="K20" s="116"/>
      <c r="L20" s="80" t="str">
        <f t="shared" si="0"/>
        <v>-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93">
        <v>0</v>
      </c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0</v>
      </c>
      <c r="D22" s="94">
        <v>0</v>
      </c>
      <c r="E22" s="94">
        <v>0</v>
      </c>
      <c r="F22" s="117"/>
      <c r="G22" s="94">
        <v>0</v>
      </c>
      <c r="H22" s="94">
        <v>0</v>
      </c>
      <c r="I22" s="94">
        <v>0</v>
      </c>
      <c r="J22" s="94">
        <v>0</v>
      </c>
      <c r="K22" s="117"/>
      <c r="L22" s="95" t="str">
        <f t="shared" si="0"/>
        <v>-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0</v>
      </c>
      <c r="D23" s="85">
        <f>SUM(D9:D22)</f>
        <v>11012</v>
      </c>
      <c r="E23" s="85">
        <f>SUM(E9:E22)</f>
        <v>11012</v>
      </c>
      <c r="F23" s="118"/>
      <c r="G23" s="85">
        <f>SUM(G9:G22)</f>
        <v>0</v>
      </c>
      <c r="H23" s="85">
        <f>SUM(H9:H22)</f>
        <v>0</v>
      </c>
      <c r="I23" s="85">
        <f>SUM(I9:I22)</f>
        <v>100</v>
      </c>
      <c r="J23" s="85">
        <f>SUM(J9:J22)</f>
        <v>100</v>
      </c>
      <c r="K23" s="118"/>
      <c r="L23" s="86" t="str">
        <f t="shared" si="0"/>
        <v>-</v>
      </c>
      <c r="M23" s="87">
        <f t="shared" si="0"/>
        <v>0.9</v>
      </c>
      <c r="N23" s="88">
        <f t="shared" si="0"/>
        <v>0.9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15"/>
      <c r="G24" s="71">
        <v>0</v>
      </c>
      <c r="H24" s="71">
        <v>0</v>
      </c>
      <c r="I24" s="71">
        <v>0</v>
      </c>
      <c r="J24" s="71">
        <v>0</v>
      </c>
      <c r="K24" s="115"/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76">
        <v>0</v>
      </c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76">
        <v>0</v>
      </c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76">
        <v>0</v>
      </c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16"/>
      <c r="G28" s="76">
        <v>0</v>
      </c>
      <c r="H28" s="76">
        <v>0</v>
      </c>
      <c r="I28" s="76">
        <v>0</v>
      </c>
      <c r="J28" s="76">
        <v>0</v>
      </c>
      <c r="K28" s="116"/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16"/>
      <c r="G29" s="76">
        <v>0</v>
      </c>
      <c r="H29" s="76">
        <v>0</v>
      </c>
      <c r="I29" s="76">
        <v>0</v>
      </c>
      <c r="J29" s="76">
        <v>0</v>
      </c>
      <c r="K29" s="116"/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76">
        <v>0</v>
      </c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76">
        <v>0</v>
      </c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16"/>
      <c r="G32" s="76">
        <v>0</v>
      </c>
      <c r="H32" s="76">
        <v>0</v>
      </c>
      <c r="I32" s="76">
        <v>0</v>
      </c>
      <c r="J32" s="76">
        <v>0</v>
      </c>
      <c r="K32" s="116"/>
      <c r="L32" s="77" t="str">
        <f t="shared" ref="L32:N36" si="1">IF(C32&gt;0,ROUND(H32/C32*100,1),"-")</f>
        <v>-</v>
      </c>
      <c r="M32" s="78" t="str">
        <f t="shared" si="1"/>
        <v>-</v>
      </c>
      <c r="N32" s="79" t="str">
        <f t="shared" si="1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76">
        <v>0</v>
      </c>
      <c r="H33" s="76">
        <v>0</v>
      </c>
      <c r="I33" s="76">
        <v>0</v>
      </c>
      <c r="J33" s="76">
        <v>0</v>
      </c>
      <c r="K33" s="116"/>
      <c r="L33" s="77" t="str">
        <f t="shared" si="1"/>
        <v>-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0</v>
      </c>
      <c r="E34" s="76">
        <v>0</v>
      </c>
      <c r="F34" s="116"/>
      <c r="G34" s="76">
        <v>0</v>
      </c>
      <c r="H34" s="76">
        <v>0</v>
      </c>
      <c r="I34" s="76">
        <v>0</v>
      </c>
      <c r="J34" s="76">
        <v>0</v>
      </c>
      <c r="K34" s="116"/>
      <c r="L34" s="77" t="str">
        <f t="shared" si="1"/>
        <v>-</v>
      </c>
      <c r="M34" s="78" t="str">
        <f t="shared" si="1"/>
        <v>-</v>
      </c>
      <c r="N34" s="79" t="str">
        <f t="shared" si="1"/>
        <v>-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0</v>
      </c>
      <c r="D35" s="85">
        <f>SUM(D24:D34)</f>
        <v>0</v>
      </c>
      <c r="E35" s="85">
        <f>SUM(E24:E34)</f>
        <v>0</v>
      </c>
      <c r="F35" s="119"/>
      <c r="G35" s="85">
        <f>SUM(G24:G34)</f>
        <v>0</v>
      </c>
      <c r="H35" s="85">
        <f>SUM(H24:H34)</f>
        <v>0</v>
      </c>
      <c r="I35" s="85">
        <f>SUM(I24:I34)</f>
        <v>0</v>
      </c>
      <c r="J35" s="85">
        <f>SUM(J24:J34)</f>
        <v>0</v>
      </c>
      <c r="K35" s="119"/>
      <c r="L35" s="86" t="str">
        <f t="shared" si="1"/>
        <v>-</v>
      </c>
      <c r="M35" s="87" t="str">
        <f t="shared" si="1"/>
        <v>-</v>
      </c>
      <c r="N35" s="88" t="str">
        <f t="shared" si="1"/>
        <v>-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2">SUM(C35,C23)</f>
        <v>0</v>
      </c>
      <c r="D36" s="89">
        <f t="shared" si="2"/>
        <v>11012</v>
      </c>
      <c r="E36" s="89">
        <f t="shared" si="2"/>
        <v>11012</v>
      </c>
      <c r="F36" s="120"/>
      <c r="G36" s="89">
        <f t="shared" si="2"/>
        <v>0</v>
      </c>
      <c r="H36" s="89">
        <f t="shared" si="2"/>
        <v>0</v>
      </c>
      <c r="I36" s="89">
        <f t="shared" si="2"/>
        <v>100</v>
      </c>
      <c r="J36" s="89">
        <f t="shared" si="2"/>
        <v>100</v>
      </c>
      <c r="K36" s="120"/>
      <c r="L36" s="90" t="str">
        <f t="shared" si="1"/>
        <v>-</v>
      </c>
      <c r="M36" s="91">
        <f t="shared" si="1"/>
        <v>0.9</v>
      </c>
      <c r="N36" s="92">
        <f t="shared" si="1"/>
        <v>0.9</v>
      </c>
    </row>
    <row r="38" spans="1:14" x14ac:dyDescent="0.15">
      <c r="B38" s="1" t="s">
        <v>389</v>
      </c>
      <c r="C38" s="1">
        <v>0</v>
      </c>
      <c r="D38" s="1">
        <v>11012</v>
      </c>
      <c r="E38" s="1">
        <v>11012</v>
      </c>
      <c r="F38" s="1">
        <v>0</v>
      </c>
      <c r="G38" s="1">
        <v>0</v>
      </c>
      <c r="H38" s="1">
        <v>0</v>
      </c>
      <c r="I38" s="1">
        <v>100</v>
      </c>
      <c r="J38" s="1">
        <v>100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rgb="FFFFFF00"/>
  </sheetPr>
  <dimension ref="A1:IM39"/>
  <sheetViews>
    <sheetView view="pageBreakPreview" zoomScale="60" zoomScaleNormal="100" workbookViewId="0">
      <pane xSplit="2" ySplit="8" topLeftCell="C30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373</v>
      </c>
      <c r="D3" s="8" t="s">
        <v>365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254</v>
      </c>
      <c r="D8" s="41" t="s">
        <v>255</v>
      </c>
      <c r="E8" s="41" t="s">
        <v>256</v>
      </c>
      <c r="F8" s="41" t="s">
        <v>257</v>
      </c>
      <c r="G8" s="41" t="s">
        <v>258</v>
      </c>
      <c r="H8" s="41" t="s">
        <v>259</v>
      </c>
      <c r="I8" s="41" t="s">
        <v>260</v>
      </c>
      <c r="J8" s="41" t="s">
        <v>261</v>
      </c>
      <c r="K8" s="41" t="s">
        <v>262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0</v>
      </c>
      <c r="D9" s="130">
        <v>0</v>
      </c>
      <c r="E9" s="130">
        <v>0</v>
      </c>
      <c r="F9" s="115"/>
      <c r="G9" s="130">
        <v>0</v>
      </c>
      <c r="H9" s="130">
        <v>0</v>
      </c>
      <c r="I9" s="130">
        <v>0</v>
      </c>
      <c r="J9" s="130">
        <v>0</v>
      </c>
      <c r="K9" s="115"/>
      <c r="L9" s="72" t="str">
        <f t="shared" ref="L9:N31" si="0">IF(C9&gt;0,ROUND(H9/C9*100,1),"-")</f>
        <v>-</v>
      </c>
      <c r="M9" s="73" t="str">
        <f t="shared" si="0"/>
        <v>-</v>
      </c>
      <c r="N9" s="74" t="str">
        <f t="shared" si="0"/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116"/>
      <c r="G10" s="93">
        <v>0</v>
      </c>
      <c r="H10" s="93">
        <v>0</v>
      </c>
      <c r="I10" s="93">
        <v>0</v>
      </c>
      <c r="J10" s="93">
        <v>0</v>
      </c>
      <c r="K10" s="116"/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0</v>
      </c>
      <c r="D11" s="93">
        <v>4078</v>
      </c>
      <c r="E11" s="93">
        <v>4078</v>
      </c>
      <c r="F11" s="116"/>
      <c r="G11" s="93">
        <v>0</v>
      </c>
      <c r="H11" s="93">
        <v>0</v>
      </c>
      <c r="I11" s="93">
        <v>20</v>
      </c>
      <c r="J11" s="93">
        <v>20</v>
      </c>
      <c r="K11" s="116"/>
      <c r="L11" s="77" t="str">
        <f t="shared" si="0"/>
        <v>-</v>
      </c>
      <c r="M11" s="78">
        <f t="shared" si="0"/>
        <v>0.5</v>
      </c>
      <c r="N11" s="79">
        <f t="shared" si="0"/>
        <v>0.5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116"/>
      <c r="G12" s="93">
        <v>0</v>
      </c>
      <c r="H12" s="93">
        <v>0</v>
      </c>
      <c r="I12" s="93">
        <v>0</v>
      </c>
      <c r="J12" s="93">
        <v>0</v>
      </c>
      <c r="K12" s="116"/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0</v>
      </c>
      <c r="D13" s="93">
        <v>0</v>
      </c>
      <c r="E13" s="93">
        <v>0</v>
      </c>
      <c r="F13" s="116"/>
      <c r="G13" s="93">
        <v>0</v>
      </c>
      <c r="H13" s="93">
        <v>0</v>
      </c>
      <c r="I13" s="93">
        <v>0</v>
      </c>
      <c r="J13" s="93">
        <v>0</v>
      </c>
      <c r="K13" s="116"/>
      <c r="L13" s="77" t="str">
        <f t="shared" si="0"/>
        <v>-</v>
      </c>
      <c r="M13" s="78" t="str">
        <f t="shared" si="0"/>
        <v>-</v>
      </c>
      <c r="N13" s="79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0</v>
      </c>
      <c r="D14" s="93">
        <v>0</v>
      </c>
      <c r="E14" s="93">
        <v>0</v>
      </c>
      <c r="F14" s="116"/>
      <c r="G14" s="93">
        <v>0</v>
      </c>
      <c r="H14" s="93">
        <v>0</v>
      </c>
      <c r="I14" s="93">
        <v>0</v>
      </c>
      <c r="J14" s="93">
        <v>0</v>
      </c>
      <c r="K14" s="116"/>
      <c r="L14" s="77" t="str">
        <f t="shared" si="0"/>
        <v>-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116"/>
      <c r="G15" s="93">
        <v>0</v>
      </c>
      <c r="H15" s="93">
        <v>0</v>
      </c>
      <c r="I15" s="93">
        <v>0</v>
      </c>
      <c r="J15" s="93">
        <v>0</v>
      </c>
      <c r="K15" s="116"/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116"/>
      <c r="G16" s="93">
        <v>0</v>
      </c>
      <c r="H16" s="93">
        <v>0</v>
      </c>
      <c r="I16" s="93">
        <v>0</v>
      </c>
      <c r="J16" s="93">
        <v>0</v>
      </c>
      <c r="K16" s="116"/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0</v>
      </c>
      <c r="D17" s="93">
        <v>0</v>
      </c>
      <c r="E17" s="93">
        <v>0</v>
      </c>
      <c r="F17" s="116"/>
      <c r="G17" s="93">
        <v>0</v>
      </c>
      <c r="H17" s="93">
        <v>0</v>
      </c>
      <c r="I17" s="93">
        <v>0</v>
      </c>
      <c r="J17" s="93">
        <v>0</v>
      </c>
      <c r="K17" s="116"/>
      <c r="L17" s="77" t="str">
        <f>IF(C17&gt;0,ROUND(H17/C17*100,1),"-")</f>
        <v>-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0</v>
      </c>
      <c r="D18" s="93">
        <v>0</v>
      </c>
      <c r="E18" s="93">
        <v>0</v>
      </c>
      <c r="F18" s="116"/>
      <c r="G18" s="93">
        <v>0</v>
      </c>
      <c r="H18" s="93">
        <v>0</v>
      </c>
      <c r="I18" s="93">
        <v>0</v>
      </c>
      <c r="J18" s="93">
        <v>0</v>
      </c>
      <c r="K18" s="116"/>
      <c r="L18" s="77" t="str">
        <f t="shared" si="0"/>
        <v>-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0</v>
      </c>
      <c r="D19" s="93">
        <v>0</v>
      </c>
      <c r="E19" s="93">
        <v>0</v>
      </c>
      <c r="F19" s="116"/>
      <c r="G19" s="93">
        <v>0</v>
      </c>
      <c r="H19" s="93">
        <v>0</v>
      </c>
      <c r="I19" s="93">
        <v>0</v>
      </c>
      <c r="J19" s="93">
        <v>0</v>
      </c>
      <c r="K19" s="116"/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0</v>
      </c>
      <c r="D20" s="93">
        <v>0</v>
      </c>
      <c r="E20" s="93">
        <v>0</v>
      </c>
      <c r="F20" s="116"/>
      <c r="G20" s="93">
        <v>0</v>
      </c>
      <c r="H20" s="93">
        <v>0</v>
      </c>
      <c r="I20" s="93">
        <v>0</v>
      </c>
      <c r="J20" s="93">
        <v>0</v>
      </c>
      <c r="K20" s="116"/>
      <c r="L20" s="80" t="str">
        <f t="shared" si="0"/>
        <v>-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93">
        <v>0</v>
      </c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0</v>
      </c>
      <c r="D22" s="94">
        <v>0</v>
      </c>
      <c r="E22" s="94">
        <v>0</v>
      </c>
      <c r="F22" s="117"/>
      <c r="G22" s="94">
        <v>0</v>
      </c>
      <c r="H22" s="94">
        <v>0</v>
      </c>
      <c r="I22" s="94">
        <v>0</v>
      </c>
      <c r="J22" s="94">
        <v>0</v>
      </c>
      <c r="K22" s="117"/>
      <c r="L22" s="95" t="str">
        <f t="shared" si="0"/>
        <v>-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0</v>
      </c>
      <c r="D23" s="85">
        <f>SUM(D9:D22)</f>
        <v>4078</v>
      </c>
      <c r="E23" s="85">
        <f>SUM(E9:E22)</f>
        <v>4078</v>
      </c>
      <c r="F23" s="118"/>
      <c r="G23" s="85">
        <f>SUM(G9:G22)</f>
        <v>0</v>
      </c>
      <c r="H23" s="85">
        <f>SUM(H9:H22)</f>
        <v>0</v>
      </c>
      <c r="I23" s="85">
        <f>SUM(I9:I22)</f>
        <v>20</v>
      </c>
      <c r="J23" s="85">
        <f>SUM(J9:J22)</f>
        <v>20</v>
      </c>
      <c r="K23" s="118"/>
      <c r="L23" s="86" t="str">
        <f t="shared" si="0"/>
        <v>-</v>
      </c>
      <c r="M23" s="87">
        <f t="shared" si="0"/>
        <v>0.5</v>
      </c>
      <c r="N23" s="88">
        <f t="shared" si="0"/>
        <v>0.5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15"/>
      <c r="G24" s="71">
        <v>0</v>
      </c>
      <c r="H24" s="71">
        <v>0</v>
      </c>
      <c r="I24" s="71">
        <v>0</v>
      </c>
      <c r="J24" s="71">
        <v>0</v>
      </c>
      <c r="K24" s="115"/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76">
        <v>0</v>
      </c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76">
        <v>0</v>
      </c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76">
        <v>0</v>
      </c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16"/>
      <c r="G28" s="76">
        <v>0</v>
      </c>
      <c r="H28" s="76">
        <v>0</v>
      </c>
      <c r="I28" s="76">
        <v>0</v>
      </c>
      <c r="J28" s="76">
        <v>0</v>
      </c>
      <c r="K28" s="116"/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16"/>
      <c r="G29" s="76">
        <v>0</v>
      </c>
      <c r="H29" s="76">
        <v>0</v>
      </c>
      <c r="I29" s="76">
        <v>0</v>
      </c>
      <c r="J29" s="76">
        <v>0</v>
      </c>
      <c r="K29" s="116"/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76">
        <v>0</v>
      </c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76">
        <v>0</v>
      </c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16"/>
      <c r="G32" s="76">
        <v>0</v>
      </c>
      <c r="H32" s="76">
        <v>0</v>
      </c>
      <c r="I32" s="76">
        <v>0</v>
      </c>
      <c r="J32" s="76">
        <v>0</v>
      </c>
      <c r="K32" s="116"/>
      <c r="L32" s="77" t="str">
        <f t="shared" ref="L32:N36" si="1">IF(C32&gt;0,ROUND(H32/C32*100,1),"-")</f>
        <v>-</v>
      </c>
      <c r="M32" s="78" t="str">
        <f t="shared" si="1"/>
        <v>-</v>
      </c>
      <c r="N32" s="79" t="str">
        <f t="shared" si="1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76">
        <v>0</v>
      </c>
      <c r="H33" s="76">
        <v>0</v>
      </c>
      <c r="I33" s="76">
        <v>0</v>
      </c>
      <c r="J33" s="76">
        <v>0</v>
      </c>
      <c r="K33" s="116"/>
      <c r="L33" s="77" t="str">
        <f t="shared" si="1"/>
        <v>-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0</v>
      </c>
      <c r="E34" s="76">
        <v>0</v>
      </c>
      <c r="F34" s="116"/>
      <c r="G34" s="76">
        <v>0</v>
      </c>
      <c r="H34" s="76">
        <v>0</v>
      </c>
      <c r="I34" s="76">
        <v>0</v>
      </c>
      <c r="J34" s="76">
        <v>0</v>
      </c>
      <c r="K34" s="116"/>
      <c r="L34" s="77" t="str">
        <f t="shared" si="1"/>
        <v>-</v>
      </c>
      <c r="M34" s="78" t="str">
        <f t="shared" si="1"/>
        <v>-</v>
      </c>
      <c r="N34" s="79" t="str">
        <f t="shared" si="1"/>
        <v>-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0</v>
      </c>
      <c r="D35" s="85">
        <f>SUM(D24:D34)</f>
        <v>0</v>
      </c>
      <c r="E35" s="85">
        <f>SUM(E24:E34)</f>
        <v>0</v>
      </c>
      <c r="F35" s="119"/>
      <c r="G35" s="85">
        <f>SUM(G24:G34)</f>
        <v>0</v>
      </c>
      <c r="H35" s="85">
        <f>SUM(H24:H34)</f>
        <v>0</v>
      </c>
      <c r="I35" s="85">
        <f>SUM(I24:I34)</f>
        <v>0</v>
      </c>
      <c r="J35" s="85">
        <f>SUM(J24:J34)</f>
        <v>0</v>
      </c>
      <c r="K35" s="119"/>
      <c r="L35" s="86" t="str">
        <f t="shared" si="1"/>
        <v>-</v>
      </c>
      <c r="M35" s="87" t="str">
        <f t="shared" si="1"/>
        <v>-</v>
      </c>
      <c r="N35" s="88" t="str">
        <f t="shared" si="1"/>
        <v>-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2">SUM(C35,C23)</f>
        <v>0</v>
      </c>
      <c r="D36" s="89">
        <f t="shared" si="2"/>
        <v>4078</v>
      </c>
      <c r="E36" s="89">
        <f t="shared" si="2"/>
        <v>4078</v>
      </c>
      <c r="F36" s="120"/>
      <c r="G36" s="89">
        <f t="shared" si="2"/>
        <v>0</v>
      </c>
      <c r="H36" s="89">
        <f t="shared" si="2"/>
        <v>0</v>
      </c>
      <c r="I36" s="89">
        <f t="shared" si="2"/>
        <v>20</v>
      </c>
      <c r="J36" s="89">
        <f t="shared" si="2"/>
        <v>20</v>
      </c>
      <c r="K36" s="120"/>
      <c r="L36" s="90" t="str">
        <f t="shared" si="1"/>
        <v>-</v>
      </c>
      <c r="M36" s="91">
        <f t="shared" si="1"/>
        <v>0.5</v>
      </c>
      <c r="N36" s="92">
        <f t="shared" si="1"/>
        <v>0.5</v>
      </c>
    </row>
    <row r="38" spans="1:14" x14ac:dyDescent="0.15">
      <c r="B38" s="1" t="s">
        <v>389</v>
      </c>
      <c r="C38" s="1">
        <v>0</v>
      </c>
      <c r="D38" s="1">
        <v>4078</v>
      </c>
      <c r="E38" s="1">
        <v>4078</v>
      </c>
      <c r="F38" s="1">
        <v>0</v>
      </c>
      <c r="G38" s="1">
        <v>0</v>
      </c>
      <c r="H38" s="1">
        <v>0</v>
      </c>
      <c r="I38" s="1">
        <v>20</v>
      </c>
      <c r="J38" s="1">
        <v>20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rgb="FFFFFF00"/>
  </sheetPr>
  <dimension ref="A1:IM39"/>
  <sheetViews>
    <sheetView view="pageBreakPreview" zoomScale="60" zoomScaleNormal="100" workbookViewId="0">
      <selection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401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374</v>
      </c>
      <c r="D3" s="8" t="s">
        <v>178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263</v>
      </c>
      <c r="D8" s="41" t="s">
        <v>264</v>
      </c>
      <c r="E8" s="41" t="s">
        <v>265</v>
      </c>
      <c r="F8" s="41" t="s">
        <v>266</v>
      </c>
      <c r="G8" s="41" t="s">
        <v>267</v>
      </c>
      <c r="H8" s="41" t="s">
        <v>268</v>
      </c>
      <c r="I8" s="41" t="s">
        <v>269</v>
      </c>
      <c r="J8" s="41" t="s">
        <v>270</v>
      </c>
      <c r="K8" s="41" t="s">
        <v>271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0</v>
      </c>
      <c r="D9" s="130">
        <v>0</v>
      </c>
      <c r="E9" s="130">
        <v>0</v>
      </c>
      <c r="F9" s="115"/>
      <c r="G9" s="115"/>
      <c r="H9" s="130">
        <v>0</v>
      </c>
      <c r="I9" s="130">
        <v>0</v>
      </c>
      <c r="J9" s="130">
        <v>0</v>
      </c>
      <c r="K9" s="115"/>
      <c r="L9" s="72" t="str">
        <f t="shared" ref="L9:N31" si="0">IF(C9&gt;0,ROUND(H9/C9*100,1),"-")</f>
        <v>-</v>
      </c>
      <c r="M9" s="73" t="str">
        <f t="shared" si="0"/>
        <v>-</v>
      </c>
      <c r="N9" s="74" t="str">
        <f t="shared" si="0"/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116"/>
      <c r="G10" s="116"/>
      <c r="H10" s="93">
        <v>0</v>
      </c>
      <c r="I10" s="93">
        <v>0</v>
      </c>
      <c r="J10" s="93">
        <v>0</v>
      </c>
      <c r="K10" s="116"/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0</v>
      </c>
      <c r="D11" s="93">
        <v>0</v>
      </c>
      <c r="E11" s="93">
        <v>0</v>
      </c>
      <c r="F11" s="116"/>
      <c r="G11" s="116"/>
      <c r="H11" s="93">
        <v>0</v>
      </c>
      <c r="I11" s="93">
        <v>0</v>
      </c>
      <c r="J11" s="93">
        <v>0</v>
      </c>
      <c r="K11" s="116"/>
      <c r="L11" s="77" t="str">
        <f t="shared" si="0"/>
        <v>-</v>
      </c>
      <c r="M11" s="78" t="str">
        <f t="shared" si="0"/>
        <v>-</v>
      </c>
      <c r="N11" s="79" t="str">
        <f t="shared" si="0"/>
        <v>-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116"/>
      <c r="G12" s="116"/>
      <c r="H12" s="93">
        <v>0</v>
      </c>
      <c r="I12" s="93">
        <v>0</v>
      </c>
      <c r="J12" s="93">
        <v>0</v>
      </c>
      <c r="K12" s="116"/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0</v>
      </c>
      <c r="D13" s="93">
        <v>0</v>
      </c>
      <c r="E13" s="93">
        <v>0</v>
      </c>
      <c r="F13" s="116"/>
      <c r="G13" s="116"/>
      <c r="H13" s="93">
        <v>0</v>
      </c>
      <c r="I13" s="93">
        <v>0</v>
      </c>
      <c r="J13" s="93">
        <v>0</v>
      </c>
      <c r="K13" s="116"/>
      <c r="L13" s="77" t="str">
        <f t="shared" si="0"/>
        <v>-</v>
      </c>
      <c r="M13" s="78" t="str">
        <f t="shared" si="0"/>
        <v>-</v>
      </c>
      <c r="N13" s="79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0</v>
      </c>
      <c r="D14" s="93">
        <v>0</v>
      </c>
      <c r="E14" s="93">
        <v>0</v>
      </c>
      <c r="F14" s="116"/>
      <c r="G14" s="116"/>
      <c r="H14" s="93">
        <v>0</v>
      </c>
      <c r="I14" s="93">
        <v>0</v>
      </c>
      <c r="J14" s="93">
        <v>0</v>
      </c>
      <c r="K14" s="116"/>
      <c r="L14" s="77" t="str">
        <f t="shared" si="0"/>
        <v>-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116"/>
      <c r="G15" s="116"/>
      <c r="H15" s="93">
        <v>0</v>
      </c>
      <c r="I15" s="93">
        <v>0</v>
      </c>
      <c r="J15" s="93">
        <v>0</v>
      </c>
      <c r="K15" s="116"/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116"/>
      <c r="G16" s="116"/>
      <c r="H16" s="93">
        <v>0</v>
      </c>
      <c r="I16" s="93">
        <v>0</v>
      </c>
      <c r="J16" s="93">
        <v>0</v>
      </c>
      <c r="K16" s="116"/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0</v>
      </c>
      <c r="D17" s="93">
        <v>0</v>
      </c>
      <c r="E17" s="93">
        <v>0</v>
      </c>
      <c r="F17" s="116"/>
      <c r="G17" s="116"/>
      <c r="H17" s="93">
        <v>0</v>
      </c>
      <c r="I17" s="93">
        <v>0</v>
      </c>
      <c r="J17" s="93">
        <v>0</v>
      </c>
      <c r="K17" s="116"/>
      <c r="L17" s="77" t="str">
        <f>IF(C17&gt;0,ROUND(H17/C17*100,1),"-")</f>
        <v>-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0</v>
      </c>
      <c r="D18" s="93">
        <v>0</v>
      </c>
      <c r="E18" s="93">
        <v>0</v>
      </c>
      <c r="F18" s="116"/>
      <c r="G18" s="116"/>
      <c r="H18" s="93">
        <v>0</v>
      </c>
      <c r="I18" s="93">
        <v>0</v>
      </c>
      <c r="J18" s="93">
        <v>0</v>
      </c>
      <c r="K18" s="116"/>
      <c r="L18" s="77" t="str">
        <f t="shared" si="0"/>
        <v>-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0</v>
      </c>
      <c r="D19" s="93">
        <v>0</v>
      </c>
      <c r="E19" s="93">
        <v>0</v>
      </c>
      <c r="F19" s="116"/>
      <c r="G19" s="116"/>
      <c r="H19" s="93">
        <v>0</v>
      </c>
      <c r="I19" s="93">
        <v>0</v>
      </c>
      <c r="J19" s="93">
        <v>0</v>
      </c>
      <c r="K19" s="116"/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0</v>
      </c>
      <c r="D20" s="93">
        <v>0</v>
      </c>
      <c r="E20" s="93">
        <v>0</v>
      </c>
      <c r="F20" s="116"/>
      <c r="G20" s="116"/>
      <c r="H20" s="93">
        <v>0</v>
      </c>
      <c r="I20" s="93">
        <v>0</v>
      </c>
      <c r="J20" s="93">
        <v>0</v>
      </c>
      <c r="K20" s="116"/>
      <c r="L20" s="80" t="str">
        <f t="shared" si="0"/>
        <v>-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116"/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0</v>
      </c>
      <c r="D22" s="94">
        <v>0</v>
      </c>
      <c r="E22" s="94">
        <v>0</v>
      </c>
      <c r="F22" s="117"/>
      <c r="G22" s="117"/>
      <c r="H22" s="94">
        <v>0</v>
      </c>
      <c r="I22" s="94">
        <v>0</v>
      </c>
      <c r="J22" s="94">
        <v>0</v>
      </c>
      <c r="K22" s="117"/>
      <c r="L22" s="95" t="str">
        <f t="shared" si="0"/>
        <v>-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0</v>
      </c>
      <c r="D23" s="85">
        <f>SUM(D9:D22)</f>
        <v>0</v>
      </c>
      <c r="E23" s="85">
        <f>SUM(E9:E22)</f>
        <v>0</v>
      </c>
      <c r="F23" s="118"/>
      <c r="G23" s="118"/>
      <c r="H23" s="85">
        <f>SUM(H9:H22)</f>
        <v>0</v>
      </c>
      <c r="I23" s="85">
        <f>SUM(I9:I22)</f>
        <v>0</v>
      </c>
      <c r="J23" s="85">
        <f>SUM(J9:J22)</f>
        <v>0</v>
      </c>
      <c r="K23" s="118"/>
      <c r="L23" s="86" t="str">
        <f t="shared" si="0"/>
        <v>-</v>
      </c>
      <c r="M23" s="87" t="str">
        <f t="shared" si="0"/>
        <v>-</v>
      </c>
      <c r="N23" s="88" t="str">
        <f t="shared" si="0"/>
        <v>-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15"/>
      <c r="G24" s="115"/>
      <c r="H24" s="71">
        <v>0</v>
      </c>
      <c r="I24" s="71">
        <v>0</v>
      </c>
      <c r="J24" s="71">
        <v>0</v>
      </c>
      <c r="K24" s="115"/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116"/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116"/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116"/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16"/>
      <c r="G28" s="116"/>
      <c r="H28" s="76">
        <v>0</v>
      </c>
      <c r="I28" s="76">
        <v>0</v>
      </c>
      <c r="J28" s="76">
        <v>0</v>
      </c>
      <c r="K28" s="116"/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16"/>
      <c r="G29" s="116"/>
      <c r="H29" s="76">
        <v>0</v>
      </c>
      <c r="I29" s="76">
        <v>0</v>
      </c>
      <c r="J29" s="76">
        <v>0</v>
      </c>
      <c r="K29" s="116"/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116"/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116"/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16"/>
      <c r="G32" s="116"/>
      <c r="H32" s="76">
        <v>0</v>
      </c>
      <c r="I32" s="76">
        <v>0</v>
      </c>
      <c r="J32" s="76">
        <v>0</v>
      </c>
      <c r="K32" s="116"/>
      <c r="L32" s="77" t="str">
        <f t="shared" ref="L32:N36" si="1">IF(C32&gt;0,ROUND(H32/C32*100,1),"-")</f>
        <v>-</v>
      </c>
      <c r="M32" s="78" t="str">
        <f t="shared" si="1"/>
        <v>-</v>
      </c>
      <c r="N32" s="79" t="str">
        <f t="shared" si="1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116"/>
      <c r="H33" s="76">
        <v>0</v>
      </c>
      <c r="I33" s="76">
        <v>0</v>
      </c>
      <c r="J33" s="76">
        <v>0</v>
      </c>
      <c r="K33" s="116"/>
      <c r="L33" s="77" t="str">
        <f t="shared" si="1"/>
        <v>-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0</v>
      </c>
      <c r="E34" s="76">
        <v>0</v>
      </c>
      <c r="F34" s="116"/>
      <c r="G34" s="116"/>
      <c r="H34" s="76">
        <v>0</v>
      </c>
      <c r="I34" s="76">
        <v>0</v>
      </c>
      <c r="J34" s="76">
        <v>0</v>
      </c>
      <c r="K34" s="116"/>
      <c r="L34" s="77" t="str">
        <f t="shared" si="1"/>
        <v>-</v>
      </c>
      <c r="M34" s="78" t="str">
        <f t="shared" si="1"/>
        <v>-</v>
      </c>
      <c r="N34" s="79" t="str">
        <f t="shared" si="1"/>
        <v>-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0</v>
      </c>
      <c r="D35" s="85">
        <f>SUM(D24:D34)</f>
        <v>0</v>
      </c>
      <c r="E35" s="85">
        <f>SUM(E24:E34)</f>
        <v>0</v>
      </c>
      <c r="F35" s="119"/>
      <c r="G35" s="119"/>
      <c r="H35" s="85">
        <f>SUM(H24:H34)</f>
        <v>0</v>
      </c>
      <c r="I35" s="85">
        <f>SUM(I24:I34)</f>
        <v>0</v>
      </c>
      <c r="J35" s="85">
        <f>SUM(J24:J34)</f>
        <v>0</v>
      </c>
      <c r="K35" s="119"/>
      <c r="L35" s="86" t="str">
        <f t="shared" si="1"/>
        <v>-</v>
      </c>
      <c r="M35" s="87" t="str">
        <f t="shared" si="1"/>
        <v>-</v>
      </c>
      <c r="N35" s="88" t="str">
        <f t="shared" si="1"/>
        <v>-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2">SUM(C35,C23)</f>
        <v>0</v>
      </c>
      <c r="D36" s="89">
        <f t="shared" si="2"/>
        <v>0</v>
      </c>
      <c r="E36" s="89">
        <f t="shared" si="2"/>
        <v>0</v>
      </c>
      <c r="F36" s="120">
        <f t="shared" si="2"/>
        <v>0</v>
      </c>
      <c r="G36" s="120">
        <f t="shared" si="2"/>
        <v>0</v>
      </c>
      <c r="H36" s="89">
        <f t="shared" si="2"/>
        <v>0</v>
      </c>
      <c r="I36" s="89">
        <f t="shared" si="2"/>
        <v>0</v>
      </c>
      <c r="J36" s="89">
        <f t="shared" si="2"/>
        <v>0</v>
      </c>
      <c r="K36" s="120"/>
      <c r="L36" s="90" t="str">
        <f t="shared" si="1"/>
        <v>-</v>
      </c>
      <c r="M36" s="91" t="str">
        <f t="shared" si="1"/>
        <v>-</v>
      </c>
      <c r="N36" s="92" t="str">
        <f t="shared" si="1"/>
        <v>-</v>
      </c>
    </row>
    <row r="38" spans="1:14" x14ac:dyDescent="0.15">
      <c r="B38" s="1" t="s">
        <v>389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5" width="17.125" style="1" customWidth="1"/>
    <col min="16" max="17" width="17.25" style="1" customWidth="1"/>
    <col min="18" max="16384" width="11" style="1"/>
  </cols>
  <sheetData>
    <row r="1" spans="1:247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ht="24.95" customHeight="1" x14ac:dyDescent="0.15">
      <c r="B2" s="4"/>
      <c r="C2" s="5" t="s">
        <v>404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375</v>
      </c>
      <c r="D3" s="8" t="s">
        <v>179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272</v>
      </c>
      <c r="D8" s="41" t="s">
        <v>273</v>
      </c>
      <c r="E8" s="41" t="s">
        <v>274</v>
      </c>
      <c r="F8" s="41" t="s">
        <v>275</v>
      </c>
      <c r="G8" s="41" t="s">
        <v>276</v>
      </c>
      <c r="H8" s="41" t="s">
        <v>277</v>
      </c>
      <c r="I8" s="41" t="s">
        <v>278</v>
      </c>
      <c r="J8" s="41" t="s">
        <v>279</v>
      </c>
      <c r="K8" s="41" t="s">
        <v>280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8769822</v>
      </c>
      <c r="D9" s="130">
        <v>183201</v>
      </c>
      <c r="E9" s="130">
        <v>8953023</v>
      </c>
      <c r="F9" s="130">
        <v>0</v>
      </c>
      <c r="G9" s="130">
        <v>0</v>
      </c>
      <c r="H9" s="130">
        <v>8713841</v>
      </c>
      <c r="I9" s="130">
        <v>76806</v>
      </c>
      <c r="J9" s="130">
        <v>8790647</v>
      </c>
      <c r="K9" s="130">
        <v>0</v>
      </c>
      <c r="L9" s="72">
        <f t="shared" ref="L9:N31" si="0">IF(C9&gt;0,ROUND(H9/C9*100,1),"-")</f>
        <v>99.4</v>
      </c>
      <c r="M9" s="73">
        <f t="shared" si="0"/>
        <v>41.9</v>
      </c>
      <c r="N9" s="74">
        <f t="shared" si="0"/>
        <v>98.2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1314450</v>
      </c>
      <c r="D10" s="93">
        <v>101708</v>
      </c>
      <c r="E10" s="93">
        <v>1416158</v>
      </c>
      <c r="F10" s="93">
        <v>0</v>
      </c>
      <c r="G10" s="93">
        <v>0</v>
      </c>
      <c r="H10" s="93">
        <v>1291347</v>
      </c>
      <c r="I10" s="93">
        <v>25395</v>
      </c>
      <c r="J10" s="93">
        <v>1316742</v>
      </c>
      <c r="K10" s="93">
        <v>0</v>
      </c>
      <c r="L10" s="77">
        <f t="shared" si="0"/>
        <v>98.2</v>
      </c>
      <c r="M10" s="78">
        <f t="shared" si="0"/>
        <v>25</v>
      </c>
      <c r="N10" s="79">
        <f t="shared" si="0"/>
        <v>93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775314</v>
      </c>
      <c r="D11" s="93">
        <v>57791</v>
      </c>
      <c r="E11" s="93">
        <v>833105</v>
      </c>
      <c r="F11" s="93">
        <v>0</v>
      </c>
      <c r="G11" s="93">
        <v>0</v>
      </c>
      <c r="H11" s="93">
        <v>763427</v>
      </c>
      <c r="I11" s="93">
        <v>12846</v>
      </c>
      <c r="J11" s="93">
        <v>776273</v>
      </c>
      <c r="K11" s="93">
        <v>0</v>
      </c>
      <c r="L11" s="77">
        <f t="shared" si="0"/>
        <v>98.5</v>
      </c>
      <c r="M11" s="78">
        <f t="shared" si="0"/>
        <v>22.2</v>
      </c>
      <c r="N11" s="79">
        <f t="shared" si="0"/>
        <v>93.2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1172866</v>
      </c>
      <c r="D12" s="93">
        <v>30846</v>
      </c>
      <c r="E12" s="93">
        <v>1203712</v>
      </c>
      <c r="F12" s="93">
        <v>0</v>
      </c>
      <c r="G12" s="93">
        <v>0</v>
      </c>
      <c r="H12" s="93">
        <v>1163699</v>
      </c>
      <c r="I12" s="93">
        <v>6192</v>
      </c>
      <c r="J12" s="93">
        <v>1169891</v>
      </c>
      <c r="K12" s="93">
        <v>0</v>
      </c>
      <c r="L12" s="77">
        <f t="shared" si="0"/>
        <v>99.2</v>
      </c>
      <c r="M12" s="78">
        <f t="shared" si="0"/>
        <v>20.100000000000001</v>
      </c>
      <c r="N12" s="79">
        <f t="shared" si="0"/>
        <v>97.2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791708</v>
      </c>
      <c r="D13" s="93">
        <v>78905</v>
      </c>
      <c r="E13" s="93">
        <v>870613</v>
      </c>
      <c r="F13" s="93">
        <v>0</v>
      </c>
      <c r="G13" s="93">
        <v>0</v>
      </c>
      <c r="H13" s="93">
        <v>775046</v>
      </c>
      <c r="I13" s="93">
        <v>17815</v>
      </c>
      <c r="J13" s="93">
        <v>792861</v>
      </c>
      <c r="K13" s="93">
        <v>0</v>
      </c>
      <c r="L13" s="77">
        <f t="shared" si="0"/>
        <v>97.9</v>
      </c>
      <c r="M13" s="78">
        <f t="shared" si="0"/>
        <v>22.6</v>
      </c>
      <c r="N13" s="79">
        <f t="shared" si="0"/>
        <v>91.1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817095</v>
      </c>
      <c r="D14" s="93">
        <v>85506</v>
      </c>
      <c r="E14" s="93">
        <v>902601</v>
      </c>
      <c r="F14" s="93">
        <v>0</v>
      </c>
      <c r="G14" s="93">
        <v>0</v>
      </c>
      <c r="H14" s="93">
        <v>796890</v>
      </c>
      <c r="I14" s="93">
        <v>14999</v>
      </c>
      <c r="J14" s="93">
        <v>811889</v>
      </c>
      <c r="K14" s="93">
        <v>0</v>
      </c>
      <c r="L14" s="77">
        <f t="shared" si="0"/>
        <v>97.5</v>
      </c>
      <c r="M14" s="78">
        <f t="shared" si="0"/>
        <v>17.5</v>
      </c>
      <c r="N14" s="79">
        <f t="shared" si="0"/>
        <v>89.9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1770332</v>
      </c>
      <c r="D15" s="93">
        <v>138327</v>
      </c>
      <c r="E15" s="93">
        <v>1908659</v>
      </c>
      <c r="F15" s="93">
        <v>0</v>
      </c>
      <c r="G15" s="93">
        <v>0</v>
      </c>
      <c r="H15" s="93">
        <v>1742167</v>
      </c>
      <c r="I15" s="93">
        <v>26129</v>
      </c>
      <c r="J15" s="93">
        <v>1768296</v>
      </c>
      <c r="K15" s="93">
        <v>0</v>
      </c>
      <c r="L15" s="77">
        <f t="shared" si="0"/>
        <v>98.4</v>
      </c>
      <c r="M15" s="78">
        <f t="shared" si="0"/>
        <v>18.899999999999999</v>
      </c>
      <c r="N15" s="79">
        <f t="shared" si="0"/>
        <v>92.6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711939</v>
      </c>
      <c r="D16" s="93">
        <v>43414</v>
      </c>
      <c r="E16" s="93">
        <v>755353</v>
      </c>
      <c r="F16" s="93">
        <v>0</v>
      </c>
      <c r="G16" s="93">
        <v>0</v>
      </c>
      <c r="H16" s="93">
        <v>703654</v>
      </c>
      <c r="I16" s="93">
        <v>8415</v>
      </c>
      <c r="J16" s="93">
        <v>712069</v>
      </c>
      <c r="K16" s="93">
        <v>0</v>
      </c>
      <c r="L16" s="77">
        <f t="shared" si="0"/>
        <v>98.8</v>
      </c>
      <c r="M16" s="78">
        <f t="shared" si="0"/>
        <v>19.399999999999999</v>
      </c>
      <c r="N16" s="79">
        <f t="shared" si="0"/>
        <v>94.3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344097</v>
      </c>
      <c r="D17" s="93">
        <v>17573</v>
      </c>
      <c r="E17" s="93">
        <v>361670</v>
      </c>
      <c r="F17" s="93">
        <v>0</v>
      </c>
      <c r="G17" s="93">
        <v>0</v>
      </c>
      <c r="H17" s="93">
        <v>341069</v>
      </c>
      <c r="I17" s="93">
        <v>4578</v>
      </c>
      <c r="J17" s="93">
        <v>345647</v>
      </c>
      <c r="K17" s="93">
        <v>0</v>
      </c>
      <c r="L17" s="77">
        <f>IF(C17&gt;0,ROUND(H17/C17*100,1),"-")</f>
        <v>99.1</v>
      </c>
      <c r="M17" s="78">
        <f>IF(D17&gt;0,ROUND(I17/D17*100,1),"-")</f>
        <v>26.1</v>
      </c>
      <c r="N17" s="79">
        <f>IF(E17&gt;0,ROUND(J17/E17*100,1),"-")</f>
        <v>95.6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163934</v>
      </c>
      <c r="D18" s="93">
        <v>14811</v>
      </c>
      <c r="E18" s="93">
        <v>178745</v>
      </c>
      <c r="F18" s="93">
        <v>0</v>
      </c>
      <c r="G18" s="93">
        <v>0</v>
      </c>
      <c r="H18" s="93">
        <v>161076</v>
      </c>
      <c r="I18" s="93">
        <v>2406</v>
      </c>
      <c r="J18" s="93">
        <v>163482</v>
      </c>
      <c r="K18" s="93">
        <v>0</v>
      </c>
      <c r="L18" s="77">
        <f t="shared" si="0"/>
        <v>98.3</v>
      </c>
      <c r="M18" s="78">
        <f t="shared" si="0"/>
        <v>16.2</v>
      </c>
      <c r="N18" s="79">
        <f t="shared" si="0"/>
        <v>91.5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591810</v>
      </c>
      <c r="D19" s="93">
        <v>92670</v>
      </c>
      <c r="E19" s="93">
        <v>684480</v>
      </c>
      <c r="F19" s="93">
        <v>0</v>
      </c>
      <c r="G19" s="93">
        <v>0</v>
      </c>
      <c r="H19" s="93">
        <v>577647</v>
      </c>
      <c r="I19" s="93">
        <v>18429</v>
      </c>
      <c r="J19" s="93">
        <v>596076</v>
      </c>
      <c r="K19" s="93">
        <v>0</v>
      </c>
      <c r="L19" s="77">
        <f t="shared" si="0"/>
        <v>97.6</v>
      </c>
      <c r="M19" s="78">
        <f t="shared" si="0"/>
        <v>19.899999999999999</v>
      </c>
      <c r="N19" s="79">
        <f t="shared" si="0"/>
        <v>87.1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192147</v>
      </c>
      <c r="D20" s="93">
        <v>5325</v>
      </c>
      <c r="E20" s="93">
        <v>197472</v>
      </c>
      <c r="F20" s="93">
        <v>0</v>
      </c>
      <c r="G20" s="93">
        <v>0</v>
      </c>
      <c r="H20" s="93">
        <v>191534</v>
      </c>
      <c r="I20" s="93">
        <v>2324</v>
      </c>
      <c r="J20" s="93">
        <v>193858</v>
      </c>
      <c r="K20" s="93">
        <v>0</v>
      </c>
      <c r="L20" s="80">
        <f t="shared" si="0"/>
        <v>99.7</v>
      </c>
      <c r="M20" s="81">
        <f t="shared" si="0"/>
        <v>43.6</v>
      </c>
      <c r="N20" s="82">
        <f t="shared" si="0"/>
        <v>98.2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8635</v>
      </c>
      <c r="D21" s="93">
        <v>215</v>
      </c>
      <c r="E21" s="93">
        <v>8850</v>
      </c>
      <c r="F21" s="93">
        <v>0</v>
      </c>
      <c r="G21" s="93">
        <v>0</v>
      </c>
      <c r="H21" s="93">
        <v>8635</v>
      </c>
      <c r="I21" s="93">
        <v>215</v>
      </c>
      <c r="J21" s="93">
        <v>8850</v>
      </c>
      <c r="K21" s="93">
        <v>0</v>
      </c>
      <c r="L21" s="77">
        <f t="shared" si="0"/>
        <v>100</v>
      </c>
      <c r="M21" s="78">
        <f t="shared" si="0"/>
        <v>100</v>
      </c>
      <c r="N21" s="79">
        <f t="shared" si="0"/>
        <v>100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484101</v>
      </c>
      <c r="D22" s="94">
        <v>23745</v>
      </c>
      <c r="E22" s="94">
        <v>507846</v>
      </c>
      <c r="F22" s="94">
        <v>0</v>
      </c>
      <c r="G22" s="94">
        <v>0</v>
      </c>
      <c r="H22" s="94">
        <v>479851</v>
      </c>
      <c r="I22" s="94">
        <v>6416</v>
      </c>
      <c r="J22" s="94">
        <v>486267</v>
      </c>
      <c r="K22" s="94">
        <v>0</v>
      </c>
      <c r="L22" s="95">
        <f t="shared" si="0"/>
        <v>99.1</v>
      </c>
      <c r="M22" s="96">
        <f t="shared" si="0"/>
        <v>27</v>
      </c>
      <c r="N22" s="97">
        <f t="shared" si="0"/>
        <v>95.8</v>
      </c>
    </row>
    <row r="23" spans="1:14" s="21" customFormat="1" ht="24.95" customHeight="1" x14ac:dyDescent="0.2">
      <c r="A23" s="58"/>
      <c r="B23" s="59" t="s">
        <v>344</v>
      </c>
      <c r="C23" s="85">
        <f t="shared" ref="C23:K23" si="1">SUM(C9:C22)</f>
        <v>17908250</v>
      </c>
      <c r="D23" s="85">
        <f t="shared" si="1"/>
        <v>874037</v>
      </c>
      <c r="E23" s="85">
        <f t="shared" si="1"/>
        <v>18782287</v>
      </c>
      <c r="F23" s="85">
        <f t="shared" si="1"/>
        <v>0</v>
      </c>
      <c r="G23" s="85">
        <f t="shared" si="1"/>
        <v>0</v>
      </c>
      <c r="H23" s="85">
        <f t="shared" si="1"/>
        <v>17709883</v>
      </c>
      <c r="I23" s="85">
        <f t="shared" si="1"/>
        <v>222965</v>
      </c>
      <c r="J23" s="85">
        <f t="shared" si="1"/>
        <v>17932848</v>
      </c>
      <c r="K23" s="85">
        <f t="shared" si="1"/>
        <v>0</v>
      </c>
      <c r="L23" s="86">
        <f t="shared" si="0"/>
        <v>98.9</v>
      </c>
      <c r="M23" s="87">
        <f t="shared" si="0"/>
        <v>25.5</v>
      </c>
      <c r="N23" s="88">
        <f t="shared" si="0"/>
        <v>95.5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217852</v>
      </c>
      <c r="D24" s="71">
        <v>9818</v>
      </c>
      <c r="E24" s="71">
        <v>227670</v>
      </c>
      <c r="F24" s="71">
        <v>0</v>
      </c>
      <c r="G24" s="71">
        <v>0</v>
      </c>
      <c r="H24" s="71">
        <v>214706</v>
      </c>
      <c r="I24" s="71">
        <v>1615</v>
      </c>
      <c r="J24" s="71">
        <v>216321</v>
      </c>
      <c r="K24" s="71">
        <v>0</v>
      </c>
      <c r="L24" s="72">
        <f t="shared" si="0"/>
        <v>98.6</v>
      </c>
      <c r="M24" s="73">
        <f t="shared" si="0"/>
        <v>16.399999999999999</v>
      </c>
      <c r="N24" s="74">
        <f t="shared" si="0"/>
        <v>95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3507</v>
      </c>
      <c r="D25" s="76">
        <v>0</v>
      </c>
      <c r="E25" s="76">
        <v>3507</v>
      </c>
      <c r="F25" s="76">
        <v>0</v>
      </c>
      <c r="G25" s="76">
        <v>0</v>
      </c>
      <c r="H25" s="76">
        <v>3507</v>
      </c>
      <c r="I25" s="76">
        <v>0</v>
      </c>
      <c r="J25" s="76">
        <v>3507</v>
      </c>
      <c r="K25" s="76">
        <v>0</v>
      </c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>
        <v>0</v>
      </c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1736</v>
      </c>
      <c r="D27" s="76">
        <v>0</v>
      </c>
      <c r="E27" s="76">
        <v>1736</v>
      </c>
      <c r="F27" s="76">
        <v>0</v>
      </c>
      <c r="G27" s="76">
        <v>0</v>
      </c>
      <c r="H27" s="76">
        <v>1736</v>
      </c>
      <c r="I27" s="76">
        <v>0</v>
      </c>
      <c r="J27" s="76">
        <v>1736</v>
      </c>
      <c r="K27" s="76">
        <v>0</v>
      </c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196206</v>
      </c>
      <c r="D28" s="76">
        <v>1127</v>
      </c>
      <c r="E28" s="76">
        <v>197333</v>
      </c>
      <c r="F28" s="76">
        <v>0</v>
      </c>
      <c r="G28" s="76">
        <v>0</v>
      </c>
      <c r="H28" s="76">
        <v>195809</v>
      </c>
      <c r="I28" s="76">
        <v>321</v>
      </c>
      <c r="J28" s="76">
        <v>196130</v>
      </c>
      <c r="K28" s="76">
        <v>0</v>
      </c>
      <c r="L28" s="77">
        <f t="shared" si="0"/>
        <v>99.8</v>
      </c>
      <c r="M28" s="78">
        <f t="shared" si="0"/>
        <v>28.5</v>
      </c>
      <c r="N28" s="79">
        <f t="shared" si="0"/>
        <v>99.4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4363</v>
      </c>
      <c r="E29" s="76">
        <v>4363</v>
      </c>
      <c r="F29" s="76">
        <v>0</v>
      </c>
      <c r="G29" s="76">
        <v>0</v>
      </c>
      <c r="H29" s="76">
        <v>0</v>
      </c>
      <c r="I29" s="76">
        <v>652</v>
      </c>
      <c r="J29" s="76">
        <v>652</v>
      </c>
      <c r="K29" s="76">
        <v>0</v>
      </c>
      <c r="L29" s="77" t="str">
        <f t="shared" si="0"/>
        <v>-</v>
      </c>
      <c r="M29" s="78">
        <f t="shared" si="0"/>
        <v>14.9</v>
      </c>
      <c r="N29" s="79">
        <f t="shared" si="0"/>
        <v>14.9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76">
        <v>0</v>
      </c>
      <c r="G30" s="76">
        <v>0</v>
      </c>
      <c r="H30" s="76">
        <v>0</v>
      </c>
      <c r="I30" s="76">
        <v>0</v>
      </c>
      <c r="J30" s="76">
        <v>0</v>
      </c>
      <c r="K30" s="76">
        <v>0</v>
      </c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76">
        <v>0</v>
      </c>
      <c r="G31" s="76">
        <v>0</v>
      </c>
      <c r="H31" s="76">
        <v>0</v>
      </c>
      <c r="I31" s="76">
        <v>0</v>
      </c>
      <c r="J31" s="76">
        <v>0</v>
      </c>
      <c r="K31" s="76">
        <v>0</v>
      </c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136544</v>
      </c>
      <c r="D32" s="76">
        <v>3424</v>
      </c>
      <c r="E32" s="76">
        <v>139968</v>
      </c>
      <c r="F32" s="76">
        <v>0</v>
      </c>
      <c r="G32" s="76">
        <v>0</v>
      </c>
      <c r="H32" s="76">
        <v>135299</v>
      </c>
      <c r="I32" s="76">
        <v>1264</v>
      </c>
      <c r="J32" s="76">
        <v>136563</v>
      </c>
      <c r="K32" s="76">
        <v>0</v>
      </c>
      <c r="L32" s="77">
        <f t="shared" ref="L32:N36" si="2">IF(C32&gt;0,ROUND(H32/C32*100,1),"-")</f>
        <v>99.1</v>
      </c>
      <c r="M32" s="78">
        <f t="shared" si="2"/>
        <v>36.9</v>
      </c>
      <c r="N32" s="79">
        <f t="shared" si="2"/>
        <v>97.6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195472</v>
      </c>
      <c r="D33" s="76">
        <v>15727</v>
      </c>
      <c r="E33" s="76">
        <v>211199</v>
      </c>
      <c r="F33" s="76">
        <v>0</v>
      </c>
      <c r="G33" s="76">
        <v>0</v>
      </c>
      <c r="H33" s="76">
        <v>194619</v>
      </c>
      <c r="I33" s="76">
        <v>1386</v>
      </c>
      <c r="J33" s="76">
        <v>196005</v>
      </c>
      <c r="K33" s="76">
        <v>0</v>
      </c>
      <c r="L33" s="77">
        <f t="shared" si="2"/>
        <v>99.6</v>
      </c>
      <c r="M33" s="78">
        <f t="shared" si="2"/>
        <v>8.8000000000000007</v>
      </c>
      <c r="N33" s="79">
        <f t="shared" si="2"/>
        <v>92.8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16285</v>
      </c>
      <c r="D34" s="76">
        <v>589</v>
      </c>
      <c r="E34" s="76">
        <v>16874</v>
      </c>
      <c r="F34" s="76">
        <v>0</v>
      </c>
      <c r="G34" s="76">
        <v>0</v>
      </c>
      <c r="H34" s="76">
        <v>16285</v>
      </c>
      <c r="I34" s="76">
        <v>130</v>
      </c>
      <c r="J34" s="76">
        <v>16415</v>
      </c>
      <c r="K34" s="76">
        <v>0</v>
      </c>
      <c r="L34" s="77">
        <f t="shared" si="2"/>
        <v>100</v>
      </c>
      <c r="M34" s="78">
        <f t="shared" si="2"/>
        <v>22.1</v>
      </c>
      <c r="N34" s="79">
        <f t="shared" si="2"/>
        <v>97.3</v>
      </c>
    </row>
    <row r="35" spans="1:14" s="21" customFormat="1" ht="24.95" customHeight="1" x14ac:dyDescent="0.2">
      <c r="A35" s="58"/>
      <c r="B35" s="59" t="s">
        <v>343</v>
      </c>
      <c r="C35" s="85">
        <f t="shared" ref="C35:K35" si="3">SUM(C24:C34)</f>
        <v>767602</v>
      </c>
      <c r="D35" s="85">
        <f t="shared" si="3"/>
        <v>35048</v>
      </c>
      <c r="E35" s="85">
        <f t="shared" si="3"/>
        <v>802650</v>
      </c>
      <c r="F35" s="85">
        <f t="shared" si="3"/>
        <v>0</v>
      </c>
      <c r="G35" s="85">
        <f t="shared" si="3"/>
        <v>0</v>
      </c>
      <c r="H35" s="85">
        <f t="shared" si="3"/>
        <v>761961</v>
      </c>
      <c r="I35" s="85">
        <f t="shared" si="3"/>
        <v>5368</v>
      </c>
      <c r="J35" s="85">
        <f t="shared" si="3"/>
        <v>767329</v>
      </c>
      <c r="K35" s="85">
        <f t="shared" si="3"/>
        <v>0</v>
      </c>
      <c r="L35" s="86">
        <f t="shared" si="2"/>
        <v>99.3</v>
      </c>
      <c r="M35" s="87">
        <f t="shared" si="2"/>
        <v>15.3</v>
      </c>
      <c r="N35" s="88">
        <f t="shared" si="2"/>
        <v>95.6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SUM(C35,C23)</f>
        <v>18675852</v>
      </c>
      <c r="D36" s="89">
        <f t="shared" si="4"/>
        <v>909085</v>
      </c>
      <c r="E36" s="89">
        <f t="shared" si="4"/>
        <v>19584937</v>
      </c>
      <c r="F36" s="89">
        <f t="shared" si="4"/>
        <v>0</v>
      </c>
      <c r="G36" s="89">
        <f t="shared" si="4"/>
        <v>0</v>
      </c>
      <c r="H36" s="89">
        <f t="shared" si="4"/>
        <v>18471844</v>
      </c>
      <c r="I36" s="89">
        <f t="shared" si="4"/>
        <v>228333</v>
      </c>
      <c r="J36" s="89">
        <f t="shared" si="4"/>
        <v>18700177</v>
      </c>
      <c r="K36" s="89">
        <f t="shared" si="4"/>
        <v>0</v>
      </c>
      <c r="L36" s="90">
        <f t="shared" si="2"/>
        <v>98.9</v>
      </c>
      <c r="M36" s="91">
        <f t="shared" si="2"/>
        <v>25.1</v>
      </c>
      <c r="N36" s="92">
        <f t="shared" si="2"/>
        <v>95.5</v>
      </c>
    </row>
    <row r="38" spans="1:14" x14ac:dyDescent="0.15">
      <c r="B38" s="1" t="s">
        <v>389</v>
      </c>
      <c r="C38" s="1">
        <v>18675852</v>
      </c>
      <c r="D38" s="1">
        <v>909085</v>
      </c>
      <c r="E38" s="1">
        <v>19584937</v>
      </c>
      <c r="F38" s="1">
        <v>0</v>
      </c>
      <c r="G38" s="1">
        <v>0</v>
      </c>
      <c r="H38" s="1">
        <v>18471844</v>
      </c>
      <c r="I38" s="1">
        <v>228333</v>
      </c>
      <c r="J38" s="1">
        <v>18700177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2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399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376</v>
      </c>
      <c r="D3" s="8" t="s">
        <v>180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281</v>
      </c>
      <c r="D8" s="41" t="s">
        <v>282</v>
      </c>
      <c r="E8" s="41" t="s">
        <v>283</v>
      </c>
      <c r="F8" s="41" t="s">
        <v>284</v>
      </c>
      <c r="G8" s="41" t="s">
        <v>285</v>
      </c>
      <c r="H8" s="41" t="s">
        <v>286</v>
      </c>
      <c r="I8" s="41" t="s">
        <v>287</v>
      </c>
      <c r="J8" s="41" t="s">
        <v>288</v>
      </c>
      <c r="K8" s="41" t="s">
        <v>289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31144</v>
      </c>
      <c r="D9" s="130">
        <v>0</v>
      </c>
      <c r="E9" s="130">
        <v>31144</v>
      </c>
      <c r="F9" s="130">
        <v>0</v>
      </c>
      <c r="G9" s="115"/>
      <c r="H9" s="130">
        <v>31144</v>
      </c>
      <c r="I9" s="130">
        <v>0</v>
      </c>
      <c r="J9" s="130">
        <v>31144</v>
      </c>
      <c r="K9" s="130">
        <v>0</v>
      </c>
      <c r="L9" s="72">
        <f t="shared" ref="L9:N31" si="0">IF(C9&gt;0,ROUND(H9/C9*100,1),"-")</f>
        <v>100</v>
      </c>
      <c r="M9" s="73" t="str">
        <f t="shared" si="0"/>
        <v>-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93">
        <v>0</v>
      </c>
      <c r="G10" s="116"/>
      <c r="H10" s="93">
        <v>0</v>
      </c>
      <c r="I10" s="93">
        <v>0</v>
      </c>
      <c r="J10" s="93">
        <v>0</v>
      </c>
      <c r="K10" s="93">
        <v>0</v>
      </c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16002</v>
      </c>
      <c r="D11" s="93">
        <v>0</v>
      </c>
      <c r="E11" s="93">
        <v>16002</v>
      </c>
      <c r="F11" s="93">
        <v>0</v>
      </c>
      <c r="G11" s="116"/>
      <c r="H11" s="93">
        <v>16002</v>
      </c>
      <c r="I11" s="93">
        <v>0</v>
      </c>
      <c r="J11" s="93">
        <v>16002</v>
      </c>
      <c r="K11" s="93">
        <v>0</v>
      </c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93">
        <v>0</v>
      </c>
      <c r="G12" s="116"/>
      <c r="H12" s="93">
        <v>0</v>
      </c>
      <c r="I12" s="93">
        <v>0</v>
      </c>
      <c r="J12" s="93">
        <v>0</v>
      </c>
      <c r="K12" s="93">
        <v>0</v>
      </c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8629</v>
      </c>
      <c r="D13" s="93">
        <v>0</v>
      </c>
      <c r="E13" s="93">
        <v>8629</v>
      </c>
      <c r="F13" s="93">
        <v>0</v>
      </c>
      <c r="G13" s="116"/>
      <c r="H13" s="93">
        <v>8629</v>
      </c>
      <c r="I13" s="93">
        <v>0</v>
      </c>
      <c r="J13" s="93">
        <v>8629</v>
      </c>
      <c r="K13" s="93">
        <v>0</v>
      </c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387867</v>
      </c>
      <c r="D14" s="93">
        <v>17000</v>
      </c>
      <c r="E14" s="93">
        <v>404867</v>
      </c>
      <c r="F14" s="93">
        <v>0</v>
      </c>
      <c r="G14" s="116"/>
      <c r="H14" s="93">
        <v>383537</v>
      </c>
      <c r="I14" s="93">
        <v>1158</v>
      </c>
      <c r="J14" s="93">
        <v>384695</v>
      </c>
      <c r="K14" s="93">
        <v>0</v>
      </c>
      <c r="L14" s="77">
        <f t="shared" si="0"/>
        <v>98.9</v>
      </c>
      <c r="M14" s="78">
        <f t="shared" si="0"/>
        <v>6.8</v>
      </c>
      <c r="N14" s="79">
        <f t="shared" si="0"/>
        <v>95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343</v>
      </c>
      <c r="D15" s="93">
        <v>0</v>
      </c>
      <c r="E15" s="93">
        <v>343</v>
      </c>
      <c r="F15" s="93">
        <v>0</v>
      </c>
      <c r="G15" s="116"/>
      <c r="H15" s="93">
        <v>343</v>
      </c>
      <c r="I15" s="93">
        <v>0</v>
      </c>
      <c r="J15" s="93">
        <v>343</v>
      </c>
      <c r="K15" s="93">
        <v>0</v>
      </c>
      <c r="L15" s="77">
        <f t="shared" si="0"/>
        <v>100</v>
      </c>
      <c r="M15" s="78" t="str">
        <f t="shared" si="0"/>
        <v>-</v>
      </c>
      <c r="N15" s="79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4982</v>
      </c>
      <c r="D16" s="93">
        <v>0</v>
      </c>
      <c r="E16" s="93">
        <v>4982</v>
      </c>
      <c r="F16" s="93">
        <v>0</v>
      </c>
      <c r="G16" s="116"/>
      <c r="H16" s="93">
        <v>4982</v>
      </c>
      <c r="I16" s="93">
        <v>0</v>
      </c>
      <c r="J16" s="93">
        <v>4982</v>
      </c>
      <c r="K16" s="93">
        <v>0</v>
      </c>
      <c r="L16" s="77">
        <f t="shared" si="0"/>
        <v>100</v>
      </c>
      <c r="M16" s="78" t="str">
        <f t="shared" si="0"/>
        <v>-</v>
      </c>
      <c r="N16" s="79">
        <f t="shared" si="0"/>
        <v>100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21655</v>
      </c>
      <c r="D17" s="93">
        <v>0</v>
      </c>
      <c r="E17" s="93">
        <v>21655</v>
      </c>
      <c r="F17" s="93">
        <v>0</v>
      </c>
      <c r="G17" s="116"/>
      <c r="H17" s="93">
        <v>21655</v>
      </c>
      <c r="I17" s="93">
        <v>0</v>
      </c>
      <c r="J17" s="93">
        <v>21655</v>
      </c>
      <c r="K17" s="93">
        <v>0</v>
      </c>
      <c r="L17" s="77">
        <f>IF(C17&gt;0,ROUND(H17/C17*100,1),"-")</f>
        <v>100</v>
      </c>
      <c r="M17" s="78" t="str">
        <f>IF(D17&gt;0,ROUND(I17/D17*100,1),"-")</f>
        <v>-</v>
      </c>
      <c r="N17" s="79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1430</v>
      </c>
      <c r="D18" s="93">
        <v>0</v>
      </c>
      <c r="E18" s="93">
        <v>1430</v>
      </c>
      <c r="F18" s="93">
        <v>0</v>
      </c>
      <c r="G18" s="116"/>
      <c r="H18" s="93">
        <v>1430</v>
      </c>
      <c r="I18" s="93">
        <v>0</v>
      </c>
      <c r="J18" s="93">
        <v>1430</v>
      </c>
      <c r="K18" s="93">
        <v>0</v>
      </c>
      <c r="L18" s="77">
        <f t="shared" si="0"/>
        <v>100</v>
      </c>
      <c r="M18" s="78" t="str">
        <f t="shared" si="0"/>
        <v>-</v>
      </c>
      <c r="N18" s="79">
        <f t="shared" si="0"/>
        <v>100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132350</v>
      </c>
      <c r="D19" s="93">
        <v>16733</v>
      </c>
      <c r="E19" s="93">
        <v>149083</v>
      </c>
      <c r="F19" s="93">
        <v>0</v>
      </c>
      <c r="G19" s="116"/>
      <c r="H19" s="93">
        <v>128244</v>
      </c>
      <c r="I19" s="93">
        <v>3433</v>
      </c>
      <c r="J19" s="93">
        <v>131677</v>
      </c>
      <c r="K19" s="93">
        <v>0</v>
      </c>
      <c r="L19" s="77">
        <f t="shared" si="0"/>
        <v>96.9</v>
      </c>
      <c r="M19" s="78">
        <f t="shared" si="0"/>
        <v>20.5</v>
      </c>
      <c r="N19" s="79">
        <f t="shared" si="0"/>
        <v>88.3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33145</v>
      </c>
      <c r="D20" s="93">
        <v>0</v>
      </c>
      <c r="E20" s="93">
        <v>33145</v>
      </c>
      <c r="F20" s="93">
        <v>0</v>
      </c>
      <c r="G20" s="116"/>
      <c r="H20" s="93">
        <v>33145</v>
      </c>
      <c r="I20" s="93">
        <v>0</v>
      </c>
      <c r="J20" s="93">
        <v>33145</v>
      </c>
      <c r="K20" s="93">
        <v>0</v>
      </c>
      <c r="L20" s="80">
        <f t="shared" si="0"/>
        <v>100</v>
      </c>
      <c r="M20" s="81" t="str">
        <f t="shared" si="0"/>
        <v>-</v>
      </c>
      <c r="N20" s="82">
        <f t="shared" si="0"/>
        <v>100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8635</v>
      </c>
      <c r="D21" s="93">
        <v>215</v>
      </c>
      <c r="E21" s="93">
        <v>8850</v>
      </c>
      <c r="F21" s="93">
        <v>0</v>
      </c>
      <c r="G21" s="116"/>
      <c r="H21" s="93">
        <v>8635</v>
      </c>
      <c r="I21" s="93">
        <v>215</v>
      </c>
      <c r="J21" s="93">
        <v>8850</v>
      </c>
      <c r="K21" s="93">
        <v>0</v>
      </c>
      <c r="L21" s="77">
        <f t="shared" si="0"/>
        <v>100</v>
      </c>
      <c r="M21" s="78">
        <f t="shared" si="0"/>
        <v>100</v>
      </c>
      <c r="N21" s="79">
        <f t="shared" si="0"/>
        <v>100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0</v>
      </c>
      <c r="D22" s="94">
        <v>0</v>
      </c>
      <c r="E22" s="94">
        <v>0</v>
      </c>
      <c r="F22" s="94">
        <v>0</v>
      </c>
      <c r="G22" s="117"/>
      <c r="H22" s="94">
        <v>0</v>
      </c>
      <c r="I22" s="94">
        <v>0</v>
      </c>
      <c r="J22" s="94">
        <v>0</v>
      </c>
      <c r="K22" s="94">
        <v>0</v>
      </c>
      <c r="L22" s="95" t="str">
        <f t="shared" si="0"/>
        <v>-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646182</v>
      </c>
      <c r="D23" s="85">
        <f>SUM(D9:D22)</f>
        <v>33948</v>
      </c>
      <c r="E23" s="85">
        <f>SUM(E9:E22)</f>
        <v>680130</v>
      </c>
      <c r="F23" s="85">
        <f>SUM(F9:F22)</f>
        <v>0</v>
      </c>
      <c r="G23" s="118"/>
      <c r="H23" s="85">
        <f>SUM(H9:H22)</f>
        <v>637746</v>
      </c>
      <c r="I23" s="85">
        <f>SUM(I9:I22)</f>
        <v>4806</v>
      </c>
      <c r="J23" s="85">
        <f>SUM(J9:J22)</f>
        <v>642552</v>
      </c>
      <c r="K23" s="85">
        <f>SUM(K9:K22)</f>
        <v>0</v>
      </c>
      <c r="L23" s="86">
        <f t="shared" si="0"/>
        <v>98.7</v>
      </c>
      <c r="M23" s="87">
        <f t="shared" si="0"/>
        <v>14.2</v>
      </c>
      <c r="N23" s="88">
        <f t="shared" si="0"/>
        <v>94.5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71">
        <v>0</v>
      </c>
      <c r="G24" s="115"/>
      <c r="H24" s="71">
        <v>0</v>
      </c>
      <c r="I24" s="71">
        <v>0</v>
      </c>
      <c r="J24" s="71">
        <v>0</v>
      </c>
      <c r="K24" s="71">
        <v>0</v>
      </c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3507</v>
      </c>
      <c r="D25" s="76">
        <v>0</v>
      </c>
      <c r="E25" s="76">
        <v>3507</v>
      </c>
      <c r="F25" s="76">
        <v>0</v>
      </c>
      <c r="G25" s="116"/>
      <c r="H25" s="76">
        <v>3507</v>
      </c>
      <c r="I25" s="76">
        <v>0</v>
      </c>
      <c r="J25" s="76">
        <v>3507</v>
      </c>
      <c r="K25" s="76">
        <v>0</v>
      </c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76">
        <v>0</v>
      </c>
      <c r="G26" s="116"/>
      <c r="H26" s="76">
        <v>0</v>
      </c>
      <c r="I26" s="76">
        <v>0</v>
      </c>
      <c r="J26" s="76">
        <v>0</v>
      </c>
      <c r="K26" s="76">
        <v>0</v>
      </c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1736</v>
      </c>
      <c r="D27" s="76">
        <v>0</v>
      </c>
      <c r="E27" s="76">
        <v>1736</v>
      </c>
      <c r="F27" s="76">
        <v>0</v>
      </c>
      <c r="G27" s="116"/>
      <c r="H27" s="76">
        <v>1736</v>
      </c>
      <c r="I27" s="76">
        <v>0</v>
      </c>
      <c r="J27" s="76">
        <v>1736</v>
      </c>
      <c r="K27" s="76">
        <v>0</v>
      </c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9214</v>
      </c>
      <c r="D28" s="76">
        <v>0</v>
      </c>
      <c r="E28" s="76">
        <v>9214</v>
      </c>
      <c r="F28" s="76">
        <v>0</v>
      </c>
      <c r="G28" s="116"/>
      <c r="H28" s="76">
        <v>9214</v>
      </c>
      <c r="I28" s="76">
        <v>0</v>
      </c>
      <c r="J28" s="76">
        <v>9214</v>
      </c>
      <c r="K28" s="76">
        <v>0</v>
      </c>
      <c r="L28" s="77">
        <f t="shared" si="0"/>
        <v>100</v>
      </c>
      <c r="M28" s="78" t="str">
        <f t="shared" si="0"/>
        <v>-</v>
      </c>
      <c r="N28" s="79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76">
        <v>0</v>
      </c>
      <c r="G29" s="116"/>
      <c r="H29" s="76">
        <v>0</v>
      </c>
      <c r="I29" s="76">
        <v>0</v>
      </c>
      <c r="J29" s="76">
        <v>0</v>
      </c>
      <c r="K29" s="76">
        <v>0</v>
      </c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76">
        <v>0</v>
      </c>
      <c r="G30" s="116"/>
      <c r="H30" s="76">
        <v>0</v>
      </c>
      <c r="I30" s="76">
        <v>0</v>
      </c>
      <c r="J30" s="76">
        <v>0</v>
      </c>
      <c r="K30" s="76">
        <v>0</v>
      </c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76">
        <v>0</v>
      </c>
      <c r="G31" s="116"/>
      <c r="H31" s="76">
        <v>0</v>
      </c>
      <c r="I31" s="76">
        <v>0</v>
      </c>
      <c r="J31" s="76">
        <v>0</v>
      </c>
      <c r="K31" s="76">
        <v>0</v>
      </c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12403</v>
      </c>
      <c r="D32" s="76">
        <v>0</v>
      </c>
      <c r="E32" s="76">
        <v>12403</v>
      </c>
      <c r="F32" s="76">
        <v>0</v>
      </c>
      <c r="G32" s="116"/>
      <c r="H32" s="76">
        <v>12403</v>
      </c>
      <c r="I32" s="76">
        <v>0</v>
      </c>
      <c r="J32" s="76">
        <v>12403</v>
      </c>
      <c r="K32" s="76">
        <v>0</v>
      </c>
      <c r="L32" s="77">
        <f t="shared" ref="L32:N36" si="1">IF(C32&gt;0,ROUND(H32/C32*100,1),"-")</f>
        <v>100</v>
      </c>
      <c r="M32" s="78" t="str">
        <f t="shared" si="1"/>
        <v>-</v>
      </c>
      <c r="N32" s="79">
        <f t="shared" si="1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195472</v>
      </c>
      <c r="D33" s="76">
        <v>15727</v>
      </c>
      <c r="E33" s="76">
        <v>211199</v>
      </c>
      <c r="F33" s="76">
        <v>0</v>
      </c>
      <c r="G33" s="116"/>
      <c r="H33" s="76">
        <v>194619</v>
      </c>
      <c r="I33" s="76">
        <v>1386</v>
      </c>
      <c r="J33" s="76">
        <v>196005</v>
      </c>
      <c r="K33" s="76">
        <v>0</v>
      </c>
      <c r="L33" s="77">
        <f t="shared" si="1"/>
        <v>99.6</v>
      </c>
      <c r="M33" s="78">
        <f t="shared" si="1"/>
        <v>8.8000000000000007</v>
      </c>
      <c r="N33" s="79">
        <f t="shared" si="1"/>
        <v>92.8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16285</v>
      </c>
      <c r="D34" s="76">
        <v>589</v>
      </c>
      <c r="E34" s="76">
        <v>16874</v>
      </c>
      <c r="F34" s="76">
        <v>0</v>
      </c>
      <c r="G34" s="116"/>
      <c r="H34" s="76">
        <v>16285</v>
      </c>
      <c r="I34" s="76">
        <v>130</v>
      </c>
      <c r="J34" s="76">
        <v>16415</v>
      </c>
      <c r="K34" s="76">
        <v>0</v>
      </c>
      <c r="L34" s="77">
        <f t="shared" si="1"/>
        <v>100</v>
      </c>
      <c r="M34" s="78">
        <f t="shared" si="1"/>
        <v>22.1</v>
      </c>
      <c r="N34" s="79">
        <f t="shared" si="1"/>
        <v>97.3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238617</v>
      </c>
      <c r="D35" s="85">
        <f>SUM(D24:D34)</f>
        <v>16316</v>
      </c>
      <c r="E35" s="85">
        <f>SUM(E24:E34)</f>
        <v>254933</v>
      </c>
      <c r="F35" s="85">
        <f>SUM(F24:F34)</f>
        <v>0</v>
      </c>
      <c r="G35" s="119"/>
      <c r="H35" s="85">
        <f>SUM(H24:H34)</f>
        <v>237764</v>
      </c>
      <c r="I35" s="85">
        <f>SUM(I24:I34)</f>
        <v>1516</v>
      </c>
      <c r="J35" s="85">
        <f>SUM(J24:J34)</f>
        <v>239280</v>
      </c>
      <c r="K35" s="85">
        <f>SUM(K24:K34)</f>
        <v>0</v>
      </c>
      <c r="L35" s="86">
        <f t="shared" si="1"/>
        <v>99.6</v>
      </c>
      <c r="M35" s="87">
        <f t="shared" si="1"/>
        <v>9.3000000000000007</v>
      </c>
      <c r="N35" s="88">
        <f t="shared" si="1"/>
        <v>93.9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2">SUM(C35,C23)</f>
        <v>884799</v>
      </c>
      <c r="D36" s="89">
        <f t="shared" si="2"/>
        <v>50264</v>
      </c>
      <c r="E36" s="89">
        <f t="shared" si="2"/>
        <v>935063</v>
      </c>
      <c r="F36" s="89">
        <f t="shared" si="2"/>
        <v>0</v>
      </c>
      <c r="G36" s="120"/>
      <c r="H36" s="89">
        <f t="shared" si="2"/>
        <v>875510</v>
      </c>
      <c r="I36" s="89">
        <f t="shared" si="2"/>
        <v>6322</v>
      </c>
      <c r="J36" s="89">
        <f t="shared" si="2"/>
        <v>881832</v>
      </c>
      <c r="K36" s="89">
        <f t="shared" si="2"/>
        <v>0</v>
      </c>
      <c r="L36" s="90">
        <f t="shared" si="1"/>
        <v>99</v>
      </c>
      <c r="M36" s="91">
        <f t="shared" si="1"/>
        <v>12.6</v>
      </c>
      <c r="N36" s="92">
        <f t="shared" si="1"/>
        <v>94.3</v>
      </c>
    </row>
    <row r="38" spans="1:14" x14ac:dyDescent="0.15">
      <c r="B38" s="1" t="s">
        <v>389</v>
      </c>
      <c r="C38" s="1">
        <v>884799</v>
      </c>
      <c r="D38" s="1">
        <v>50264</v>
      </c>
      <c r="E38" s="1">
        <v>935063</v>
      </c>
      <c r="F38" s="1">
        <v>0</v>
      </c>
      <c r="G38" s="1">
        <v>0</v>
      </c>
      <c r="H38" s="1">
        <v>875510</v>
      </c>
      <c r="I38" s="1">
        <v>6322</v>
      </c>
      <c r="J38" s="1">
        <v>881832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rgb="FFFFFF00"/>
  </sheetPr>
  <dimension ref="A1:IM39"/>
  <sheetViews>
    <sheetView view="pageBreakPreview" zoomScale="60" zoomScaleNormal="100" workbookViewId="0">
      <pane xSplit="2" ySplit="8" topLeftCell="C24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401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377</v>
      </c>
      <c r="D3" s="8" t="s">
        <v>181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290</v>
      </c>
      <c r="D8" s="41" t="s">
        <v>291</v>
      </c>
      <c r="E8" s="41" t="s">
        <v>292</v>
      </c>
      <c r="F8" s="41" t="s">
        <v>293</v>
      </c>
      <c r="G8" s="41" t="s">
        <v>294</v>
      </c>
      <c r="H8" s="41" t="s">
        <v>295</v>
      </c>
      <c r="I8" s="41" t="s">
        <v>296</v>
      </c>
      <c r="J8" s="41" t="s">
        <v>297</v>
      </c>
      <c r="K8" s="41" t="s">
        <v>298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3470297</v>
      </c>
      <c r="D9" s="130">
        <v>9116</v>
      </c>
      <c r="E9" s="130">
        <v>3479413</v>
      </c>
      <c r="F9" s="115"/>
      <c r="G9" s="115"/>
      <c r="H9" s="130">
        <v>3468887</v>
      </c>
      <c r="I9" s="130">
        <v>9116</v>
      </c>
      <c r="J9" s="130">
        <v>3478003</v>
      </c>
      <c r="K9" s="115"/>
      <c r="L9" s="72">
        <f t="shared" ref="L9:N31" si="0">IF(C9&gt;0,ROUND(H9/C9*100,1),"-")</f>
        <v>100</v>
      </c>
      <c r="M9" s="73">
        <f t="shared" si="0"/>
        <v>100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116"/>
      <c r="G10" s="116"/>
      <c r="H10" s="93">
        <v>0</v>
      </c>
      <c r="I10" s="93">
        <v>0</v>
      </c>
      <c r="J10" s="93">
        <v>0</v>
      </c>
      <c r="K10" s="116"/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0</v>
      </c>
      <c r="D11" s="93">
        <v>0</v>
      </c>
      <c r="E11" s="93">
        <v>0</v>
      </c>
      <c r="F11" s="116"/>
      <c r="G11" s="116"/>
      <c r="H11" s="93">
        <v>0</v>
      </c>
      <c r="I11" s="93">
        <v>0</v>
      </c>
      <c r="J11" s="93">
        <v>0</v>
      </c>
      <c r="K11" s="116"/>
      <c r="L11" s="77" t="str">
        <f t="shared" si="0"/>
        <v>-</v>
      </c>
      <c r="M11" s="78" t="str">
        <f t="shared" si="0"/>
        <v>-</v>
      </c>
      <c r="N11" s="79" t="str">
        <f t="shared" si="0"/>
        <v>-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116"/>
      <c r="G12" s="116"/>
      <c r="H12" s="93">
        <v>0</v>
      </c>
      <c r="I12" s="93">
        <v>0</v>
      </c>
      <c r="J12" s="93">
        <v>0</v>
      </c>
      <c r="K12" s="116"/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0</v>
      </c>
      <c r="D13" s="93">
        <v>0</v>
      </c>
      <c r="E13" s="93">
        <v>0</v>
      </c>
      <c r="F13" s="116"/>
      <c r="G13" s="116"/>
      <c r="H13" s="93">
        <v>0</v>
      </c>
      <c r="I13" s="93">
        <v>0</v>
      </c>
      <c r="J13" s="93">
        <v>0</v>
      </c>
      <c r="K13" s="116"/>
      <c r="L13" s="77" t="str">
        <f t="shared" si="0"/>
        <v>-</v>
      </c>
      <c r="M13" s="78" t="str">
        <f t="shared" si="0"/>
        <v>-</v>
      </c>
      <c r="N13" s="79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0</v>
      </c>
      <c r="D14" s="93">
        <v>0</v>
      </c>
      <c r="E14" s="93">
        <v>0</v>
      </c>
      <c r="F14" s="116"/>
      <c r="G14" s="116"/>
      <c r="H14" s="93">
        <v>0</v>
      </c>
      <c r="I14" s="93">
        <v>0</v>
      </c>
      <c r="J14" s="93">
        <v>0</v>
      </c>
      <c r="K14" s="116"/>
      <c r="L14" s="77" t="str">
        <f t="shared" si="0"/>
        <v>-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116"/>
      <c r="G15" s="116"/>
      <c r="H15" s="93">
        <v>0</v>
      </c>
      <c r="I15" s="93">
        <v>0</v>
      </c>
      <c r="J15" s="93">
        <v>0</v>
      </c>
      <c r="K15" s="116"/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116"/>
      <c r="G16" s="116"/>
      <c r="H16" s="93">
        <v>0</v>
      </c>
      <c r="I16" s="93">
        <v>0</v>
      </c>
      <c r="J16" s="93">
        <v>0</v>
      </c>
      <c r="K16" s="116"/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0</v>
      </c>
      <c r="D17" s="93">
        <v>0</v>
      </c>
      <c r="E17" s="93">
        <v>0</v>
      </c>
      <c r="F17" s="116"/>
      <c r="G17" s="116"/>
      <c r="H17" s="93">
        <v>0</v>
      </c>
      <c r="I17" s="93">
        <v>0</v>
      </c>
      <c r="J17" s="93">
        <v>0</v>
      </c>
      <c r="K17" s="116"/>
      <c r="L17" s="77" t="str">
        <f>IF(C17&gt;0,ROUND(H17/C17*100,1),"-")</f>
        <v>-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0</v>
      </c>
      <c r="D18" s="93">
        <v>0</v>
      </c>
      <c r="E18" s="93">
        <v>0</v>
      </c>
      <c r="F18" s="116"/>
      <c r="G18" s="116"/>
      <c r="H18" s="93">
        <v>0</v>
      </c>
      <c r="I18" s="93">
        <v>0</v>
      </c>
      <c r="J18" s="93">
        <v>0</v>
      </c>
      <c r="K18" s="116"/>
      <c r="L18" s="77" t="str">
        <f t="shared" si="0"/>
        <v>-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0</v>
      </c>
      <c r="D19" s="93">
        <v>0</v>
      </c>
      <c r="E19" s="93">
        <v>0</v>
      </c>
      <c r="F19" s="116"/>
      <c r="G19" s="116"/>
      <c r="H19" s="93">
        <v>0</v>
      </c>
      <c r="I19" s="93">
        <v>0</v>
      </c>
      <c r="J19" s="93">
        <v>0</v>
      </c>
      <c r="K19" s="116"/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0</v>
      </c>
      <c r="D20" s="93">
        <v>0</v>
      </c>
      <c r="E20" s="93">
        <v>0</v>
      </c>
      <c r="F20" s="116"/>
      <c r="G20" s="116"/>
      <c r="H20" s="93">
        <v>0</v>
      </c>
      <c r="I20" s="93">
        <v>0</v>
      </c>
      <c r="J20" s="93">
        <v>0</v>
      </c>
      <c r="K20" s="116"/>
      <c r="L20" s="80" t="str">
        <f t="shared" si="0"/>
        <v>-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116"/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0</v>
      </c>
      <c r="D22" s="94">
        <v>0</v>
      </c>
      <c r="E22" s="94">
        <v>0</v>
      </c>
      <c r="F22" s="117"/>
      <c r="G22" s="117"/>
      <c r="H22" s="94">
        <v>0</v>
      </c>
      <c r="I22" s="94">
        <v>0</v>
      </c>
      <c r="J22" s="94">
        <v>0</v>
      </c>
      <c r="K22" s="117"/>
      <c r="L22" s="95" t="str">
        <f t="shared" si="0"/>
        <v>-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3470297</v>
      </c>
      <c r="D23" s="85">
        <f>SUM(D9:D22)</f>
        <v>9116</v>
      </c>
      <c r="E23" s="85">
        <f>SUM(E9:E22)</f>
        <v>3479413</v>
      </c>
      <c r="F23" s="118"/>
      <c r="G23" s="118"/>
      <c r="H23" s="85">
        <f>SUM(H9:H22)</f>
        <v>3468887</v>
      </c>
      <c r="I23" s="85">
        <f>SUM(I9:I22)</f>
        <v>9116</v>
      </c>
      <c r="J23" s="85">
        <f>SUM(J9:J22)</f>
        <v>3478003</v>
      </c>
      <c r="K23" s="118"/>
      <c r="L23" s="86">
        <f t="shared" si="0"/>
        <v>100</v>
      </c>
      <c r="M23" s="87">
        <f t="shared" si="0"/>
        <v>100</v>
      </c>
      <c r="N23" s="88">
        <f t="shared" si="0"/>
        <v>100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15"/>
      <c r="G24" s="115"/>
      <c r="H24" s="71">
        <v>0</v>
      </c>
      <c r="I24" s="71">
        <v>0</v>
      </c>
      <c r="J24" s="71">
        <v>0</v>
      </c>
      <c r="K24" s="115"/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116"/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116"/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116"/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16"/>
      <c r="G28" s="116"/>
      <c r="H28" s="76">
        <v>0</v>
      </c>
      <c r="I28" s="76">
        <v>0</v>
      </c>
      <c r="J28" s="76">
        <v>0</v>
      </c>
      <c r="K28" s="116"/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16"/>
      <c r="G29" s="116"/>
      <c r="H29" s="76">
        <v>0</v>
      </c>
      <c r="I29" s="76">
        <v>0</v>
      </c>
      <c r="J29" s="76">
        <v>0</v>
      </c>
      <c r="K29" s="116"/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116"/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116"/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16"/>
      <c r="G32" s="116"/>
      <c r="H32" s="76">
        <v>0</v>
      </c>
      <c r="I32" s="76">
        <v>0</v>
      </c>
      <c r="J32" s="76">
        <v>0</v>
      </c>
      <c r="K32" s="116"/>
      <c r="L32" s="77" t="str">
        <f t="shared" ref="L32:N36" si="1">IF(C32&gt;0,ROUND(H32/C32*100,1),"-")</f>
        <v>-</v>
      </c>
      <c r="M32" s="78" t="str">
        <f t="shared" si="1"/>
        <v>-</v>
      </c>
      <c r="N32" s="79" t="str">
        <f t="shared" si="1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116"/>
      <c r="H33" s="76">
        <v>0</v>
      </c>
      <c r="I33" s="76">
        <v>0</v>
      </c>
      <c r="J33" s="76">
        <v>0</v>
      </c>
      <c r="K33" s="116"/>
      <c r="L33" s="77" t="str">
        <f t="shared" si="1"/>
        <v>-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0</v>
      </c>
      <c r="E34" s="76">
        <v>0</v>
      </c>
      <c r="F34" s="116"/>
      <c r="G34" s="116"/>
      <c r="H34" s="76">
        <v>0</v>
      </c>
      <c r="I34" s="76">
        <v>0</v>
      </c>
      <c r="J34" s="76">
        <v>0</v>
      </c>
      <c r="K34" s="116"/>
      <c r="L34" s="77" t="str">
        <f t="shared" si="1"/>
        <v>-</v>
      </c>
      <c r="M34" s="78" t="str">
        <f t="shared" si="1"/>
        <v>-</v>
      </c>
      <c r="N34" s="79" t="str">
        <f t="shared" si="1"/>
        <v>-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0</v>
      </c>
      <c r="D35" s="85">
        <f>SUM(D24:D34)</f>
        <v>0</v>
      </c>
      <c r="E35" s="85">
        <f>SUM(E24:E34)</f>
        <v>0</v>
      </c>
      <c r="F35" s="119"/>
      <c r="G35" s="119"/>
      <c r="H35" s="85">
        <f>SUM(H24:H34)</f>
        <v>0</v>
      </c>
      <c r="I35" s="85">
        <f>SUM(I24:I34)</f>
        <v>0</v>
      </c>
      <c r="J35" s="85">
        <f>SUM(J24:J34)</f>
        <v>0</v>
      </c>
      <c r="K35" s="119"/>
      <c r="L35" s="86" t="str">
        <f t="shared" si="1"/>
        <v>-</v>
      </c>
      <c r="M35" s="87" t="str">
        <f t="shared" si="1"/>
        <v>-</v>
      </c>
      <c r="N35" s="88" t="str">
        <f t="shared" si="1"/>
        <v>-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2">SUM(C35,C23)</f>
        <v>3470297</v>
      </c>
      <c r="D36" s="89">
        <f t="shared" si="2"/>
        <v>9116</v>
      </c>
      <c r="E36" s="89">
        <f t="shared" si="2"/>
        <v>3479413</v>
      </c>
      <c r="F36" s="120"/>
      <c r="G36" s="120"/>
      <c r="H36" s="89">
        <f t="shared" si="2"/>
        <v>3468887</v>
      </c>
      <c r="I36" s="89">
        <f t="shared" si="2"/>
        <v>9116</v>
      </c>
      <c r="J36" s="89">
        <f t="shared" si="2"/>
        <v>3478003</v>
      </c>
      <c r="K36" s="120"/>
      <c r="L36" s="90">
        <f t="shared" si="1"/>
        <v>100</v>
      </c>
      <c r="M36" s="91">
        <f t="shared" si="1"/>
        <v>100</v>
      </c>
      <c r="N36" s="92">
        <f t="shared" si="1"/>
        <v>100</v>
      </c>
    </row>
    <row r="38" spans="1:14" x14ac:dyDescent="0.15">
      <c r="B38" s="1" t="s">
        <v>389</v>
      </c>
      <c r="C38" s="1">
        <v>3470297</v>
      </c>
      <c r="D38" s="1">
        <v>9116</v>
      </c>
      <c r="E38" s="1">
        <v>3479413</v>
      </c>
      <c r="F38" s="1">
        <v>0</v>
      </c>
      <c r="G38" s="1">
        <v>0</v>
      </c>
      <c r="H38" s="1">
        <v>3468887</v>
      </c>
      <c r="I38" s="1">
        <v>9116</v>
      </c>
      <c r="J38" s="1">
        <v>3478003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rgb="FFFFFF00"/>
  </sheetPr>
  <dimension ref="A1:IM39"/>
  <sheetViews>
    <sheetView view="pageBreakPreview" zoomScale="60" zoomScaleNormal="100" workbookViewId="0">
      <pane xSplit="2" ySplit="8" topLeftCell="C30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401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378</v>
      </c>
      <c r="D3" s="8" t="s">
        <v>182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299</v>
      </c>
      <c r="D8" s="41" t="s">
        <v>300</v>
      </c>
      <c r="E8" s="41" t="s">
        <v>301</v>
      </c>
      <c r="F8" s="41" t="s">
        <v>302</v>
      </c>
      <c r="G8" s="41" t="s">
        <v>303</v>
      </c>
      <c r="H8" s="41" t="s">
        <v>304</v>
      </c>
      <c r="I8" s="41" t="s">
        <v>305</v>
      </c>
      <c r="J8" s="41" t="s">
        <v>306</v>
      </c>
      <c r="K8" s="41" t="s">
        <v>307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5268381</v>
      </c>
      <c r="D9" s="130">
        <v>174085</v>
      </c>
      <c r="E9" s="130">
        <v>5442466</v>
      </c>
      <c r="F9" s="115"/>
      <c r="G9" s="130">
        <v>0</v>
      </c>
      <c r="H9" s="130">
        <v>5213810</v>
      </c>
      <c r="I9" s="130">
        <v>67690</v>
      </c>
      <c r="J9" s="130">
        <v>5281500</v>
      </c>
      <c r="K9" s="115"/>
      <c r="L9" s="72">
        <f t="shared" ref="L9:N31" si="0">IF(C9&gt;0,ROUND(H9/C9*100,1),"-")</f>
        <v>99</v>
      </c>
      <c r="M9" s="73">
        <f t="shared" si="0"/>
        <v>38.9</v>
      </c>
      <c r="N9" s="74">
        <f t="shared" si="0"/>
        <v>97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1314450</v>
      </c>
      <c r="D10" s="93">
        <v>101708</v>
      </c>
      <c r="E10" s="93">
        <v>1416158</v>
      </c>
      <c r="F10" s="116"/>
      <c r="G10" s="93">
        <v>0</v>
      </c>
      <c r="H10" s="93">
        <v>1291347</v>
      </c>
      <c r="I10" s="93">
        <v>25395</v>
      </c>
      <c r="J10" s="93">
        <v>1316742</v>
      </c>
      <c r="K10" s="116"/>
      <c r="L10" s="77">
        <f t="shared" si="0"/>
        <v>98.2</v>
      </c>
      <c r="M10" s="78">
        <f t="shared" si="0"/>
        <v>25</v>
      </c>
      <c r="N10" s="79">
        <f t="shared" si="0"/>
        <v>93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759312</v>
      </c>
      <c r="D11" s="93">
        <v>57791</v>
      </c>
      <c r="E11" s="93">
        <v>817103</v>
      </c>
      <c r="F11" s="116"/>
      <c r="G11" s="93">
        <v>0</v>
      </c>
      <c r="H11" s="93">
        <v>747425</v>
      </c>
      <c r="I11" s="93">
        <v>12846</v>
      </c>
      <c r="J11" s="93">
        <v>760271</v>
      </c>
      <c r="K11" s="116"/>
      <c r="L11" s="77">
        <f t="shared" si="0"/>
        <v>98.4</v>
      </c>
      <c r="M11" s="78">
        <f t="shared" si="0"/>
        <v>22.2</v>
      </c>
      <c r="N11" s="79">
        <f t="shared" si="0"/>
        <v>93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1172866</v>
      </c>
      <c r="D12" s="93">
        <v>30846</v>
      </c>
      <c r="E12" s="93">
        <v>1203712</v>
      </c>
      <c r="F12" s="116"/>
      <c r="G12" s="93">
        <v>0</v>
      </c>
      <c r="H12" s="93">
        <v>1163699</v>
      </c>
      <c r="I12" s="93">
        <v>6192</v>
      </c>
      <c r="J12" s="93">
        <v>1169891</v>
      </c>
      <c r="K12" s="116"/>
      <c r="L12" s="77">
        <f t="shared" si="0"/>
        <v>99.2</v>
      </c>
      <c r="M12" s="78">
        <f t="shared" si="0"/>
        <v>20.100000000000001</v>
      </c>
      <c r="N12" s="79">
        <f t="shared" si="0"/>
        <v>97.2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783079</v>
      </c>
      <c r="D13" s="93">
        <v>78905</v>
      </c>
      <c r="E13" s="93">
        <v>861984</v>
      </c>
      <c r="F13" s="116"/>
      <c r="G13" s="93">
        <v>0</v>
      </c>
      <c r="H13" s="93">
        <v>766417</v>
      </c>
      <c r="I13" s="93">
        <v>17815</v>
      </c>
      <c r="J13" s="93">
        <v>784232</v>
      </c>
      <c r="K13" s="116"/>
      <c r="L13" s="77">
        <f t="shared" si="0"/>
        <v>97.9</v>
      </c>
      <c r="M13" s="78">
        <f t="shared" si="0"/>
        <v>22.6</v>
      </c>
      <c r="N13" s="79">
        <f t="shared" si="0"/>
        <v>91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429228</v>
      </c>
      <c r="D14" s="93">
        <v>68506</v>
      </c>
      <c r="E14" s="93">
        <v>497734</v>
      </c>
      <c r="F14" s="116"/>
      <c r="G14" s="93">
        <v>0</v>
      </c>
      <c r="H14" s="93">
        <v>413353</v>
      </c>
      <c r="I14" s="93">
        <v>13841</v>
      </c>
      <c r="J14" s="93">
        <v>427194</v>
      </c>
      <c r="K14" s="116"/>
      <c r="L14" s="77">
        <f t="shared" si="0"/>
        <v>96.3</v>
      </c>
      <c r="M14" s="78">
        <f t="shared" si="0"/>
        <v>20.2</v>
      </c>
      <c r="N14" s="79">
        <f t="shared" si="0"/>
        <v>85.8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1769989</v>
      </c>
      <c r="D15" s="93">
        <v>138327</v>
      </c>
      <c r="E15" s="93">
        <v>1908316</v>
      </c>
      <c r="F15" s="116"/>
      <c r="G15" s="93">
        <v>0</v>
      </c>
      <c r="H15" s="93">
        <v>1741824</v>
      </c>
      <c r="I15" s="93">
        <v>26129</v>
      </c>
      <c r="J15" s="93">
        <v>1767953</v>
      </c>
      <c r="K15" s="116"/>
      <c r="L15" s="77">
        <f t="shared" si="0"/>
        <v>98.4</v>
      </c>
      <c r="M15" s="78">
        <f t="shared" si="0"/>
        <v>18.899999999999999</v>
      </c>
      <c r="N15" s="79">
        <f t="shared" si="0"/>
        <v>92.6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706957</v>
      </c>
      <c r="D16" s="93">
        <v>43414</v>
      </c>
      <c r="E16" s="93">
        <v>750371</v>
      </c>
      <c r="F16" s="116"/>
      <c r="G16" s="93">
        <v>0</v>
      </c>
      <c r="H16" s="93">
        <v>698672</v>
      </c>
      <c r="I16" s="93">
        <v>8415</v>
      </c>
      <c r="J16" s="93">
        <v>707087</v>
      </c>
      <c r="K16" s="116"/>
      <c r="L16" s="77">
        <f t="shared" si="0"/>
        <v>98.8</v>
      </c>
      <c r="M16" s="78">
        <f t="shared" si="0"/>
        <v>19.399999999999999</v>
      </c>
      <c r="N16" s="79">
        <f t="shared" si="0"/>
        <v>94.2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322442</v>
      </c>
      <c r="D17" s="93">
        <v>17573</v>
      </c>
      <c r="E17" s="93">
        <v>340015</v>
      </c>
      <c r="F17" s="116"/>
      <c r="G17" s="93">
        <v>0</v>
      </c>
      <c r="H17" s="93">
        <v>319414</v>
      </c>
      <c r="I17" s="93">
        <v>4578</v>
      </c>
      <c r="J17" s="93">
        <v>323992</v>
      </c>
      <c r="K17" s="116"/>
      <c r="L17" s="77">
        <f>IF(C17&gt;0,ROUND(H17/C17*100,1),"-")</f>
        <v>99.1</v>
      </c>
      <c r="M17" s="78">
        <f>IF(D17&gt;0,ROUND(I17/D17*100,1),"-")</f>
        <v>26.1</v>
      </c>
      <c r="N17" s="79">
        <f>IF(E17&gt;0,ROUND(J17/E17*100,1),"-")</f>
        <v>95.3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162504</v>
      </c>
      <c r="D18" s="93">
        <v>14811</v>
      </c>
      <c r="E18" s="93">
        <v>177315</v>
      </c>
      <c r="F18" s="116"/>
      <c r="G18" s="93">
        <v>0</v>
      </c>
      <c r="H18" s="93">
        <v>159646</v>
      </c>
      <c r="I18" s="93">
        <v>2406</v>
      </c>
      <c r="J18" s="93">
        <v>162052</v>
      </c>
      <c r="K18" s="116"/>
      <c r="L18" s="77">
        <f t="shared" si="0"/>
        <v>98.2</v>
      </c>
      <c r="M18" s="78">
        <f t="shared" si="0"/>
        <v>16.2</v>
      </c>
      <c r="N18" s="79">
        <f t="shared" si="0"/>
        <v>91.4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459460</v>
      </c>
      <c r="D19" s="93">
        <v>75937</v>
      </c>
      <c r="E19" s="93">
        <v>535397</v>
      </c>
      <c r="F19" s="116"/>
      <c r="G19" s="93">
        <v>0</v>
      </c>
      <c r="H19" s="93">
        <v>449403</v>
      </c>
      <c r="I19" s="93">
        <v>14996</v>
      </c>
      <c r="J19" s="93">
        <v>464399</v>
      </c>
      <c r="K19" s="116"/>
      <c r="L19" s="77">
        <f t="shared" si="0"/>
        <v>97.8</v>
      </c>
      <c r="M19" s="78">
        <f t="shared" si="0"/>
        <v>19.7</v>
      </c>
      <c r="N19" s="79">
        <f t="shared" si="0"/>
        <v>86.7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159002</v>
      </c>
      <c r="D20" s="93">
        <v>5325</v>
      </c>
      <c r="E20" s="93">
        <v>164327</v>
      </c>
      <c r="F20" s="116"/>
      <c r="G20" s="93">
        <v>0</v>
      </c>
      <c r="H20" s="93">
        <v>158389</v>
      </c>
      <c r="I20" s="93">
        <v>2324</v>
      </c>
      <c r="J20" s="93">
        <v>160713</v>
      </c>
      <c r="K20" s="116"/>
      <c r="L20" s="80">
        <f t="shared" si="0"/>
        <v>99.6</v>
      </c>
      <c r="M20" s="81">
        <f t="shared" si="0"/>
        <v>43.6</v>
      </c>
      <c r="N20" s="82">
        <f t="shared" si="0"/>
        <v>97.8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93">
        <v>0</v>
      </c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484101</v>
      </c>
      <c r="D22" s="94">
        <v>23745</v>
      </c>
      <c r="E22" s="94">
        <v>507846</v>
      </c>
      <c r="F22" s="117"/>
      <c r="G22" s="94">
        <v>0</v>
      </c>
      <c r="H22" s="94">
        <v>479851</v>
      </c>
      <c r="I22" s="94">
        <v>6416</v>
      </c>
      <c r="J22" s="94">
        <v>486267</v>
      </c>
      <c r="K22" s="117"/>
      <c r="L22" s="95">
        <f t="shared" si="0"/>
        <v>99.1</v>
      </c>
      <c r="M22" s="96">
        <f t="shared" si="0"/>
        <v>27</v>
      </c>
      <c r="N22" s="97">
        <f t="shared" si="0"/>
        <v>95.8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13791771</v>
      </c>
      <c r="D23" s="85">
        <f>SUM(D9:D22)</f>
        <v>830973</v>
      </c>
      <c r="E23" s="85">
        <f>SUM(E9:E22)</f>
        <v>14622744</v>
      </c>
      <c r="F23" s="118"/>
      <c r="G23" s="85">
        <f>SUM(G9:G22)</f>
        <v>0</v>
      </c>
      <c r="H23" s="85">
        <f>SUM(H9:H22)</f>
        <v>13603250</v>
      </c>
      <c r="I23" s="85">
        <f>SUM(I9:I22)</f>
        <v>209043</v>
      </c>
      <c r="J23" s="85">
        <f>SUM(J9:J22)</f>
        <v>13812293</v>
      </c>
      <c r="K23" s="118"/>
      <c r="L23" s="86">
        <f t="shared" si="0"/>
        <v>98.6</v>
      </c>
      <c r="M23" s="87">
        <f t="shared" si="0"/>
        <v>25.2</v>
      </c>
      <c r="N23" s="88">
        <f t="shared" si="0"/>
        <v>94.5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217852</v>
      </c>
      <c r="D24" s="71">
        <v>9818</v>
      </c>
      <c r="E24" s="71">
        <v>227670</v>
      </c>
      <c r="F24" s="115"/>
      <c r="G24" s="71">
        <v>0</v>
      </c>
      <c r="H24" s="71">
        <v>214706</v>
      </c>
      <c r="I24" s="71">
        <v>1615</v>
      </c>
      <c r="J24" s="71">
        <v>216321</v>
      </c>
      <c r="K24" s="115"/>
      <c r="L24" s="72">
        <f t="shared" si="0"/>
        <v>98.6</v>
      </c>
      <c r="M24" s="73">
        <f t="shared" si="0"/>
        <v>16.399999999999999</v>
      </c>
      <c r="N24" s="74">
        <f t="shared" si="0"/>
        <v>95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76">
        <v>0</v>
      </c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76">
        <v>0</v>
      </c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76">
        <v>0</v>
      </c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186992</v>
      </c>
      <c r="D28" s="76">
        <v>1127</v>
      </c>
      <c r="E28" s="76">
        <v>188119</v>
      </c>
      <c r="F28" s="116"/>
      <c r="G28" s="76">
        <v>0</v>
      </c>
      <c r="H28" s="76">
        <v>186595</v>
      </c>
      <c r="I28" s="76">
        <v>321</v>
      </c>
      <c r="J28" s="76">
        <v>186916</v>
      </c>
      <c r="K28" s="116"/>
      <c r="L28" s="77">
        <f t="shared" si="0"/>
        <v>99.8</v>
      </c>
      <c r="M28" s="78">
        <f t="shared" si="0"/>
        <v>28.5</v>
      </c>
      <c r="N28" s="79">
        <f t="shared" si="0"/>
        <v>99.4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4363</v>
      </c>
      <c r="E29" s="76">
        <v>4363</v>
      </c>
      <c r="F29" s="116"/>
      <c r="G29" s="76">
        <v>0</v>
      </c>
      <c r="H29" s="76">
        <v>0</v>
      </c>
      <c r="I29" s="76">
        <v>652</v>
      </c>
      <c r="J29" s="76">
        <v>652</v>
      </c>
      <c r="K29" s="116"/>
      <c r="L29" s="77" t="str">
        <f t="shared" si="0"/>
        <v>-</v>
      </c>
      <c r="M29" s="78">
        <f t="shared" si="0"/>
        <v>14.9</v>
      </c>
      <c r="N29" s="79">
        <f t="shared" si="0"/>
        <v>14.9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76">
        <v>0</v>
      </c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76">
        <v>0</v>
      </c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124141</v>
      </c>
      <c r="D32" s="76">
        <v>3424</v>
      </c>
      <c r="E32" s="76">
        <v>127565</v>
      </c>
      <c r="F32" s="116"/>
      <c r="G32" s="76">
        <v>0</v>
      </c>
      <c r="H32" s="76">
        <v>122896</v>
      </c>
      <c r="I32" s="76">
        <v>1264</v>
      </c>
      <c r="J32" s="76">
        <v>124160</v>
      </c>
      <c r="K32" s="116"/>
      <c r="L32" s="77">
        <f t="shared" ref="L32:N36" si="1">IF(C32&gt;0,ROUND(H32/C32*100,1),"-")</f>
        <v>99</v>
      </c>
      <c r="M32" s="78">
        <f t="shared" si="1"/>
        <v>36.9</v>
      </c>
      <c r="N32" s="79">
        <f t="shared" si="1"/>
        <v>97.3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76">
        <v>0</v>
      </c>
      <c r="H33" s="76">
        <v>0</v>
      </c>
      <c r="I33" s="76">
        <v>0</v>
      </c>
      <c r="J33" s="76">
        <v>0</v>
      </c>
      <c r="K33" s="116"/>
      <c r="L33" s="77" t="str">
        <f t="shared" si="1"/>
        <v>-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0</v>
      </c>
      <c r="E34" s="76">
        <v>0</v>
      </c>
      <c r="F34" s="116"/>
      <c r="G34" s="76">
        <v>0</v>
      </c>
      <c r="H34" s="76">
        <v>0</v>
      </c>
      <c r="I34" s="76">
        <v>0</v>
      </c>
      <c r="J34" s="76">
        <v>0</v>
      </c>
      <c r="K34" s="116"/>
      <c r="L34" s="77" t="str">
        <f t="shared" si="1"/>
        <v>-</v>
      </c>
      <c r="M34" s="78" t="str">
        <f t="shared" si="1"/>
        <v>-</v>
      </c>
      <c r="N34" s="79" t="str">
        <f t="shared" si="1"/>
        <v>-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528985</v>
      </c>
      <c r="D35" s="85">
        <f>SUM(D24:D34)</f>
        <v>18732</v>
      </c>
      <c r="E35" s="85">
        <f>SUM(E24:E34)</f>
        <v>547717</v>
      </c>
      <c r="F35" s="119"/>
      <c r="G35" s="85">
        <f>SUM(G24:G34)</f>
        <v>0</v>
      </c>
      <c r="H35" s="85">
        <f>SUM(H24:H34)</f>
        <v>524197</v>
      </c>
      <c r="I35" s="85">
        <f>SUM(I24:I34)</f>
        <v>3852</v>
      </c>
      <c r="J35" s="85">
        <f>SUM(J24:J34)</f>
        <v>528049</v>
      </c>
      <c r="K35" s="119"/>
      <c r="L35" s="86">
        <f t="shared" si="1"/>
        <v>99.1</v>
      </c>
      <c r="M35" s="87">
        <f t="shared" si="1"/>
        <v>20.6</v>
      </c>
      <c r="N35" s="88">
        <f t="shared" si="1"/>
        <v>96.4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2">SUM(C35,C23)</f>
        <v>14320756</v>
      </c>
      <c r="D36" s="89">
        <f t="shared" si="2"/>
        <v>849705</v>
      </c>
      <c r="E36" s="89">
        <f t="shared" si="2"/>
        <v>15170461</v>
      </c>
      <c r="F36" s="120"/>
      <c r="G36" s="89">
        <f t="shared" si="2"/>
        <v>0</v>
      </c>
      <c r="H36" s="89">
        <f t="shared" si="2"/>
        <v>14127447</v>
      </c>
      <c r="I36" s="89">
        <f t="shared" si="2"/>
        <v>212895</v>
      </c>
      <c r="J36" s="89">
        <f t="shared" si="2"/>
        <v>14340342</v>
      </c>
      <c r="K36" s="120"/>
      <c r="L36" s="90">
        <f t="shared" si="1"/>
        <v>98.7</v>
      </c>
      <c r="M36" s="91">
        <f t="shared" si="1"/>
        <v>25.1</v>
      </c>
      <c r="N36" s="92">
        <f t="shared" si="1"/>
        <v>94.5</v>
      </c>
    </row>
    <row r="38" spans="1:14" x14ac:dyDescent="0.15">
      <c r="B38" s="1" t="s">
        <v>389</v>
      </c>
      <c r="C38" s="1">
        <v>14320756</v>
      </c>
      <c r="D38" s="1">
        <v>849705</v>
      </c>
      <c r="E38" s="1">
        <v>15170461</v>
      </c>
      <c r="F38" s="1">
        <v>0</v>
      </c>
      <c r="G38" s="1">
        <v>0</v>
      </c>
      <c r="H38" s="1">
        <v>14127447</v>
      </c>
      <c r="I38" s="1">
        <v>212895</v>
      </c>
      <c r="J38" s="1">
        <v>14340342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401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379</v>
      </c>
      <c r="D3" s="8" t="s">
        <v>366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308</v>
      </c>
      <c r="D8" s="41" t="s">
        <v>309</v>
      </c>
      <c r="E8" s="41" t="s">
        <v>310</v>
      </c>
      <c r="F8" s="41" t="s">
        <v>311</v>
      </c>
      <c r="G8" s="41" t="s">
        <v>312</v>
      </c>
      <c r="H8" s="41" t="s">
        <v>313</v>
      </c>
      <c r="I8" s="41" t="s">
        <v>314</v>
      </c>
      <c r="J8" s="41" t="s">
        <v>315</v>
      </c>
      <c r="K8" s="41" t="s">
        <v>316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2679789</v>
      </c>
      <c r="D9" s="130">
        <v>88549</v>
      </c>
      <c r="E9" s="130">
        <v>2768338</v>
      </c>
      <c r="F9" s="115"/>
      <c r="G9" s="130">
        <v>0</v>
      </c>
      <c r="H9" s="130">
        <v>2652031</v>
      </c>
      <c r="I9" s="130">
        <v>34431</v>
      </c>
      <c r="J9" s="130">
        <v>2686462</v>
      </c>
      <c r="K9" s="115"/>
      <c r="L9" s="72">
        <f t="shared" ref="L9:N31" si="0">IF(C9&gt;0,ROUND(H9/C9*100,1),"-")</f>
        <v>99</v>
      </c>
      <c r="M9" s="73">
        <f t="shared" si="0"/>
        <v>38.9</v>
      </c>
      <c r="N9" s="74">
        <f t="shared" si="0"/>
        <v>97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648975</v>
      </c>
      <c r="D10" s="93">
        <v>50216</v>
      </c>
      <c r="E10" s="93">
        <v>699191</v>
      </c>
      <c r="F10" s="116"/>
      <c r="G10" s="93">
        <v>0</v>
      </c>
      <c r="H10" s="93">
        <v>637569</v>
      </c>
      <c r="I10" s="93">
        <v>12538</v>
      </c>
      <c r="J10" s="93">
        <v>650107</v>
      </c>
      <c r="K10" s="116"/>
      <c r="L10" s="77">
        <f t="shared" si="0"/>
        <v>98.2</v>
      </c>
      <c r="M10" s="78">
        <f t="shared" si="0"/>
        <v>25</v>
      </c>
      <c r="N10" s="79">
        <f t="shared" si="0"/>
        <v>93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368821</v>
      </c>
      <c r="D11" s="93">
        <v>28071</v>
      </c>
      <c r="E11" s="93">
        <v>396892</v>
      </c>
      <c r="F11" s="116"/>
      <c r="G11" s="93">
        <v>0</v>
      </c>
      <c r="H11" s="93">
        <v>363047</v>
      </c>
      <c r="I11" s="93">
        <v>6240</v>
      </c>
      <c r="J11" s="93">
        <v>369287</v>
      </c>
      <c r="K11" s="116"/>
      <c r="L11" s="77">
        <f t="shared" si="0"/>
        <v>98.4</v>
      </c>
      <c r="M11" s="78">
        <f t="shared" si="0"/>
        <v>22.2</v>
      </c>
      <c r="N11" s="79">
        <f t="shared" si="0"/>
        <v>93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607088</v>
      </c>
      <c r="D12" s="93">
        <v>15966</v>
      </c>
      <c r="E12" s="93">
        <v>623054</v>
      </c>
      <c r="F12" s="116"/>
      <c r="G12" s="93">
        <v>0</v>
      </c>
      <c r="H12" s="93">
        <v>602343</v>
      </c>
      <c r="I12" s="93">
        <v>3205</v>
      </c>
      <c r="J12" s="93">
        <v>605548</v>
      </c>
      <c r="K12" s="116"/>
      <c r="L12" s="77">
        <f t="shared" si="0"/>
        <v>99.2</v>
      </c>
      <c r="M12" s="78">
        <f t="shared" si="0"/>
        <v>20.100000000000001</v>
      </c>
      <c r="N12" s="79">
        <f t="shared" si="0"/>
        <v>97.2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410858</v>
      </c>
      <c r="D13" s="93">
        <v>41399</v>
      </c>
      <c r="E13" s="93">
        <v>452257</v>
      </c>
      <c r="F13" s="116"/>
      <c r="G13" s="93">
        <v>0</v>
      </c>
      <c r="H13" s="93">
        <v>402116</v>
      </c>
      <c r="I13" s="93">
        <v>9347</v>
      </c>
      <c r="J13" s="93">
        <v>411463</v>
      </c>
      <c r="K13" s="116"/>
      <c r="L13" s="77">
        <f t="shared" si="0"/>
        <v>97.9</v>
      </c>
      <c r="M13" s="78">
        <f t="shared" si="0"/>
        <v>22.6</v>
      </c>
      <c r="N13" s="79">
        <f t="shared" si="0"/>
        <v>91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174707</v>
      </c>
      <c r="D14" s="93">
        <v>27884</v>
      </c>
      <c r="E14" s="93">
        <v>202591</v>
      </c>
      <c r="F14" s="116"/>
      <c r="G14" s="93">
        <v>0</v>
      </c>
      <c r="H14" s="93">
        <v>168246</v>
      </c>
      <c r="I14" s="93">
        <v>5634</v>
      </c>
      <c r="J14" s="93">
        <v>173880</v>
      </c>
      <c r="K14" s="116"/>
      <c r="L14" s="77">
        <f t="shared" si="0"/>
        <v>96.3</v>
      </c>
      <c r="M14" s="78">
        <f t="shared" si="0"/>
        <v>20.2</v>
      </c>
      <c r="N14" s="79">
        <f t="shared" si="0"/>
        <v>85.8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867842</v>
      </c>
      <c r="D15" s="93">
        <v>67823</v>
      </c>
      <c r="E15" s="93">
        <v>935665</v>
      </c>
      <c r="F15" s="116"/>
      <c r="G15" s="93">
        <v>0</v>
      </c>
      <c r="H15" s="93">
        <v>854033</v>
      </c>
      <c r="I15" s="93">
        <v>12811</v>
      </c>
      <c r="J15" s="93">
        <v>866844</v>
      </c>
      <c r="K15" s="116"/>
      <c r="L15" s="77">
        <f t="shared" si="0"/>
        <v>98.4</v>
      </c>
      <c r="M15" s="78">
        <f t="shared" si="0"/>
        <v>18.899999999999999</v>
      </c>
      <c r="N15" s="79">
        <f t="shared" si="0"/>
        <v>92.6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321050</v>
      </c>
      <c r="D16" s="93">
        <v>19716</v>
      </c>
      <c r="E16" s="93">
        <v>340766</v>
      </c>
      <c r="F16" s="116"/>
      <c r="G16" s="93">
        <v>0</v>
      </c>
      <c r="H16" s="93">
        <v>317288</v>
      </c>
      <c r="I16" s="93">
        <v>3821</v>
      </c>
      <c r="J16" s="93">
        <v>321109</v>
      </c>
      <c r="K16" s="116"/>
      <c r="L16" s="77">
        <f t="shared" si="0"/>
        <v>98.8</v>
      </c>
      <c r="M16" s="78">
        <f t="shared" si="0"/>
        <v>19.399999999999999</v>
      </c>
      <c r="N16" s="79">
        <f t="shared" si="0"/>
        <v>94.2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130916</v>
      </c>
      <c r="D17" s="93">
        <v>7135</v>
      </c>
      <c r="E17" s="93">
        <v>138051</v>
      </c>
      <c r="F17" s="116"/>
      <c r="G17" s="93">
        <v>0</v>
      </c>
      <c r="H17" s="93">
        <v>129687</v>
      </c>
      <c r="I17" s="93">
        <v>1859</v>
      </c>
      <c r="J17" s="93">
        <v>131546</v>
      </c>
      <c r="K17" s="116"/>
      <c r="L17" s="77">
        <f>IF(C17&gt;0,ROUND(H17/C17*100,1),"-")</f>
        <v>99.1</v>
      </c>
      <c r="M17" s="78">
        <f>IF(D17&gt;0,ROUND(I17/D17*100,1),"-")</f>
        <v>26.1</v>
      </c>
      <c r="N17" s="79">
        <f>IF(E17&gt;0,ROUND(J17/E17*100,1),"-")</f>
        <v>95.3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69064</v>
      </c>
      <c r="D18" s="93">
        <v>6295</v>
      </c>
      <c r="E18" s="93">
        <v>75359</v>
      </c>
      <c r="F18" s="116"/>
      <c r="G18" s="93">
        <v>0</v>
      </c>
      <c r="H18" s="93">
        <v>67850</v>
      </c>
      <c r="I18" s="93">
        <v>1023</v>
      </c>
      <c r="J18" s="93">
        <v>68873</v>
      </c>
      <c r="K18" s="116"/>
      <c r="L18" s="77">
        <f t="shared" si="0"/>
        <v>98.2</v>
      </c>
      <c r="M18" s="78">
        <f t="shared" si="0"/>
        <v>16.3</v>
      </c>
      <c r="N18" s="79">
        <f t="shared" si="0"/>
        <v>91.4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202553</v>
      </c>
      <c r="D19" s="93">
        <v>33477</v>
      </c>
      <c r="E19" s="93">
        <v>236030</v>
      </c>
      <c r="F19" s="116"/>
      <c r="G19" s="93">
        <v>0</v>
      </c>
      <c r="H19" s="93">
        <v>198119</v>
      </c>
      <c r="I19" s="93">
        <v>6611</v>
      </c>
      <c r="J19" s="93">
        <v>204730</v>
      </c>
      <c r="K19" s="116"/>
      <c r="L19" s="77">
        <f t="shared" si="0"/>
        <v>97.8</v>
      </c>
      <c r="M19" s="78">
        <f t="shared" si="0"/>
        <v>19.7</v>
      </c>
      <c r="N19" s="79">
        <f t="shared" si="0"/>
        <v>86.7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70661</v>
      </c>
      <c r="D20" s="93">
        <v>2366</v>
      </c>
      <c r="E20" s="93">
        <v>73027</v>
      </c>
      <c r="F20" s="116"/>
      <c r="G20" s="93">
        <v>0</v>
      </c>
      <c r="H20" s="93">
        <v>70389</v>
      </c>
      <c r="I20" s="93">
        <v>1033</v>
      </c>
      <c r="J20" s="93">
        <v>71422</v>
      </c>
      <c r="K20" s="116"/>
      <c r="L20" s="80">
        <f t="shared" si="0"/>
        <v>99.6</v>
      </c>
      <c r="M20" s="81">
        <f t="shared" si="0"/>
        <v>43.7</v>
      </c>
      <c r="N20" s="82">
        <f t="shared" si="0"/>
        <v>97.8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93">
        <v>0</v>
      </c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253073</v>
      </c>
      <c r="D22" s="94">
        <v>12413</v>
      </c>
      <c r="E22" s="94">
        <v>265486</v>
      </c>
      <c r="F22" s="117"/>
      <c r="G22" s="94">
        <v>0</v>
      </c>
      <c r="H22" s="94">
        <v>250851</v>
      </c>
      <c r="I22" s="94">
        <v>3354</v>
      </c>
      <c r="J22" s="94">
        <v>254205</v>
      </c>
      <c r="K22" s="117"/>
      <c r="L22" s="95">
        <f t="shared" si="0"/>
        <v>99.1</v>
      </c>
      <c r="M22" s="96">
        <f t="shared" si="0"/>
        <v>27</v>
      </c>
      <c r="N22" s="97">
        <f t="shared" si="0"/>
        <v>95.8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6805397</v>
      </c>
      <c r="D23" s="85">
        <f>SUM(D9:D22)</f>
        <v>401310</v>
      </c>
      <c r="E23" s="85">
        <f>SUM(E9:E22)</f>
        <v>7206707</v>
      </c>
      <c r="F23" s="118"/>
      <c r="G23" s="85">
        <f>SUM(G9:G22)</f>
        <v>0</v>
      </c>
      <c r="H23" s="85">
        <f>SUM(H9:H22)</f>
        <v>6713569</v>
      </c>
      <c r="I23" s="85">
        <f>SUM(I9:I22)</f>
        <v>101907</v>
      </c>
      <c r="J23" s="85">
        <f>SUM(J9:J22)</f>
        <v>6815476</v>
      </c>
      <c r="K23" s="118"/>
      <c r="L23" s="86">
        <f t="shared" si="0"/>
        <v>98.7</v>
      </c>
      <c r="M23" s="87">
        <f t="shared" si="0"/>
        <v>25.4</v>
      </c>
      <c r="N23" s="88">
        <f t="shared" si="0"/>
        <v>94.6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117628</v>
      </c>
      <c r="D24" s="71">
        <v>5301</v>
      </c>
      <c r="E24" s="71">
        <v>122929</v>
      </c>
      <c r="F24" s="115"/>
      <c r="G24" s="71">
        <v>0</v>
      </c>
      <c r="H24" s="71">
        <v>115930</v>
      </c>
      <c r="I24" s="71">
        <v>872</v>
      </c>
      <c r="J24" s="71">
        <v>116802</v>
      </c>
      <c r="K24" s="115"/>
      <c r="L24" s="72">
        <f t="shared" si="0"/>
        <v>98.6</v>
      </c>
      <c r="M24" s="73">
        <f t="shared" si="0"/>
        <v>16.399999999999999</v>
      </c>
      <c r="N24" s="74">
        <f t="shared" si="0"/>
        <v>95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76">
        <v>0</v>
      </c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76">
        <v>0</v>
      </c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76">
        <v>0</v>
      </c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42703</v>
      </c>
      <c r="D28" s="76">
        <v>257</v>
      </c>
      <c r="E28" s="76">
        <v>42960</v>
      </c>
      <c r="F28" s="116"/>
      <c r="G28" s="76">
        <v>0</v>
      </c>
      <c r="H28" s="76">
        <v>42612</v>
      </c>
      <c r="I28" s="76">
        <v>73</v>
      </c>
      <c r="J28" s="76">
        <v>42685</v>
      </c>
      <c r="K28" s="116"/>
      <c r="L28" s="77">
        <f t="shared" si="0"/>
        <v>99.8</v>
      </c>
      <c r="M28" s="78">
        <f t="shared" si="0"/>
        <v>28.4</v>
      </c>
      <c r="N28" s="79">
        <f t="shared" si="0"/>
        <v>99.4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2452</v>
      </c>
      <c r="E29" s="76">
        <v>2452</v>
      </c>
      <c r="F29" s="116"/>
      <c r="G29" s="76">
        <v>0</v>
      </c>
      <c r="H29" s="76">
        <v>0</v>
      </c>
      <c r="I29" s="76">
        <v>366</v>
      </c>
      <c r="J29" s="76">
        <v>366</v>
      </c>
      <c r="K29" s="116"/>
      <c r="L29" s="77" t="str">
        <f t="shared" si="0"/>
        <v>-</v>
      </c>
      <c r="M29" s="78">
        <f t="shared" si="0"/>
        <v>14.9</v>
      </c>
      <c r="N29" s="79">
        <f t="shared" si="0"/>
        <v>14.9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76">
        <v>0</v>
      </c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76">
        <v>0</v>
      </c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55479</v>
      </c>
      <c r="D32" s="76">
        <v>1530</v>
      </c>
      <c r="E32" s="76">
        <v>57009</v>
      </c>
      <c r="F32" s="116"/>
      <c r="G32" s="76">
        <v>0</v>
      </c>
      <c r="H32" s="76">
        <v>54922</v>
      </c>
      <c r="I32" s="76">
        <v>565</v>
      </c>
      <c r="J32" s="76">
        <v>55487</v>
      </c>
      <c r="K32" s="116"/>
      <c r="L32" s="77">
        <f t="shared" ref="L32:N36" si="1">IF(C32&gt;0,ROUND(H32/C32*100,1),"-")</f>
        <v>99</v>
      </c>
      <c r="M32" s="78">
        <f t="shared" si="1"/>
        <v>36.9</v>
      </c>
      <c r="N32" s="79">
        <f t="shared" si="1"/>
        <v>97.3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76">
        <v>0</v>
      </c>
      <c r="H33" s="76">
        <v>0</v>
      </c>
      <c r="I33" s="76">
        <v>0</v>
      </c>
      <c r="J33" s="76">
        <v>0</v>
      </c>
      <c r="K33" s="116"/>
      <c r="L33" s="77" t="str">
        <f t="shared" si="1"/>
        <v>-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0</v>
      </c>
      <c r="E34" s="76">
        <v>0</v>
      </c>
      <c r="F34" s="116"/>
      <c r="G34" s="76">
        <v>0</v>
      </c>
      <c r="H34" s="76">
        <v>0</v>
      </c>
      <c r="I34" s="76">
        <v>0</v>
      </c>
      <c r="J34" s="76">
        <v>0</v>
      </c>
      <c r="K34" s="116"/>
      <c r="L34" s="77" t="str">
        <f t="shared" si="1"/>
        <v>-</v>
      </c>
      <c r="M34" s="78" t="str">
        <f t="shared" si="1"/>
        <v>-</v>
      </c>
      <c r="N34" s="79" t="str">
        <f t="shared" si="1"/>
        <v>-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215810</v>
      </c>
      <c r="D35" s="85">
        <f>SUM(D24:D34)</f>
        <v>9540</v>
      </c>
      <c r="E35" s="85">
        <f>SUM(E24:E34)</f>
        <v>225350</v>
      </c>
      <c r="F35" s="119"/>
      <c r="G35" s="85">
        <f>SUM(G24:G34)</f>
        <v>0</v>
      </c>
      <c r="H35" s="85">
        <f>SUM(H24:H34)</f>
        <v>213464</v>
      </c>
      <c r="I35" s="85">
        <f>SUM(I24:I34)</f>
        <v>1876</v>
      </c>
      <c r="J35" s="85">
        <f>SUM(J24:J34)</f>
        <v>215340</v>
      </c>
      <c r="K35" s="119"/>
      <c r="L35" s="86">
        <f t="shared" si="1"/>
        <v>98.9</v>
      </c>
      <c r="M35" s="87">
        <f t="shared" si="1"/>
        <v>19.7</v>
      </c>
      <c r="N35" s="88">
        <f t="shared" si="1"/>
        <v>95.6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2">SUM(C35,C23)</f>
        <v>7021207</v>
      </c>
      <c r="D36" s="89">
        <f t="shared" si="2"/>
        <v>410850</v>
      </c>
      <c r="E36" s="89">
        <f t="shared" si="2"/>
        <v>7432057</v>
      </c>
      <c r="F36" s="120"/>
      <c r="G36" s="89">
        <f t="shared" si="2"/>
        <v>0</v>
      </c>
      <c r="H36" s="89">
        <f t="shared" si="2"/>
        <v>6927033</v>
      </c>
      <c r="I36" s="89">
        <f t="shared" si="2"/>
        <v>103783</v>
      </c>
      <c r="J36" s="89">
        <f t="shared" si="2"/>
        <v>7030816</v>
      </c>
      <c r="K36" s="120"/>
      <c r="L36" s="90">
        <f t="shared" si="1"/>
        <v>98.7</v>
      </c>
      <c r="M36" s="91">
        <f t="shared" si="1"/>
        <v>25.3</v>
      </c>
      <c r="N36" s="92">
        <f t="shared" si="1"/>
        <v>94.6</v>
      </c>
    </row>
    <row r="38" spans="1:14" x14ac:dyDescent="0.15">
      <c r="B38" s="1" t="s">
        <v>389</v>
      </c>
      <c r="C38" s="1">
        <v>7021207</v>
      </c>
      <c r="D38" s="1">
        <v>410850</v>
      </c>
      <c r="E38" s="1">
        <v>7432057</v>
      </c>
      <c r="F38" s="1">
        <v>0</v>
      </c>
      <c r="G38" s="1">
        <v>0</v>
      </c>
      <c r="H38" s="1">
        <v>6927033</v>
      </c>
      <c r="I38" s="1">
        <v>103783</v>
      </c>
      <c r="J38" s="1">
        <v>7030816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FFFF00"/>
  </sheetPr>
  <dimension ref="A1:IM39"/>
  <sheetViews>
    <sheetView view="pageBreakPreview" zoomScale="60" zoomScaleNormal="100" workbookViewId="0">
      <pane xSplit="2" ySplit="8" topLeftCell="C27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399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380</v>
      </c>
      <c r="D3" s="8" t="s">
        <v>367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317</v>
      </c>
      <c r="D8" s="41" t="s">
        <v>318</v>
      </c>
      <c r="E8" s="41" t="s">
        <v>319</v>
      </c>
      <c r="F8" s="41" t="s">
        <v>320</v>
      </c>
      <c r="G8" s="41" t="s">
        <v>321</v>
      </c>
      <c r="H8" s="41" t="s">
        <v>322</v>
      </c>
      <c r="I8" s="41" t="s">
        <v>323</v>
      </c>
      <c r="J8" s="41" t="s">
        <v>324</v>
      </c>
      <c r="K8" s="41" t="s">
        <v>325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2588592</v>
      </c>
      <c r="D9" s="130">
        <v>85536</v>
      </c>
      <c r="E9" s="130">
        <v>2674128</v>
      </c>
      <c r="F9" s="115"/>
      <c r="G9" s="115"/>
      <c r="H9" s="130">
        <v>2561779</v>
      </c>
      <c r="I9" s="130">
        <v>33259</v>
      </c>
      <c r="J9" s="130">
        <v>2595038</v>
      </c>
      <c r="K9" s="115"/>
      <c r="L9" s="72">
        <f t="shared" ref="L9:N31" si="0">IF(C9&gt;0,ROUND(H9/C9*100,1),"-")</f>
        <v>99</v>
      </c>
      <c r="M9" s="73">
        <f t="shared" si="0"/>
        <v>38.9</v>
      </c>
      <c r="N9" s="74">
        <f t="shared" si="0"/>
        <v>97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665475</v>
      </c>
      <c r="D10" s="93">
        <v>51492</v>
      </c>
      <c r="E10" s="93">
        <v>716967</v>
      </c>
      <c r="F10" s="116"/>
      <c r="G10" s="116"/>
      <c r="H10" s="93">
        <v>653778</v>
      </c>
      <c r="I10" s="93">
        <v>12857</v>
      </c>
      <c r="J10" s="93">
        <v>666635</v>
      </c>
      <c r="K10" s="116"/>
      <c r="L10" s="77">
        <f t="shared" si="0"/>
        <v>98.2</v>
      </c>
      <c r="M10" s="78">
        <f t="shared" si="0"/>
        <v>25</v>
      </c>
      <c r="N10" s="79">
        <f t="shared" si="0"/>
        <v>93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390491</v>
      </c>
      <c r="D11" s="93">
        <v>29720</v>
      </c>
      <c r="E11" s="93">
        <v>420211</v>
      </c>
      <c r="F11" s="116"/>
      <c r="G11" s="116"/>
      <c r="H11" s="93">
        <v>384378</v>
      </c>
      <c r="I11" s="93">
        <v>6606</v>
      </c>
      <c r="J11" s="93">
        <v>390984</v>
      </c>
      <c r="K11" s="116"/>
      <c r="L11" s="77">
        <f t="shared" si="0"/>
        <v>98.4</v>
      </c>
      <c r="M11" s="78">
        <f t="shared" si="0"/>
        <v>22.2</v>
      </c>
      <c r="N11" s="79">
        <f t="shared" si="0"/>
        <v>93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565778</v>
      </c>
      <c r="D12" s="93">
        <v>14880</v>
      </c>
      <c r="E12" s="93">
        <v>580658</v>
      </c>
      <c r="F12" s="116"/>
      <c r="G12" s="116"/>
      <c r="H12" s="93">
        <v>561356</v>
      </c>
      <c r="I12" s="93">
        <v>2987</v>
      </c>
      <c r="J12" s="93">
        <v>564343</v>
      </c>
      <c r="K12" s="116"/>
      <c r="L12" s="77">
        <f t="shared" si="0"/>
        <v>99.2</v>
      </c>
      <c r="M12" s="78">
        <f t="shared" si="0"/>
        <v>20.100000000000001</v>
      </c>
      <c r="N12" s="79">
        <f t="shared" si="0"/>
        <v>97.2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372221</v>
      </c>
      <c r="D13" s="93">
        <v>37506</v>
      </c>
      <c r="E13" s="93">
        <v>409727</v>
      </c>
      <c r="F13" s="116"/>
      <c r="G13" s="116"/>
      <c r="H13" s="93">
        <v>364301</v>
      </c>
      <c r="I13" s="93">
        <v>8468</v>
      </c>
      <c r="J13" s="93">
        <v>372769</v>
      </c>
      <c r="K13" s="116"/>
      <c r="L13" s="77">
        <f t="shared" si="0"/>
        <v>97.9</v>
      </c>
      <c r="M13" s="78">
        <f t="shared" si="0"/>
        <v>22.6</v>
      </c>
      <c r="N13" s="79">
        <f t="shared" si="0"/>
        <v>91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254521</v>
      </c>
      <c r="D14" s="93">
        <v>40622</v>
      </c>
      <c r="E14" s="93">
        <v>295143</v>
      </c>
      <c r="F14" s="116"/>
      <c r="G14" s="116"/>
      <c r="H14" s="93">
        <v>245107</v>
      </c>
      <c r="I14" s="93">
        <v>8207</v>
      </c>
      <c r="J14" s="93">
        <v>253314</v>
      </c>
      <c r="K14" s="116"/>
      <c r="L14" s="77">
        <f t="shared" si="0"/>
        <v>96.3</v>
      </c>
      <c r="M14" s="78">
        <f t="shared" si="0"/>
        <v>20.2</v>
      </c>
      <c r="N14" s="79">
        <f t="shared" si="0"/>
        <v>85.8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902147</v>
      </c>
      <c r="D15" s="93">
        <v>70504</v>
      </c>
      <c r="E15" s="93">
        <v>972651</v>
      </c>
      <c r="F15" s="116"/>
      <c r="G15" s="116"/>
      <c r="H15" s="93">
        <v>887791</v>
      </c>
      <c r="I15" s="93">
        <v>13318</v>
      </c>
      <c r="J15" s="93">
        <v>901109</v>
      </c>
      <c r="K15" s="116"/>
      <c r="L15" s="77">
        <f t="shared" si="0"/>
        <v>98.4</v>
      </c>
      <c r="M15" s="78">
        <f t="shared" si="0"/>
        <v>18.899999999999999</v>
      </c>
      <c r="N15" s="79">
        <f t="shared" si="0"/>
        <v>92.6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385907</v>
      </c>
      <c r="D16" s="93">
        <v>23698</v>
      </c>
      <c r="E16" s="93">
        <v>409605</v>
      </c>
      <c r="F16" s="116"/>
      <c r="G16" s="116"/>
      <c r="H16" s="93">
        <v>381384</v>
      </c>
      <c r="I16" s="93">
        <v>4594</v>
      </c>
      <c r="J16" s="93">
        <v>385978</v>
      </c>
      <c r="K16" s="116"/>
      <c r="L16" s="77">
        <f t="shared" si="0"/>
        <v>98.8</v>
      </c>
      <c r="M16" s="78">
        <f t="shared" si="0"/>
        <v>19.399999999999999</v>
      </c>
      <c r="N16" s="79">
        <f t="shared" si="0"/>
        <v>94.2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191526</v>
      </c>
      <c r="D17" s="93">
        <v>10438</v>
      </c>
      <c r="E17" s="93">
        <v>201964</v>
      </c>
      <c r="F17" s="116"/>
      <c r="G17" s="116"/>
      <c r="H17" s="93">
        <v>189727</v>
      </c>
      <c r="I17" s="93">
        <v>2719</v>
      </c>
      <c r="J17" s="93">
        <v>192446</v>
      </c>
      <c r="K17" s="116"/>
      <c r="L17" s="77">
        <f>IF(C17&gt;0,ROUND(H17/C17*100,1),"-")</f>
        <v>99.1</v>
      </c>
      <c r="M17" s="78">
        <f>IF(D17&gt;0,ROUND(I17/D17*100,1),"-")</f>
        <v>26</v>
      </c>
      <c r="N17" s="79">
        <f>IF(E17&gt;0,ROUND(J17/E17*100,1),"-")</f>
        <v>95.3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93440</v>
      </c>
      <c r="D18" s="93">
        <v>8516</v>
      </c>
      <c r="E18" s="93">
        <v>101956</v>
      </c>
      <c r="F18" s="116"/>
      <c r="G18" s="116"/>
      <c r="H18" s="93">
        <v>91796</v>
      </c>
      <c r="I18" s="93">
        <v>1383</v>
      </c>
      <c r="J18" s="93">
        <v>93179</v>
      </c>
      <c r="K18" s="116"/>
      <c r="L18" s="77">
        <f t="shared" si="0"/>
        <v>98.2</v>
      </c>
      <c r="M18" s="78">
        <f t="shared" si="0"/>
        <v>16.2</v>
      </c>
      <c r="N18" s="79">
        <f t="shared" si="0"/>
        <v>91.4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256907</v>
      </c>
      <c r="D19" s="93">
        <v>42460</v>
      </c>
      <c r="E19" s="93">
        <v>299367</v>
      </c>
      <c r="F19" s="116"/>
      <c r="G19" s="116"/>
      <c r="H19" s="93">
        <v>251284</v>
      </c>
      <c r="I19" s="93">
        <v>8385</v>
      </c>
      <c r="J19" s="93">
        <v>259669</v>
      </c>
      <c r="K19" s="116"/>
      <c r="L19" s="77">
        <f t="shared" si="0"/>
        <v>97.8</v>
      </c>
      <c r="M19" s="78">
        <f t="shared" si="0"/>
        <v>19.7</v>
      </c>
      <c r="N19" s="79">
        <f t="shared" si="0"/>
        <v>86.7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88341</v>
      </c>
      <c r="D20" s="93">
        <v>2959</v>
      </c>
      <c r="E20" s="93">
        <v>91300</v>
      </c>
      <c r="F20" s="116"/>
      <c r="G20" s="116"/>
      <c r="H20" s="93">
        <v>88000</v>
      </c>
      <c r="I20" s="93">
        <v>1291</v>
      </c>
      <c r="J20" s="93">
        <v>89291</v>
      </c>
      <c r="K20" s="116"/>
      <c r="L20" s="80">
        <f t="shared" si="0"/>
        <v>99.6</v>
      </c>
      <c r="M20" s="81">
        <f t="shared" si="0"/>
        <v>43.6</v>
      </c>
      <c r="N20" s="82">
        <f t="shared" si="0"/>
        <v>97.8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116"/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231028</v>
      </c>
      <c r="D22" s="94">
        <v>11332</v>
      </c>
      <c r="E22" s="94">
        <v>242360</v>
      </c>
      <c r="F22" s="117"/>
      <c r="G22" s="117"/>
      <c r="H22" s="94">
        <v>229000</v>
      </c>
      <c r="I22" s="94">
        <v>3062</v>
      </c>
      <c r="J22" s="94">
        <v>232062</v>
      </c>
      <c r="K22" s="117"/>
      <c r="L22" s="95">
        <f t="shared" si="0"/>
        <v>99.1</v>
      </c>
      <c r="M22" s="96">
        <f t="shared" si="0"/>
        <v>27</v>
      </c>
      <c r="N22" s="97">
        <f t="shared" si="0"/>
        <v>95.8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6986374</v>
      </c>
      <c r="D23" s="85">
        <f>SUM(D9:D22)</f>
        <v>429663</v>
      </c>
      <c r="E23" s="85">
        <f>SUM(E9:E22)</f>
        <v>7416037</v>
      </c>
      <c r="F23" s="118"/>
      <c r="G23" s="118"/>
      <c r="H23" s="85">
        <f>SUM(H9:H22)</f>
        <v>6889681</v>
      </c>
      <c r="I23" s="85">
        <f>SUM(I9:I22)</f>
        <v>107136</v>
      </c>
      <c r="J23" s="85">
        <f>SUM(J9:J22)</f>
        <v>6996817</v>
      </c>
      <c r="K23" s="118"/>
      <c r="L23" s="86">
        <f t="shared" si="0"/>
        <v>98.6</v>
      </c>
      <c r="M23" s="87">
        <f t="shared" si="0"/>
        <v>24.9</v>
      </c>
      <c r="N23" s="88">
        <f t="shared" si="0"/>
        <v>94.3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100224</v>
      </c>
      <c r="D24" s="71">
        <v>4517</v>
      </c>
      <c r="E24" s="71">
        <v>104741</v>
      </c>
      <c r="F24" s="115"/>
      <c r="G24" s="115"/>
      <c r="H24" s="71">
        <v>98776</v>
      </c>
      <c r="I24" s="71">
        <v>743</v>
      </c>
      <c r="J24" s="71">
        <v>99519</v>
      </c>
      <c r="K24" s="115"/>
      <c r="L24" s="72">
        <f t="shared" si="0"/>
        <v>98.6</v>
      </c>
      <c r="M24" s="73">
        <f t="shared" si="0"/>
        <v>16.399999999999999</v>
      </c>
      <c r="N24" s="74">
        <f t="shared" si="0"/>
        <v>95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116"/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116"/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116"/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144289</v>
      </c>
      <c r="D28" s="76">
        <v>870</v>
      </c>
      <c r="E28" s="76">
        <v>145159</v>
      </c>
      <c r="F28" s="116"/>
      <c r="G28" s="116"/>
      <c r="H28" s="76">
        <v>143983</v>
      </c>
      <c r="I28" s="76">
        <v>248</v>
      </c>
      <c r="J28" s="76">
        <v>144231</v>
      </c>
      <c r="K28" s="116"/>
      <c r="L28" s="77">
        <f t="shared" si="0"/>
        <v>99.8</v>
      </c>
      <c r="M28" s="78">
        <f t="shared" si="0"/>
        <v>28.5</v>
      </c>
      <c r="N28" s="79">
        <f t="shared" si="0"/>
        <v>99.4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1911</v>
      </c>
      <c r="E29" s="76">
        <v>1911</v>
      </c>
      <c r="F29" s="116"/>
      <c r="G29" s="116"/>
      <c r="H29" s="76">
        <v>0</v>
      </c>
      <c r="I29" s="76">
        <v>286</v>
      </c>
      <c r="J29" s="76">
        <v>286</v>
      </c>
      <c r="K29" s="116"/>
      <c r="L29" s="77" t="str">
        <f t="shared" si="0"/>
        <v>-</v>
      </c>
      <c r="M29" s="78">
        <f t="shared" si="0"/>
        <v>15</v>
      </c>
      <c r="N29" s="79">
        <f t="shared" si="0"/>
        <v>15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116"/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116"/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68662</v>
      </c>
      <c r="D32" s="76">
        <v>1894</v>
      </c>
      <c r="E32" s="76">
        <v>70556</v>
      </c>
      <c r="F32" s="116"/>
      <c r="G32" s="116"/>
      <c r="H32" s="76">
        <v>67974</v>
      </c>
      <c r="I32" s="76">
        <v>699</v>
      </c>
      <c r="J32" s="76">
        <v>68673</v>
      </c>
      <c r="K32" s="116"/>
      <c r="L32" s="77">
        <f t="shared" ref="L32:N36" si="1">IF(C32&gt;0,ROUND(H32/C32*100,1),"-")</f>
        <v>99</v>
      </c>
      <c r="M32" s="78">
        <f t="shared" si="1"/>
        <v>36.9</v>
      </c>
      <c r="N32" s="79">
        <f t="shared" si="1"/>
        <v>97.3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116"/>
      <c r="H33" s="76">
        <v>0</v>
      </c>
      <c r="I33" s="76">
        <v>0</v>
      </c>
      <c r="J33" s="76">
        <v>0</v>
      </c>
      <c r="K33" s="116"/>
      <c r="L33" s="77" t="str">
        <f t="shared" si="1"/>
        <v>-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0</v>
      </c>
      <c r="E34" s="76">
        <v>0</v>
      </c>
      <c r="F34" s="116"/>
      <c r="G34" s="116"/>
      <c r="H34" s="76">
        <v>0</v>
      </c>
      <c r="I34" s="76">
        <v>0</v>
      </c>
      <c r="J34" s="76">
        <v>0</v>
      </c>
      <c r="K34" s="116"/>
      <c r="L34" s="77" t="str">
        <f t="shared" si="1"/>
        <v>-</v>
      </c>
      <c r="M34" s="78" t="str">
        <f t="shared" si="1"/>
        <v>-</v>
      </c>
      <c r="N34" s="79" t="str">
        <f t="shared" si="1"/>
        <v>-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313175</v>
      </c>
      <c r="D35" s="85">
        <f>SUM(D24:D34)</f>
        <v>9192</v>
      </c>
      <c r="E35" s="85">
        <f>SUM(E24:E34)</f>
        <v>322367</v>
      </c>
      <c r="F35" s="119"/>
      <c r="G35" s="119"/>
      <c r="H35" s="85">
        <f>SUM(H24:H34)</f>
        <v>310733</v>
      </c>
      <c r="I35" s="85">
        <f>SUM(I24:I34)</f>
        <v>1976</v>
      </c>
      <c r="J35" s="85">
        <f>SUM(J24:J34)</f>
        <v>312709</v>
      </c>
      <c r="K35" s="119"/>
      <c r="L35" s="86">
        <f t="shared" si="1"/>
        <v>99.2</v>
      </c>
      <c r="M35" s="87">
        <f t="shared" si="1"/>
        <v>21.5</v>
      </c>
      <c r="N35" s="88">
        <f t="shared" si="1"/>
        <v>97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2">SUM(C35,C23)</f>
        <v>7299549</v>
      </c>
      <c r="D36" s="89">
        <f t="shared" si="2"/>
        <v>438855</v>
      </c>
      <c r="E36" s="89">
        <f t="shared" si="2"/>
        <v>7738404</v>
      </c>
      <c r="F36" s="120"/>
      <c r="G36" s="120"/>
      <c r="H36" s="89">
        <f t="shared" si="2"/>
        <v>7200414</v>
      </c>
      <c r="I36" s="89">
        <f t="shared" si="2"/>
        <v>109112</v>
      </c>
      <c r="J36" s="89">
        <f t="shared" si="2"/>
        <v>7309526</v>
      </c>
      <c r="K36" s="120"/>
      <c r="L36" s="90">
        <f t="shared" si="1"/>
        <v>98.6</v>
      </c>
      <c r="M36" s="91">
        <f t="shared" si="1"/>
        <v>24.9</v>
      </c>
      <c r="N36" s="92">
        <f t="shared" si="1"/>
        <v>94.5</v>
      </c>
    </row>
    <row r="38" spans="1:14" x14ac:dyDescent="0.15">
      <c r="B38" s="1" t="s">
        <v>389</v>
      </c>
      <c r="C38" s="1">
        <v>7299549</v>
      </c>
      <c r="D38" s="1">
        <v>438855</v>
      </c>
      <c r="E38" s="1">
        <v>7738404</v>
      </c>
      <c r="F38" s="1">
        <v>0</v>
      </c>
      <c r="G38" s="1">
        <v>0</v>
      </c>
      <c r="H38" s="1">
        <v>7200414</v>
      </c>
      <c r="I38" s="1">
        <v>109112</v>
      </c>
      <c r="J38" s="1">
        <v>7309526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186</v>
      </c>
      <c r="D3" s="8" t="s">
        <v>61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62</v>
      </c>
      <c r="D8" s="41" t="s">
        <v>63</v>
      </c>
      <c r="E8" s="41" t="s">
        <v>64</v>
      </c>
      <c r="F8" s="41" t="s">
        <v>65</v>
      </c>
      <c r="G8" s="41" t="s">
        <v>66</v>
      </c>
      <c r="H8" s="41" t="s">
        <v>67</v>
      </c>
      <c r="I8" s="41" t="s">
        <v>68</v>
      </c>
      <c r="J8" s="41" t="s">
        <v>69</v>
      </c>
      <c r="K8" s="41" t="s">
        <v>70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26">
        <v>44046968</v>
      </c>
      <c r="D9" s="126">
        <v>1206221</v>
      </c>
      <c r="E9" s="126">
        <v>45253189</v>
      </c>
      <c r="F9" s="126">
        <v>2051514</v>
      </c>
      <c r="G9" s="115"/>
      <c r="H9" s="126">
        <v>43647799</v>
      </c>
      <c r="I9" s="126">
        <v>380565</v>
      </c>
      <c r="J9" s="126">
        <v>44028364</v>
      </c>
      <c r="K9" s="126">
        <v>2045360</v>
      </c>
      <c r="L9" s="72">
        <f t="shared" ref="L9:N31" si="0">IF(C9&gt;0,ROUND(H9/C9*100,1),"-")</f>
        <v>99.1</v>
      </c>
      <c r="M9" s="73">
        <f t="shared" si="0"/>
        <v>31.6</v>
      </c>
      <c r="N9" s="74">
        <f t="shared" si="0"/>
        <v>97.3</v>
      </c>
    </row>
    <row r="10" spans="1:247" s="21" customFormat="1" ht="24.95" customHeight="1" x14ac:dyDescent="0.2">
      <c r="A10" s="46">
        <v>2</v>
      </c>
      <c r="B10" s="47" t="s">
        <v>34</v>
      </c>
      <c r="C10" s="128">
        <v>8762218</v>
      </c>
      <c r="D10" s="128">
        <v>407964</v>
      </c>
      <c r="E10" s="128">
        <v>9170182</v>
      </c>
      <c r="F10" s="128">
        <v>267047</v>
      </c>
      <c r="G10" s="116"/>
      <c r="H10" s="128">
        <v>8637295</v>
      </c>
      <c r="I10" s="128">
        <v>117694</v>
      </c>
      <c r="J10" s="128">
        <v>8754989</v>
      </c>
      <c r="K10" s="128">
        <v>265712</v>
      </c>
      <c r="L10" s="77">
        <f t="shared" si="0"/>
        <v>98.6</v>
      </c>
      <c r="M10" s="78">
        <f t="shared" si="0"/>
        <v>28.8</v>
      </c>
      <c r="N10" s="79">
        <f t="shared" si="0"/>
        <v>95.5</v>
      </c>
    </row>
    <row r="11" spans="1:247" s="21" customFormat="1" ht="24.95" customHeight="1" x14ac:dyDescent="0.2">
      <c r="A11" s="46">
        <v>3</v>
      </c>
      <c r="B11" s="47" t="s">
        <v>35</v>
      </c>
      <c r="C11" s="128">
        <v>10023032</v>
      </c>
      <c r="D11" s="128">
        <v>588869</v>
      </c>
      <c r="E11" s="128">
        <v>10611901</v>
      </c>
      <c r="F11" s="128">
        <v>405240</v>
      </c>
      <c r="G11" s="116"/>
      <c r="H11" s="128">
        <v>9897495</v>
      </c>
      <c r="I11" s="128">
        <v>121283</v>
      </c>
      <c r="J11" s="128">
        <v>10018778</v>
      </c>
      <c r="K11" s="128">
        <v>403928</v>
      </c>
      <c r="L11" s="77">
        <f t="shared" si="0"/>
        <v>98.7</v>
      </c>
      <c r="M11" s="78">
        <f t="shared" si="0"/>
        <v>20.6</v>
      </c>
      <c r="N11" s="79">
        <f t="shared" si="0"/>
        <v>94.4</v>
      </c>
    </row>
    <row r="12" spans="1:247" s="21" customFormat="1" ht="24.95" customHeight="1" x14ac:dyDescent="0.2">
      <c r="A12" s="46">
        <v>4</v>
      </c>
      <c r="B12" s="47" t="s">
        <v>36</v>
      </c>
      <c r="C12" s="128">
        <v>7565272</v>
      </c>
      <c r="D12" s="128">
        <v>215316</v>
      </c>
      <c r="E12" s="128">
        <v>7780588</v>
      </c>
      <c r="F12" s="128">
        <v>317166</v>
      </c>
      <c r="G12" s="116"/>
      <c r="H12" s="128">
        <v>7497792</v>
      </c>
      <c r="I12" s="128">
        <v>70563</v>
      </c>
      <c r="J12" s="128">
        <v>7568355</v>
      </c>
      <c r="K12" s="128">
        <v>316577</v>
      </c>
      <c r="L12" s="77">
        <f t="shared" si="0"/>
        <v>99.1</v>
      </c>
      <c r="M12" s="78">
        <f t="shared" si="0"/>
        <v>32.799999999999997</v>
      </c>
      <c r="N12" s="79">
        <f t="shared" si="0"/>
        <v>97.3</v>
      </c>
    </row>
    <row r="13" spans="1:247" s="21" customFormat="1" ht="24.95" customHeight="1" x14ac:dyDescent="0.2">
      <c r="A13" s="46">
        <v>5</v>
      </c>
      <c r="B13" s="47" t="s">
        <v>37</v>
      </c>
      <c r="C13" s="128">
        <v>6211427</v>
      </c>
      <c r="D13" s="128">
        <v>278255</v>
      </c>
      <c r="E13" s="128">
        <v>6489682</v>
      </c>
      <c r="F13" s="128">
        <v>257213</v>
      </c>
      <c r="G13" s="116"/>
      <c r="H13" s="128">
        <v>6147572</v>
      </c>
      <c r="I13" s="128">
        <v>75255</v>
      </c>
      <c r="J13" s="128">
        <v>6222827</v>
      </c>
      <c r="K13" s="128">
        <v>256184</v>
      </c>
      <c r="L13" s="77">
        <f t="shared" si="0"/>
        <v>99</v>
      </c>
      <c r="M13" s="78">
        <f t="shared" si="0"/>
        <v>27</v>
      </c>
      <c r="N13" s="79">
        <f t="shared" si="0"/>
        <v>95.9</v>
      </c>
    </row>
    <row r="14" spans="1:247" s="21" customFormat="1" ht="24.95" customHeight="1" x14ac:dyDescent="0.2">
      <c r="A14" s="46">
        <v>6</v>
      </c>
      <c r="B14" s="47" t="s">
        <v>38</v>
      </c>
      <c r="C14" s="128">
        <v>4583254</v>
      </c>
      <c r="D14" s="128">
        <v>169391</v>
      </c>
      <c r="E14" s="128">
        <v>4752645</v>
      </c>
      <c r="F14" s="128">
        <v>157896</v>
      </c>
      <c r="G14" s="116"/>
      <c r="H14" s="128">
        <v>4512722</v>
      </c>
      <c r="I14" s="128">
        <v>82684</v>
      </c>
      <c r="J14" s="128">
        <v>4595406</v>
      </c>
      <c r="K14" s="128">
        <v>157264</v>
      </c>
      <c r="L14" s="77">
        <f t="shared" si="0"/>
        <v>98.5</v>
      </c>
      <c r="M14" s="78">
        <f t="shared" si="0"/>
        <v>48.8</v>
      </c>
      <c r="N14" s="79">
        <f t="shared" si="0"/>
        <v>96.7</v>
      </c>
    </row>
    <row r="15" spans="1:247" s="21" customFormat="1" ht="24.95" customHeight="1" x14ac:dyDescent="0.2">
      <c r="A15" s="46">
        <v>7</v>
      </c>
      <c r="B15" s="47" t="s">
        <v>39</v>
      </c>
      <c r="C15" s="128">
        <v>13377060</v>
      </c>
      <c r="D15" s="128">
        <v>758457</v>
      </c>
      <c r="E15" s="128">
        <v>14135517</v>
      </c>
      <c r="F15" s="128">
        <v>762211</v>
      </c>
      <c r="G15" s="116"/>
      <c r="H15" s="128">
        <v>13190070</v>
      </c>
      <c r="I15" s="128">
        <v>157675</v>
      </c>
      <c r="J15" s="128">
        <v>13347745</v>
      </c>
      <c r="K15" s="128">
        <v>759925</v>
      </c>
      <c r="L15" s="77">
        <f t="shared" si="0"/>
        <v>98.6</v>
      </c>
      <c r="M15" s="78">
        <f t="shared" si="0"/>
        <v>20.8</v>
      </c>
      <c r="N15" s="79">
        <f t="shared" si="0"/>
        <v>94.4</v>
      </c>
    </row>
    <row r="16" spans="1:247" s="21" customFormat="1" ht="24.95" customHeight="1" x14ac:dyDescent="0.2">
      <c r="A16" s="46">
        <v>8</v>
      </c>
      <c r="B16" s="47" t="s">
        <v>40</v>
      </c>
      <c r="C16" s="128">
        <v>5190187</v>
      </c>
      <c r="D16" s="128">
        <v>233200</v>
      </c>
      <c r="E16" s="128">
        <v>5423387</v>
      </c>
      <c r="F16" s="128">
        <v>208979</v>
      </c>
      <c r="G16" s="116"/>
      <c r="H16" s="128">
        <v>5133495</v>
      </c>
      <c r="I16" s="128">
        <v>60195</v>
      </c>
      <c r="J16" s="128">
        <v>5193690</v>
      </c>
      <c r="K16" s="128">
        <v>208561</v>
      </c>
      <c r="L16" s="77">
        <f t="shared" si="0"/>
        <v>98.9</v>
      </c>
      <c r="M16" s="78">
        <f t="shared" si="0"/>
        <v>25.8</v>
      </c>
      <c r="N16" s="79">
        <f t="shared" si="0"/>
        <v>95.8</v>
      </c>
    </row>
    <row r="17" spans="1:14" s="21" customFormat="1" ht="24.95" customHeight="1" x14ac:dyDescent="0.2">
      <c r="A17" s="46">
        <v>9</v>
      </c>
      <c r="B17" s="47" t="s">
        <v>208</v>
      </c>
      <c r="C17" s="128">
        <v>4586537</v>
      </c>
      <c r="D17" s="128">
        <v>110770</v>
      </c>
      <c r="E17" s="128">
        <v>4697307</v>
      </c>
      <c r="F17" s="128">
        <v>209456</v>
      </c>
      <c r="G17" s="116"/>
      <c r="H17" s="128">
        <v>4555650</v>
      </c>
      <c r="I17" s="128">
        <v>46203</v>
      </c>
      <c r="J17" s="128">
        <v>4601853</v>
      </c>
      <c r="K17" s="128">
        <v>209226</v>
      </c>
      <c r="L17" s="77">
        <f>IF(C17&gt;0,ROUND(H17/C17*100,1),"-")</f>
        <v>99.3</v>
      </c>
      <c r="M17" s="78">
        <f>IF(D17&gt;0,ROUND(I17/D17*100,1),"-")</f>
        <v>41.7</v>
      </c>
      <c r="N17" s="79">
        <f>IF(E17&gt;0,ROUND(J17/E17*100,1),"-")</f>
        <v>98</v>
      </c>
    </row>
    <row r="18" spans="1:14" s="21" customFormat="1" ht="24.95" customHeight="1" x14ac:dyDescent="0.2">
      <c r="A18" s="46">
        <v>10</v>
      </c>
      <c r="B18" s="47" t="s">
        <v>205</v>
      </c>
      <c r="C18" s="128">
        <v>1905503</v>
      </c>
      <c r="D18" s="128">
        <v>80024</v>
      </c>
      <c r="E18" s="128">
        <v>1985527</v>
      </c>
      <c r="F18" s="128">
        <v>61774</v>
      </c>
      <c r="G18" s="116"/>
      <c r="H18" s="128">
        <v>1881379</v>
      </c>
      <c r="I18" s="128">
        <v>28817</v>
      </c>
      <c r="J18" s="128">
        <v>1910196</v>
      </c>
      <c r="K18" s="128">
        <v>61642</v>
      </c>
      <c r="L18" s="77">
        <f t="shared" si="0"/>
        <v>98.7</v>
      </c>
      <c r="M18" s="78">
        <f t="shared" si="0"/>
        <v>36</v>
      </c>
      <c r="N18" s="79">
        <f t="shared" si="0"/>
        <v>96.2</v>
      </c>
    </row>
    <row r="19" spans="1:14" s="21" customFormat="1" ht="24.95" customHeight="1" x14ac:dyDescent="0.2">
      <c r="A19" s="46">
        <v>11</v>
      </c>
      <c r="B19" s="47" t="s">
        <v>206</v>
      </c>
      <c r="C19" s="128">
        <v>7862433</v>
      </c>
      <c r="D19" s="128">
        <v>424786</v>
      </c>
      <c r="E19" s="128">
        <v>8287219</v>
      </c>
      <c r="F19" s="128">
        <v>342589</v>
      </c>
      <c r="G19" s="116"/>
      <c r="H19" s="128">
        <v>7763453</v>
      </c>
      <c r="I19" s="128">
        <v>130449</v>
      </c>
      <c r="J19" s="128">
        <v>7893902</v>
      </c>
      <c r="K19" s="128">
        <v>341219</v>
      </c>
      <c r="L19" s="77">
        <f t="shared" si="0"/>
        <v>98.7</v>
      </c>
      <c r="M19" s="78">
        <f t="shared" si="0"/>
        <v>30.7</v>
      </c>
      <c r="N19" s="79">
        <f t="shared" si="0"/>
        <v>95.3</v>
      </c>
    </row>
    <row r="20" spans="1:14" s="21" customFormat="1" ht="24.95" customHeight="1" x14ac:dyDescent="0.2">
      <c r="A20" s="48">
        <v>12</v>
      </c>
      <c r="B20" s="49" t="s">
        <v>207</v>
      </c>
      <c r="C20" s="128">
        <v>2863741</v>
      </c>
      <c r="D20" s="128">
        <v>76173</v>
      </c>
      <c r="E20" s="128">
        <v>2939914</v>
      </c>
      <c r="F20" s="128">
        <v>108740</v>
      </c>
      <c r="G20" s="116"/>
      <c r="H20" s="128">
        <v>2844776</v>
      </c>
      <c r="I20" s="128">
        <v>35125</v>
      </c>
      <c r="J20" s="128">
        <v>2879901</v>
      </c>
      <c r="K20" s="128">
        <v>108693</v>
      </c>
      <c r="L20" s="80">
        <f t="shared" si="0"/>
        <v>99.3</v>
      </c>
      <c r="M20" s="81">
        <f t="shared" si="0"/>
        <v>46.1</v>
      </c>
      <c r="N20" s="82">
        <f t="shared" si="0"/>
        <v>98</v>
      </c>
    </row>
    <row r="21" spans="1:14" s="21" customFormat="1" ht="24.95" customHeight="1" x14ac:dyDescent="0.2">
      <c r="A21" s="46">
        <v>13</v>
      </c>
      <c r="B21" s="47" t="s">
        <v>338</v>
      </c>
      <c r="C21" s="128">
        <v>1336673</v>
      </c>
      <c r="D21" s="128">
        <v>50489</v>
      </c>
      <c r="E21" s="128">
        <v>1387162</v>
      </c>
      <c r="F21" s="128">
        <v>38595</v>
      </c>
      <c r="G21" s="116"/>
      <c r="H21" s="128">
        <v>1326479</v>
      </c>
      <c r="I21" s="128">
        <v>13765</v>
      </c>
      <c r="J21" s="128">
        <v>1340244</v>
      </c>
      <c r="K21" s="128">
        <v>38525</v>
      </c>
      <c r="L21" s="80">
        <f t="shared" ref="L21:N22" si="1">IF(C21&gt;0,ROUND(H21/C21*100,1),"-")</f>
        <v>99.2</v>
      </c>
      <c r="M21" s="81">
        <f t="shared" si="1"/>
        <v>27.3</v>
      </c>
      <c r="N21" s="82">
        <f t="shared" si="1"/>
        <v>96.6</v>
      </c>
    </row>
    <row r="22" spans="1:14" s="21" customFormat="1" ht="24.95" customHeight="1" x14ac:dyDescent="0.2">
      <c r="A22" s="46">
        <v>14</v>
      </c>
      <c r="B22" s="50" t="s">
        <v>339</v>
      </c>
      <c r="C22" s="131">
        <v>4685056</v>
      </c>
      <c r="D22" s="131">
        <v>104185</v>
      </c>
      <c r="E22" s="131">
        <v>4789241</v>
      </c>
      <c r="F22" s="131">
        <v>126530</v>
      </c>
      <c r="G22" s="117"/>
      <c r="H22" s="131">
        <v>4654852</v>
      </c>
      <c r="I22" s="131">
        <v>36737</v>
      </c>
      <c r="J22" s="131">
        <v>4691589</v>
      </c>
      <c r="K22" s="131">
        <v>126277</v>
      </c>
      <c r="L22" s="80">
        <f t="shared" si="1"/>
        <v>99.4</v>
      </c>
      <c r="M22" s="81">
        <f t="shared" si="1"/>
        <v>35.299999999999997</v>
      </c>
      <c r="N22" s="82">
        <f t="shared" si="1"/>
        <v>98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122999361</v>
      </c>
      <c r="D23" s="85">
        <f>SUM(D9:D22)</f>
        <v>4704100</v>
      </c>
      <c r="E23" s="85">
        <f>SUM(E9:E22)</f>
        <v>127703461</v>
      </c>
      <c r="F23" s="85">
        <f>SUM(F9:F22)</f>
        <v>5314950</v>
      </c>
      <c r="G23" s="118"/>
      <c r="H23" s="85">
        <f>SUM(H9:H22)</f>
        <v>121690829</v>
      </c>
      <c r="I23" s="85">
        <f>SUM(I9:I22)</f>
        <v>1357010</v>
      </c>
      <c r="J23" s="85">
        <f>SUM(J9:J22)</f>
        <v>123047839</v>
      </c>
      <c r="K23" s="85">
        <f>SUM(K9:K22)</f>
        <v>5299093</v>
      </c>
      <c r="L23" s="86">
        <f t="shared" si="0"/>
        <v>98.9</v>
      </c>
      <c r="M23" s="87">
        <f t="shared" si="0"/>
        <v>28.8</v>
      </c>
      <c r="N23" s="88">
        <f t="shared" si="0"/>
        <v>96.4</v>
      </c>
    </row>
    <row r="24" spans="1:14" s="21" customFormat="1" ht="24.95" customHeight="1" x14ac:dyDescent="0.2">
      <c r="A24" s="44">
        <v>15</v>
      </c>
      <c r="B24" s="45" t="s">
        <v>41</v>
      </c>
      <c r="C24" s="126">
        <v>2719635</v>
      </c>
      <c r="D24" s="126">
        <v>78763</v>
      </c>
      <c r="E24" s="126">
        <v>2798398</v>
      </c>
      <c r="F24" s="126">
        <v>185007</v>
      </c>
      <c r="G24" s="115"/>
      <c r="H24" s="126">
        <v>2698260</v>
      </c>
      <c r="I24" s="126">
        <v>21014</v>
      </c>
      <c r="J24" s="126">
        <v>2719274</v>
      </c>
      <c r="K24" s="126">
        <v>184896</v>
      </c>
      <c r="L24" s="72">
        <f t="shared" si="0"/>
        <v>99.2</v>
      </c>
      <c r="M24" s="73">
        <f t="shared" si="0"/>
        <v>26.7</v>
      </c>
      <c r="N24" s="74">
        <f t="shared" si="0"/>
        <v>97.2</v>
      </c>
    </row>
    <row r="25" spans="1:14" s="21" customFormat="1" ht="24.95" customHeight="1" x14ac:dyDescent="0.2">
      <c r="A25" s="46">
        <v>16</v>
      </c>
      <c r="B25" s="47" t="s">
        <v>387</v>
      </c>
      <c r="C25" s="128">
        <v>1123869</v>
      </c>
      <c r="D25" s="128">
        <v>62664</v>
      </c>
      <c r="E25" s="128">
        <v>1186533</v>
      </c>
      <c r="F25" s="128">
        <v>24255</v>
      </c>
      <c r="G25" s="116"/>
      <c r="H25" s="128">
        <v>1109800</v>
      </c>
      <c r="I25" s="128">
        <v>13698</v>
      </c>
      <c r="J25" s="128">
        <v>1123498</v>
      </c>
      <c r="K25" s="128">
        <v>24054</v>
      </c>
      <c r="L25" s="77">
        <f t="shared" si="0"/>
        <v>98.7</v>
      </c>
      <c r="M25" s="78">
        <f t="shared" si="0"/>
        <v>21.9</v>
      </c>
      <c r="N25" s="79">
        <f t="shared" si="0"/>
        <v>94.7</v>
      </c>
    </row>
    <row r="26" spans="1:14" s="21" customFormat="1" ht="24.95" customHeight="1" x14ac:dyDescent="0.2">
      <c r="A26" s="46">
        <v>17</v>
      </c>
      <c r="B26" s="47" t="s">
        <v>42</v>
      </c>
      <c r="C26" s="128">
        <v>568072</v>
      </c>
      <c r="D26" s="128">
        <v>21141</v>
      </c>
      <c r="E26" s="128">
        <v>589213</v>
      </c>
      <c r="F26" s="128">
        <v>8037</v>
      </c>
      <c r="G26" s="116"/>
      <c r="H26" s="128">
        <v>563025</v>
      </c>
      <c r="I26" s="128">
        <v>5686</v>
      </c>
      <c r="J26" s="128">
        <v>568711</v>
      </c>
      <c r="K26" s="128">
        <v>8029</v>
      </c>
      <c r="L26" s="77">
        <f t="shared" si="0"/>
        <v>99.1</v>
      </c>
      <c r="M26" s="78">
        <f t="shared" si="0"/>
        <v>26.9</v>
      </c>
      <c r="N26" s="79">
        <f t="shared" si="0"/>
        <v>96.5</v>
      </c>
    </row>
    <row r="27" spans="1:14" s="21" customFormat="1" ht="24.95" customHeight="1" x14ac:dyDescent="0.2">
      <c r="A27" s="46">
        <v>18</v>
      </c>
      <c r="B27" s="47" t="s">
        <v>43</v>
      </c>
      <c r="C27" s="128">
        <v>1253858</v>
      </c>
      <c r="D27" s="128">
        <v>30642</v>
      </c>
      <c r="E27" s="128">
        <v>1284500</v>
      </c>
      <c r="F27" s="128">
        <v>129501</v>
      </c>
      <c r="G27" s="116"/>
      <c r="H27" s="128">
        <v>1247062</v>
      </c>
      <c r="I27" s="128">
        <v>6879</v>
      </c>
      <c r="J27" s="128">
        <v>1253941</v>
      </c>
      <c r="K27" s="128">
        <v>129501</v>
      </c>
      <c r="L27" s="77">
        <f t="shared" si="0"/>
        <v>99.5</v>
      </c>
      <c r="M27" s="78">
        <f t="shared" si="0"/>
        <v>22.4</v>
      </c>
      <c r="N27" s="79">
        <f t="shared" si="0"/>
        <v>97.6</v>
      </c>
    </row>
    <row r="28" spans="1:14" s="21" customFormat="1" ht="24.95" customHeight="1" x14ac:dyDescent="0.2">
      <c r="A28" s="46">
        <v>19</v>
      </c>
      <c r="B28" s="47" t="s">
        <v>44</v>
      </c>
      <c r="C28" s="128">
        <v>1347357</v>
      </c>
      <c r="D28" s="128">
        <v>45885</v>
      </c>
      <c r="E28" s="128">
        <v>1393242</v>
      </c>
      <c r="F28" s="128">
        <v>111407</v>
      </c>
      <c r="G28" s="116"/>
      <c r="H28" s="128">
        <v>1338775</v>
      </c>
      <c r="I28" s="128">
        <v>12398</v>
      </c>
      <c r="J28" s="128">
        <v>1351173</v>
      </c>
      <c r="K28" s="128">
        <v>111296</v>
      </c>
      <c r="L28" s="77">
        <f t="shared" si="0"/>
        <v>99.4</v>
      </c>
      <c r="M28" s="78">
        <f t="shared" si="0"/>
        <v>27</v>
      </c>
      <c r="N28" s="79">
        <f t="shared" si="0"/>
        <v>97</v>
      </c>
    </row>
    <row r="29" spans="1:14" s="21" customFormat="1" ht="24.95" customHeight="1" x14ac:dyDescent="0.2">
      <c r="A29" s="46">
        <v>20</v>
      </c>
      <c r="B29" s="47" t="s">
        <v>45</v>
      </c>
      <c r="C29" s="128">
        <v>2881520</v>
      </c>
      <c r="D29" s="128">
        <v>97570</v>
      </c>
      <c r="E29" s="128">
        <v>2979090</v>
      </c>
      <c r="F29" s="128">
        <v>150981</v>
      </c>
      <c r="G29" s="116"/>
      <c r="H29" s="128">
        <v>2850845</v>
      </c>
      <c r="I29" s="128">
        <v>27760</v>
      </c>
      <c r="J29" s="128">
        <v>2878605</v>
      </c>
      <c r="K29" s="128">
        <v>150606</v>
      </c>
      <c r="L29" s="77">
        <f t="shared" si="0"/>
        <v>98.9</v>
      </c>
      <c r="M29" s="78">
        <f t="shared" si="0"/>
        <v>28.5</v>
      </c>
      <c r="N29" s="79">
        <f t="shared" si="0"/>
        <v>96.6</v>
      </c>
    </row>
    <row r="30" spans="1:14" s="21" customFormat="1" ht="24.95" customHeight="1" x14ac:dyDescent="0.2">
      <c r="A30" s="46">
        <v>21</v>
      </c>
      <c r="B30" s="47" t="s">
        <v>46</v>
      </c>
      <c r="C30" s="128">
        <v>1775523</v>
      </c>
      <c r="D30" s="128">
        <v>32407</v>
      </c>
      <c r="E30" s="128">
        <v>1807930</v>
      </c>
      <c r="F30" s="128">
        <v>70106</v>
      </c>
      <c r="G30" s="116"/>
      <c r="H30" s="128">
        <v>1761496</v>
      </c>
      <c r="I30" s="128">
        <v>6777</v>
      </c>
      <c r="J30" s="128">
        <v>1768273</v>
      </c>
      <c r="K30" s="128">
        <v>69896</v>
      </c>
      <c r="L30" s="77">
        <f t="shared" si="0"/>
        <v>99.2</v>
      </c>
      <c r="M30" s="78">
        <f t="shared" si="0"/>
        <v>20.9</v>
      </c>
      <c r="N30" s="79">
        <f t="shared" si="0"/>
        <v>97.8</v>
      </c>
    </row>
    <row r="31" spans="1:14" s="21" customFormat="1" ht="24.95" customHeight="1" x14ac:dyDescent="0.2">
      <c r="A31" s="46">
        <v>22</v>
      </c>
      <c r="B31" s="47" t="s">
        <v>47</v>
      </c>
      <c r="C31" s="128">
        <v>566175</v>
      </c>
      <c r="D31" s="128">
        <v>17883</v>
      </c>
      <c r="E31" s="128">
        <v>584058</v>
      </c>
      <c r="F31" s="128">
        <v>13119</v>
      </c>
      <c r="G31" s="116"/>
      <c r="H31" s="128">
        <v>563118</v>
      </c>
      <c r="I31" s="128">
        <v>7052</v>
      </c>
      <c r="J31" s="128">
        <v>570170</v>
      </c>
      <c r="K31" s="128">
        <v>13171</v>
      </c>
      <c r="L31" s="77">
        <f t="shared" si="0"/>
        <v>99.5</v>
      </c>
      <c r="M31" s="78">
        <f t="shared" si="0"/>
        <v>39.4</v>
      </c>
      <c r="N31" s="79">
        <f t="shared" si="0"/>
        <v>97.6</v>
      </c>
    </row>
    <row r="32" spans="1:14" s="21" customFormat="1" ht="24.95" customHeight="1" x14ac:dyDescent="0.2">
      <c r="A32" s="46">
        <v>23</v>
      </c>
      <c r="B32" s="47" t="s">
        <v>48</v>
      </c>
      <c r="C32" s="128">
        <v>1978151</v>
      </c>
      <c r="D32" s="128">
        <v>52244</v>
      </c>
      <c r="E32" s="128">
        <v>2030395</v>
      </c>
      <c r="F32" s="128">
        <v>52325</v>
      </c>
      <c r="G32" s="116"/>
      <c r="H32" s="128">
        <v>1962182</v>
      </c>
      <c r="I32" s="128">
        <v>19570</v>
      </c>
      <c r="J32" s="128">
        <v>1981752</v>
      </c>
      <c r="K32" s="128">
        <v>52163</v>
      </c>
      <c r="L32" s="77">
        <f t="shared" ref="L32:N36" si="2">IF(C32&gt;0,ROUND(H32/C32*100,1),"-")</f>
        <v>99.2</v>
      </c>
      <c r="M32" s="78">
        <f t="shared" si="2"/>
        <v>37.5</v>
      </c>
      <c r="N32" s="79">
        <f t="shared" si="2"/>
        <v>97.6</v>
      </c>
    </row>
    <row r="33" spans="1:14" s="21" customFormat="1" ht="24.95" customHeight="1" x14ac:dyDescent="0.2">
      <c r="A33" s="46">
        <v>24</v>
      </c>
      <c r="B33" s="47" t="s">
        <v>49</v>
      </c>
      <c r="C33" s="128">
        <v>1311869</v>
      </c>
      <c r="D33" s="128">
        <v>97759</v>
      </c>
      <c r="E33" s="128">
        <v>1409628</v>
      </c>
      <c r="F33" s="128">
        <v>26190</v>
      </c>
      <c r="G33" s="116"/>
      <c r="H33" s="128">
        <v>1294279</v>
      </c>
      <c r="I33" s="128">
        <v>29987</v>
      </c>
      <c r="J33" s="128">
        <v>1324266</v>
      </c>
      <c r="K33" s="128">
        <v>26216</v>
      </c>
      <c r="L33" s="77">
        <f t="shared" si="2"/>
        <v>98.7</v>
      </c>
      <c r="M33" s="78">
        <f t="shared" si="2"/>
        <v>30.7</v>
      </c>
      <c r="N33" s="79">
        <f t="shared" si="2"/>
        <v>93.9</v>
      </c>
    </row>
    <row r="34" spans="1:14" s="21" customFormat="1" ht="24.95" customHeight="1" x14ac:dyDescent="0.2">
      <c r="A34" s="46">
        <v>25</v>
      </c>
      <c r="B34" s="51" t="s">
        <v>340</v>
      </c>
      <c r="C34" s="128">
        <v>846366</v>
      </c>
      <c r="D34" s="128">
        <v>39046</v>
      </c>
      <c r="E34" s="128">
        <v>885412</v>
      </c>
      <c r="F34" s="128">
        <v>39482</v>
      </c>
      <c r="G34" s="116"/>
      <c r="H34" s="128">
        <v>836991</v>
      </c>
      <c r="I34" s="128">
        <v>11096</v>
      </c>
      <c r="J34" s="128">
        <v>848087</v>
      </c>
      <c r="K34" s="128">
        <v>39430</v>
      </c>
      <c r="L34" s="77">
        <f t="shared" si="2"/>
        <v>98.9</v>
      </c>
      <c r="M34" s="78">
        <f t="shared" si="2"/>
        <v>28.4</v>
      </c>
      <c r="N34" s="79">
        <f t="shared" si="2"/>
        <v>95.8</v>
      </c>
    </row>
    <row r="35" spans="1:14" s="21" customFormat="1" ht="24.95" customHeight="1" x14ac:dyDescent="0.2">
      <c r="A35" s="58"/>
      <c r="B35" s="59" t="s">
        <v>343</v>
      </c>
      <c r="C35" s="114">
        <f>SUM(C24:C34)</f>
        <v>16372395</v>
      </c>
      <c r="D35" s="114">
        <f>SUM(D24:D34)</f>
        <v>576004</v>
      </c>
      <c r="E35" s="114">
        <f>SUM(E24:E34)</f>
        <v>16948399</v>
      </c>
      <c r="F35" s="114">
        <f>SUM(F24:F34)</f>
        <v>810410</v>
      </c>
      <c r="G35" s="119"/>
      <c r="H35" s="114">
        <f>SUM(H24:H34)</f>
        <v>16225833</v>
      </c>
      <c r="I35" s="114">
        <f>SUM(I24:I34)</f>
        <v>161917</v>
      </c>
      <c r="J35" s="114">
        <f>SUM(J24:J34)</f>
        <v>16387750</v>
      </c>
      <c r="K35" s="114">
        <f>SUM(K24:K34)</f>
        <v>809258</v>
      </c>
      <c r="L35" s="86">
        <f t="shared" si="2"/>
        <v>99.1</v>
      </c>
      <c r="M35" s="87">
        <f t="shared" si="2"/>
        <v>28.1</v>
      </c>
      <c r="N35" s="88">
        <f t="shared" si="2"/>
        <v>96.7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3">SUM(C35,C23)</f>
        <v>139371756</v>
      </c>
      <c r="D36" s="89">
        <f t="shared" si="3"/>
        <v>5280104</v>
      </c>
      <c r="E36" s="89">
        <f t="shared" si="3"/>
        <v>144651860</v>
      </c>
      <c r="F36" s="89">
        <f t="shared" si="3"/>
        <v>6125360</v>
      </c>
      <c r="G36" s="120"/>
      <c r="H36" s="89">
        <f t="shared" si="3"/>
        <v>137916662</v>
      </c>
      <c r="I36" s="89">
        <f t="shared" si="3"/>
        <v>1518927</v>
      </c>
      <c r="J36" s="89">
        <f t="shared" si="3"/>
        <v>139435589</v>
      </c>
      <c r="K36" s="89">
        <f t="shared" si="3"/>
        <v>6108351</v>
      </c>
      <c r="L36" s="90">
        <f t="shared" si="2"/>
        <v>99</v>
      </c>
      <c r="M36" s="91">
        <f t="shared" si="2"/>
        <v>28.8</v>
      </c>
      <c r="N36" s="92">
        <f t="shared" si="2"/>
        <v>96.4</v>
      </c>
    </row>
    <row r="38" spans="1:14" x14ac:dyDescent="0.15">
      <c r="B38" s="1" t="s">
        <v>390</v>
      </c>
      <c r="C38" s="1">
        <v>139371756</v>
      </c>
      <c r="D38" s="1">
        <v>5280104</v>
      </c>
      <c r="E38" s="1">
        <v>144651860</v>
      </c>
      <c r="F38" s="1">
        <v>6125360</v>
      </c>
      <c r="G38" s="1">
        <v>0</v>
      </c>
      <c r="H38" s="1">
        <v>137916662</v>
      </c>
      <c r="I38" s="1">
        <v>1518927</v>
      </c>
      <c r="J38" s="1">
        <v>139435589</v>
      </c>
      <c r="K38" s="1">
        <v>6108351</v>
      </c>
    </row>
    <row r="39" spans="1:14" x14ac:dyDescent="0.15">
      <c r="B39" s="1" t="s">
        <v>392</v>
      </c>
      <c r="C39" s="1">
        <f>C36-C38</f>
        <v>0</v>
      </c>
      <c r="D39" s="1">
        <f t="shared" ref="D39:K39" si="4">D36-D38</f>
        <v>0</v>
      </c>
      <c r="E39" s="1">
        <f t="shared" si="4"/>
        <v>0</v>
      </c>
      <c r="F39" s="1">
        <f t="shared" si="4"/>
        <v>0</v>
      </c>
      <c r="G39" s="1">
        <f t="shared" si="4"/>
        <v>0</v>
      </c>
      <c r="H39" s="1">
        <f t="shared" si="4"/>
        <v>0</v>
      </c>
      <c r="I39" s="1">
        <f t="shared" si="4"/>
        <v>0</v>
      </c>
      <c r="J39" s="1">
        <f t="shared" si="4"/>
        <v>0</v>
      </c>
      <c r="K39" s="1">
        <f t="shared" si="4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399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381</v>
      </c>
      <c r="D3" s="8" t="s">
        <v>385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326</v>
      </c>
      <c r="D8" s="41" t="s">
        <v>327</v>
      </c>
      <c r="E8" s="41" t="s">
        <v>328</v>
      </c>
      <c r="F8" s="41" t="s">
        <v>199</v>
      </c>
      <c r="G8" s="41" t="s">
        <v>200</v>
      </c>
      <c r="H8" s="41" t="s">
        <v>201</v>
      </c>
      <c r="I8" s="41" t="s">
        <v>202</v>
      </c>
      <c r="J8" s="41" t="s">
        <v>203</v>
      </c>
      <c r="K8" s="41" t="s">
        <v>204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93040689</v>
      </c>
      <c r="D9" s="130">
        <v>2425538</v>
      </c>
      <c r="E9" s="130">
        <v>95466227</v>
      </c>
      <c r="F9" s="130">
        <v>2051514</v>
      </c>
      <c r="G9" s="130">
        <v>0</v>
      </c>
      <c r="H9" s="130">
        <v>92257174</v>
      </c>
      <c r="I9" s="130">
        <v>854347</v>
      </c>
      <c r="J9" s="130">
        <v>93111521</v>
      </c>
      <c r="K9" s="130">
        <v>2045360</v>
      </c>
      <c r="L9" s="72">
        <f t="shared" ref="L9:L31" si="0">IF(C9&gt;0,ROUND(H9/C9*100,1),"-")</f>
        <v>99.2</v>
      </c>
      <c r="M9" s="73">
        <f t="shared" ref="M9:M31" si="1">IF(D9&gt;0,ROUND(I9/D9*100,1),"-")</f>
        <v>35.200000000000003</v>
      </c>
      <c r="N9" s="74">
        <f t="shared" ref="N9:N31" si="2">IF(E9&gt;0,ROUND(J9/E9*100,1),"-")</f>
        <v>97.5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19728658</v>
      </c>
      <c r="D10" s="93">
        <v>1133006</v>
      </c>
      <c r="E10" s="93">
        <v>20861664</v>
      </c>
      <c r="F10" s="93">
        <v>267047</v>
      </c>
      <c r="G10" s="93">
        <v>0</v>
      </c>
      <c r="H10" s="93">
        <v>19438357</v>
      </c>
      <c r="I10" s="93">
        <v>289856</v>
      </c>
      <c r="J10" s="93">
        <v>19728213</v>
      </c>
      <c r="K10" s="93">
        <v>265712</v>
      </c>
      <c r="L10" s="77">
        <f t="shared" si="0"/>
        <v>98.5</v>
      </c>
      <c r="M10" s="78">
        <f t="shared" si="1"/>
        <v>25.6</v>
      </c>
      <c r="N10" s="79">
        <f t="shared" si="2"/>
        <v>94.6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22384144</v>
      </c>
      <c r="D11" s="93">
        <v>1426627</v>
      </c>
      <c r="E11" s="93">
        <v>23810771</v>
      </c>
      <c r="F11" s="93">
        <v>405240</v>
      </c>
      <c r="G11" s="93">
        <v>0</v>
      </c>
      <c r="H11" s="93">
        <v>22099737</v>
      </c>
      <c r="I11" s="93">
        <v>259794</v>
      </c>
      <c r="J11" s="93">
        <v>22359531</v>
      </c>
      <c r="K11" s="93">
        <v>403928</v>
      </c>
      <c r="L11" s="77">
        <f t="shared" si="0"/>
        <v>98.7</v>
      </c>
      <c r="M11" s="78">
        <f t="shared" si="1"/>
        <v>18.2</v>
      </c>
      <c r="N11" s="79">
        <f t="shared" si="2"/>
        <v>93.9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18119959</v>
      </c>
      <c r="D12" s="93">
        <v>469484</v>
      </c>
      <c r="E12" s="93">
        <v>18589443</v>
      </c>
      <c r="F12" s="93">
        <v>317166</v>
      </c>
      <c r="G12" s="93">
        <v>0</v>
      </c>
      <c r="H12" s="93">
        <v>17974944</v>
      </c>
      <c r="I12" s="93">
        <v>122033</v>
      </c>
      <c r="J12" s="93">
        <v>18096977</v>
      </c>
      <c r="K12" s="93">
        <v>316577</v>
      </c>
      <c r="L12" s="77">
        <f t="shared" si="0"/>
        <v>99.2</v>
      </c>
      <c r="M12" s="78">
        <f t="shared" si="1"/>
        <v>26</v>
      </c>
      <c r="N12" s="79">
        <f t="shared" si="2"/>
        <v>97.4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14481652</v>
      </c>
      <c r="D13" s="93">
        <v>891868</v>
      </c>
      <c r="E13" s="93">
        <v>15373520</v>
      </c>
      <c r="F13" s="93">
        <v>257213</v>
      </c>
      <c r="G13" s="93">
        <v>0</v>
      </c>
      <c r="H13" s="93">
        <v>14274903</v>
      </c>
      <c r="I13" s="93">
        <v>205640</v>
      </c>
      <c r="J13" s="93">
        <v>14480543</v>
      </c>
      <c r="K13" s="93">
        <v>256184</v>
      </c>
      <c r="L13" s="77">
        <f t="shared" si="0"/>
        <v>98.6</v>
      </c>
      <c r="M13" s="78">
        <f t="shared" si="1"/>
        <v>23.1</v>
      </c>
      <c r="N13" s="79">
        <f t="shared" si="2"/>
        <v>94.2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13342031</v>
      </c>
      <c r="D14" s="93">
        <v>886140</v>
      </c>
      <c r="E14" s="93">
        <v>14228171</v>
      </c>
      <c r="F14" s="93">
        <v>157896</v>
      </c>
      <c r="G14" s="93">
        <v>0</v>
      </c>
      <c r="H14" s="93">
        <v>13048523</v>
      </c>
      <c r="I14" s="93">
        <v>225021</v>
      </c>
      <c r="J14" s="93">
        <v>13273544</v>
      </c>
      <c r="K14" s="93">
        <v>157264</v>
      </c>
      <c r="L14" s="77">
        <f t="shared" si="0"/>
        <v>97.8</v>
      </c>
      <c r="M14" s="78">
        <f t="shared" si="1"/>
        <v>25.4</v>
      </c>
      <c r="N14" s="79">
        <f t="shared" si="2"/>
        <v>93.3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29346340</v>
      </c>
      <c r="D15" s="93">
        <v>1916116</v>
      </c>
      <c r="E15" s="93">
        <v>31262456</v>
      </c>
      <c r="F15" s="93">
        <v>762211</v>
      </c>
      <c r="G15" s="93">
        <v>0</v>
      </c>
      <c r="H15" s="93">
        <v>28921556</v>
      </c>
      <c r="I15" s="93">
        <v>376386</v>
      </c>
      <c r="J15" s="93">
        <v>29297942</v>
      </c>
      <c r="K15" s="93">
        <v>759925</v>
      </c>
      <c r="L15" s="77">
        <f t="shared" si="0"/>
        <v>98.6</v>
      </c>
      <c r="M15" s="78">
        <f t="shared" si="1"/>
        <v>19.600000000000001</v>
      </c>
      <c r="N15" s="79">
        <f t="shared" si="2"/>
        <v>93.7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12994917</v>
      </c>
      <c r="D16" s="93">
        <v>683062</v>
      </c>
      <c r="E16" s="93">
        <v>13677979</v>
      </c>
      <c r="F16" s="93">
        <v>208979</v>
      </c>
      <c r="G16" s="93">
        <v>0</v>
      </c>
      <c r="H16" s="93">
        <v>12848397</v>
      </c>
      <c r="I16" s="93">
        <v>147026</v>
      </c>
      <c r="J16" s="93">
        <v>12995423</v>
      </c>
      <c r="K16" s="93">
        <v>208561</v>
      </c>
      <c r="L16" s="77">
        <f t="shared" si="0"/>
        <v>98.9</v>
      </c>
      <c r="M16" s="78">
        <f t="shared" si="1"/>
        <v>21.5</v>
      </c>
      <c r="N16" s="79">
        <f t="shared" si="2"/>
        <v>95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10718082</v>
      </c>
      <c r="D17" s="93">
        <v>402478</v>
      </c>
      <c r="E17" s="93">
        <v>11120560</v>
      </c>
      <c r="F17" s="93">
        <v>209456</v>
      </c>
      <c r="G17" s="93">
        <v>0</v>
      </c>
      <c r="H17" s="93">
        <v>10630992</v>
      </c>
      <c r="I17" s="93">
        <v>122941</v>
      </c>
      <c r="J17" s="93">
        <v>10753933</v>
      </c>
      <c r="K17" s="93">
        <v>209226</v>
      </c>
      <c r="L17" s="77">
        <f>IF(C17&gt;0,ROUND(H17/C17*100,1),"-")</f>
        <v>99.2</v>
      </c>
      <c r="M17" s="78">
        <f>IF(D17&gt;0,ROUND(I17/D17*100,1),"-")</f>
        <v>30.5</v>
      </c>
      <c r="N17" s="79">
        <f>IF(E17&gt;0,ROUND(J17/E17*100,1),"-")</f>
        <v>96.7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4546121</v>
      </c>
      <c r="D18" s="93">
        <v>257534</v>
      </c>
      <c r="E18" s="93">
        <v>4803655</v>
      </c>
      <c r="F18" s="93">
        <v>61774</v>
      </c>
      <c r="G18" s="93">
        <v>0</v>
      </c>
      <c r="H18" s="93">
        <v>4489250</v>
      </c>
      <c r="I18" s="93">
        <v>56547</v>
      </c>
      <c r="J18" s="93">
        <v>4545797</v>
      </c>
      <c r="K18" s="93">
        <v>61642</v>
      </c>
      <c r="L18" s="77">
        <f t="shared" si="0"/>
        <v>98.7</v>
      </c>
      <c r="M18" s="78">
        <f t="shared" si="1"/>
        <v>22</v>
      </c>
      <c r="N18" s="79">
        <f t="shared" si="2"/>
        <v>94.6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19284551</v>
      </c>
      <c r="D19" s="93">
        <v>1509222</v>
      </c>
      <c r="E19" s="93">
        <v>20793773</v>
      </c>
      <c r="F19" s="93">
        <v>342589</v>
      </c>
      <c r="G19" s="93">
        <v>0</v>
      </c>
      <c r="H19" s="93">
        <v>19013207</v>
      </c>
      <c r="I19" s="93">
        <v>350515</v>
      </c>
      <c r="J19" s="93">
        <v>19363722</v>
      </c>
      <c r="K19" s="93">
        <v>341219</v>
      </c>
      <c r="L19" s="77">
        <f t="shared" si="0"/>
        <v>98.6</v>
      </c>
      <c r="M19" s="78">
        <f t="shared" si="1"/>
        <v>23.2</v>
      </c>
      <c r="N19" s="79">
        <f t="shared" si="2"/>
        <v>93.1</v>
      </c>
    </row>
    <row r="20" spans="1:14" s="21" customFormat="1" ht="24.95" customHeight="1" x14ac:dyDescent="0.2">
      <c r="A20" s="46">
        <v>12</v>
      </c>
      <c r="B20" s="49" t="s">
        <v>207</v>
      </c>
      <c r="C20" s="93">
        <v>6906474</v>
      </c>
      <c r="D20" s="93">
        <v>200712</v>
      </c>
      <c r="E20" s="93">
        <v>7107186</v>
      </c>
      <c r="F20" s="93">
        <v>108740</v>
      </c>
      <c r="G20" s="93">
        <v>0</v>
      </c>
      <c r="H20" s="93">
        <v>6872266</v>
      </c>
      <c r="I20" s="93">
        <v>89213</v>
      </c>
      <c r="J20" s="93">
        <v>6961479</v>
      </c>
      <c r="K20" s="93">
        <v>108693</v>
      </c>
      <c r="L20" s="80">
        <f t="shared" si="0"/>
        <v>99.5</v>
      </c>
      <c r="M20" s="81">
        <f t="shared" si="1"/>
        <v>44.4</v>
      </c>
      <c r="N20" s="82">
        <f t="shared" si="2"/>
        <v>97.9</v>
      </c>
    </row>
    <row r="21" spans="1:14" s="21" customFormat="1" ht="24.95" customHeight="1" x14ac:dyDescent="0.2">
      <c r="A21" s="62">
        <v>13</v>
      </c>
      <c r="B21" s="47" t="s">
        <v>338</v>
      </c>
      <c r="C21" s="93">
        <v>3275315</v>
      </c>
      <c r="D21" s="93">
        <v>553690</v>
      </c>
      <c r="E21" s="93">
        <v>3829005</v>
      </c>
      <c r="F21" s="93">
        <v>38595</v>
      </c>
      <c r="G21" s="93">
        <v>0</v>
      </c>
      <c r="H21" s="93">
        <v>3230553</v>
      </c>
      <c r="I21" s="93">
        <v>43417</v>
      </c>
      <c r="J21" s="93">
        <v>3273970</v>
      </c>
      <c r="K21" s="93">
        <v>38525</v>
      </c>
      <c r="L21" s="80">
        <f t="shared" ref="L21:N22" si="3">IF(C21&gt;0,ROUND(H21/C21*100,1),"-")</f>
        <v>98.6</v>
      </c>
      <c r="M21" s="81">
        <f t="shared" si="3"/>
        <v>7.8</v>
      </c>
      <c r="N21" s="82">
        <f t="shared" si="3"/>
        <v>85.5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9738705</v>
      </c>
      <c r="D22" s="94">
        <v>336394</v>
      </c>
      <c r="E22" s="94">
        <v>10075099</v>
      </c>
      <c r="F22" s="94">
        <v>126530</v>
      </c>
      <c r="G22" s="94">
        <v>0</v>
      </c>
      <c r="H22" s="94">
        <v>9667452</v>
      </c>
      <c r="I22" s="94">
        <v>93886</v>
      </c>
      <c r="J22" s="94">
        <v>9761338</v>
      </c>
      <c r="K22" s="94">
        <v>126277</v>
      </c>
      <c r="L22" s="80">
        <f t="shared" si="3"/>
        <v>99.3</v>
      </c>
      <c r="M22" s="81">
        <f t="shared" si="3"/>
        <v>27.9</v>
      </c>
      <c r="N22" s="82">
        <f t="shared" si="3"/>
        <v>96.9</v>
      </c>
    </row>
    <row r="23" spans="1:14" s="21" customFormat="1" ht="24.95" customHeight="1" x14ac:dyDescent="0.2">
      <c r="A23" s="58"/>
      <c r="B23" s="59" t="s">
        <v>342</v>
      </c>
      <c r="C23" s="85">
        <f t="shared" ref="C23:K23" si="4">SUM(C9:C22)</f>
        <v>277907638</v>
      </c>
      <c r="D23" s="85">
        <f t="shared" si="4"/>
        <v>13091871</v>
      </c>
      <c r="E23" s="85">
        <f t="shared" si="4"/>
        <v>290999509</v>
      </c>
      <c r="F23" s="85">
        <f t="shared" si="4"/>
        <v>5314950</v>
      </c>
      <c r="G23" s="85">
        <f t="shared" si="4"/>
        <v>0</v>
      </c>
      <c r="H23" s="85">
        <f t="shared" si="4"/>
        <v>274767311</v>
      </c>
      <c r="I23" s="85">
        <f t="shared" si="4"/>
        <v>3236622</v>
      </c>
      <c r="J23" s="85">
        <f t="shared" si="4"/>
        <v>278003933</v>
      </c>
      <c r="K23" s="85">
        <f t="shared" si="4"/>
        <v>5299093</v>
      </c>
      <c r="L23" s="86">
        <f t="shared" si="0"/>
        <v>98.9</v>
      </c>
      <c r="M23" s="87">
        <f t="shared" si="1"/>
        <v>24.7</v>
      </c>
      <c r="N23" s="88">
        <f t="shared" si="2"/>
        <v>95.5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6312182</v>
      </c>
      <c r="D24" s="71">
        <v>232608</v>
      </c>
      <c r="E24" s="71">
        <v>6544790</v>
      </c>
      <c r="F24" s="71">
        <v>185007</v>
      </c>
      <c r="G24" s="71">
        <v>0</v>
      </c>
      <c r="H24" s="71">
        <v>6245296</v>
      </c>
      <c r="I24" s="71">
        <v>45496</v>
      </c>
      <c r="J24" s="71">
        <v>6290792</v>
      </c>
      <c r="K24" s="71">
        <v>184896</v>
      </c>
      <c r="L24" s="72">
        <f t="shared" si="0"/>
        <v>98.9</v>
      </c>
      <c r="M24" s="73">
        <f t="shared" si="1"/>
        <v>19.600000000000001</v>
      </c>
      <c r="N24" s="74">
        <f t="shared" si="2"/>
        <v>96.1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2410375</v>
      </c>
      <c r="D25" s="76">
        <v>233789</v>
      </c>
      <c r="E25" s="76">
        <v>2644164</v>
      </c>
      <c r="F25" s="76">
        <v>24255</v>
      </c>
      <c r="G25" s="76">
        <v>0</v>
      </c>
      <c r="H25" s="76">
        <v>2368732</v>
      </c>
      <c r="I25" s="76">
        <v>36721</v>
      </c>
      <c r="J25" s="76">
        <v>2405453</v>
      </c>
      <c r="K25" s="76">
        <v>24054</v>
      </c>
      <c r="L25" s="77">
        <f t="shared" si="0"/>
        <v>98.3</v>
      </c>
      <c r="M25" s="78">
        <f t="shared" si="1"/>
        <v>15.7</v>
      </c>
      <c r="N25" s="79">
        <f t="shared" si="2"/>
        <v>91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1550069</v>
      </c>
      <c r="D26" s="76">
        <v>78542</v>
      </c>
      <c r="E26" s="76">
        <v>1628611</v>
      </c>
      <c r="F26" s="76">
        <v>8037</v>
      </c>
      <c r="G26" s="76">
        <v>0</v>
      </c>
      <c r="H26" s="76">
        <v>1526674</v>
      </c>
      <c r="I26" s="76">
        <v>15519</v>
      </c>
      <c r="J26" s="76">
        <v>1542193</v>
      </c>
      <c r="K26" s="76">
        <v>8029</v>
      </c>
      <c r="L26" s="77">
        <f t="shared" si="0"/>
        <v>98.5</v>
      </c>
      <c r="M26" s="78">
        <f t="shared" si="1"/>
        <v>19.8</v>
      </c>
      <c r="N26" s="79">
        <f t="shared" si="2"/>
        <v>94.7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2463554</v>
      </c>
      <c r="D27" s="76">
        <v>103670</v>
      </c>
      <c r="E27" s="76">
        <v>2567224</v>
      </c>
      <c r="F27" s="76">
        <v>129501</v>
      </c>
      <c r="G27" s="76">
        <v>0</v>
      </c>
      <c r="H27" s="76">
        <v>2445724</v>
      </c>
      <c r="I27" s="76">
        <v>13366</v>
      </c>
      <c r="J27" s="76">
        <v>2459090</v>
      </c>
      <c r="K27" s="76">
        <v>129501</v>
      </c>
      <c r="L27" s="77">
        <f t="shared" si="0"/>
        <v>99.3</v>
      </c>
      <c r="M27" s="78">
        <f t="shared" si="1"/>
        <v>12.9</v>
      </c>
      <c r="N27" s="79">
        <f t="shared" si="2"/>
        <v>95.8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4749278</v>
      </c>
      <c r="D28" s="76">
        <v>122514</v>
      </c>
      <c r="E28" s="76">
        <v>4871792</v>
      </c>
      <c r="F28" s="76">
        <v>111407</v>
      </c>
      <c r="G28" s="76">
        <v>0</v>
      </c>
      <c r="H28" s="76">
        <v>4726626</v>
      </c>
      <c r="I28" s="76">
        <v>27443</v>
      </c>
      <c r="J28" s="76">
        <v>4754069</v>
      </c>
      <c r="K28" s="76">
        <v>111296</v>
      </c>
      <c r="L28" s="77">
        <f t="shared" si="0"/>
        <v>99.5</v>
      </c>
      <c r="M28" s="78">
        <f t="shared" si="1"/>
        <v>22.4</v>
      </c>
      <c r="N28" s="79">
        <f t="shared" si="2"/>
        <v>97.6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5766546</v>
      </c>
      <c r="D29" s="76">
        <v>299300</v>
      </c>
      <c r="E29" s="76">
        <v>6065846</v>
      </c>
      <c r="F29" s="76">
        <v>150981</v>
      </c>
      <c r="G29" s="76">
        <v>0</v>
      </c>
      <c r="H29" s="76">
        <v>5690607</v>
      </c>
      <c r="I29" s="76">
        <v>65337</v>
      </c>
      <c r="J29" s="76">
        <v>5755944</v>
      </c>
      <c r="K29" s="76">
        <v>150606</v>
      </c>
      <c r="L29" s="77">
        <f t="shared" si="0"/>
        <v>98.7</v>
      </c>
      <c r="M29" s="78">
        <f t="shared" si="1"/>
        <v>21.8</v>
      </c>
      <c r="N29" s="79">
        <f t="shared" si="2"/>
        <v>94.9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3756885</v>
      </c>
      <c r="D30" s="76">
        <v>82306</v>
      </c>
      <c r="E30" s="76">
        <v>3839191</v>
      </c>
      <c r="F30" s="76">
        <v>70106</v>
      </c>
      <c r="G30" s="76">
        <v>0</v>
      </c>
      <c r="H30" s="76">
        <v>3731921</v>
      </c>
      <c r="I30" s="76">
        <v>11770</v>
      </c>
      <c r="J30" s="76">
        <v>3743691</v>
      </c>
      <c r="K30" s="76">
        <v>69896</v>
      </c>
      <c r="L30" s="77">
        <f t="shared" si="0"/>
        <v>99.3</v>
      </c>
      <c r="M30" s="78">
        <f t="shared" si="1"/>
        <v>14.3</v>
      </c>
      <c r="N30" s="79">
        <f t="shared" si="2"/>
        <v>97.5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1487576</v>
      </c>
      <c r="D31" s="76">
        <v>62221</v>
      </c>
      <c r="E31" s="76">
        <v>1549797</v>
      </c>
      <c r="F31" s="76">
        <v>13119</v>
      </c>
      <c r="G31" s="76">
        <v>0</v>
      </c>
      <c r="H31" s="76">
        <v>1477406</v>
      </c>
      <c r="I31" s="76">
        <v>17840</v>
      </c>
      <c r="J31" s="76">
        <v>1495246</v>
      </c>
      <c r="K31" s="76">
        <v>13171</v>
      </c>
      <c r="L31" s="77">
        <f t="shared" si="0"/>
        <v>99.3</v>
      </c>
      <c r="M31" s="78">
        <f t="shared" si="1"/>
        <v>28.7</v>
      </c>
      <c r="N31" s="79">
        <f t="shared" si="2"/>
        <v>96.5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4348565</v>
      </c>
      <c r="D32" s="76">
        <v>114335</v>
      </c>
      <c r="E32" s="76">
        <v>4462900</v>
      </c>
      <c r="F32" s="76">
        <v>52325</v>
      </c>
      <c r="G32" s="76">
        <v>0</v>
      </c>
      <c r="H32" s="76">
        <v>4309634</v>
      </c>
      <c r="I32" s="76">
        <v>42075</v>
      </c>
      <c r="J32" s="76">
        <v>4351709</v>
      </c>
      <c r="K32" s="76">
        <v>52163</v>
      </c>
      <c r="L32" s="77">
        <f t="shared" ref="L32:N36" si="5">IF(C32&gt;0,ROUND(H32/C32*100,1),"-")</f>
        <v>99.1</v>
      </c>
      <c r="M32" s="78">
        <f t="shared" si="5"/>
        <v>36.799999999999997</v>
      </c>
      <c r="N32" s="79">
        <f t="shared" si="5"/>
        <v>97.5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5099102</v>
      </c>
      <c r="D33" s="76">
        <v>445980</v>
      </c>
      <c r="E33" s="76">
        <v>5545082</v>
      </c>
      <c r="F33" s="76">
        <v>26190</v>
      </c>
      <c r="G33" s="76">
        <v>0</v>
      </c>
      <c r="H33" s="76">
        <v>5008192</v>
      </c>
      <c r="I33" s="76">
        <v>97564</v>
      </c>
      <c r="J33" s="76">
        <v>5105756</v>
      </c>
      <c r="K33" s="76">
        <v>26216</v>
      </c>
      <c r="L33" s="77">
        <f t="shared" si="5"/>
        <v>98.2</v>
      </c>
      <c r="M33" s="78">
        <f t="shared" si="5"/>
        <v>21.9</v>
      </c>
      <c r="N33" s="79">
        <f t="shared" si="5"/>
        <v>92.1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2136090</v>
      </c>
      <c r="D34" s="76">
        <v>161566</v>
      </c>
      <c r="E34" s="76">
        <v>2297656</v>
      </c>
      <c r="F34" s="76">
        <v>39482</v>
      </c>
      <c r="G34" s="76">
        <v>0</v>
      </c>
      <c r="H34" s="76">
        <v>2099932</v>
      </c>
      <c r="I34" s="76">
        <v>37526</v>
      </c>
      <c r="J34" s="76">
        <v>2137458</v>
      </c>
      <c r="K34" s="76">
        <v>39430</v>
      </c>
      <c r="L34" s="77">
        <f t="shared" si="5"/>
        <v>98.3</v>
      </c>
      <c r="M34" s="78">
        <f t="shared" si="5"/>
        <v>23.2</v>
      </c>
      <c r="N34" s="79">
        <f t="shared" si="5"/>
        <v>93</v>
      </c>
    </row>
    <row r="35" spans="1:14" s="21" customFormat="1" ht="24.95" customHeight="1" x14ac:dyDescent="0.2">
      <c r="A35" s="58"/>
      <c r="B35" s="59" t="s">
        <v>341</v>
      </c>
      <c r="C35" s="85">
        <f t="shared" ref="C35:K35" si="6">SUM(C24:C34)</f>
        <v>40080222</v>
      </c>
      <c r="D35" s="85">
        <f t="shared" si="6"/>
        <v>1936831</v>
      </c>
      <c r="E35" s="85">
        <f t="shared" si="6"/>
        <v>42017053</v>
      </c>
      <c r="F35" s="85">
        <f t="shared" si="6"/>
        <v>810410</v>
      </c>
      <c r="G35" s="85">
        <f t="shared" si="6"/>
        <v>0</v>
      </c>
      <c r="H35" s="85">
        <f t="shared" si="6"/>
        <v>39630744</v>
      </c>
      <c r="I35" s="85">
        <f t="shared" si="6"/>
        <v>410657</v>
      </c>
      <c r="J35" s="85">
        <f t="shared" si="6"/>
        <v>40041401</v>
      </c>
      <c r="K35" s="85">
        <f t="shared" si="6"/>
        <v>809258</v>
      </c>
      <c r="L35" s="86">
        <f t="shared" si="5"/>
        <v>98.9</v>
      </c>
      <c r="M35" s="87">
        <f t="shared" si="5"/>
        <v>21.2</v>
      </c>
      <c r="N35" s="88">
        <f t="shared" si="5"/>
        <v>95.3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7">SUM(C35,C23)</f>
        <v>317987860</v>
      </c>
      <c r="D36" s="89">
        <f t="shared" si="7"/>
        <v>15028702</v>
      </c>
      <c r="E36" s="89">
        <f t="shared" si="7"/>
        <v>333016562</v>
      </c>
      <c r="F36" s="89">
        <f t="shared" si="7"/>
        <v>6125360</v>
      </c>
      <c r="G36" s="89">
        <f t="shared" si="7"/>
        <v>0</v>
      </c>
      <c r="H36" s="89">
        <f t="shared" si="7"/>
        <v>314398055</v>
      </c>
      <c r="I36" s="89">
        <f t="shared" si="7"/>
        <v>3647279</v>
      </c>
      <c r="J36" s="89">
        <f t="shared" si="7"/>
        <v>318045334</v>
      </c>
      <c r="K36" s="89">
        <f t="shared" si="7"/>
        <v>6108351</v>
      </c>
      <c r="L36" s="90">
        <f t="shared" si="5"/>
        <v>98.9</v>
      </c>
      <c r="M36" s="91">
        <f t="shared" si="5"/>
        <v>24.3</v>
      </c>
      <c r="N36" s="92">
        <f t="shared" si="5"/>
        <v>95.5</v>
      </c>
    </row>
    <row r="38" spans="1:14" x14ac:dyDescent="0.15">
      <c r="B38" s="1" t="s">
        <v>389</v>
      </c>
      <c r="C38" s="1">
        <v>317987860</v>
      </c>
      <c r="D38" s="1">
        <v>15028702</v>
      </c>
      <c r="E38" s="1">
        <v>333016562</v>
      </c>
      <c r="F38" s="1">
        <v>6125360</v>
      </c>
      <c r="G38" s="1">
        <v>0</v>
      </c>
      <c r="H38" s="1">
        <v>314398055</v>
      </c>
      <c r="I38" s="1">
        <v>3647279</v>
      </c>
      <c r="J38" s="1">
        <v>318045334</v>
      </c>
      <c r="K38" s="1">
        <v>6108351</v>
      </c>
    </row>
    <row r="39" spans="1:14" x14ac:dyDescent="0.15">
      <c r="B39" s="1" t="s">
        <v>391</v>
      </c>
      <c r="C39" s="1">
        <f>C36-C38</f>
        <v>0</v>
      </c>
      <c r="D39" s="1">
        <f t="shared" ref="D39:K39" si="8">D36-D38</f>
        <v>0</v>
      </c>
      <c r="E39" s="1">
        <f t="shared" si="8"/>
        <v>0</v>
      </c>
      <c r="F39" s="1">
        <f t="shared" si="8"/>
        <v>0</v>
      </c>
      <c r="G39" s="1">
        <f t="shared" si="8"/>
        <v>0</v>
      </c>
      <c r="H39" s="1">
        <f t="shared" si="8"/>
        <v>0</v>
      </c>
      <c r="I39" s="1">
        <f t="shared" si="8"/>
        <v>0</v>
      </c>
      <c r="J39" s="1">
        <f t="shared" si="8"/>
        <v>0</v>
      </c>
      <c r="K39" s="1">
        <f t="shared" si="8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FFFF00"/>
  </sheetPr>
  <dimension ref="A1:IM39"/>
  <sheetViews>
    <sheetView view="pageBreakPreview" zoomScale="60" zoomScaleNormal="100" workbookViewId="0">
      <pane xSplit="2" ySplit="8" topLeftCell="C31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399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382</v>
      </c>
      <c r="D3" s="8" t="s">
        <v>183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329</v>
      </c>
      <c r="D8" s="41" t="s">
        <v>330</v>
      </c>
      <c r="E8" s="41" t="s">
        <v>331</v>
      </c>
      <c r="F8" s="41" t="s">
        <v>332</v>
      </c>
      <c r="G8" s="41" t="s">
        <v>333</v>
      </c>
      <c r="H8" s="41" t="s">
        <v>334</v>
      </c>
      <c r="I8" s="41" t="s">
        <v>335</v>
      </c>
      <c r="J8" s="41" t="s">
        <v>336</v>
      </c>
      <c r="K8" s="41" t="s">
        <v>337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11087866</v>
      </c>
      <c r="D9" s="130">
        <v>3757536</v>
      </c>
      <c r="E9" s="130">
        <v>14845402</v>
      </c>
      <c r="F9" s="115"/>
      <c r="G9" s="115"/>
      <c r="H9" s="130">
        <v>9719021</v>
      </c>
      <c r="I9" s="130">
        <v>886363</v>
      </c>
      <c r="J9" s="130">
        <v>10605384</v>
      </c>
      <c r="K9" s="115"/>
      <c r="L9" s="72">
        <f t="shared" ref="L9:N31" si="0">IF(C9&gt;0,ROUND(H9/C9*100,1),"-")</f>
        <v>87.7</v>
      </c>
      <c r="M9" s="73">
        <f t="shared" si="0"/>
        <v>23.6</v>
      </c>
      <c r="N9" s="74">
        <f t="shared" si="0"/>
        <v>71.400000000000006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3254196</v>
      </c>
      <c r="D10" s="93">
        <v>1013672</v>
      </c>
      <c r="E10" s="93">
        <v>4267868</v>
      </c>
      <c r="F10" s="116"/>
      <c r="G10" s="116"/>
      <c r="H10" s="93">
        <v>2951390</v>
      </c>
      <c r="I10" s="93">
        <v>254168</v>
      </c>
      <c r="J10" s="93">
        <v>3205558</v>
      </c>
      <c r="K10" s="116"/>
      <c r="L10" s="77">
        <f t="shared" si="0"/>
        <v>90.7</v>
      </c>
      <c r="M10" s="78">
        <f t="shared" si="0"/>
        <v>25.1</v>
      </c>
      <c r="N10" s="79">
        <f t="shared" si="0"/>
        <v>75.099999999999994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4642701</v>
      </c>
      <c r="D11" s="93">
        <v>1825007</v>
      </c>
      <c r="E11" s="93">
        <v>6467708</v>
      </c>
      <c r="F11" s="116"/>
      <c r="G11" s="116"/>
      <c r="H11" s="93">
        <v>4113311</v>
      </c>
      <c r="I11" s="93">
        <v>298536</v>
      </c>
      <c r="J11" s="93">
        <v>4411847</v>
      </c>
      <c r="K11" s="116"/>
      <c r="L11" s="77">
        <f t="shared" si="0"/>
        <v>88.6</v>
      </c>
      <c r="M11" s="78">
        <f t="shared" si="0"/>
        <v>16.399999999999999</v>
      </c>
      <c r="N11" s="79">
        <f t="shared" si="0"/>
        <v>68.2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2702408</v>
      </c>
      <c r="D12" s="93">
        <v>664641</v>
      </c>
      <c r="E12" s="93">
        <v>3367049</v>
      </c>
      <c r="F12" s="116"/>
      <c r="G12" s="116"/>
      <c r="H12" s="93">
        <v>2528600</v>
      </c>
      <c r="I12" s="93">
        <v>177459</v>
      </c>
      <c r="J12" s="93">
        <v>2706059</v>
      </c>
      <c r="K12" s="116"/>
      <c r="L12" s="77">
        <f t="shared" si="0"/>
        <v>93.6</v>
      </c>
      <c r="M12" s="78">
        <f t="shared" si="0"/>
        <v>26.7</v>
      </c>
      <c r="N12" s="79">
        <f t="shared" si="0"/>
        <v>80.400000000000006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2176296</v>
      </c>
      <c r="D13" s="93">
        <v>1069165</v>
      </c>
      <c r="E13" s="93">
        <v>3245461</v>
      </c>
      <c r="F13" s="116"/>
      <c r="G13" s="116"/>
      <c r="H13" s="93">
        <v>1970277</v>
      </c>
      <c r="I13" s="93">
        <v>256378</v>
      </c>
      <c r="J13" s="93">
        <v>2226655</v>
      </c>
      <c r="K13" s="116"/>
      <c r="L13" s="77">
        <f t="shared" si="0"/>
        <v>90.5</v>
      </c>
      <c r="M13" s="78">
        <f t="shared" si="0"/>
        <v>24</v>
      </c>
      <c r="N13" s="79">
        <f t="shared" si="0"/>
        <v>68.599999999999994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1949693</v>
      </c>
      <c r="D14" s="93">
        <v>830615</v>
      </c>
      <c r="E14" s="93">
        <v>2780308</v>
      </c>
      <c r="F14" s="116"/>
      <c r="G14" s="116"/>
      <c r="H14" s="93">
        <v>1743430</v>
      </c>
      <c r="I14" s="93">
        <v>201216</v>
      </c>
      <c r="J14" s="93">
        <v>1944646</v>
      </c>
      <c r="K14" s="116"/>
      <c r="L14" s="77">
        <f t="shared" si="0"/>
        <v>89.4</v>
      </c>
      <c r="M14" s="78">
        <f t="shared" si="0"/>
        <v>24.2</v>
      </c>
      <c r="N14" s="79">
        <f t="shared" si="0"/>
        <v>69.900000000000006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3798966</v>
      </c>
      <c r="D15" s="93">
        <v>1785582</v>
      </c>
      <c r="E15" s="93">
        <v>5584548</v>
      </c>
      <c r="F15" s="116"/>
      <c r="G15" s="116"/>
      <c r="H15" s="93">
        <v>3379221</v>
      </c>
      <c r="I15" s="93">
        <v>309434</v>
      </c>
      <c r="J15" s="93">
        <v>3688655</v>
      </c>
      <c r="K15" s="116"/>
      <c r="L15" s="77">
        <f t="shared" si="0"/>
        <v>89</v>
      </c>
      <c r="M15" s="78">
        <f t="shared" si="0"/>
        <v>17.3</v>
      </c>
      <c r="N15" s="79">
        <f t="shared" si="0"/>
        <v>66.099999999999994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2290195</v>
      </c>
      <c r="D16" s="93">
        <v>747443</v>
      </c>
      <c r="E16" s="93">
        <v>3037638</v>
      </c>
      <c r="F16" s="116"/>
      <c r="G16" s="116"/>
      <c r="H16" s="93">
        <v>2108138</v>
      </c>
      <c r="I16" s="93">
        <v>161749</v>
      </c>
      <c r="J16" s="93">
        <v>2269887</v>
      </c>
      <c r="K16" s="116"/>
      <c r="L16" s="77">
        <f t="shared" si="0"/>
        <v>92.1</v>
      </c>
      <c r="M16" s="78">
        <f t="shared" si="0"/>
        <v>21.6</v>
      </c>
      <c r="N16" s="79">
        <f t="shared" si="0"/>
        <v>74.7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1641874</v>
      </c>
      <c r="D17" s="93">
        <v>484314</v>
      </c>
      <c r="E17" s="93">
        <v>2126188</v>
      </c>
      <c r="F17" s="116"/>
      <c r="G17" s="116"/>
      <c r="H17" s="93">
        <v>1558037</v>
      </c>
      <c r="I17" s="93">
        <v>156509</v>
      </c>
      <c r="J17" s="93">
        <v>1714546</v>
      </c>
      <c r="K17" s="116"/>
      <c r="L17" s="77">
        <f>IF(C17&gt;0,ROUND(H17/C17*100,1),"-")</f>
        <v>94.9</v>
      </c>
      <c r="M17" s="78">
        <f>IF(D17&gt;0,ROUND(I17/D17*100,1),"-")</f>
        <v>32.299999999999997</v>
      </c>
      <c r="N17" s="79">
        <f>IF(E17&gt;0,ROUND(J17/E17*100,1),"-")</f>
        <v>80.599999999999994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760587</v>
      </c>
      <c r="D18" s="93">
        <v>311673</v>
      </c>
      <c r="E18" s="93">
        <v>1072260</v>
      </c>
      <c r="F18" s="116"/>
      <c r="G18" s="116"/>
      <c r="H18" s="93">
        <v>697875</v>
      </c>
      <c r="I18" s="93">
        <v>55516</v>
      </c>
      <c r="J18" s="93">
        <v>753391</v>
      </c>
      <c r="K18" s="116"/>
      <c r="L18" s="77">
        <f t="shared" si="0"/>
        <v>91.8</v>
      </c>
      <c r="M18" s="78">
        <f t="shared" si="0"/>
        <v>17.8</v>
      </c>
      <c r="N18" s="79">
        <f t="shared" si="0"/>
        <v>70.3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2992387</v>
      </c>
      <c r="D19" s="93">
        <v>1112762</v>
      </c>
      <c r="E19" s="93">
        <v>4105149</v>
      </c>
      <c r="F19" s="116"/>
      <c r="G19" s="116"/>
      <c r="H19" s="93">
        <v>2767680</v>
      </c>
      <c r="I19" s="93">
        <v>262115</v>
      </c>
      <c r="J19" s="93">
        <v>3029795</v>
      </c>
      <c r="K19" s="116"/>
      <c r="L19" s="77">
        <f t="shared" si="0"/>
        <v>92.5</v>
      </c>
      <c r="M19" s="78">
        <f t="shared" si="0"/>
        <v>23.6</v>
      </c>
      <c r="N19" s="79">
        <f t="shared" si="0"/>
        <v>73.8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968692</v>
      </c>
      <c r="D20" s="93">
        <v>318015</v>
      </c>
      <c r="E20" s="93">
        <v>1286707</v>
      </c>
      <c r="F20" s="116"/>
      <c r="G20" s="116"/>
      <c r="H20" s="93">
        <v>919743</v>
      </c>
      <c r="I20" s="93">
        <v>114957</v>
      </c>
      <c r="J20" s="93">
        <v>1034700</v>
      </c>
      <c r="K20" s="116"/>
      <c r="L20" s="80">
        <f t="shared" si="0"/>
        <v>94.9</v>
      </c>
      <c r="M20" s="81">
        <f t="shared" si="0"/>
        <v>36.1</v>
      </c>
      <c r="N20" s="82">
        <f t="shared" si="0"/>
        <v>80.400000000000006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668842</v>
      </c>
      <c r="D21" s="93">
        <v>166038</v>
      </c>
      <c r="E21" s="93">
        <v>834880</v>
      </c>
      <c r="F21" s="116"/>
      <c r="G21" s="116"/>
      <c r="H21" s="93">
        <v>629729</v>
      </c>
      <c r="I21" s="93">
        <v>63706</v>
      </c>
      <c r="J21" s="93">
        <v>693435</v>
      </c>
      <c r="K21" s="116"/>
      <c r="L21" s="80">
        <f t="shared" si="0"/>
        <v>94.2</v>
      </c>
      <c r="M21" s="81">
        <f t="shared" si="0"/>
        <v>38.4</v>
      </c>
      <c r="N21" s="82">
        <f t="shared" si="0"/>
        <v>83.1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1329659</v>
      </c>
      <c r="D22" s="94">
        <v>342755</v>
      </c>
      <c r="E22" s="94">
        <v>1672414</v>
      </c>
      <c r="F22" s="117"/>
      <c r="G22" s="117"/>
      <c r="H22" s="94">
        <v>1260122</v>
      </c>
      <c r="I22" s="94">
        <v>102720</v>
      </c>
      <c r="J22" s="94">
        <v>1362842</v>
      </c>
      <c r="K22" s="117"/>
      <c r="L22" s="80">
        <f t="shared" si="0"/>
        <v>94.8</v>
      </c>
      <c r="M22" s="81">
        <f t="shared" si="0"/>
        <v>30</v>
      </c>
      <c r="N22" s="82">
        <f t="shared" si="0"/>
        <v>81.5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40264362</v>
      </c>
      <c r="D23" s="85">
        <f>SUM(D9:D22)</f>
        <v>14429218</v>
      </c>
      <c r="E23" s="85">
        <f>SUM(E9:E22)</f>
        <v>54693580</v>
      </c>
      <c r="F23" s="118"/>
      <c r="G23" s="118"/>
      <c r="H23" s="85">
        <f>SUM(H9:H22)</f>
        <v>36346574</v>
      </c>
      <c r="I23" s="85">
        <f>SUM(I9:I22)</f>
        <v>3300826</v>
      </c>
      <c r="J23" s="85">
        <f>SUM(J9:J22)</f>
        <v>39647400</v>
      </c>
      <c r="K23" s="118"/>
      <c r="L23" s="86">
        <f t="shared" si="0"/>
        <v>90.3</v>
      </c>
      <c r="M23" s="87">
        <f t="shared" si="0"/>
        <v>22.9</v>
      </c>
      <c r="N23" s="88">
        <f t="shared" si="0"/>
        <v>72.5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743769</v>
      </c>
      <c r="D24" s="71">
        <v>296348</v>
      </c>
      <c r="E24" s="71">
        <v>1040117</v>
      </c>
      <c r="F24" s="115"/>
      <c r="G24" s="115"/>
      <c r="H24" s="71">
        <v>687839</v>
      </c>
      <c r="I24" s="71">
        <v>60117</v>
      </c>
      <c r="J24" s="71">
        <v>747956</v>
      </c>
      <c r="K24" s="115"/>
      <c r="L24" s="72">
        <f t="shared" si="0"/>
        <v>92.5</v>
      </c>
      <c r="M24" s="73">
        <f t="shared" si="0"/>
        <v>20.3</v>
      </c>
      <c r="N24" s="74">
        <f t="shared" si="0"/>
        <v>71.900000000000006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603766</v>
      </c>
      <c r="D25" s="76">
        <v>228926</v>
      </c>
      <c r="E25" s="76">
        <v>832692</v>
      </c>
      <c r="F25" s="116"/>
      <c r="G25" s="116"/>
      <c r="H25" s="76">
        <v>563268</v>
      </c>
      <c r="I25" s="76">
        <v>41872</v>
      </c>
      <c r="J25" s="76">
        <v>605140</v>
      </c>
      <c r="K25" s="116"/>
      <c r="L25" s="77">
        <f t="shared" si="0"/>
        <v>93.3</v>
      </c>
      <c r="M25" s="78">
        <f t="shared" si="0"/>
        <v>18.3</v>
      </c>
      <c r="N25" s="79">
        <f t="shared" si="0"/>
        <v>72.7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311589</v>
      </c>
      <c r="D26" s="76">
        <v>70472</v>
      </c>
      <c r="E26" s="76">
        <v>382061</v>
      </c>
      <c r="F26" s="116"/>
      <c r="G26" s="116"/>
      <c r="H26" s="76">
        <v>301128</v>
      </c>
      <c r="I26" s="76">
        <v>16313</v>
      </c>
      <c r="J26" s="76">
        <v>317441</v>
      </c>
      <c r="K26" s="116"/>
      <c r="L26" s="77">
        <f t="shared" si="0"/>
        <v>96.6</v>
      </c>
      <c r="M26" s="78">
        <f t="shared" si="0"/>
        <v>23.1</v>
      </c>
      <c r="N26" s="79">
        <f t="shared" si="0"/>
        <v>83.1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244150</v>
      </c>
      <c r="D27" s="76">
        <v>106292</v>
      </c>
      <c r="E27" s="76">
        <v>350442</v>
      </c>
      <c r="F27" s="116"/>
      <c r="G27" s="116"/>
      <c r="H27" s="76">
        <v>231016</v>
      </c>
      <c r="I27" s="76">
        <v>14527</v>
      </c>
      <c r="J27" s="76">
        <v>245543</v>
      </c>
      <c r="K27" s="116"/>
      <c r="L27" s="77">
        <f t="shared" si="0"/>
        <v>94.6</v>
      </c>
      <c r="M27" s="78">
        <f t="shared" si="0"/>
        <v>13.7</v>
      </c>
      <c r="N27" s="79">
        <f t="shared" si="0"/>
        <v>70.099999999999994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487637</v>
      </c>
      <c r="D28" s="76">
        <v>123935</v>
      </c>
      <c r="E28" s="76">
        <v>611572</v>
      </c>
      <c r="F28" s="116"/>
      <c r="G28" s="116"/>
      <c r="H28" s="76">
        <v>465337</v>
      </c>
      <c r="I28" s="76">
        <v>27341</v>
      </c>
      <c r="J28" s="76">
        <v>492678</v>
      </c>
      <c r="K28" s="116"/>
      <c r="L28" s="77">
        <f t="shared" si="0"/>
        <v>95.4</v>
      </c>
      <c r="M28" s="78">
        <f t="shared" si="0"/>
        <v>22.1</v>
      </c>
      <c r="N28" s="79">
        <f t="shared" si="0"/>
        <v>80.599999999999994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976457</v>
      </c>
      <c r="D29" s="76">
        <v>347108</v>
      </c>
      <c r="E29" s="76">
        <v>1323565</v>
      </c>
      <c r="F29" s="116"/>
      <c r="G29" s="116"/>
      <c r="H29" s="76">
        <v>893168</v>
      </c>
      <c r="I29" s="76">
        <v>64223</v>
      </c>
      <c r="J29" s="76">
        <v>957391</v>
      </c>
      <c r="K29" s="116"/>
      <c r="L29" s="77">
        <f t="shared" si="0"/>
        <v>91.5</v>
      </c>
      <c r="M29" s="78">
        <f t="shared" si="0"/>
        <v>18.5</v>
      </c>
      <c r="N29" s="79">
        <f t="shared" si="0"/>
        <v>72.3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632207</v>
      </c>
      <c r="D30" s="76">
        <v>119123</v>
      </c>
      <c r="E30" s="76">
        <v>751330</v>
      </c>
      <c r="F30" s="116"/>
      <c r="G30" s="116"/>
      <c r="H30" s="76">
        <v>607035</v>
      </c>
      <c r="I30" s="76">
        <v>17915</v>
      </c>
      <c r="J30" s="76">
        <v>624950</v>
      </c>
      <c r="K30" s="116"/>
      <c r="L30" s="77">
        <f t="shared" si="0"/>
        <v>96</v>
      </c>
      <c r="M30" s="78">
        <f t="shared" si="0"/>
        <v>15</v>
      </c>
      <c r="N30" s="79">
        <f t="shared" si="0"/>
        <v>83.2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296367</v>
      </c>
      <c r="D31" s="76">
        <v>93582</v>
      </c>
      <c r="E31" s="76">
        <v>389949</v>
      </c>
      <c r="F31" s="116"/>
      <c r="G31" s="116"/>
      <c r="H31" s="76">
        <v>284276</v>
      </c>
      <c r="I31" s="76">
        <v>20389</v>
      </c>
      <c r="J31" s="76">
        <v>304665</v>
      </c>
      <c r="K31" s="116"/>
      <c r="L31" s="77">
        <f t="shared" si="0"/>
        <v>95.9</v>
      </c>
      <c r="M31" s="78">
        <f t="shared" si="0"/>
        <v>21.8</v>
      </c>
      <c r="N31" s="79">
        <f t="shared" si="0"/>
        <v>78.099999999999994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721590</v>
      </c>
      <c r="D32" s="76">
        <v>206466</v>
      </c>
      <c r="E32" s="76">
        <v>928056</v>
      </c>
      <c r="F32" s="116"/>
      <c r="G32" s="116"/>
      <c r="H32" s="76">
        <v>664228</v>
      </c>
      <c r="I32" s="76">
        <v>54684</v>
      </c>
      <c r="J32" s="76">
        <v>718912</v>
      </c>
      <c r="K32" s="116"/>
      <c r="L32" s="77">
        <f t="shared" ref="L32:N36" si="1">IF(C32&gt;0,ROUND(H32/C32*100,1),"-")</f>
        <v>92.1</v>
      </c>
      <c r="M32" s="78">
        <f t="shared" si="1"/>
        <v>26.5</v>
      </c>
      <c r="N32" s="79">
        <f t="shared" si="1"/>
        <v>77.5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881482</v>
      </c>
      <c r="D33" s="76">
        <v>286204</v>
      </c>
      <c r="E33" s="76">
        <v>1167686</v>
      </c>
      <c r="F33" s="116"/>
      <c r="G33" s="116"/>
      <c r="H33" s="76">
        <v>820965</v>
      </c>
      <c r="I33" s="76">
        <v>68098</v>
      </c>
      <c r="J33" s="76">
        <v>889063</v>
      </c>
      <c r="K33" s="116"/>
      <c r="L33" s="77">
        <f t="shared" si="1"/>
        <v>93.1</v>
      </c>
      <c r="M33" s="78">
        <f t="shared" si="1"/>
        <v>23.8</v>
      </c>
      <c r="N33" s="79">
        <f t="shared" si="1"/>
        <v>76.099999999999994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460576</v>
      </c>
      <c r="D34" s="76">
        <v>144029</v>
      </c>
      <c r="E34" s="76">
        <v>604605</v>
      </c>
      <c r="F34" s="116"/>
      <c r="G34" s="116"/>
      <c r="H34" s="76">
        <v>426709</v>
      </c>
      <c r="I34" s="76">
        <v>30329</v>
      </c>
      <c r="J34" s="76">
        <v>457038</v>
      </c>
      <c r="K34" s="116"/>
      <c r="L34" s="77">
        <f t="shared" si="1"/>
        <v>92.6</v>
      </c>
      <c r="M34" s="78">
        <f t="shared" si="1"/>
        <v>21.1</v>
      </c>
      <c r="N34" s="79">
        <f t="shared" si="1"/>
        <v>75.599999999999994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6359590</v>
      </c>
      <c r="D35" s="85">
        <f>SUM(D24:D34)</f>
        <v>2022485</v>
      </c>
      <c r="E35" s="85">
        <f>SUM(E24:E34)</f>
        <v>8382075</v>
      </c>
      <c r="F35" s="119"/>
      <c r="G35" s="119"/>
      <c r="H35" s="85">
        <f>SUM(H24:H34)</f>
        <v>5944969</v>
      </c>
      <c r="I35" s="85">
        <f>SUM(I24:I34)</f>
        <v>415808</v>
      </c>
      <c r="J35" s="85">
        <f>SUM(J24:J34)</f>
        <v>6360777</v>
      </c>
      <c r="K35" s="119"/>
      <c r="L35" s="86">
        <f t="shared" si="1"/>
        <v>93.5</v>
      </c>
      <c r="M35" s="87">
        <f t="shared" si="1"/>
        <v>20.6</v>
      </c>
      <c r="N35" s="88">
        <f t="shared" si="1"/>
        <v>75.900000000000006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2">SUM(C35,C23)</f>
        <v>46623952</v>
      </c>
      <c r="D36" s="89">
        <f t="shared" si="2"/>
        <v>16451703</v>
      </c>
      <c r="E36" s="89">
        <f t="shared" si="2"/>
        <v>63075655</v>
      </c>
      <c r="F36" s="120"/>
      <c r="G36" s="120"/>
      <c r="H36" s="89">
        <f t="shared" si="2"/>
        <v>42291543</v>
      </c>
      <c r="I36" s="89">
        <f t="shared" si="2"/>
        <v>3716634</v>
      </c>
      <c r="J36" s="89">
        <f t="shared" si="2"/>
        <v>46008177</v>
      </c>
      <c r="K36" s="120"/>
      <c r="L36" s="90">
        <f t="shared" si="1"/>
        <v>90.7</v>
      </c>
      <c r="M36" s="91">
        <f t="shared" si="1"/>
        <v>22.6</v>
      </c>
      <c r="N36" s="92">
        <f t="shared" si="1"/>
        <v>72.900000000000006</v>
      </c>
    </row>
    <row r="38" spans="1:14" x14ac:dyDescent="0.15">
      <c r="B38" s="1" t="s">
        <v>389</v>
      </c>
      <c r="C38" s="1">
        <v>46623952</v>
      </c>
      <c r="D38" s="1">
        <v>16451703</v>
      </c>
      <c r="E38" s="1">
        <v>63075655</v>
      </c>
      <c r="F38" s="1">
        <v>0</v>
      </c>
      <c r="G38" s="1">
        <v>0</v>
      </c>
      <c r="H38" s="1">
        <v>42291543</v>
      </c>
      <c r="I38" s="1">
        <v>3716634</v>
      </c>
      <c r="J38" s="1">
        <v>46008177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383</v>
      </c>
      <c r="D3" s="8" t="s">
        <v>345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346</v>
      </c>
      <c r="D8" s="41" t="s">
        <v>347</v>
      </c>
      <c r="E8" s="41" t="s">
        <v>348</v>
      </c>
      <c r="F8" s="41" t="s">
        <v>349</v>
      </c>
      <c r="G8" s="41" t="s">
        <v>350</v>
      </c>
      <c r="H8" s="41" t="s">
        <v>351</v>
      </c>
      <c r="I8" s="41" t="s">
        <v>352</v>
      </c>
      <c r="J8" s="41" t="s">
        <v>353</v>
      </c>
      <c r="K8" s="41" t="s">
        <v>354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0</v>
      </c>
      <c r="D9" s="130">
        <v>0</v>
      </c>
      <c r="E9" s="130">
        <v>0</v>
      </c>
      <c r="F9" s="115"/>
      <c r="G9" s="115"/>
      <c r="H9" s="130">
        <v>0</v>
      </c>
      <c r="I9" s="130">
        <v>0</v>
      </c>
      <c r="J9" s="130">
        <v>0</v>
      </c>
      <c r="K9" s="115"/>
      <c r="L9" s="72" t="str">
        <f t="shared" ref="L9:L36" si="0">IF(C9&gt;0,ROUND(H9/C9*100,1),"-")</f>
        <v>-</v>
      </c>
      <c r="M9" s="73" t="str">
        <f t="shared" ref="M9:M36" si="1">IF(D9&gt;0,ROUND(I9/D9*100,1),"-")</f>
        <v>-</v>
      </c>
      <c r="N9" s="74" t="str">
        <f t="shared" ref="N9:N36" si="2">IF(E9&gt;0,ROUND(J9/E9*100,1),"-")</f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116"/>
      <c r="G10" s="116"/>
      <c r="H10" s="93">
        <v>0</v>
      </c>
      <c r="I10" s="93">
        <v>0</v>
      </c>
      <c r="J10" s="93">
        <v>0</v>
      </c>
      <c r="K10" s="116"/>
      <c r="L10" s="77" t="str">
        <f t="shared" si="0"/>
        <v>-</v>
      </c>
      <c r="M10" s="78" t="str">
        <f t="shared" si="1"/>
        <v>-</v>
      </c>
      <c r="N10" s="79" t="str">
        <f t="shared" si="2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0</v>
      </c>
      <c r="D11" s="93">
        <v>0</v>
      </c>
      <c r="E11" s="93">
        <v>0</v>
      </c>
      <c r="F11" s="116"/>
      <c r="G11" s="116"/>
      <c r="H11" s="93">
        <v>0</v>
      </c>
      <c r="I11" s="93">
        <v>0</v>
      </c>
      <c r="J11" s="93">
        <v>0</v>
      </c>
      <c r="K11" s="116"/>
      <c r="L11" s="77" t="str">
        <f t="shared" si="0"/>
        <v>-</v>
      </c>
      <c r="M11" s="78" t="str">
        <f t="shared" si="1"/>
        <v>-</v>
      </c>
      <c r="N11" s="79" t="str">
        <f t="shared" si="2"/>
        <v>-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116"/>
      <c r="G12" s="116"/>
      <c r="H12" s="93">
        <v>0</v>
      </c>
      <c r="I12" s="93">
        <v>0</v>
      </c>
      <c r="J12" s="93">
        <v>0</v>
      </c>
      <c r="K12" s="116"/>
      <c r="L12" s="77" t="str">
        <f t="shared" si="0"/>
        <v>-</v>
      </c>
      <c r="M12" s="78" t="str">
        <f t="shared" si="1"/>
        <v>-</v>
      </c>
      <c r="N12" s="79" t="str">
        <f t="shared" si="2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0</v>
      </c>
      <c r="D13" s="93">
        <v>0</v>
      </c>
      <c r="E13" s="93">
        <v>0</v>
      </c>
      <c r="F13" s="116"/>
      <c r="G13" s="116"/>
      <c r="H13" s="93">
        <v>0</v>
      </c>
      <c r="I13" s="93">
        <v>0</v>
      </c>
      <c r="J13" s="93">
        <v>0</v>
      </c>
      <c r="K13" s="116"/>
      <c r="L13" s="77" t="str">
        <f t="shared" si="0"/>
        <v>-</v>
      </c>
      <c r="M13" s="78" t="str">
        <f t="shared" si="1"/>
        <v>-</v>
      </c>
      <c r="N13" s="79" t="str">
        <f t="shared" si="2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0</v>
      </c>
      <c r="D14" s="93">
        <v>1628</v>
      </c>
      <c r="E14" s="93">
        <v>1628</v>
      </c>
      <c r="F14" s="116"/>
      <c r="G14" s="116"/>
      <c r="H14" s="93">
        <v>0</v>
      </c>
      <c r="I14" s="93">
        <v>0</v>
      </c>
      <c r="J14" s="93">
        <v>0</v>
      </c>
      <c r="K14" s="116"/>
      <c r="L14" s="77" t="str">
        <f t="shared" si="0"/>
        <v>-</v>
      </c>
      <c r="M14" s="78">
        <f t="shared" si="1"/>
        <v>0</v>
      </c>
      <c r="N14" s="79">
        <f t="shared" si="2"/>
        <v>0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116"/>
      <c r="G15" s="116"/>
      <c r="H15" s="93">
        <v>0</v>
      </c>
      <c r="I15" s="93">
        <v>0</v>
      </c>
      <c r="J15" s="93">
        <v>0</v>
      </c>
      <c r="K15" s="116"/>
      <c r="L15" s="77" t="str">
        <f t="shared" si="0"/>
        <v>-</v>
      </c>
      <c r="M15" s="78" t="str">
        <f t="shared" si="1"/>
        <v>-</v>
      </c>
      <c r="N15" s="79" t="str">
        <f t="shared" si="2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116"/>
      <c r="G16" s="116"/>
      <c r="H16" s="93">
        <v>0</v>
      </c>
      <c r="I16" s="93">
        <v>0</v>
      </c>
      <c r="J16" s="93">
        <v>0</v>
      </c>
      <c r="K16" s="116"/>
      <c r="L16" s="77" t="str">
        <f t="shared" si="0"/>
        <v>-</v>
      </c>
      <c r="M16" s="78" t="str">
        <f t="shared" si="1"/>
        <v>-</v>
      </c>
      <c r="N16" s="79" t="str">
        <f t="shared" si="2"/>
        <v>-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0</v>
      </c>
      <c r="D17" s="93">
        <v>0</v>
      </c>
      <c r="E17" s="93">
        <v>0</v>
      </c>
      <c r="F17" s="116"/>
      <c r="G17" s="116"/>
      <c r="H17" s="93">
        <v>0</v>
      </c>
      <c r="I17" s="93">
        <v>0</v>
      </c>
      <c r="J17" s="93">
        <v>0</v>
      </c>
      <c r="K17" s="116"/>
      <c r="L17" s="77" t="str">
        <f t="shared" si="0"/>
        <v>-</v>
      </c>
      <c r="M17" s="78" t="str">
        <f t="shared" si="1"/>
        <v>-</v>
      </c>
      <c r="N17" s="79" t="str">
        <f t="shared" si="2"/>
        <v>-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0</v>
      </c>
      <c r="D18" s="93">
        <v>0</v>
      </c>
      <c r="E18" s="93">
        <v>0</v>
      </c>
      <c r="F18" s="116"/>
      <c r="G18" s="116"/>
      <c r="H18" s="93">
        <v>0</v>
      </c>
      <c r="I18" s="93">
        <v>0</v>
      </c>
      <c r="J18" s="93">
        <v>0</v>
      </c>
      <c r="K18" s="116"/>
      <c r="L18" s="77" t="str">
        <f t="shared" si="0"/>
        <v>-</v>
      </c>
      <c r="M18" s="78" t="str">
        <f t="shared" si="1"/>
        <v>-</v>
      </c>
      <c r="N18" s="79" t="str">
        <f t="shared" si="2"/>
        <v>-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0</v>
      </c>
      <c r="D19" s="93">
        <v>0</v>
      </c>
      <c r="E19" s="93">
        <v>0</v>
      </c>
      <c r="F19" s="116"/>
      <c r="G19" s="116"/>
      <c r="H19" s="93">
        <v>0</v>
      </c>
      <c r="I19" s="93">
        <v>0</v>
      </c>
      <c r="J19" s="93">
        <v>0</v>
      </c>
      <c r="K19" s="116"/>
      <c r="L19" s="77" t="str">
        <f t="shared" si="0"/>
        <v>-</v>
      </c>
      <c r="M19" s="78" t="str">
        <f t="shared" si="1"/>
        <v>-</v>
      </c>
      <c r="N19" s="79" t="str">
        <f t="shared" si="2"/>
        <v>-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0</v>
      </c>
      <c r="D20" s="93">
        <v>0</v>
      </c>
      <c r="E20" s="93">
        <v>0</v>
      </c>
      <c r="F20" s="116"/>
      <c r="G20" s="116"/>
      <c r="H20" s="93">
        <v>0</v>
      </c>
      <c r="I20" s="93">
        <v>0</v>
      </c>
      <c r="J20" s="93">
        <v>0</v>
      </c>
      <c r="K20" s="116"/>
      <c r="L20" s="80" t="str">
        <f t="shared" si="0"/>
        <v>-</v>
      </c>
      <c r="M20" s="81" t="str">
        <f t="shared" si="1"/>
        <v>-</v>
      </c>
      <c r="N20" s="82" t="str">
        <f t="shared" si="2"/>
        <v>-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116"/>
      <c r="H21" s="93">
        <v>0</v>
      </c>
      <c r="I21" s="93">
        <v>0</v>
      </c>
      <c r="J21" s="93">
        <v>0</v>
      </c>
      <c r="K21" s="116"/>
      <c r="L21" s="80" t="str">
        <f t="shared" si="0"/>
        <v>-</v>
      </c>
      <c r="M21" s="81" t="str">
        <f t="shared" si="1"/>
        <v>-</v>
      </c>
      <c r="N21" s="82" t="str">
        <f t="shared" si="2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0</v>
      </c>
      <c r="D22" s="94">
        <v>0</v>
      </c>
      <c r="E22" s="94">
        <v>0</v>
      </c>
      <c r="F22" s="117"/>
      <c r="G22" s="117"/>
      <c r="H22" s="94">
        <v>0</v>
      </c>
      <c r="I22" s="94">
        <v>0</v>
      </c>
      <c r="J22" s="94">
        <v>0</v>
      </c>
      <c r="K22" s="117"/>
      <c r="L22" s="80" t="str">
        <f t="shared" si="0"/>
        <v>-</v>
      </c>
      <c r="M22" s="81" t="str">
        <f t="shared" si="1"/>
        <v>-</v>
      </c>
      <c r="N22" s="82" t="str">
        <f t="shared" si="2"/>
        <v>-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0</v>
      </c>
      <c r="D23" s="85">
        <f>SUM(D9:D22)</f>
        <v>1628</v>
      </c>
      <c r="E23" s="85">
        <f>SUM(E9:E22)</f>
        <v>1628</v>
      </c>
      <c r="F23" s="118"/>
      <c r="G23" s="118"/>
      <c r="H23" s="85">
        <f>SUM(H9:H22)</f>
        <v>0</v>
      </c>
      <c r="I23" s="85">
        <f>SUM(I9:I22)</f>
        <v>0</v>
      </c>
      <c r="J23" s="85">
        <f>SUM(J9:J22)</f>
        <v>0</v>
      </c>
      <c r="K23" s="118"/>
      <c r="L23" s="86" t="str">
        <f t="shared" si="0"/>
        <v>-</v>
      </c>
      <c r="M23" s="87">
        <f t="shared" si="1"/>
        <v>0</v>
      </c>
      <c r="N23" s="88">
        <f t="shared" si="2"/>
        <v>0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15"/>
      <c r="G24" s="115"/>
      <c r="H24" s="71">
        <v>0</v>
      </c>
      <c r="I24" s="71">
        <v>0</v>
      </c>
      <c r="J24" s="71">
        <v>0</v>
      </c>
      <c r="K24" s="115"/>
      <c r="L24" s="72" t="str">
        <f t="shared" si="0"/>
        <v>-</v>
      </c>
      <c r="M24" s="73" t="str">
        <f t="shared" si="1"/>
        <v>-</v>
      </c>
      <c r="N24" s="74" t="str">
        <f t="shared" si="2"/>
        <v>-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116"/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1"/>
        <v>-</v>
      </c>
      <c r="N25" s="79" t="str">
        <f t="shared" si="2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116"/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1"/>
        <v>-</v>
      </c>
      <c r="N26" s="79" t="str">
        <f t="shared" si="2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116"/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1"/>
        <v>-</v>
      </c>
      <c r="N27" s="79" t="str">
        <f t="shared" si="2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16"/>
      <c r="G28" s="116"/>
      <c r="H28" s="76">
        <v>0</v>
      </c>
      <c r="I28" s="76">
        <v>0</v>
      </c>
      <c r="J28" s="76">
        <v>0</v>
      </c>
      <c r="K28" s="116"/>
      <c r="L28" s="77" t="str">
        <f t="shared" si="0"/>
        <v>-</v>
      </c>
      <c r="M28" s="78" t="str">
        <f t="shared" si="1"/>
        <v>-</v>
      </c>
      <c r="N28" s="79" t="str">
        <f t="shared" si="2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16"/>
      <c r="G29" s="116"/>
      <c r="H29" s="76">
        <v>0</v>
      </c>
      <c r="I29" s="76">
        <v>0</v>
      </c>
      <c r="J29" s="76">
        <v>0</v>
      </c>
      <c r="K29" s="116"/>
      <c r="L29" s="77" t="str">
        <f t="shared" si="0"/>
        <v>-</v>
      </c>
      <c r="M29" s="78" t="str">
        <f t="shared" si="1"/>
        <v>-</v>
      </c>
      <c r="N29" s="79" t="str">
        <f t="shared" si="2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116"/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1"/>
        <v>-</v>
      </c>
      <c r="N30" s="79" t="str">
        <f t="shared" si="2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116"/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1"/>
        <v>-</v>
      </c>
      <c r="N31" s="79" t="str">
        <f t="shared" si="2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16"/>
      <c r="G32" s="116"/>
      <c r="H32" s="76">
        <v>0</v>
      </c>
      <c r="I32" s="76">
        <v>0</v>
      </c>
      <c r="J32" s="76">
        <v>0</v>
      </c>
      <c r="K32" s="116"/>
      <c r="L32" s="77" t="str">
        <f t="shared" si="0"/>
        <v>-</v>
      </c>
      <c r="M32" s="78" t="str">
        <f t="shared" si="1"/>
        <v>-</v>
      </c>
      <c r="N32" s="79" t="str">
        <f t="shared" si="2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116"/>
      <c r="H33" s="76">
        <v>0</v>
      </c>
      <c r="I33" s="76">
        <v>0</v>
      </c>
      <c r="J33" s="76">
        <v>0</v>
      </c>
      <c r="K33" s="116"/>
      <c r="L33" s="77" t="str">
        <f t="shared" si="0"/>
        <v>-</v>
      </c>
      <c r="M33" s="78" t="str">
        <f t="shared" si="1"/>
        <v>-</v>
      </c>
      <c r="N33" s="79" t="str">
        <f t="shared" si="2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0</v>
      </c>
      <c r="E34" s="76">
        <v>0</v>
      </c>
      <c r="F34" s="116"/>
      <c r="G34" s="116"/>
      <c r="H34" s="76">
        <v>0</v>
      </c>
      <c r="I34" s="76">
        <v>0</v>
      </c>
      <c r="J34" s="76">
        <v>0</v>
      </c>
      <c r="K34" s="116"/>
      <c r="L34" s="77" t="str">
        <f t="shared" si="0"/>
        <v>-</v>
      </c>
      <c r="M34" s="78" t="str">
        <f t="shared" si="1"/>
        <v>-</v>
      </c>
      <c r="N34" s="79" t="str">
        <f t="shared" si="2"/>
        <v>-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0</v>
      </c>
      <c r="D35" s="85">
        <f>SUM(D24:D34)</f>
        <v>0</v>
      </c>
      <c r="E35" s="85">
        <f>SUM(E24:E34)</f>
        <v>0</v>
      </c>
      <c r="F35" s="119"/>
      <c r="G35" s="119"/>
      <c r="H35" s="85">
        <f>SUM(H24:H34)</f>
        <v>0</v>
      </c>
      <c r="I35" s="85">
        <f>SUM(I24:I34)</f>
        <v>0</v>
      </c>
      <c r="J35" s="85">
        <f>SUM(J24:J34)</f>
        <v>0</v>
      </c>
      <c r="K35" s="119"/>
      <c r="L35" s="86" t="str">
        <f t="shared" si="0"/>
        <v>-</v>
      </c>
      <c r="M35" s="87" t="str">
        <f t="shared" si="1"/>
        <v>-</v>
      </c>
      <c r="N35" s="88" t="str">
        <f t="shared" si="2"/>
        <v>-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3">SUM(C35,C23)</f>
        <v>0</v>
      </c>
      <c r="D36" s="89">
        <f t="shared" si="3"/>
        <v>1628</v>
      </c>
      <c r="E36" s="89">
        <f t="shared" si="3"/>
        <v>1628</v>
      </c>
      <c r="F36" s="120"/>
      <c r="G36" s="120"/>
      <c r="H36" s="89">
        <f t="shared" si="3"/>
        <v>0</v>
      </c>
      <c r="I36" s="89">
        <f t="shared" si="3"/>
        <v>0</v>
      </c>
      <c r="J36" s="89">
        <f t="shared" si="3"/>
        <v>0</v>
      </c>
      <c r="K36" s="120"/>
      <c r="L36" s="90" t="str">
        <f t="shared" si="0"/>
        <v>-</v>
      </c>
      <c r="M36" s="91">
        <f t="shared" si="1"/>
        <v>0</v>
      </c>
      <c r="N36" s="92">
        <f t="shared" si="2"/>
        <v>0</v>
      </c>
    </row>
    <row r="38" spans="1:14" x14ac:dyDescent="0.15">
      <c r="B38" s="1" t="s">
        <v>389</v>
      </c>
      <c r="C38" s="1">
        <v>0</v>
      </c>
      <c r="D38" s="1">
        <v>1628</v>
      </c>
      <c r="E38" s="1">
        <v>1628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4">D36-D38</f>
        <v>0</v>
      </c>
      <c r="E39" s="1">
        <f t="shared" si="4"/>
        <v>0</v>
      </c>
      <c r="F39" s="1">
        <f t="shared" si="4"/>
        <v>0</v>
      </c>
      <c r="G39" s="1">
        <f t="shared" si="4"/>
        <v>0</v>
      </c>
      <c r="H39" s="1">
        <f t="shared" si="4"/>
        <v>0</v>
      </c>
      <c r="I39" s="1">
        <f t="shared" si="4"/>
        <v>0</v>
      </c>
      <c r="J39" s="1">
        <f t="shared" si="4"/>
        <v>0</v>
      </c>
      <c r="K39" s="1">
        <f t="shared" si="4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rgb="FFFFFF00"/>
  </sheetPr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O14" sqref="O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384</v>
      </c>
      <c r="D3" s="8" t="s">
        <v>355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70">
        <f>SUM(国民健康保険税:国民健康保険料!C9)</f>
        <v>11087866</v>
      </c>
      <c r="D9" s="71">
        <f>SUM(国民健康保険税:国民健康保険料!D9)</f>
        <v>3757536</v>
      </c>
      <c r="E9" s="71">
        <f>SUM(国民健康保険税:国民健康保険料!E9)</f>
        <v>14845402</v>
      </c>
      <c r="F9" s="115"/>
      <c r="G9" s="115"/>
      <c r="H9" s="71">
        <f>SUM(国民健康保険税:国民健康保険料!H9)</f>
        <v>9719021</v>
      </c>
      <c r="I9" s="71">
        <f>SUM(国民健康保険税:国民健康保険料!I9)</f>
        <v>886363</v>
      </c>
      <c r="J9" s="71">
        <f>SUM(国民健康保険税:国民健康保険料!J9)</f>
        <v>10605384</v>
      </c>
      <c r="K9" s="115"/>
      <c r="L9" s="72">
        <f t="shared" ref="L9:L36" si="0">IF(C9&gt;0,ROUND(H9/C9*100,1),"-")</f>
        <v>87.7</v>
      </c>
      <c r="M9" s="73">
        <f t="shared" ref="M9:M36" si="1">IF(D9&gt;0,ROUND(I9/D9*100,1),"-")</f>
        <v>23.6</v>
      </c>
      <c r="N9" s="74">
        <f t="shared" ref="N9:N36" si="2">IF(E9&gt;0,ROUND(J9/E9*100,1),"-")</f>
        <v>71.400000000000006</v>
      </c>
    </row>
    <row r="10" spans="1:247" s="21" customFormat="1" ht="24.95" customHeight="1" x14ac:dyDescent="0.2">
      <c r="A10" s="46">
        <v>2</v>
      </c>
      <c r="B10" s="47" t="s">
        <v>34</v>
      </c>
      <c r="C10" s="75">
        <f>SUM(国民健康保険税:国民健康保険料!C10)</f>
        <v>3254196</v>
      </c>
      <c r="D10" s="76">
        <f>SUM(国民健康保険税:国民健康保険料!D10)</f>
        <v>1013672</v>
      </c>
      <c r="E10" s="76">
        <f>SUM(国民健康保険税:国民健康保険料!E10)</f>
        <v>4267868</v>
      </c>
      <c r="F10" s="116"/>
      <c r="G10" s="116"/>
      <c r="H10" s="76">
        <f>SUM(国民健康保険税:国民健康保険料!H10)</f>
        <v>2951390</v>
      </c>
      <c r="I10" s="76">
        <f>SUM(国民健康保険税:国民健康保険料!I10)</f>
        <v>254168</v>
      </c>
      <c r="J10" s="76">
        <f>SUM(国民健康保険税:国民健康保険料!J10)</f>
        <v>3205558</v>
      </c>
      <c r="K10" s="116"/>
      <c r="L10" s="77">
        <f t="shared" si="0"/>
        <v>90.7</v>
      </c>
      <c r="M10" s="78">
        <f t="shared" si="1"/>
        <v>25.1</v>
      </c>
      <c r="N10" s="79">
        <f t="shared" si="2"/>
        <v>75.099999999999994</v>
      </c>
    </row>
    <row r="11" spans="1:247" s="21" customFormat="1" ht="24.95" customHeight="1" x14ac:dyDescent="0.2">
      <c r="A11" s="46">
        <v>3</v>
      </c>
      <c r="B11" s="47" t="s">
        <v>35</v>
      </c>
      <c r="C11" s="75">
        <f>SUM(国民健康保険税:国民健康保険料!C11)</f>
        <v>4642701</v>
      </c>
      <c r="D11" s="76">
        <f>SUM(国民健康保険税:国民健康保険料!D11)</f>
        <v>1825007</v>
      </c>
      <c r="E11" s="76">
        <f>SUM(国民健康保険税:国民健康保険料!E11)</f>
        <v>6467708</v>
      </c>
      <c r="F11" s="116"/>
      <c r="G11" s="116"/>
      <c r="H11" s="76">
        <f>SUM(国民健康保険税:国民健康保険料!H11)</f>
        <v>4113311</v>
      </c>
      <c r="I11" s="76">
        <f>SUM(国民健康保険税:国民健康保険料!I11)</f>
        <v>298536</v>
      </c>
      <c r="J11" s="76">
        <f>SUM(国民健康保険税:国民健康保険料!J11)</f>
        <v>4411847</v>
      </c>
      <c r="K11" s="116"/>
      <c r="L11" s="77">
        <f t="shared" si="0"/>
        <v>88.6</v>
      </c>
      <c r="M11" s="78">
        <f t="shared" si="1"/>
        <v>16.399999999999999</v>
      </c>
      <c r="N11" s="79">
        <f t="shared" si="2"/>
        <v>68.2</v>
      </c>
    </row>
    <row r="12" spans="1:247" s="21" customFormat="1" ht="24.95" customHeight="1" x14ac:dyDescent="0.2">
      <c r="A12" s="46">
        <v>4</v>
      </c>
      <c r="B12" s="47" t="s">
        <v>36</v>
      </c>
      <c r="C12" s="75">
        <f>SUM(国民健康保険税:国民健康保険料!C12)</f>
        <v>2702408</v>
      </c>
      <c r="D12" s="76">
        <f>SUM(国民健康保険税:国民健康保険料!D12)</f>
        <v>664641</v>
      </c>
      <c r="E12" s="76">
        <f>SUM(国民健康保険税:国民健康保険料!E12)</f>
        <v>3367049</v>
      </c>
      <c r="F12" s="116"/>
      <c r="G12" s="116"/>
      <c r="H12" s="76">
        <f>SUM(国民健康保険税:国民健康保険料!H12)</f>
        <v>2528600</v>
      </c>
      <c r="I12" s="76">
        <f>SUM(国民健康保険税:国民健康保険料!I12)</f>
        <v>177459</v>
      </c>
      <c r="J12" s="76">
        <f>SUM(国民健康保険税:国民健康保険料!J12)</f>
        <v>2706059</v>
      </c>
      <c r="K12" s="116"/>
      <c r="L12" s="77">
        <f t="shared" si="0"/>
        <v>93.6</v>
      </c>
      <c r="M12" s="78">
        <f t="shared" si="1"/>
        <v>26.7</v>
      </c>
      <c r="N12" s="79">
        <f t="shared" si="2"/>
        <v>80.400000000000006</v>
      </c>
    </row>
    <row r="13" spans="1:247" s="21" customFormat="1" ht="24.95" customHeight="1" x14ac:dyDescent="0.2">
      <c r="A13" s="46">
        <v>5</v>
      </c>
      <c r="B13" s="47" t="s">
        <v>37</v>
      </c>
      <c r="C13" s="75">
        <f>SUM(国民健康保険税:国民健康保険料!C13)</f>
        <v>2176296</v>
      </c>
      <c r="D13" s="76">
        <f>SUM(国民健康保険税:国民健康保険料!D13)</f>
        <v>1069165</v>
      </c>
      <c r="E13" s="76">
        <f>SUM(国民健康保険税:国民健康保険料!E13)</f>
        <v>3245461</v>
      </c>
      <c r="F13" s="116"/>
      <c r="G13" s="116"/>
      <c r="H13" s="76">
        <f>SUM(国民健康保険税:国民健康保険料!H13)</f>
        <v>1970277</v>
      </c>
      <c r="I13" s="76">
        <f>SUM(国民健康保険税:国民健康保険料!I13)</f>
        <v>256378</v>
      </c>
      <c r="J13" s="76">
        <f>SUM(国民健康保険税:国民健康保険料!J13)</f>
        <v>2226655</v>
      </c>
      <c r="K13" s="116"/>
      <c r="L13" s="77">
        <f t="shared" si="0"/>
        <v>90.5</v>
      </c>
      <c r="M13" s="78">
        <f t="shared" si="1"/>
        <v>24</v>
      </c>
      <c r="N13" s="79">
        <f t="shared" si="2"/>
        <v>68.599999999999994</v>
      </c>
    </row>
    <row r="14" spans="1:247" s="21" customFormat="1" ht="24.95" customHeight="1" x14ac:dyDescent="0.2">
      <c r="A14" s="46">
        <v>6</v>
      </c>
      <c r="B14" s="47" t="s">
        <v>38</v>
      </c>
      <c r="C14" s="75">
        <f>SUM(国民健康保険税:国民健康保険料!C14)</f>
        <v>1949693</v>
      </c>
      <c r="D14" s="76">
        <f>SUM(国民健康保険税:国民健康保険料!D14)</f>
        <v>832243</v>
      </c>
      <c r="E14" s="76">
        <f>SUM(国民健康保険税:国民健康保険料!E14)</f>
        <v>2781936</v>
      </c>
      <c r="F14" s="116"/>
      <c r="G14" s="116"/>
      <c r="H14" s="76">
        <f>SUM(国民健康保険税:国民健康保険料!H14)</f>
        <v>1743430</v>
      </c>
      <c r="I14" s="76">
        <f>SUM(国民健康保険税:国民健康保険料!I14)</f>
        <v>201216</v>
      </c>
      <c r="J14" s="76">
        <f>SUM(国民健康保険税:国民健康保険料!J14)</f>
        <v>1944646</v>
      </c>
      <c r="K14" s="116"/>
      <c r="L14" s="77">
        <f>IF(C14&gt;0,ROUND(H14/C14*100,1),"-")</f>
        <v>89.4</v>
      </c>
      <c r="M14" s="78">
        <f t="shared" si="1"/>
        <v>24.2</v>
      </c>
      <c r="N14" s="79">
        <f t="shared" si="2"/>
        <v>69.900000000000006</v>
      </c>
    </row>
    <row r="15" spans="1:247" s="21" customFormat="1" ht="24.95" customHeight="1" x14ac:dyDescent="0.2">
      <c r="A15" s="46">
        <v>7</v>
      </c>
      <c r="B15" s="47" t="s">
        <v>39</v>
      </c>
      <c r="C15" s="75">
        <f>SUM(国民健康保険税:国民健康保険料!C15)</f>
        <v>3798966</v>
      </c>
      <c r="D15" s="76">
        <f>SUM(国民健康保険税:国民健康保険料!D15)</f>
        <v>1785582</v>
      </c>
      <c r="E15" s="76">
        <f>SUM(国民健康保険税:国民健康保険料!E15)</f>
        <v>5584548</v>
      </c>
      <c r="F15" s="116"/>
      <c r="G15" s="116"/>
      <c r="H15" s="76">
        <f>SUM(国民健康保険税:国民健康保険料!H15)</f>
        <v>3379221</v>
      </c>
      <c r="I15" s="76">
        <f>SUM(国民健康保険税:国民健康保険料!I15)</f>
        <v>309434</v>
      </c>
      <c r="J15" s="76">
        <f>SUM(国民健康保険税:国民健康保険料!J15)</f>
        <v>3688655</v>
      </c>
      <c r="K15" s="116"/>
      <c r="L15" s="77">
        <f t="shared" si="0"/>
        <v>89</v>
      </c>
      <c r="M15" s="78">
        <f t="shared" si="1"/>
        <v>17.3</v>
      </c>
      <c r="N15" s="79">
        <f t="shared" si="2"/>
        <v>66.099999999999994</v>
      </c>
    </row>
    <row r="16" spans="1:247" s="21" customFormat="1" ht="24.95" customHeight="1" x14ac:dyDescent="0.2">
      <c r="A16" s="46">
        <v>8</v>
      </c>
      <c r="B16" s="47" t="s">
        <v>40</v>
      </c>
      <c r="C16" s="75">
        <f>SUM(国民健康保険税:国民健康保険料!C16)</f>
        <v>2290195</v>
      </c>
      <c r="D16" s="76">
        <f>SUM(国民健康保険税:国民健康保険料!D16)</f>
        <v>747443</v>
      </c>
      <c r="E16" s="76">
        <f>SUM(国民健康保険税:国民健康保険料!E16)</f>
        <v>3037638</v>
      </c>
      <c r="F16" s="116"/>
      <c r="G16" s="116"/>
      <c r="H16" s="76">
        <f>SUM(国民健康保険税:国民健康保険料!H16)</f>
        <v>2108138</v>
      </c>
      <c r="I16" s="76">
        <f>SUM(国民健康保険税:国民健康保険料!I16)</f>
        <v>161749</v>
      </c>
      <c r="J16" s="76">
        <f>SUM(国民健康保険税:国民健康保険料!J16)</f>
        <v>2269887</v>
      </c>
      <c r="K16" s="116"/>
      <c r="L16" s="77">
        <f t="shared" si="0"/>
        <v>92.1</v>
      </c>
      <c r="M16" s="78">
        <f t="shared" si="1"/>
        <v>21.6</v>
      </c>
      <c r="N16" s="79">
        <f t="shared" si="2"/>
        <v>74.7</v>
      </c>
    </row>
    <row r="17" spans="1:14" s="21" customFormat="1" ht="24.95" customHeight="1" x14ac:dyDescent="0.2">
      <c r="A17" s="46">
        <v>9</v>
      </c>
      <c r="B17" s="47" t="s">
        <v>208</v>
      </c>
      <c r="C17" s="75">
        <f>SUM(国民健康保険税:国民健康保険料!C17)</f>
        <v>1641874</v>
      </c>
      <c r="D17" s="76">
        <f>SUM(国民健康保険税:国民健康保険料!D17)</f>
        <v>484314</v>
      </c>
      <c r="E17" s="76">
        <f>SUM(国民健康保険税:国民健康保険料!E17)</f>
        <v>2126188</v>
      </c>
      <c r="F17" s="116"/>
      <c r="G17" s="116"/>
      <c r="H17" s="76">
        <f>SUM(国民健康保険税:国民健康保険料!H17)</f>
        <v>1558037</v>
      </c>
      <c r="I17" s="76">
        <f>SUM(国民健康保険税:国民健康保険料!I17)</f>
        <v>156509</v>
      </c>
      <c r="J17" s="76">
        <f>SUM(国民健康保険税:国民健康保険料!J17)</f>
        <v>1714546</v>
      </c>
      <c r="K17" s="116"/>
      <c r="L17" s="77">
        <f t="shared" si="0"/>
        <v>94.9</v>
      </c>
      <c r="M17" s="78">
        <f t="shared" si="1"/>
        <v>32.299999999999997</v>
      </c>
      <c r="N17" s="79">
        <f t="shared" si="2"/>
        <v>80.599999999999994</v>
      </c>
    </row>
    <row r="18" spans="1:14" s="21" customFormat="1" ht="24.95" customHeight="1" x14ac:dyDescent="0.2">
      <c r="A18" s="46">
        <v>10</v>
      </c>
      <c r="B18" s="47" t="s">
        <v>205</v>
      </c>
      <c r="C18" s="75">
        <f>SUM(国民健康保険税:国民健康保険料!C18)</f>
        <v>760587</v>
      </c>
      <c r="D18" s="76">
        <f>SUM(国民健康保険税:国民健康保険料!D18)</f>
        <v>311673</v>
      </c>
      <c r="E18" s="76">
        <f>SUM(国民健康保険税:国民健康保険料!E18)</f>
        <v>1072260</v>
      </c>
      <c r="F18" s="116"/>
      <c r="G18" s="116"/>
      <c r="H18" s="76">
        <f>SUM(国民健康保険税:国民健康保険料!H18)</f>
        <v>697875</v>
      </c>
      <c r="I18" s="76">
        <f>SUM(国民健康保険税:国民健康保険料!I18)</f>
        <v>55516</v>
      </c>
      <c r="J18" s="76">
        <f>SUM(国民健康保険税:国民健康保険料!J18)</f>
        <v>753391</v>
      </c>
      <c r="K18" s="116"/>
      <c r="L18" s="77">
        <f t="shared" si="0"/>
        <v>91.8</v>
      </c>
      <c r="M18" s="78">
        <f t="shared" si="1"/>
        <v>17.8</v>
      </c>
      <c r="N18" s="79">
        <f t="shared" si="2"/>
        <v>70.3</v>
      </c>
    </row>
    <row r="19" spans="1:14" s="21" customFormat="1" ht="24.95" customHeight="1" x14ac:dyDescent="0.2">
      <c r="A19" s="46">
        <v>11</v>
      </c>
      <c r="B19" s="47" t="s">
        <v>206</v>
      </c>
      <c r="C19" s="75">
        <f>SUM(国民健康保険税:国民健康保険料!C19)</f>
        <v>2992387</v>
      </c>
      <c r="D19" s="76">
        <f>SUM(国民健康保険税:国民健康保険料!D19)</f>
        <v>1112762</v>
      </c>
      <c r="E19" s="76">
        <f>SUM(国民健康保険税:国民健康保険料!E19)</f>
        <v>4105149</v>
      </c>
      <c r="F19" s="116"/>
      <c r="G19" s="116"/>
      <c r="H19" s="76">
        <f>SUM(国民健康保険税:国民健康保険料!H19)</f>
        <v>2767680</v>
      </c>
      <c r="I19" s="76">
        <f>SUM(国民健康保険税:国民健康保険料!I19)</f>
        <v>262115</v>
      </c>
      <c r="J19" s="76">
        <f>SUM(国民健康保険税:国民健康保険料!J19)</f>
        <v>3029795</v>
      </c>
      <c r="K19" s="116"/>
      <c r="L19" s="77">
        <f t="shared" si="0"/>
        <v>92.5</v>
      </c>
      <c r="M19" s="78">
        <f t="shared" si="1"/>
        <v>23.6</v>
      </c>
      <c r="N19" s="79">
        <f t="shared" si="2"/>
        <v>73.8</v>
      </c>
    </row>
    <row r="20" spans="1:14" s="21" customFormat="1" ht="24.95" customHeight="1" x14ac:dyDescent="0.2">
      <c r="A20" s="48">
        <v>12</v>
      </c>
      <c r="B20" s="49" t="s">
        <v>207</v>
      </c>
      <c r="C20" s="75">
        <f>SUM(国民健康保険税:国民健康保険料!C20)</f>
        <v>968692</v>
      </c>
      <c r="D20" s="76">
        <f>SUM(国民健康保険税:国民健康保険料!D20)</f>
        <v>318015</v>
      </c>
      <c r="E20" s="76">
        <f>SUM(国民健康保険税:国民健康保険料!E20)</f>
        <v>1286707</v>
      </c>
      <c r="F20" s="116"/>
      <c r="G20" s="116"/>
      <c r="H20" s="76">
        <f>SUM(国民健康保険税:国民健康保険料!H20)</f>
        <v>919743</v>
      </c>
      <c r="I20" s="76">
        <f>SUM(国民健康保険税:国民健康保険料!I20)</f>
        <v>114957</v>
      </c>
      <c r="J20" s="76">
        <f>SUM(国民健康保険税:国民健康保険料!J20)</f>
        <v>1034700</v>
      </c>
      <c r="K20" s="116"/>
      <c r="L20" s="80">
        <f t="shared" si="0"/>
        <v>94.9</v>
      </c>
      <c r="M20" s="81">
        <f t="shared" si="1"/>
        <v>36.1</v>
      </c>
      <c r="N20" s="82">
        <f t="shared" si="2"/>
        <v>80.400000000000006</v>
      </c>
    </row>
    <row r="21" spans="1:14" s="21" customFormat="1" ht="24.95" customHeight="1" x14ac:dyDescent="0.2">
      <c r="A21" s="46">
        <v>13</v>
      </c>
      <c r="B21" s="47" t="s">
        <v>338</v>
      </c>
      <c r="C21" s="75">
        <f>SUM(国民健康保険税:国民健康保険料!C21)</f>
        <v>668842</v>
      </c>
      <c r="D21" s="76">
        <f>SUM(国民健康保険税:国民健康保険料!D21)</f>
        <v>166038</v>
      </c>
      <c r="E21" s="76">
        <f>SUM(国民健康保険税:国民健康保険料!E21)</f>
        <v>834880</v>
      </c>
      <c r="F21" s="116"/>
      <c r="G21" s="116"/>
      <c r="H21" s="76">
        <f>SUM(国民健康保険税:国民健康保険料!H21)</f>
        <v>629729</v>
      </c>
      <c r="I21" s="76">
        <f>SUM(国民健康保険税:国民健康保険料!I21)</f>
        <v>63706</v>
      </c>
      <c r="J21" s="76">
        <f>SUM(国民健康保険税:国民健康保険料!J21)</f>
        <v>693435</v>
      </c>
      <c r="K21" s="116"/>
      <c r="L21" s="80">
        <f t="shared" si="0"/>
        <v>94.2</v>
      </c>
      <c r="M21" s="81">
        <f t="shared" si="1"/>
        <v>38.4</v>
      </c>
      <c r="N21" s="82">
        <f t="shared" si="2"/>
        <v>83.1</v>
      </c>
    </row>
    <row r="22" spans="1:14" s="21" customFormat="1" ht="24.95" customHeight="1" x14ac:dyDescent="0.2">
      <c r="A22" s="46">
        <v>14</v>
      </c>
      <c r="B22" s="50" t="s">
        <v>339</v>
      </c>
      <c r="C22" s="83">
        <f>SUM(国民健康保険税:国民健康保険料!C22)</f>
        <v>1329659</v>
      </c>
      <c r="D22" s="84">
        <f>SUM(国民健康保険税:国民健康保険料!D22)</f>
        <v>342755</v>
      </c>
      <c r="E22" s="84">
        <f>SUM(国民健康保険税:国民健康保険料!E22)</f>
        <v>1672414</v>
      </c>
      <c r="F22" s="117"/>
      <c r="G22" s="117"/>
      <c r="H22" s="84">
        <f>SUM(国民健康保険税:国民健康保険料!H22)</f>
        <v>1260122</v>
      </c>
      <c r="I22" s="84">
        <f>SUM(国民健康保険税:国民健康保険料!I22)</f>
        <v>102720</v>
      </c>
      <c r="J22" s="84">
        <f>SUM(国民健康保険税:国民健康保険料!J22)</f>
        <v>1362842</v>
      </c>
      <c r="K22" s="117"/>
      <c r="L22" s="80">
        <f t="shared" si="0"/>
        <v>94.8</v>
      </c>
      <c r="M22" s="81">
        <f t="shared" si="1"/>
        <v>30</v>
      </c>
      <c r="N22" s="82">
        <f t="shared" si="2"/>
        <v>81.5</v>
      </c>
    </row>
    <row r="23" spans="1:14" s="21" customFormat="1" ht="24.95" customHeight="1" x14ac:dyDescent="0.2">
      <c r="A23" s="58"/>
      <c r="B23" s="59" t="s">
        <v>344</v>
      </c>
      <c r="C23" s="85">
        <f>SUM(国民健康保険税:国民健康保険料!C23)</f>
        <v>40264362</v>
      </c>
      <c r="D23" s="85">
        <f>SUM(国民健康保険税:国民健康保険料!D23)</f>
        <v>14430846</v>
      </c>
      <c r="E23" s="85">
        <f>SUM(国民健康保険税:国民健康保険料!E23)</f>
        <v>54695208</v>
      </c>
      <c r="F23" s="118"/>
      <c r="G23" s="118"/>
      <c r="H23" s="85">
        <f>SUM(国民健康保険税:国民健康保険料!H23)</f>
        <v>36346574</v>
      </c>
      <c r="I23" s="85">
        <f>SUM(国民健康保険税:国民健康保険料!I23)</f>
        <v>3300826</v>
      </c>
      <c r="J23" s="85">
        <f>SUM(国民健康保険税:国民健康保険料!J23)</f>
        <v>39647400</v>
      </c>
      <c r="K23" s="118"/>
      <c r="L23" s="86">
        <f t="shared" si="0"/>
        <v>90.3</v>
      </c>
      <c r="M23" s="87">
        <f t="shared" si="1"/>
        <v>22.9</v>
      </c>
      <c r="N23" s="88">
        <f t="shared" si="2"/>
        <v>72.5</v>
      </c>
    </row>
    <row r="24" spans="1:14" s="21" customFormat="1" ht="24.95" customHeight="1" x14ac:dyDescent="0.2">
      <c r="A24" s="44">
        <v>15</v>
      </c>
      <c r="B24" s="45" t="s">
        <v>41</v>
      </c>
      <c r="C24" s="70">
        <f>SUM(国民健康保険税:国民健康保険料!C24)</f>
        <v>743769</v>
      </c>
      <c r="D24" s="71">
        <f>SUM(国民健康保険税:国民健康保険料!D24)</f>
        <v>296348</v>
      </c>
      <c r="E24" s="71">
        <f>SUM(国民健康保険税:国民健康保険料!E24)</f>
        <v>1040117</v>
      </c>
      <c r="F24" s="115"/>
      <c r="G24" s="115"/>
      <c r="H24" s="71">
        <f>SUM(国民健康保険税:国民健康保険料!H24)</f>
        <v>687839</v>
      </c>
      <c r="I24" s="71">
        <f>SUM(国民健康保険税:国民健康保険料!I24)</f>
        <v>60117</v>
      </c>
      <c r="J24" s="71">
        <f>SUM(国民健康保険税:国民健康保険料!J24)</f>
        <v>747956</v>
      </c>
      <c r="K24" s="115"/>
      <c r="L24" s="72">
        <f t="shared" si="0"/>
        <v>92.5</v>
      </c>
      <c r="M24" s="73">
        <f t="shared" si="1"/>
        <v>20.3</v>
      </c>
      <c r="N24" s="74">
        <f t="shared" si="2"/>
        <v>71.900000000000006</v>
      </c>
    </row>
    <row r="25" spans="1:14" s="21" customFormat="1" ht="24.95" customHeight="1" x14ac:dyDescent="0.2">
      <c r="A25" s="46">
        <v>16</v>
      </c>
      <c r="B25" s="47" t="s">
        <v>387</v>
      </c>
      <c r="C25" s="75">
        <f>SUM(国民健康保険税:国民健康保険料!C25)</f>
        <v>603766</v>
      </c>
      <c r="D25" s="76">
        <f>SUM(国民健康保険税:国民健康保険料!D25)</f>
        <v>228926</v>
      </c>
      <c r="E25" s="76">
        <f>SUM(国民健康保険税:国民健康保険料!E25)</f>
        <v>832692</v>
      </c>
      <c r="F25" s="116"/>
      <c r="G25" s="116"/>
      <c r="H25" s="76">
        <f>SUM(国民健康保険税:国民健康保険料!H25)</f>
        <v>563268</v>
      </c>
      <c r="I25" s="76">
        <f>SUM(国民健康保険税:国民健康保険料!I25)</f>
        <v>41872</v>
      </c>
      <c r="J25" s="76">
        <f>SUM(国民健康保険税:国民健康保険料!J25)</f>
        <v>605140</v>
      </c>
      <c r="K25" s="116"/>
      <c r="L25" s="77">
        <f t="shared" si="0"/>
        <v>93.3</v>
      </c>
      <c r="M25" s="78">
        <f t="shared" si="1"/>
        <v>18.3</v>
      </c>
      <c r="N25" s="79">
        <f t="shared" si="2"/>
        <v>72.7</v>
      </c>
    </row>
    <row r="26" spans="1:14" s="21" customFormat="1" ht="24.95" customHeight="1" x14ac:dyDescent="0.2">
      <c r="A26" s="46">
        <v>17</v>
      </c>
      <c r="B26" s="47" t="s">
        <v>42</v>
      </c>
      <c r="C26" s="75">
        <f>SUM(国民健康保険税:国民健康保険料!C26)</f>
        <v>311589</v>
      </c>
      <c r="D26" s="76">
        <f>SUM(国民健康保険税:国民健康保険料!D26)</f>
        <v>70472</v>
      </c>
      <c r="E26" s="76">
        <f>SUM(国民健康保険税:国民健康保険料!E26)</f>
        <v>382061</v>
      </c>
      <c r="F26" s="116"/>
      <c r="G26" s="116"/>
      <c r="H26" s="76">
        <f>SUM(国民健康保険税:国民健康保険料!H26)</f>
        <v>301128</v>
      </c>
      <c r="I26" s="76">
        <f>SUM(国民健康保険税:国民健康保険料!I26)</f>
        <v>16313</v>
      </c>
      <c r="J26" s="76">
        <f>SUM(国民健康保険税:国民健康保険料!J26)</f>
        <v>317441</v>
      </c>
      <c r="K26" s="116"/>
      <c r="L26" s="77">
        <f t="shared" si="0"/>
        <v>96.6</v>
      </c>
      <c r="M26" s="78">
        <f t="shared" si="1"/>
        <v>23.1</v>
      </c>
      <c r="N26" s="79">
        <f t="shared" si="2"/>
        <v>83.1</v>
      </c>
    </row>
    <row r="27" spans="1:14" s="21" customFormat="1" ht="24.95" customHeight="1" x14ac:dyDescent="0.2">
      <c r="A27" s="46">
        <v>18</v>
      </c>
      <c r="B27" s="47" t="s">
        <v>43</v>
      </c>
      <c r="C27" s="75">
        <f>SUM(国民健康保険税:国民健康保険料!C27)</f>
        <v>244150</v>
      </c>
      <c r="D27" s="76">
        <f>SUM(国民健康保険税:国民健康保険料!D27)</f>
        <v>106292</v>
      </c>
      <c r="E27" s="76">
        <f>SUM(国民健康保険税:国民健康保険料!E27)</f>
        <v>350442</v>
      </c>
      <c r="F27" s="116"/>
      <c r="G27" s="116"/>
      <c r="H27" s="76">
        <f>SUM(国民健康保険税:国民健康保険料!H27)</f>
        <v>231016</v>
      </c>
      <c r="I27" s="76">
        <f>SUM(国民健康保険税:国民健康保険料!I27)</f>
        <v>14527</v>
      </c>
      <c r="J27" s="76">
        <f>SUM(国民健康保険税:国民健康保険料!J27)</f>
        <v>245543</v>
      </c>
      <c r="K27" s="116"/>
      <c r="L27" s="77">
        <f t="shared" si="0"/>
        <v>94.6</v>
      </c>
      <c r="M27" s="78">
        <f t="shared" si="1"/>
        <v>13.7</v>
      </c>
      <c r="N27" s="79">
        <f t="shared" si="2"/>
        <v>70.099999999999994</v>
      </c>
    </row>
    <row r="28" spans="1:14" s="21" customFormat="1" ht="24.95" customHeight="1" x14ac:dyDescent="0.2">
      <c r="A28" s="46">
        <v>19</v>
      </c>
      <c r="B28" s="47" t="s">
        <v>44</v>
      </c>
      <c r="C28" s="75">
        <f>SUM(国民健康保険税:国民健康保険料!C28)</f>
        <v>487637</v>
      </c>
      <c r="D28" s="76">
        <f>SUM(国民健康保険税:国民健康保険料!D28)</f>
        <v>123935</v>
      </c>
      <c r="E28" s="76">
        <f>SUM(国民健康保険税:国民健康保険料!E28)</f>
        <v>611572</v>
      </c>
      <c r="F28" s="116"/>
      <c r="G28" s="116"/>
      <c r="H28" s="76">
        <f>SUM(国民健康保険税:国民健康保険料!H28)</f>
        <v>465337</v>
      </c>
      <c r="I28" s="76">
        <f>SUM(国民健康保険税:国民健康保険料!I28)</f>
        <v>27341</v>
      </c>
      <c r="J28" s="76">
        <f>SUM(国民健康保険税:国民健康保険料!J28)</f>
        <v>492678</v>
      </c>
      <c r="K28" s="116"/>
      <c r="L28" s="77">
        <f t="shared" si="0"/>
        <v>95.4</v>
      </c>
      <c r="M28" s="78">
        <f t="shared" si="1"/>
        <v>22.1</v>
      </c>
      <c r="N28" s="79">
        <f t="shared" si="2"/>
        <v>80.599999999999994</v>
      </c>
    </row>
    <row r="29" spans="1:14" s="21" customFormat="1" ht="24.95" customHeight="1" x14ac:dyDescent="0.2">
      <c r="A29" s="46">
        <v>20</v>
      </c>
      <c r="B29" s="47" t="s">
        <v>45</v>
      </c>
      <c r="C29" s="75">
        <f>SUM(国民健康保険税:国民健康保険料!C29)</f>
        <v>976457</v>
      </c>
      <c r="D29" s="76">
        <f>SUM(国民健康保険税:国民健康保険料!D29)</f>
        <v>347108</v>
      </c>
      <c r="E29" s="76">
        <f>SUM(国民健康保険税:国民健康保険料!E29)</f>
        <v>1323565</v>
      </c>
      <c r="F29" s="116"/>
      <c r="G29" s="116"/>
      <c r="H29" s="76">
        <f>SUM(国民健康保険税:国民健康保険料!H29)</f>
        <v>893168</v>
      </c>
      <c r="I29" s="76">
        <f>SUM(国民健康保険税:国民健康保険料!I29)</f>
        <v>64223</v>
      </c>
      <c r="J29" s="76">
        <f>SUM(国民健康保険税:国民健康保険料!J29)</f>
        <v>957391</v>
      </c>
      <c r="K29" s="116"/>
      <c r="L29" s="77">
        <f t="shared" si="0"/>
        <v>91.5</v>
      </c>
      <c r="M29" s="78">
        <f t="shared" si="1"/>
        <v>18.5</v>
      </c>
      <c r="N29" s="79">
        <f t="shared" si="2"/>
        <v>72.3</v>
      </c>
    </row>
    <row r="30" spans="1:14" s="21" customFormat="1" ht="24.95" customHeight="1" x14ac:dyDescent="0.2">
      <c r="A30" s="46">
        <v>21</v>
      </c>
      <c r="B30" s="47" t="s">
        <v>46</v>
      </c>
      <c r="C30" s="75">
        <f>SUM(国民健康保険税:国民健康保険料!C30)</f>
        <v>632207</v>
      </c>
      <c r="D30" s="76">
        <f>SUM(国民健康保険税:国民健康保険料!D30)</f>
        <v>119123</v>
      </c>
      <c r="E30" s="76">
        <f>SUM(国民健康保険税:国民健康保険料!E30)</f>
        <v>751330</v>
      </c>
      <c r="F30" s="116"/>
      <c r="G30" s="116"/>
      <c r="H30" s="76">
        <f>SUM(国民健康保険税:国民健康保険料!H30)</f>
        <v>607035</v>
      </c>
      <c r="I30" s="76">
        <f>SUM(国民健康保険税:国民健康保険料!I30)</f>
        <v>17915</v>
      </c>
      <c r="J30" s="76">
        <f>SUM(国民健康保険税:国民健康保険料!J30)</f>
        <v>624950</v>
      </c>
      <c r="K30" s="116"/>
      <c r="L30" s="77">
        <f t="shared" si="0"/>
        <v>96</v>
      </c>
      <c r="M30" s="78">
        <f t="shared" si="1"/>
        <v>15</v>
      </c>
      <c r="N30" s="79">
        <f t="shared" si="2"/>
        <v>83.2</v>
      </c>
    </row>
    <row r="31" spans="1:14" s="21" customFormat="1" ht="24.95" customHeight="1" x14ac:dyDescent="0.2">
      <c r="A31" s="46">
        <v>22</v>
      </c>
      <c r="B31" s="47" t="s">
        <v>47</v>
      </c>
      <c r="C31" s="75">
        <f>SUM(国民健康保険税:国民健康保険料!C31)</f>
        <v>296367</v>
      </c>
      <c r="D31" s="76">
        <f>SUM(国民健康保険税:国民健康保険料!D31)</f>
        <v>93582</v>
      </c>
      <c r="E31" s="76">
        <f>SUM(国民健康保険税:国民健康保険料!E31)</f>
        <v>389949</v>
      </c>
      <c r="F31" s="116"/>
      <c r="G31" s="116"/>
      <c r="H31" s="76">
        <f>SUM(国民健康保険税:国民健康保険料!H31)</f>
        <v>284276</v>
      </c>
      <c r="I31" s="76">
        <f>SUM(国民健康保険税:国民健康保険料!I31)</f>
        <v>20389</v>
      </c>
      <c r="J31" s="76">
        <f>SUM(国民健康保険税:国民健康保険料!J31)</f>
        <v>304665</v>
      </c>
      <c r="K31" s="116"/>
      <c r="L31" s="77">
        <f t="shared" si="0"/>
        <v>95.9</v>
      </c>
      <c r="M31" s="78">
        <f t="shared" si="1"/>
        <v>21.8</v>
      </c>
      <c r="N31" s="79">
        <f t="shared" si="2"/>
        <v>78.099999999999994</v>
      </c>
    </row>
    <row r="32" spans="1:14" s="21" customFormat="1" ht="24.95" customHeight="1" x14ac:dyDescent="0.2">
      <c r="A32" s="46">
        <v>23</v>
      </c>
      <c r="B32" s="47" t="s">
        <v>48</v>
      </c>
      <c r="C32" s="75">
        <f>SUM(国民健康保険税:国民健康保険料!C32)</f>
        <v>721590</v>
      </c>
      <c r="D32" s="76">
        <f>SUM(国民健康保険税:国民健康保険料!D32)</f>
        <v>206466</v>
      </c>
      <c r="E32" s="76">
        <f>SUM(国民健康保険税:国民健康保険料!E32)</f>
        <v>928056</v>
      </c>
      <c r="F32" s="116"/>
      <c r="G32" s="116"/>
      <c r="H32" s="76">
        <f>SUM(国民健康保険税:国民健康保険料!H32)</f>
        <v>664228</v>
      </c>
      <c r="I32" s="76">
        <f>SUM(国民健康保険税:国民健康保険料!I32)</f>
        <v>54684</v>
      </c>
      <c r="J32" s="76">
        <f>SUM(国民健康保険税:国民健康保険料!J32)</f>
        <v>718912</v>
      </c>
      <c r="K32" s="116"/>
      <c r="L32" s="77">
        <f t="shared" si="0"/>
        <v>92.1</v>
      </c>
      <c r="M32" s="78">
        <f t="shared" si="1"/>
        <v>26.5</v>
      </c>
      <c r="N32" s="79">
        <f t="shared" si="2"/>
        <v>77.5</v>
      </c>
    </row>
    <row r="33" spans="1:14" s="21" customFormat="1" ht="24.95" customHeight="1" x14ac:dyDescent="0.2">
      <c r="A33" s="46">
        <v>24</v>
      </c>
      <c r="B33" s="47" t="s">
        <v>49</v>
      </c>
      <c r="C33" s="75">
        <f>SUM(国民健康保険税:国民健康保険料!C33)</f>
        <v>881482</v>
      </c>
      <c r="D33" s="76">
        <f>SUM(国民健康保険税:国民健康保険料!D33)</f>
        <v>286204</v>
      </c>
      <c r="E33" s="76">
        <f>SUM(国民健康保険税:国民健康保険料!E33)</f>
        <v>1167686</v>
      </c>
      <c r="F33" s="116"/>
      <c r="G33" s="116"/>
      <c r="H33" s="76">
        <f>SUM(国民健康保険税:国民健康保険料!H33)</f>
        <v>820965</v>
      </c>
      <c r="I33" s="76">
        <f>SUM(国民健康保険税:国民健康保険料!I33)</f>
        <v>68098</v>
      </c>
      <c r="J33" s="76">
        <f>SUM(国民健康保険税:国民健康保険料!J33)</f>
        <v>889063</v>
      </c>
      <c r="K33" s="116"/>
      <c r="L33" s="77">
        <f t="shared" si="0"/>
        <v>93.1</v>
      </c>
      <c r="M33" s="78">
        <f t="shared" si="1"/>
        <v>23.8</v>
      </c>
      <c r="N33" s="79">
        <f t="shared" si="2"/>
        <v>76.099999999999994</v>
      </c>
    </row>
    <row r="34" spans="1:14" s="21" customFormat="1" ht="24.95" customHeight="1" x14ac:dyDescent="0.2">
      <c r="A34" s="46">
        <v>25</v>
      </c>
      <c r="B34" s="51" t="s">
        <v>340</v>
      </c>
      <c r="C34" s="75">
        <f>SUM(国民健康保険税:国民健康保険料!C34)</f>
        <v>460576</v>
      </c>
      <c r="D34" s="76">
        <f>SUM(国民健康保険税:国民健康保険料!D34)</f>
        <v>144029</v>
      </c>
      <c r="E34" s="76">
        <f>SUM(国民健康保険税:国民健康保険料!E34)</f>
        <v>604605</v>
      </c>
      <c r="F34" s="116"/>
      <c r="G34" s="116"/>
      <c r="H34" s="76">
        <f>SUM(国民健康保険税:国民健康保険料!H34)</f>
        <v>426709</v>
      </c>
      <c r="I34" s="76">
        <f>SUM(国民健康保険税:国民健康保険料!I34)</f>
        <v>30329</v>
      </c>
      <c r="J34" s="76">
        <f>SUM(国民健康保険税:国民健康保険料!J34)</f>
        <v>457038</v>
      </c>
      <c r="K34" s="116"/>
      <c r="L34" s="77">
        <f t="shared" si="0"/>
        <v>92.6</v>
      </c>
      <c r="M34" s="78">
        <f t="shared" si="1"/>
        <v>21.1</v>
      </c>
      <c r="N34" s="79">
        <f t="shared" si="2"/>
        <v>75.599999999999994</v>
      </c>
    </row>
    <row r="35" spans="1:14" s="21" customFormat="1" ht="24.95" customHeight="1" x14ac:dyDescent="0.2">
      <c r="A35" s="58"/>
      <c r="B35" s="59" t="s">
        <v>343</v>
      </c>
      <c r="C35" s="85">
        <f>SUM(国民健康保険税:国民健康保険料!C35)</f>
        <v>6359590</v>
      </c>
      <c r="D35" s="85">
        <f>SUM(国民健康保険税:国民健康保険料!D35)</f>
        <v>2022485</v>
      </c>
      <c r="E35" s="85">
        <f>SUM(国民健康保険税:国民健康保険料!E35)</f>
        <v>8382075</v>
      </c>
      <c r="F35" s="119"/>
      <c r="G35" s="119"/>
      <c r="H35" s="85">
        <f>SUM(国民健康保険税:国民健康保険料!H35)</f>
        <v>5944969</v>
      </c>
      <c r="I35" s="85">
        <f>SUM(国民健康保険税:国民健康保険料!I35)</f>
        <v>415808</v>
      </c>
      <c r="J35" s="85">
        <f>SUM(国民健康保険税:国民健康保険料!J35)</f>
        <v>6360777</v>
      </c>
      <c r="K35" s="119"/>
      <c r="L35" s="86">
        <f t="shared" si="0"/>
        <v>93.5</v>
      </c>
      <c r="M35" s="87">
        <f t="shared" si="1"/>
        <v>20.6</v>
      </c>
      <c r="N35" s="88">
        <f t="shared" si="2"/>
        <v>75.900000000000006</v>
      </c>
    </row>
    <row r="36" spans="1:14" s="21" customFormat="1" ht="24.95" customHeight="1" thickBot="1" x14ac:dyDescent="0.25">
      <c r="A36" s="60"/>
      <c r="B36" s="61" t="s">
        <v>50</v>
      </c>
      <c r="C36" s="89">
        <f>SUM(国民健康保険税:国民健康保険料!C36)</f>
        <v>46623952</v>
      </c>
      <c r="D36" s="89">
        <f>SUM(国民健康保険税:国民健康保険料!D36)</f>
        <v>16453331</v>
      </c>
      <c r="E36" s="89">
        <f>SUM(国民健康保険税:国民健康保険料!E36)</f>
        <v>63077283</v>
      </c>
      <c r="F36" s="120"/>
      <c r="G36" s="120"/>
      <c r="H36" s="89">
        <f>SUM(国民健康保険税:国民健康保険料!H36)</f>
        <v>42291543</v>
      </c>
      <c r="I36" s="89">
        <f>SUM(国民健康保険税:国民健康保険料!I36)</f>
        <v>3716634</v>
      </c>
      <c r="J36" s="89">
        <f>SUM(国民健康保険税:国民健康保険料!J36)</f>
        <v>46008177</v>
      </c>
      <c r="K36" s="120"/>
      <c r="L36" s="90">
        <f t="shared" si="0"/>
        <v>90.7</v>
      </c>
      <c r="M36" s="91">
        <f t="shared" si="1"/>
        <v>22.6</v>
      </c>
      <c r="N36" s="92">
        <f t="shared" si="2"/>
        <v>72.900000000000006</v>
      </c>
    </row>
    <row r="38" spans="1:14" ht="35.25" customHeight="1" x14ac:dyDescent="0.15">
      <c r="B38" s="135" t="s">
        <v>395</v>
      </c>
      <c r="C38" s="1">
        <f>国民健康保険税!C38+国民健康保険料!C38</f>
        <v>46623952</v>
      </c>
      <c r="D38" s="1">
        <f>国民健康保険税!D38+国民健康保険料!D38</f>
        <v>16453331</v>
      </c>
      <c r="E38" s="1">
        <f>国民健康保険税!E38+国民健康保険料!E38</f>
        <v>63077283</v>
      </c>
      <c r="F38" s="1">
        <f>国民健康保険税!F38+国民健康保険料!F38</f>
        <v>0</v>
      </c>
      <c r="G38" s="1">
        <f>国民健康保険税!G38+国民健康保険料!G38</f>
        <v>0</v>
      </c>
      <c r="H38" s="1">
        <f>国民健康保険税!H38+国民健康保険料!H38</f>
        <v>42291543</v>
      </c>
      <c r="I38" s="1">
        <f>国民健康保険税!I38+国民健康保険料!I38</f>
        <v>3716634</v>
      </c>
      <c r="J38" s="1">
        <f>国民健康保険税!J38+国民健康保険料!J38</f>
        <v>46008177</v>
      </c>
      <c r="K38" s="1">
        <f>国民健康保険税!K38+国民健康保険料!K38</f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</sheetPr>
  <dimension ref="A1:IM81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399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187</v>
      </c>
      <c r="D3" s="8" t="s">
        <v>71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f>SUM(個人均等割:所得割!C9)</f>
        <v>33346043</v>
      </c>
      <c r="D9" s="93">
        <f>SUM(個人均等割:所得割!D9)</f>
        <v>1136155</v>
      </c>
      <c r="E9" s="93">
        <f>SUM(個人均等割:所得割!E9)</f>
        <v>34482198</v>
      </c>
      <c r="F9" s="93">
        <f>SUM(個人均等割:所得割!F9)</f>
        <v>0</v>
      </c>
      <c r="G9" s="115"/>
      <c r="H9" s="93">
        <f>SUM(個人均等割:所得割!H9)</f>
        <v>32978623</v>
      </c>
      <c r="I9" s="93">
        <f>SUM(個人均等割:所得割!I9)</f>
        <v>360996</v>
      </c>
      <c r="J9" s="93">
        <f>SUM(個人均等割:所得割!J9)</f>
        <v>33339619</v>
      </c>
      <c r="K9" s="93">
        <f>SUM(個人均等割:所得割!K9)</f>
        <v>0</v>
      </c>
      <c r="L9" s="72">
        <f t="shared" ref="L9:N31" si="0">IF(C9&gt;0,ROUND(H9/C9*100,1),"-")</f>
        <v>98.9</v>
      </c>
      <c r="M9" s="73">
        <f t="shared" si="0"/>
        <v>31.8</v>
      </c>
      <c r="N9" s="74">
        <f t="shared" si="0"/>
        <v>96.7</v>
      </c>
    </row>
    <row r="10" spans="1:247" s="21" customFormat="1" ht="24.95" customHeight="1" x14ac:dyDescent="0.2">
      <c r="A10" s="46">
        <v>2</v>
      </c>
      <c r="B10" s="47" t="s">
        <v>34</v>
      </c>
      <c r="C10" s="93">
        <f>SUM(個人均等割:所得割!C10)</f>
        <v>7337654</v>
      </c>
      <c r="D10" s="93">
        <f>SUM(個人均等割:所得割!D10)</f>
        <v>383595</v>
      </c>
      <c r="E10" s="93">
        <f>SUM(個人均等割:所得割!E10)</f>
        <v>7721249</v>
      </c>
      <c r="F10" s="93">
        <f>SUM(個人均等割:所得割!F10)</f>
        <v>0</v>
      </c>
      <c r="G10" s="116"/>
      <c r="H10" s="93">
        <f>SUM(個人均等割:所得割!H10)</f>
        <v>7219705</v>
      </c>
      <c r="I10" s="93">
        <f>SUM(個人均等割:所得割!I10)</f>
        <v>111996</v>
      </c>
      <c r="J10" s="93">
        <f>SUM(個人均等割:所得割!J10)</f>
        <v>7331701</v>
      </c>
      <c r="K10" s="93">
        <f>SUM(個人均等割:所得割!K10)</f>
        <v>0</v>
      </c>
      <c r="L10" s="77">
        <f t="shared" si="0"/>
        <v>98.4</v>
      </c>
      <c r="M10" s="78">
        <f t="shared" si="0"/>
        <v>29.2</v>
      </c>
      <c r="N10" s="79">
        <f t="shared" si="0"/>
        <v>95</v>
      </c>
    </row>
    <row r="11" spans="1:247" s="21" customFormat="1" ht="24.95" customHeight="1" x14ac:dyDescent="0.2">
      <c r="A11" s="46">
        <v>3</v>
      </c>
      <c r="B11" s="47" t="s">
        <v>35</v>
      </c>
      <c r="C11" s="93">
        <f>SUM(個人均等割:所得割!C11)</f>
        <v>7936128</v>
      </c>
      <c r="D11" s="93">
        <f>SUM(個人均等割:所得割!D11)</f>
        <v>558103</v>
      </c>
      <c r="E11" s="93">
        <f>SUM(個人均等割:所得割!E11)</f>
        <v>8494231</v>
      </c>
      <c r="F11" s="93">
        <f>SUM(個人均等割:所得割!F11)</f>
        <v>0</v>
      </c>
      <c r="G11" s="116"/>
      <c r="H11" s="93">
        <f>SUM(個人均等割:所得割!H11)</f>
        <v>7818144</v>
      </c>
      <c r="I11" s="93">
        <f>SUM(個人均等割:所得割!I11)</f>
        <v>117095</v>
      </c>
      <c r="J11" s="93">
        <f>SUM(個人均等割:所得割!J11)</f>
        <v>7935239</v>
      </c>
      <c r="K11" s="93">
        <f>SUM(個人均等割:所得割!K11)</f>
        <v>0</v>
      </c>
      <c r="L11" s="77">
        <f t="shared" si="0"/>
        <v>98.5</v>
      </c>
      <c r="M11" s="78">
        <f t="shared" si="0"/>
        <v>21</v>
      </c>
      <c r="N11" s="79">
        <f t="shared" si="0"/>
        <v>93.4</v>
      </c>
    </row>
    <row r="12" spans="1:247" s="21" customFormat="1" ht="24.95" customHeight="1" x14ac:dyDescent="0.2">
      <c r="A12" s="46">
        <v>4</v>
      </c>
      <c r="B12" s="47" t="s">
        <v>36</v>
      </c>
      <c r="C12" s="93">
        <f>SUM(個人均等割:所得割!C12)</f>
        <v>5882416</v>
      </c>
      <c r="D12" s="93">
        <f>SUM(個人均等割:所得割!D12)</f>
        <v>199111</v>
      </c>
      <c r="E12" s="93">
        <f>SUM(個人均等割:所得割!E12)</f>
        <v>6081527</v>
      </c>
      <c r="F12" s="93">
        <f>SUM(個人均等割:所得割!F12)</f>
        <v>0</v>
      </c>
      <c r="G12" s="116"/>
      <c r="H12" s="93">
        <f>SUM(個人均等割:所得割!H12)</f>
        <v>5819237</v>
      </c>
      <c r="I12" s="93">
        <f>SUM(個人均等割:所得割!I12)</f>
        <v>68240</v>
      </c>
      <c r="J12" s="93">
        <f>SUM(個人均等割:所得割!J12)</f>
        <v>5887477</v>
      </c>
      <c r="K12" s="93">
        <f>SUM(個人均等割:所得割!K12)</f>
        <v>0</v>
      </c>
      <c r="L12" s="77">
        <f t="shared" si="0"/>
        <v>98.9</v>
      </c>
      <c r="M12" s="78">
        <f t="shared" si="0"/>
        <v>34.299999999999997</v>
      </c>
      <c r="N12" s="79">
        <f t="shared" si="0"/>
        <v>96.8</v>
      </c>
    </row>
    <row r="13" spans="1:247" s="21" customFormat="1" ht="24.95" customHeight="1" x14ac:dyDescent="0.2">
      <c r="A13" s="46">
        <v>5</v>
      </c>
      <c r="B13" s="47" t="s">
        <v>37</v>
      </c>
      <c r="C13" s="93">
        <f>SUM(個人均等割:所得割!C13)</f>
        <v>4860782</v>
      </c>
      <c r="D13" s="93">
        <f>SUM(個人均等割:所得割!D13)</f>
        <v>253651</v>
      </c>
      <c r="E13" s="93">
        <f>SUM(個人均等割:所得割!E13)</f>
        <v>5114433</v>
      </c>
      <c r="F13" s="93">
        <f>SUM(個人均等割:所得割!F13)</f>
        <v>0</v>
      </c>
      <c r="G13" s="116"/>
      <c r="H13" s="93">
        <f>SUM(個人均等割:所得割!H13)</f>
        <v>4801880</v>
      </c>
      <c r="I13" s="93">
        <f>SUM(個人均等割:所得割!I13)</f>
        <v>71356</v>
      </c>
      <c r="J13" s="93">
        <f>SUM(個人均等割:所得割!J13)</f>
        <v>4873236</v>
      </c>
      <c r="K13" s="93">
        <f>SUM(個人均等割:所得割!K13)</f>
        <v>0</v>
      </c>
      <c r="L13" s="77">
        <f t="shared" si="0"/>
        <v>98.8</v>
      </c>
      <c r="M13" s="78">
        <f t="shared" si="0"/>
        <v>28.1</v>
      </c>
      <c r="N13" s="79">
        <f t="shared" si="0"/>
        <v>95.3</v>
      </c>
    </row>
    <row r="14" spans="1:247" s="21" customFormat="1" ht="24.95" customHeight="1" x14ac:dyDescent="0.2">
      <c r="A14" s="46">
        <v>6</v>
      </c>
      <c r="B14" s="47" t="s">
        <v>38</v>
      </c>
      <c r="C14" s="93">
        <f>SUM(個人均等割:所得割!C14)</f>
        <v>3759714</v>
      </c>
      <c r="D14" s="93">
        <f>SUM(個人均等割:所得割!D14)</f>
        <v>147016</v>
      </c>
      <c r="E14" s="93">
        <f>SUM(個人均等割:所得割!E14)</f>
        <v>3906730</v>
      </c>
      <c r="F14" s="93">
        <f>SUM(個人均等割:所得割!F14)</f>
        <v>0</v>
      </c>
      <c r="G14" s="116"/>
      <c r="H14" s="93">
        <f>SUM(個人均等割:所得割!H14)</f>
        <v>3692443</v>
      </c>
      <c r="I14" s="93">
        <f>SUM(個人均等割:所得割!I14)</f>
        <v>78194</v>
      </c>
      <c r="J14" s="93">
        <f>SUM(個人均等割:所得割!J14)</f>
        <v>3770637</v>
      </c>
      <c r="K14" s="93">
        <f>SUM(個人均等割:所得割!K14)</f>
        <v>0</v>
      </c>
      <c r="L14" s="77">
        <f t="shared" si="0"/>
        <v>98.2</v>
      </c>
      <c r="M14" s="78">
        <f t="shared" si="0"/>
        <v>53.2</v>
      </c>
      <c r="N14" s="79">
        <f t="shared" si="0"/>
        <v>96.5</v>
      </c>
    </row>
    <row r="15" spans="1:247" s="21" customFormat="1" ht="24.95" customHeight="1" x14ac:dyDescent="0.2">
      <c r="A15" s="46">
        <v>7</v>
      </c>
      <c r="B15" s="47" t="s">
        <v>39</v>
      </c>
      <c r="C15" s="93">
        <f>SUM(個人均等割:所得割!C15)</f>
        <v>9418193</v>
      </c>
      <c r="D15" s="93">
        <f>SUM(個人均等割:所得割!D15)</f>
        <v>731318</v>
      </c>
      <c r="E15" s="93">
        <f>SUM(個人均等割:所得割!E15)</f>
        <v>10149511</v>
      </c>
      <c r="F15" s="93">
        <f>SUM(個人均等割:所得割!F15)</f>
        <v>0</v>
      </c>
      <c r="G15" s="116"/>
      <c r="H15" s="93">
        <f>SUM(個人均等割:所得割!H15)</f>
        <v>9243882</v>
      </c>
      <c r="I15" s="93">
        <f>SUM(個人均等割:所得割!I15)</f>
        <v>153120</v>
      </c>
      <c r="J15" s="93">
        <f>SUM(個人均等割:所得割!J15)</f>
        <v>9397002</v>
      </c>
      <c r="K15" s="93">
        <f>SUM(個人均等割:所得割!K15)</f>
        <v>0</v>
      </c>
      <c r="L15" s="77">
        <f t="shared" si="0"/>
        <v>98.1</v>
      </c>
      <c r="M15" s="78">
        <f t="shared" si="0"/>
        <v>20.9</v>
      </c>
      <c r="N15" s="79">
        <f t="shared" si="0"/>
        <v>92.6</v>
      </c>
    </row>
    <row r="16" spans="1:247" s="21" customFormat="1" ht="24.95" customHeight="1" x14ac:dyDescent="0.2">
      <c r="A16" s="46">
        <v>8</v>
      </c>
      <c r="B16" s="47" t="s">
        <v>40</v>
      </c>
      <c r="C16" s="93">
        <f>SUM(個人均等割:所得割!C16)</f>
        <v>4093216</v>
      </c>
      <c r="D16" s="93">
        <f>SUM(個人均等割:所得割!D16)</f>
        <v>226144</v>
      </c>
      <c r="E16" s="93">
        <f>SUM(個人均等割:所得割!E16)</f>
        <v>4319360</v>
      </c>
      <c r="F16" s="93">
        <f>SUM(個人均等割:所得割!F16)</f>
        <v>0</v>
      </c>
      <c r="G16" s="116"/>
      <c r="H16" s="93">
        <f>SUM(個人均等割:所得割!H16)</f>
        <v>4039151</v>
      </c>
      <c r="I16" s="93">
        <f>SUM(個人均等割:所得割!I16)</f>
        <v>58184</v>
      </c>
      <c r="J16" s="93">
        <f>SUM(個人均等割:所得割!J16)</f>
        <v>4097335</v>
      </c>
      <c r="K16" s="93">
        <f>SUM(個人均等割:所得割!K16)</f>
        <v>0</v>
      </c>
      <c r="L16" s="77">
        <f t="shared" si="0"/>
        <v>98.7</v>
      </c>
      <c r="M16" s="78">
        <f t="shared" si="0"/>
        <v>25.7</v>
      </c>
      <c r="N16" s="79">
        <f t="shared" si="0"/>
        <v>94.9</v>
      </c>
    </row>
    <row r="17" spans="1:14" s="21" customFormat="1" ht="24.95" customHeight="1" x14ac:dyDescent="0.2">
      <c r="A17" s="46">
        <v>9</v>
      </c>
      <c r="B17" s="47" t="s">
        <v>208</v>
      </c>
      <c r="C17" s="93">
        <f>SUM(個人均等割:所得割!C17)</f>
        <v>3478977</v>
      </c>
      <c r="D17" s="93">
        <f>SUM(個人均等割:所得割!D17)</f>
        <v>104635</v>
      </c>
      <c r="E17" s="93">
        <f>SUM(個人均等割:所得割!E17)</f>
        <v>3583612</v>
      </c>
      <c r="F17" s="93">
        <f>SUM(個人均等割:所得割!F17)</f>
        <v>0</v>
      </c>
      <c r="G17" s="116"/>
      <c r="H17" s="93">
        <f>SUM(個人均等割:所得割!H17)</f>
        <v>3449599</v>
      </c>
      <c r="I17" s="93">
        <f>SUM(個人均等割:所得割!I17)</f>
        <v>44895</v>
      </c>
      <c r="J17" s="93">
        <f>SUM(個人均等割:所得割!J17)</f>
        <v>3494494</v>
      </c>
      <c r="K17" s="93">
        <f>SUM(個人均等割:所得割!K17)</f>
        <v>0</v>
      </c>
      <c r="L17" s="77">
        <f>IF(C17&gt;0,ROUND(H17/C17*100,1),"-")</f>
        <v>99.2</v>
      </c>
      <c r="M17" s="78">
        <f>IF(D17&gt;0,ROUND(I17/D17*100,1),"-")</f>
        <v>42.9</v>
      </c>
      <c r="N17" s="79">
        <f>IF(E17&gt;0,ROUND(J17/E17*100,1),"-")</f>
        <v>97.5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f>SUM(個人均等割:所得割!C18)</f>
        <v>1575124</v>
      </c>
      <c r="D18" s="93">
        <f>SUM(個人均等割:所得割!D18)</f>
        <v>76258</v>
      </c>
      <c r="E18" s="93">
        <f>SUM(個人均等割:所得割!E18)</f>
        <v>1651382</v>
      </c>
      <c r="F18" s="93">
        <f>SUM(個人均等割:所得割!F18)</f>
        <v>0</v>
      </c>
      <c r="G18" s="116"/>
      <c r="H18" s="93">
        <f>SUM(個人均等割:所得割!H18)</f>
        <v>1551760</v>
      </c>
      <c r="I18" s="93">
        <f>SUM(個人均等割:所得割!I18)</f>
        <v>28014</v>
      </c>
      <c r="J18" s="93">
        <f>SUM(個人均等割:所得割!J18)</f>
        <v>1579774</v>
      </c>
      <c r="K18" s="93">
        <f>SUM(個人均等割:所得割!K18)</f>
        <v>0</v>
      </c>
      <c r="L18" s="77">
        <f t="shared" si="0"/>
        <v>98.5</v>
      </c>
      <c r="M18" s="78">
        <f t="shared" si="0"/>
        <v>36.700000000000003</v>
      </c>
      <c r="N18" s="79">
        <f t="shared" si="0"/>
        <v>95.7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f>SUM(個人均等割:所得割!C19)</f>
        <v>6088956</v>
      </c>
      <c r="D19" s="93">
        <f>SUM(個人均等割:所得割!D19)</f>
        <v>396710</v>
      </c>
      <c r="E19" s="93">
        <f>SUM(個人均等割:所得割!E19)</f>
        <v>6485666</v>
      </c>
      <c r="F19" s="93">
        <f>SUM(個人均等割:所得割!F19)</f>
        <v>0</v>
      </c>
      <c r="G19" s="116"/>
      <c r="H19" s="93">
        <f>SUM(個人均等割:所得割!H19)</f>
        <v>5997601</v>
      </c>
      <c r="I19" s="93">
        <f>SUM(個人均等割:所得割!I19)</f>
        <v>125615</v>
      </c>
      <c r="J19" s="93">
        <f>SUM(個人均等割:所得割!J19)</f>
        <v>6123216</v>
      </c>
      <c r="K19" s="93">
        <f>SUM(個人均等割:所得割!K19)</f>
        <v>0</v>
      </c>
      <c r="L19" s="77">
        <f t="shared" si="0"/>
        <v>98.5</v>
      </c>
      <c r="M19" s="78">
        <f t="shared" si="0"/>
        <v>31.7</v>
      </c>
      <c r="N19" s="79">
        <f t="shared" si="0"/>
        <v>94.4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f>SUM(個人均等割:所得割!C20)</f>
        <v>2293845</v>
      </c>
      <c r="D20" s="93">
        <f>SUM(個人均等割:所得割!D20)</f>
        <v>72618</v>
      </c>
      <c r="E20" s="93">
        <f>SUM(個人均等割:所得割!E20)</f>
        <v>2366463</v>
      </c>
      <c r="F20" s="93">
        <f>SUM(個人均等割:所得割!F20)</f>
        <v>0</v>
      </c>
      <c r="G20" s="116"/>
      <c r="H20" s="93">
        <f>SUM(個人均等割:所得割!H20)</f>
        <v>2275165</v>
      </c>
      <c r="I20" s="93">
        <f>SUM(個人均等割:所得割!I20)</f>
        <v>33941</v>
      </c>
      <c r="J20" s="93">
        <f>SUM(個人均等割:所得割!J20)</f>
        <v>2309106</v>
      </c>
      <c r="K20" s="93">
        <f>SUM(個人均等割:所得割!K20)</f>
        <v>0</v>
      </c>
      <c r="L20" s="80">
        <f t="shared" si="0"/>
        <v>99.2</v>
      </c>
      <c r="M20" s="81">
        <f t="shared" si="0"/>
        <v>46.7</v>
      </c>
      <c r="N20" s="82">
        <f t="shared" si="0"/>
        <v>97.6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f>SUM(個人均等割:所得割!C21)</f>
        <v>1131745</v>
      </c>
      <c r="D21" s="93">
        <f>SUM(個人均等割:所得割!D21)</f>
        <v>29027</v>
      </c>
      <c r="E21" s="93">
        <f>SUM(個人均等割:所得割!E21)</f>
        <v>1160772</v>
      </c>
      <c r="F21" s="93">
        <f>SUM(個人均等割:所得割!F21)</f>
        <v>0</v>
      </c>
      <c r="G21" s="116"/>
      <c r="H21" s="93">
        <f>SUM(個人均等割:所得割!H21)</f>
        <v>1121968</v>
      </c>
      <c r="I21" s="93">
        <f>SUM(個人均等割:所得割!I21)</f>
        <v>13350</v>
      </c>
      <c r="J21" s="93">
        <f>SUM(個人均等割:所得割!J21)</f>
        <v>1135318</v>
      </c>
      <c r="K21" s="93">
        <f>SUM(個人均等割:所得割!K21)</f>
        <v>0</v>
      </c>
      <c r="L21" s="77">
        <f t="shared" ref="L21:N22" si="1">IF(C21&gt;0,ROUND(H21/C21*100,1),"-")</f>
        <v>99.1</v>
      </c>
      <c r="M21" s="78">
        <f t="shared" si="1"/>
        <v>46</v>
      </c>
      <c r="N21" s="79">
        <f t="shared" si="1"/>
        <v>97.8</v>
      </c>
    </row>
    <row r="22" spans="1:14" s="21" customFormat="1" ht="24.95" customHeight="1" x14ac:dyDescent="0.2">
      <c r="A22" s="46">
        <v>14</v>
      </c>
      <c r="B22" s="50" t="s">
        <v>339</v>
      </c>
      <c r="C22" s="93">
        <f>SUM(個人均等割:所得割!C22)</f>
        <v>4023262</v>
      </c>
      <c r="D22" s="93">
        <f>SUM(個人均等割:所得割!D22)</f>
        <v>95710</v>
      </c>
      <c r="E22" s="93">
        <f>SUM(個人均等割:所得割!E22)</f>
        <v>4118972</v>
      </c>
      <c r="F22" s="93">
        <f>SUM(個人均等割:所得割!F22)</f>
        <v>0</v>
      </c>
      <c r="G22" s="117"/>
      <c r="H22" s="93">
        <f>SUM(個人均等割:所得割!H22)</f>
        <v>3994531</v>
      </c>
      <c r="I22" s="93">
        <f>SUM(個人均等割:所得割!I22)</f>
        <v>35510</v>
      </c>
      <c r="J22" s="93">
        <f>SUM(個人均等割:所得割!J22)</f>
        <v>4030041</v>
      </c>
      <c r="K22" s="93">
        <f>SUM(個人均等割:所得割!K22)</f>
        <v>0</v>
      </c>
      <c r="L22" s="95">
        <f t="shared" si="1"/>
        <v>99.3</v>
      </c>
      <c r="M22" s="96">
        <f t="shared" si="1"/>
        <v>37.1</v>
      </c>
      <c r="N22" s="97">
        <f t="shared" si="1"/>
        <v>97.8</v>
      </c>
    </row>
    <row r="23" spans="1:14" s="21" customFormat="1" ht="24.95" customHeight="1" x14ac:dyDescent="0.2">
      <c r="A23" s="58"/>
      <c r="B23" s="59" t="s">
        <v>344</v>
      </c>
      <c r="C23" s="85">
        <f>SUM(個人均等割:所得割!C23)</f>
        <v>95226055</v>
      </c>
      <c r="D23" s="85">
        <f>SUM(個人均等割:所得割!D23)</f>
        <v>4410051</v>
      </c>
      <c r="E23" s="85">
        <f>SUM(個人均等割:所得割!E23)</f>
        <v>99636106</v>
      </c>
      <c r="F23" s="85">
        <f>SUM(個人均等割:所得割!F23)</f>
        <v>0</v>
      </c>
      <c r="G23" s="118"/>
      <c r="H23" s="85">
        <f>SUM(個人均等割:所得割!H23)</f>
        <v>94003689</v>
      </c>
      <c r="I23" s="85">
        <f>SUM(個人均等割:所得割!I23)</f>
        <v>1300506</v>
      </c>
      <c r="J23" s="85">
        <f>SUM(個人均等割:所得割!J23)</f>
        <v>95304195</v>
      </c>
      <c r="K23" s="85">
        <f>SUM(個人均等割:所得割!K23)</f>
        <v>0</v>
      </c>
      <c r="L23" s="86">
        <f t="shared" si="0"/>
        <v>98.7</v>
      </c>
      <c r="M23" s="87">
        <f t="shared" si="0"/>
        <v>29.5</v>
      </c>
      <c r="N23" s="88">
        <f t="shared" si="0"/>
        <v>95.7</v>
      </c>
    </row>
    <row r="24" spans="1:14" s="21" customFormat="1" ht="24.95" customHeight="1" x14ac:dyDescent="0.2">
      <c r="A24" s="44">
        <v>15</v>
      </c>
      <c r="B24" s="45" t="s">
        <v>41</v>
      </c>
      <c r="C24" s="93">
        <f>SUM(個人均等割:所得割!C24)</f>
        <v>1767715</v>
      </c>
      <c r="D24" s="93">
        <f>SUM(個人均等割:所得割!D24)</f>
        <v>74598</v>
      </c>
      <c r="E24" s="93">
        <f>SUM(個人均等割:所得割!E24)</f>
        <v>1842313</v>
      </c>
      <c r="F24" s="71">
        <f>SUM(個人均等割:所得割!F24)</f>
        <v>0</v>
      </c>
      <c r="G24" s="115"/>
      <c r="H24" s="93">
        <f>SUM(個人均等割:所得割!H24)</f>
        <v>1746913</v>
      </c>
      <c r="I24" s="93">
        <f>SUM(個人均等割:所得割!I24)</f>
        <v>19673</v>
      </c>
      <c r="J24" s="93">
        <f>SUM(個人均等割:所得割!J24)</f>
        <v>1766586</v>
      </c>
      <c r="K24" s="71">
        <f>SUM(個人均等割:所得割!K24)</f>
        <v>0</v>
      </c>
      <c r="L24" s="72">
        <f t="shared" si="0"/>
        <v>98.8</v>
      </c>
      <c r="M24" s="73">
        <f t="shared" si="0"/>
        <v>26.4</v>
      </c>
      <c r="N24" s="74">
        <f t="shared" si="0"/>
        <v>95.9</v>
      </c>
    </row>
    <row r="25" spans="1:14" s="21" customFormat="1" ht="24.95" customHeight="1" x14ac:dyDescent="0.2">
      <c r="A25" s="46">
        <v>16</v>
      </c>
      <c r="B25" s="47" t="s">
        <v>387</v>
      </c>
      <c r="C25" s="93">
        <f>SUM(個人均等割:所得割!C25)</f>
        <v>997115</v>
      </c>
      <c r="D25" s="93">
        <f>SUM(個人均等割:所得割!D25)</f>
        <v>57990</v>
      </c>
      <c r="E25" s="93">
        <f>SUM(個人均等割:所得割!E25)</f>
        <v>1055105</v>
      </c>
      <c r="F25" s="76">
        <f>SUM(個人均等割:所得割!F25)</f>
        <v>0</v>
      </c>
      <c r="G25" s="116"/>
      <c r="H25" s="93">
        <f>SUM(個人均等割:所得割!H25)</f>
        <v>984141</v>
      </c>
      <c r="I25" s="93">
        <f>SUM(個人均等割:所得割!I25)</f>
        <v>12986</v>
      </c>
      <c r="J25" s="93">
        <f>SUM(個人均等割:所得割!J25)</f>
        <v>997127</v>
      </c>
      <c r="K25" s="76">
        <f>SUM(個人均等割:所得割!K25)</f>
        <v>0</v>
      </c>
      <c r="L25" s="77">
        <f t="shared" si="0"/>
        <v>98.7</v>
      </c>
      <c r="M25" s="78">
        <f t="shared" si="0"/>
        <v>22.4</v>
      </c>
      <c r="N25" s="79">
        <f t="shared" si="0"/>
        <v>94.5</v>
      </c>
    </row>
    <row r="26" spans="1:14" s="21" customFormat="1" ht="24.95" customHeight="1" x14ac:dyDescent="0.2">
      <c r="A26" s="46">
        <v>17</v>
      </c>
      <c r="B26" s="47" t="s">
        <v>42</v>
      </c>
      <c r="C26" s="93">
        <f>SUM(個人均等割:所得割!C26)</f>
        <v>498543</v>
      </c>
      <c r="D26" s="93">
        <f>SUM(個人均等割:所得割!D26)</f>
        <v>19372</v>
      </c>
      <c r="E26" s="93">
        <f>SUM(個人均等割:所得割!E26)</f>
        <v>517915</v>
      </c>
      <c r="F26" s="76">
        <f>SUM(個人均等割:所得割!F26)</f>
        <v>0</v>
      </c>
      <c r="G26" s="116"/>
      <c r="H26" s="93">
        <f>SUM(個人均等割:所得割!H26)</f>
        <v>494412</v>
      </c>
      <c r="I26" s="93">
        <f>SUM(個人均等割:所得割!I26)</f>
        <v>5566</v>
      </c>
      <c r="J26" s="93">
        <f>SUM(個人均等割:所得割!J26)</f>
        <v>499978</v>
      </c>
      <c r="K26" s="76">
        <f>SUM(個人均等割:所得割!K26)</f>
        <v>0</v>
      </c>
      <c r="L26" s="77">
        <f t="shared" si="0"/>
        <v>99.2</v>
      </c>
      <c r="M26" s="78">
        <f t="shared" si="0"/>
        <v>28.7</v>
      </c>
      <c r="N26" s="79">
        <f t="shared" si="0"/>
        <v>96.5</v>
      </c>
    </row>
    <row r="27" spans="1:14" s="21" customFormat="1" ht="24.95" customHeight="1" x14ac:dyDescent="0.2">
      <c r="A27" s="46">
        <v>18</v>
      </c>
      <c r="B27" s="47" t="s">
        <v>43</v>
      </c>
      <c r="C27" s="93">
        <f>SUM(個人均等割:所得割!C27)</f>
        <v>569963</v>
      </c>
      <c r="D27" s="93">
        <f>SUM(個人均等割:所得割!D27)</f>
        <v>29613</v>
      </c>
      <c r="E27" s="93">
        <f>SUM(個人均等割:所得割!E27)</f>
        <v>599576</v>
      </c>
      <c r="F27" s="76">
        <f>SUM(個人均等割:所得割!F27)</f>
        <v>0</v>
      </c>
      <c r="G27" s="116"/>
      <c r="H27" s="93">
        <f>SUM(個人均等割:所得割!H27)</f>
        <v>563610</v>
      </c>
      <c r="I27" s="93">
        <f>SUM(個人均等割:所得割!I27)</f>
        <v>6478</v>
      </c>
      <c r="J27" s="93">
        <f>SUM(個人均等割:所得割!J27)</f>
        <v>570088</v>
      </c>
      <c r="K27" s="76">
        <f>SUM(個人均等割:所得割!K27)</f>
        <v>0</v>
      </c>
      <c r="L27" s="77">
        <f t="shared" si="0"/>
        <v>98.9</v>
      </c>
      <c r="M27" s="78">
        <f t="shared" si="0"/>
        <v>21.9</v>
      </c>
      <c r="N27" s="79">
        <f t="shared" si="0"/>
        <v>95.1</v>
      </c>
    </row>
    <row r="28" spans="1:14" s="21" customFormat="1" ht="24.95" customHeight="1" x14ac:dyDescent="0.2">
      <c r="A28" s="46">
        <v>19</v>
      </c>
      <c r="B28" s="47" t="s">
        <v>44</v>
      </c>
      <c r="C28" s="93">
        <f>SUM(個人均等割:所得割!C28)</f>
        <v>708035</v>
      </c>
      <c r="D28" s="93">
        <f>SUM(個人均等割:所得割!D28)</f>
        <v>41222</v>
      </c>
      <c r="E28" s="93">
        <f>SUM(個人均等割:所得割!E28)</f>
        <v>749257</v>
      </c>
      <c r="F28" s="76">
        <f>SUM(個人均等割:所得割!F28)</f>
        <v>0</v>
      </c>
      <c r="G28" s="116"/>
      <c r="H28" s="93">
        <f>SUM(個人均等割:所得割!H28)</f>
        <v>700023</v>
      </c>
      <c r="I28" s="93">
        <f>SUM(個人均等割:所得割!I28)</f>
        <v>11688</v>
      </c>
      <c r="J28" s="93">
        <f>SUM(個人均等割:所得割!J28)</f>
        <v>711711</v>
      </c>
      <c r="K28" s="76">
        <f>SUM(個人均等割:所得割!K28)</f>
        <v>0</v>
      </c>
      <c r="L28" s="77">
        <f t="shared" si="0"/>
        <v>98.9</v>
      </c>
      <c r="M28" s="78">
        <f t="shared" si="0"/>
        <v>28.4</v>
      </c>
      <c r="N28" s="79">
        <f t="shared" si="0"/>
        <v>95</v>
      </c>
    </row>
    <row r="29" spans="1:14" s="21" customFormat="1" ht="24.95" customHeight="1" x14ac:dyDescent="0.2">
      <c r="A29" s="46">
        <v>20</v>
      </c>
      <c r="B29" s="47" t="s">
        <v>45</v>
      </c>
      <c r="C29" s="93">
        <f>SUM(個人均等割:所得割!C29)</f>
        <v>2108004</v>
      </c>
      <c r="D29" s="93">
        <f>SUM(個人均等割:所得割!D29)</f>
        <v>89969</v>
      </c>
      <c r="E29" s="93">
        <f>SUM(個人均等割:所得割!E29)</f>
        <v>2197973</v>
      </c>
      <c r="F29" s="76">
        <f>SUM(個人均等割:所得割!F29)</f>
        <v>0</v>
      </c>
      <c r="G29" s="116"/>
      <c r="H29" s="93">
        <f>SUM(個人均等割:所得割!H29)</f>
        <v>2079149</v>
      </c>
      <c r="I29" s="93">
        <f>SUM(個人均等割:所得割!I29)</f>
        <v>26795</v>
      </c>
      <c r="J29" s="93">
        <f>SUM(個人均等割:所得割!J29)</f>
        <v>2105944</v>
      </c>
      <c r="K29" s="76">
        <f>SUM(個人均等割:所得割!K29)</f>
        <v>0</v>
      </c>
      <c r="L29" s="77">
        <f t="shared" si="0"/>
        <v>98.6</v>
      </c>
      <c r="M29" s="78">
        <f t="shared" si="0"/>
        <v>29.8</v>
      </c>
      <c r="N29" s="79">
        <f t="shared" si="0"/>
        <v>95.8</v>
      </c>
    </row>
    <row r="30" spans="1:14" s="21" customFormat="1" ht="24.95" customHeight="1" x14ac:dyDescent="0.2">
      <c r="A30" s="46">
        <v>21</v>
      </c>
      <c r="B30" s="47" t="s">
        <v>46</v>
      </c>
      <c r="C30" s="93">
        <f>SUM(個人均等割:所得割!C30)</f>
        <v>1354886</v>
      </c>
      <c r="D30" s="93">
        <f>SUM(個人均等割:所得割!D30)</f>
        <v>30288</v>
      </c>
      <c r="E30" s="93">
        <f>SUM(個人均等割:所得割!E30)</f>
        <v>1385174</v>
      </c>
      <c r="F30" s="76">
        <f>SUM(個人均等割:所得割!F30)</f>
        <v>0</v>
      </c>
      <c r="G30" s="116"/>
      <c r="H30" s="93">
        <f>SUM(個人均等割:所得割!H30)</f>
        <v>1341939</v>
      </c>
      <c r="I30" s="93">
        <f>SUM(個人均等割:所得割!I30)</f>
        <v>6254</v>
      </c>
      <c r="J30" s="93">
        <f>SUM(個人均等割:所得割!J30)</f>
        <v>1348193</v>
      </c>
      <c r="K30" s="76">
        <f>SUM(個人均等割:所得割!K30)</f>
        <v>0</v>
      </c>
      <c r="L30" s="77">
        <f t="shared" si="0"/>
        <v>99</v>
      </c>
      <c r="M30" s="78">
        <f t="shared" si="0"/>
        <v>20.6</v>
      </c>
      <c r="N30" s="79">
        <f t="shared" si="0"/>
        <v>97.3</v>
      </c>
    </row>
    <row r="31" spans="1:14" s="21" customFormat="1" ht="24.95" customHeight="1" x14ac:dyDescent="0.2">
      <c r="A31" s="46">
        <v>22</v>
      </c>
      <c r="B31" s="47" t="s">
        <v>47</v>
      </c>
      <c r="C31" s="93">
        <f>SUM(個人均等割:所得割!C31)</f>
        <v>474531</v>
      </c>
      <c r="D31" s="93">
        <f>SUM(個人均等割:所得割!D31)</f>
        <v>17072</v>
      </c>
      <c r="E31" s="93">
        <f>SUM(個人均等割:所得割!E31)</f>
        <v>491603</v>
      </c>
      <c r="F31" s="76">
        <f>SUM(個人均等割:所得割!F31)</f>
        <v>0</v>
      </c>
      <c r="G31" s="116"/>
      <c r="H31" s="93">
        <f>SUM(個人均等割:所得割!H31)</f>
        <v>471503</v>
      </c>
      <c r="I31" s="93">
        <f>SUM(個人均等割:所得割!I31)</f>
        <v>6930</v>
      </c>
      <c r="J31" s="93">
        <f>SUM(個人均等割:所得割!J31)</f>
        <v>478433</v>
      </c>
      <c r="K31" s="76">
        <f>SUM(個人均等割:所得割!K31)</f>
        <v>0</v>
      </c>
      <c r="L31" s="77">
        <f t="shared" si="0"/>
        <v>99.4</v>
      </c>
      <c r="M31" s="78">
        <f t="shared" si="0"/>
        <v>40.6</v>
      </c>
      <c r="N31" s="79">
        <f t="shared" si="0"/>
        <v>97.3</v>
      </c>
    </row>
    <row r="32" spans="1:14" s="21" customFormat="1" ht="24.95" customHeight="1" x14ac:dyDescent="0.2">
      <c r="A32" s="46">
        <v>23</v>
      </c>
      <c r="B32" s="47" t="s">
        <v>48</v>
      </c>
      <c r="C32" s="93">
        <f>SUM(個人均等割:所得割!C32)</f>
        <v>1776588</v>
      </c>
      <c r="D32" s="93">
        <f>SUM(個人均等割:所得割!D32)</f>
        <v>50912</v>
      </c>
      <c r="E32" s="93">
        <f>SUM(個人均等割:所得割!E32)</f>
        <v>1827500</v>
      </c>
      <c r="F32" s="76">
        <f>SUM(個人均等割:所得割!F32)</f>
        <v>0</v>
      </c>
      <c r="G32" s="116"/>
      <c r="H32" s="93">
        <f>SUM(個人均等割:所得割!H32)</f>
        <v>1761364</v>
      </c>
      <c r="I32" s="93">
        <f>SUM(個人均等割:所得割!I32)</f>
        <v>18853</v>
      </c>
      <c r="J32" s="93">
        <f>SUM(個人均等割:所得割!J32)</f>
        <v>1780217</v>
      </c>
      <c r="K32" s="76">
        <f>SUM(個人均等割:所得割!K32)</f>
        <v>0</v>
      </c>
      <c r="L32" s="77">
        <f t="shared" ref="L32:N36" si="2">IF(C32&gt;0,ROUND(H32/C32*100,1),"-")</f>
        <v>99.1</v>
      </c>
      <c r="M32" s="78">
        <f t="shared" si="2"/>
        <v>37</v>
      </c>
      <c r="N32" s="79">
        <f t="shared" si="2"/>
        <v>97.4</v>
      </c>
    </row>
    <row r="33" spans="1:14" s="21" customFormat="1" ht="24.95" customHeight="1" x14ac:dyDescent="0.2">
      <c r="A33" s="46">
        <v>24</v>
      </c>
      <c r="B33" s="47" t="s">
        <v>49</v>
      </c>
      <c r="C33" s="93">
        <f>SUM(個人均等割:所得割!C33)</f>
        <v>1023152</v>
      </c>
      <c r="D33" s="93">
        <f>SUM(個人均等割:所得割!D33)</f>
        <v>76379</v>
      </c>
      <c r="E33" s="93">
        <f>SUM(個人均等割:所得割!E33)</f>
        <v>1099531</v>
      </c>
      <c r="F33" s="76">
        <f>SUM(個人均等割:所得割!F33)</f>
        <v>0</v>
      </c>
      <c r="G33" s="116"/>
      <c r="H33" s="93">
        <f>SUM(個人均等割:所得割!H33)</f>
        <v>1007176</v>
      </c>
      <c r="I33" s="93">
        <f>SUM(個人均等割:所得割!I33)</f>
        <v>25828</v>
      </c>
      <c r="J33" s="93">
        <f>SUM(個人均等割:所得割!J33)</f>
        <v>1033004</v>
      </c>
      <c r="K33" s="76">
        <f>SUM(個人均等割:所得割!K33)</f>
        <v>0</v>
      </c>
      <c r="L33" s="77">
        <f t="shared" si="2"/>
        <v>98.4</v>
      </c>
      <c r="M33" s="78">
        <f t="shared" si="2"/>
        <v>33.799999999999997</v>
      </c>
      <c r="N33" s="79">
        <f t="shared" si="2"/>
        <v>93.9</v>
      </c>
    </row>
    <row r="34" spans="1:14" s="21" customFormat="1" ht="24.95" customHeight="1" x14ac:dyDescent="0.2">
      <c r="A34" s="46">
        <v>25</v>
      </c>
      <c r="B34" s="51" t="s">
        <v>340</v>
      </c>
      <c r="C34" s="93">
        <f>SUM(個人均等割:所得割!C34)</f>
        <v>636740</v>
      </c>
      <c r="D34" s="93">
        <f>SUM(個人均等割:所得割!D34)</f>
        <v>38305</v>
      </c>
      <c r="E34" s="93">
        <f>SUM(個人均等割:所得割!E34)</f>
        <v>675045</v>
      </c>
      <c r="F34" s="76">
        <f>SUM(個人均等割:所得割!F34)</f>
        <v>0</v>
      </c>
      <c r="G34" s="116"/>
      <c r="H34" s="93">
        <f>SUM(個人均等割:所得割!H34)</f>
        <v>627735</v>
      </c>
      <c r="I34" s="93">
        <f>SUM(個人均等割:所得割!I34)</f>
        <v>10581</v>
      </c>
      <c r="J34" s="93">
        <f>SUM(個人均等割:所得割!J34)</f>
        <v>638316</v>
      </c>
      <c r="K34" s="76">
        <f>SUM(個人均等割:所得割!K34)</f>
        <v>0</v>
      </c>
      <c r="L34" s="77">
        <f t="shared" si="2"/>
        <v>98.6</v>
      </c>
      <c r="M34" s="78">
        <f t="shared" si="2"/>
        <v>27.6</v>
      </c>
      <c r="N34" s="79">
        <f t="shared" si="2"/>
        <v>94.6</v>
      </c>
    </row>
    <row r="35" spans="1:14" s="21" customFormat="1" ht="24.95" customHeight="1" x14ac:dyDescent="0.2">
      <c r="A35" s="58"/>
      <c r="B35" s="59" t="s">
        <v>343</v>
      </c>
      <c r="C35" s="85">
        <f>SUM(個人均等割:所得割!C35)</f>
        <v>11915272</v>
      </c>
      <c r="D35" s="85">
        <f>SUM(個人均等割:所得割!D35)</f>
        <v>525720</v>
      </c>
      <c r="E35" s="85">
        <f>SUM(個人均等割:所得割!E35)</f>
        <v>12440992</v>
      </c>
      <c r="F35" s="85">
        <f>SUM(個人均等割:所得割!F35)</f>
        <v>0</v>
      </c>
      <c r="G35" s="119"/>
      <c r="H35" s="85">
        <f>SUM(個人均等割:所得割!H35)</f>
        <v>11777965</v>
      </c>
      <c r="I35" s="85">
        <f>SUM(個人均等割:所得割!I35)</f>
        <v>151632</v>
      </c>
      <c r="J35" s="85">
        <f>SUM(個人均等割:所得割!J35)</f>
        <v>11929597</v>
      </c>
      <c r="K35" s="85">
        <f>SUM(個人均等割:所得割!K35)</f>
        <v>0</v>
      </c>
      <c r="L35" s="86">
        <f>IF(C35&gt;0,ROUND(H35/C35*100,1),"-")</f>
        <v>98.8</v>
      </c>
      <c r="M35" s="87">
        <f>IF(D35&gt;0,ROUND(I35/D35*100,1),"-")</f>
        <v>28.8</v>
      </c>
      <c r="N35" s="88">
        <f>IF(E35&gt;0,ROUND(J35/E35*100,1),"-")</f>
        <v>95.9</v>
      </c>
    </row>
    <row r="36" spans="1:14" s="21" customFormat="1" ht="24.95" customHeight="1" thickBot="1" x14ac:dyDescent="0.25">
      <c r="A36" s="60"/>
      <c r="B36" s="61" t="s">
        <v>50</v>
      </c>
      <c r="C36" s="89">
        <f>SUM(個人均等割:所得割!C36)</f>
        <v>107141327</v>
      </c>
      <c r="D36" s="89">
        <f>SUM(個人均等割:所得割!D36)</f>
        <v>4935771</v>
      </c>
      <c r="E36" s="89">
        <f>SUM(個人均等割:所得割!E36)</f>
        <v>112077098</v>
      </c>
      <c r="F36" s="89">
        <f>SUM(個人均等割:所得割!F36)</f>
        <v>0</v>
      </c>
      <c r="G36" s="120"/>
      <c r="H36" s="89">
        <f>SUM(個人均等割:所得割!H36)</f>
        <v>105781654</v>
      </c>
      <c r="I36" s="89">
        <f>SUM(個人均等割:所得割!I36)</f>
        <v>1452138</v>
      </c>
      <c r="J36" s="89">
        <f>SUM(個人均等割:所得割!J36)</f>
        <v>107233792</v>
      </c>
      <c r="K36" s="89">
        <f>SUM(個人均等割:所得割!K36)</f>
        <v>0</v>
      </c>
      <c r="L36" s="90">
        <f t="shared" si="2"/>
        <v>98.7</v>
      </c>
      <c r="M36" s="91">
        <f t="shared" si="2"/>
        <v>29.4</v>
      </c>
      <c r="N36" s="92">
        <f t="shared" si="2"/>
        <v>95.7</v>
      </c>
    </row>
    <row r="38" spans="1:14" ht="35.25" customHeight="1" x14ac:dyDescent="0.15">
      <c r="B38" s="135" t="s">
        <v>393</v>
      </c>
      <c r="C38" s="1">
        <f>個人均等割!C38+所得割!C38</f>
        <v>107141327</v>
      </c>
      <c r="D38" s="1">
        <f>個人均等割!D38+所得割!D38</f>
        <v>4935771</v>
      </c>
      <c r="E38" s="1">
        <f>個人均等割!E38+所得割!E38</f>
        <v>112077098</v>
      </c>
      <c r="F38" s="1">
        <f>個人均等割!F38+所得割!F38</f>
        <v>0</v>
      </c>
      <c r="G38" s="1">
        <f>個人均等割!G38+所得割!G38</f>
        <v>0</v>
      </c>
      <c r="H38" s="1">
        <f>個人均等割!H38+所得割!H38</f>
        <v>105781654</v>
      </c>
      <c r="I38" s="1">
        <f>個人均等割!I38+所得割!I38</f>
        <v>1452138</v>
      </c>
      <c r="J38" s="1">
        <f>個人均等割!J38+所得割!J38</f>
        <v>107233792</v>
      </c>
      <c r="K38" s="1">
        <f>個人均等割!K38+所得割!K38</f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  <row r="81" spans="9:9" x14ac:dyDescent="0.15">
      <c r="I81" s="1" t="s">
        <v>198</v>
      </c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A1:IM39"/>
  <sheetViews>
    <sheetView view="pageBreakPreview" zoomScale="60" zoomScaleNormal="100" workbookViewId="0">
      <pane xSplit="2" ySplit="8" topLeftCell="C23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399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188</v>
      </c>
      <c r="D3" s="8" t="s">
        <v>356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72</v>
      </c>
      <c r="D8" s="41" t="s">
        <v>73</v>
      </c>
      <c r="E8" s="41" t="s">
        <v>74</v>
      </c>
      <c r="F8" s="41" t="s">
        <v>75</v>
      </c>
      <c r="G8" s="41" t="s">
        <v>76</v>
      </c>
      <c r="H8" s="41" t="s">
        <v>77</v>
      </c>
      <c r="I8" s="41" t="s">
        <v>78</v>
      </c>
      <c r="J8" s="41" t="s">
        <v>79</v>
      </c>
      <c r="K8" s="41" t="s">
        <v>80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917502</v>
      </c>
      <c r="D9" s="130">
        <v>31261</v>
      </c>
      <c r="E9" s="130">
        <v>948763</v>
      </c>
      <c r="F9" s="130">
        <v>0</v>
      </c>
      <c r="G9" s="115"/>
      <c r="H9" s="130">
        <v>907393</v>
      </c>
      <c r="I9" s="130">
        <v>9933</v>
      </c>
      <c r="J9" s="130">
        <v>917326</v>
      </c>
      <c r="K9" s="130">
        <v>0</v>
      </c>
      <c r="L9" s="72">
        <f t="shared" ref="L9:N31" si="0">IF(C9&gt;0,ROUND(H9/C9*100,1),"-")</f>
        <v>98.9</v>
      </c>
      <c r="M9" s="73">
        <f t="shared" si="0"/>
        <v>31.8</v>
      </c>
      <c r="N9" s="74">
        <f t="shared" si="0"/>
        <v>96.7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251754</v>
      </c>
      <c r="D10" s="93">
        <v>13161</v>
      </c>
      <c r="E10" s="93">
        <v>264915</v>
      </c>
      <c r="F10" s="93">
        <v>0</v>
      </c>
      <c r="G10" s="116"/>
      <c r="H10" s="93">
        <v>247707</v>
      </c>
      <c r="I10" s="93">
        <v>3843</v>
      </c>
      <c r="J10" s="93">
        <v>251550</v>
      </c>
      <c r="K10" s="93">
        <v>0</v>
      </c>
      <c r="L10" s="77">
        <f t="shared" si="0"/>
        <v>98.4</v>
      </c>
      <c r="M10" s="78">
        <f t="shared" si="0"/>
        <v>29.2</v>
      </c>
      <c r="N10" s="79">
        <f t="shared" si="0"/>
        <v>95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286818</v>
      </c>
      <c r="D11" s="93">
        <v>20171</v>
      </c>
      <c r="E11" s="93">
        <v>306989</v>
      </c>
      <c r="F11" s="93">
        <v>0</v>
      </c>
      <c r="G11" s="116"/>
      <c r="H11" s="93">
        <v>282554</v>
      </c>
      <c r="I11" s="93">
        <v>4232</v>
      </c>
      <c r="J11" s="93">
        <v>286786</v>
      </c>
      <c r="K11" s="93">
        <v>0</v>
      </c>
      <c r="L11" s="77">
        <f t="shared" si="0"/>
        <v>98.5</v>
      </c>
      <c r="M11" s="78">
        <f t="shared" si="0"/>
        <v>21</v>
      </c>
      <c r="N11" s="79">
        <f t="shared" si="0"/>
        <v>93.4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211802</v>
      </c>
      <c r="D12" s="93">
        <v>7169</v>
      </c>
      <c r="E12" s="93">
        <v>218971</v>
      </c>
      <c r="F12" s="93">
        <v>0</v>
      </c>
      <c r="G12" s="116"/>
      <c r="H12" s="93">
        <v>209527</v>
      </c>
      <c r="I12" s="93">
        <v>2457</v>
      </c>
      <c r="J12" s="93">
        <v>211984</v>
      </c>
      <c r="K12" s="93">
        <v>0</v>
      </c>
      <c r="L12" s="77">
        <f t="shared" si="0"/>
        <v>98.9</v>
      </c>
      <c r="M12" s="78">
        <f t="shared" si="0"/>
        <v>34.299999999999997</v>
      </c>
      <c r="N12" s="79">
        <f t="shared" si="0"/>
        <v>96.8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178846</v>
      </c>
      <c r="D13" s="93">
        <v>9333</v>
      </c>
      <c r="E13" s="93">
        <v>188179</v>
      </c>
      <c r="F13" s="93">
        <v>0</v>
      </c>
      <c r="G13" s="116"/>
      <c r="H13" s="93">
        <v>176679</v>
      </c>
      <c r="I13" s="93">
        <v>2625</v>
      </c>
      <c r="J13" s="93">
        <v>179304</v>
      </c>
      <c r="K13" s="93">
        <v>0</v>
      </c>
      <c r="L13" s="77">
        <f t="shared" si="0"/>
        <v>98.8</v>
      </c>
      <c r="M13" s="78">
        <f t="shared" si="0"/>
        <v>28.1</v>
      </c>
      <c r="N13" s="79">
        <f t="shared" si="0"/>
        <v>95.3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152946</v>
      </c>
      <c r="D14" s="93">
        <v>5981</v>
      </c>
      <c r="E14" s="93">
        <v>158927</v>
      </c>
      <c r="F14" s="93">
        <v>0</v>
      </c>
      <c r="G14" s="116"/>
      <c r="H14" s="93">
        <v>150209</v>
      </c>
      <c r="I14" s="93">
        <v>3181</v>
      </c>
      <c r="J14" s="93">
        <v>153390</v>
      </c>
      <c r="K14" s="93">
        <v>0</v>
      </c>
      <c r="L14" s="77">
        <f t="shared" si="0"/>
        <v>98.2</v>
      </c>
      <c r="M14" s="78">
        <f t="shared" si="0"/>
        <v>53.2</v>
      </c>
      <c r="N14" s="79">
        <f t="shared" si="0"/>
        <v>96.5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298736</v>
      </c>
      <c r="D15" s="93">
        <v>23197</v>
      </c>
      <c r="E15" s="93">
        <v>321933</v>
      </c>
      <c r="F15" s="93">
        <v>0</v>
      </c>
      <c r="G15" s="116"/>
      <c r="H15" s="93">
        <v>293207</v>
      </c>
      <c r="I15" s="93">
        <v>4857</v>
      </c>
      <c r="J15" s="93">
        <v>298064</v>
      </c>
      <c r="K15" s="93">
        <v>0</v>
      </c>
      <c r="L15" s="77">
        <f t="shared" si="0"/>
        <v>98.1</v>
      </c>
      <c r="M15" s="78">
        <f t="shared" si="0"/>
        <v>20.9</v>
      </c>
      <c r="N15" s="79">
        <f t="shared" si="0"/>
        <v>92.6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142966</v>
      </c>
      <c r="D16" s="93">
        <v>7899</v>
      </c>
      <c r="E16" s="93">
        <v>150865</v>
      </c>
      <c r="F16" s="93">
        <v>0</v>
      </c>
      <c r="G16" s="116"/>
      <c r="H16" s="93">
        <v>141078</v>
      </c>
      <c r="I16" s="93">
        <v>2032</v>
      </c>
      <c r="J16" s="93">
        <v>143110</v>
      </c>
      <c r="K16" s="93">
        <v>0</v>
      </c>
      <c r="L16" s="77">
        <f t="shared" si="0"/>
        <v>98.7</v>
      </c>
      <c r="M16" s="78">
        <f t="shared" si="0"/>
        <v>25.7</v>
      </c>
      <c r="N16" s="79">
        <f t="shared" si="0"/>
        <v>94.9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125653</v>
      </c>
      <c r="D17" s="93">
        <v>3779</v>
      </c>
      <c r="E17" s="93">
        <v>129432</v>
      </c>
      <c r="F17" s="93">
        <v>0</v>
      </c>
      <c r="G17" s="116"/>
      <c r="H17" s="93">
        <v>124592</v>
      </c>
      <c r="I17" s="93">
        <v>1621</v>
      </c>
      <c r="J17" s="93">
        <v>126213</v>
      </c>
      <c r="K17" s="93">
        <v>0</v>
      </c>
      <c r="L17" s="77">
        <f>IF(C17&gt;0,ROUND(H17/C17*100,1),"-")</f>
        <v>99.2</v>
      </c>
      <c r="M17" s="78">
        <f>IF(D17&gt;0,ROUND(I17/D17*100,1),"-")</f>
        <v>42.9</v>
      </c>
      <c r="N17" s="79">
        <f>IF(E17&gt;0,ROUND(J17/E17*100,1),"-")</f>
        <v>97.5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59253</v>
      </c>
      <c r="D18" s="93">
        <v>2898</v>
      </c>
      <c r="E18" s="93">
        <v>62151</v>
      </c>
      <c r="F18" s="93">
        <v>0</v>
      </c>
      <c r="G18" s="116"/>
      <c r="H18" s="93">
        <v>58348</v>
      </c>
      <c r="I18" s="93">
        <v>1065</v>
      </c>
      <c r="J18" s="93">
        <v>59413</v>
      </c>
      <c r="K18" s="93">
        <v>0</v>
      </c>
      <c r="L18" s="77">
        <f t="shared" si="0"/>
        <v>98.5</v>
      </c>
      <c r="M18" s="78">
        <f t="shared" si="0"/>
        <v>36.700000000000003</v>
      </c>
      <c r="N18" s="79">
        <f t="shared" si="0"/>
        <v>95.6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221145</v>
      </c>
      <c r="D19" s="93">
        <v>14408</v>
      </c>
      <c r="E19" s="93">
        <v>235553</v>
      </c>
      <c r="F19" s="93">
        <v>0</v>
      </c>
      <c r="G19" s="116"/>
      <c r="H19" s="93">
        <v>217827</v>
      </c>
      <c r="I19" s="93">
        <v>4562</v>
      </c>
      <c r="J19" s="93">
        <v>222389</v>
      </c>
      <c r="K19" s="93">
        <v>0</v>
      </c>
      <c r="L19" s="77">
        <f t="shared" si="0"/>
        <v>98.5</v>
      </c>
      <c r="M19" s="78">
        <f t="shared" si="0"/>
        <v>31.7</v>
      </c>
      <c r="N19" s="79">
        <f t="shared" si="0"/>
        <v>94.4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79843</v>
      </c>
      <c r="D20" s="93">
        <v>2528</v>
      </c>
      <c r="E20" s="93">
        <v>82371</v>
      </c>
      <c r="F20" s="93">
        <v>0</v>
      </c>
      <c r="G20" s="116"/>
      <c r="H20" s="93">
        <v>79192</v>
      </c>
      <c r="I20" s="93">
        <v>1181</v>
      </c>
      <c r="J20" s="93">
        <v>80373</v>
      </c>
      <c r="K20" s="93">
        <v>0</v>
      </c>
      <c r="L20" s="80">
        <f t="shared" si="0"/>
        <v>99.2</v>
      </c>
      <c r="M20" s="81">
        <f t="shared" si="0"/>
        <v>46.7</v>
      </c>
      <c r="N20" s="82">
        <f t="shared" si="0"/>
        <v>97.6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47387</v>
      </c>
      <c r="D21" s="93">
        <v>1215</v>
      </c>
      <c r="E21" s="93">
        <v>48602</v>
      </c>
      <c r="F21" s="93">
        <v>0</v>
      </c>
      <c r="G21" s="116"/>
      <c r="H21" s="93">
        <v>46977</v>
      </c>
      <c r="I21" s="93">
        <v>559</v>
      </c>
      <c r="J21" s="93">
        <v>47536</v>
      </c>
      <c r="K21" s="93">
        <v>0</v>
      </c>
      <c r="L21" s="77">
        <f t="shared" si="0"/>
        <v>99.1</v>
      </c>
      <c r="M21" s="78">
        <f t="shared" si="0"/>
        <v>46</v>
      </c>
      <c r="N21" s="79">
        <f t="shared" si="0"/>
        <v>97.8</v>
      </c>
    </row>
    <row r="22" spans="1:14" s="21" customFormat="1" ht="24.95" customHeight="1" x14ac:dyDescent="0.2">
      <c r="A22" s="46">
        <v>14</v>
      </c>
      <c r="B22" s="50" t="s">
        <v>339</v>
      </c>
      <c r="C22" s="93">
        <v>101168</v>
      </c>
      <c r="D22" s="93">
        <v>2407</v>
      </c>
      <c r="E22" s="93">
        <v>103575</v>
      </c>
      <c r="F22" s="93">
        <v>0</v>
      </c>
      <c r="G22" s="117"/>
      <c r="H22" s="93">
        <v>100446</v>
      </c>
      <c r="I22" s="93">
        <v>893</v>
      </c>
      <c r="J22" s="93">
        <v>101339</v>
      </c>
      <c r="K22" s="93">
        <v>0</v>
      </c>
      <c r="L22" s="95">
        <f t="shared" si="0"/>
        <v>99.3</v>
      </c>
      <c r="M22" s="96">
        <f t="shared" si="0"/>
        <v>37.1</v>
      </c>
      <c r="N22" s="97">
        <f t="shared" si="0"/>
        <v>97.8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3075819</v>
      </c>
      <c r="D23" s="85">
        <f>SUM(D9:D22)</f>
        <v>145407</v>
      </c>
      <c r="E23" s="85">
        <f>SUM(E9:E22)</f>
        <v>3221226</v>
      </c>
      <c r="F23" s="85">
        <f>SUM(F9:F22)</f>
        <v>0</v>
      </c>
      <c r="G23" s="118"/>
      <c r="H23" s="85">
        <f>SUM(H9:H22)</f>
        <v>3035736</v>
      </c>
      <c r="I23" s="85">
        <f>SUM(I9:I22)</f>
        <v>43041</v>
      </c>
      <c r="J23" s="85">
        <f>SUM(J9:J22)</f>
        <v>3078777</v>
      </c>
      <c r="K23" s="85">
        <f>SUM(K9:K22)</f>
        <v>0</v>
      </c>
      <c r="L23" s="86">
        <f t="shared" si="0"/>
        <v>98.7</v>
      </c>
      <c r="M23" s="87">
        <f t="shared" si="0"/>
        <v>29.6</v>
      </c>
      <c r="N23" s="88">
        <f t="shared" si="0"/>
        <v>95.6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57299</v>
      </c>
      <c r="D24" s="71">
        <v>2418</v>
      </c>
      <c r="E24" s="71">
        <v>59717</v>
      </c>
      <c r="F24" s="71">
        <v>0</v>
      </c>
      <c r="G24" s="115"/>
      <c r="H24" s="71">
        <v>56624</v>
      </c>
      <c r="I24" s="71">
        <v>638</v>
      </c>
      <c r="J24" s="71">
        <v>57262</v>
      </c>
      <c r="K24" s="71">
        <v>0</v>
      </c>
      <c r="L24" s="72">
        <f t="shared" si="0"/>
        <v>98.8</v>
      </c>
      <c r="M24" s="73">
        <f t="shared" si="0"/>
        <v>26.4</v>
      </c>
      <c r="N24" s="74">
        <f t="shared" si="0"/>
        <v>95.9</v>
      </c>
    </row>
    <row r="25" spans="1:14" s="21" customFormat="1" ht="24.95" customHeight="1" x14ac:dyDescent="0.2">
      <c r="A25" s="46">
        <v>16</v>
      </c>
      <c r="B25" s="47" t="s">
        <v>387</v>
      </c>
      <c r="C25" s="75">
        <v>40842</v>
      </c>
      <c r="D25" s="76">
        <v>2378</v>
      </c>
      <c r="E25" s="76">
        <v>43220</v>
      </c>
      <c r="F25" s="76">
        <v>0</v>
      </c>
      <c r="G25" s="116"/>
      <c r="H25" s="76">
        <v>40350</v>
      </c>
      <c r="I25" s="76">
        <v>532</v>
      </c>
      <c r="J25" s="76">
        <v>40882</v>
      </c>
      <c r="K25" s="76">
        <v>0</v>
      </c>
      <c r="L25" s="77">
        <f t="shared" si="0"/>
        <v>98.8</v>
      </c>
      <c r="M25" s="78">
        <f t="shared" si="0"/>
        <v>22.4</v>
      </c>
      <c r="N25" s="79">
        <f t="shared" si="0"/>
        <v>94.6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24429</v>
      </c>
      <c r="D26" s="76">
        <v>949</v>
      </c>
      <c r="E26" s="76">
        <v>25378</v>
      </c>
      <c r="F26" s="76">
        <v>0</v>
      </c>
      <c r="G26" s="116"/>
      <c r="H26" s="76">
        <v>24226</v>
      </c>
      <c r="I26" s="76">
        <v>273</v>
      </c>
      <c r="J26" s="76">
        <v>24499</v>
      </c>
      <c r="K26" s="76">
        <v>0</v>
      </c>
      <c r="L26" s="77">
        <f t="shared" si="0"/>
        <v>99.2</v>
      </c>
      <c r="M26" s="78">
        <f t="shared" si="0"/>
        <v>28.8</v>
      </c>
      <c r="N26" s="79">
        <f t="shared" si="0"/>
        <v>96.5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21116</v>
      </c>
      <c r="D27" s="76">
        <v>1095</v>
      </c>
      <c r="E27" s="76">
        <v>22211</v>
      </c>
      <c r="F27" s="76">
        <v>0</v>
      </c>
      <c r="G27" s="116"/>
      <c r="H27" s="76">
        <v>20853</v>
      </c>
      <c r="I27" s="76">
        <v>239</v>
      </c>
      <c r="J27" s="76">
        <v>21092</v>
      </c>
      <c r="K27" s="76">
        <v>0</v>
      </c>
      <c r="L27" s="77">
        <f t="shared" si="0"/>
        <v>98.8</v>
      </c>
      <c r="M27" s="78">
        <f t="shared" si="0"/>
        <v>21.8</v>
      </c>
      <c r="N27" s="79">
        <f t="shared" si="0"/>
        <v>95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27174</v>
      </c>
      <c r="D28" s="76">
        <v>1582</v>
      </c>
      <c r="E28" s="76">
        <v>28756</v>
      </c>
      <c r="F28" s="76">
        <v>0</v>
      </c>
      <c r="G28" s="116"/>
      <c r="H28" s="76">
        <v>26867</v>
      </c>
      <c r="I28" s="76">
        <v>449</v>
      </c>
      <c r="J28" s="76">
        <v>27316</v>
      </c>
      <c r="K28" s="76">
        <v>0</v>
      </c>
      <c r="L28" s="77">
        <f t="shared" si="0"/>
        <v>98.9</v>
      </c>
      <c r="M28" s="78">
        <f t="shared" si="0"/>
        <v>28.4</v>
      </c>
      <c r="N28" s="79">
        <f t="shared" si="0"/>
        <v>95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69696</v>
      </c>
      <c r="D29" s="76">
        <v>2974</v>
      </c>
      <c r="E29" s="76">
        <v>72670</v>
      </c>
      <c r="F29" s="76">
        <v>0</v>
      </c>
      <c r="G29" s="116"/>
      <c r="H29" s="76">
        <v>68741</v>
      </c>
      <c r="I29" s="76">
        <v>886</v>
      </c>
      <c r="J29" s="76">
        <v>69627</v>
      </c>
      <c r="K29" s="76">
        <v>0</v>
      </c>
      <c r="L29" s="77">
        <f t="shared" si="0"/>
        <v>98.6</v>
      </c>
      <c r="M29" s="78">
        <f t="shared" si="0"/>
        <v>29.8</v>
      </c>
      <c r="N29" s="79">
        <f t="shared" si="0"/>
        <v>95.8</v>
      </c>
    </row>
    <row r="30" spans="1:14" s="21" customFormat="1" ht="24.95" customHeight="1" x14ac:dyDescent="0.2">
      <c r="A30" s="46">
        <v>21</v>
      </c>
      <c r="B30" s="47" t="s">
        <v>46</v>
      </c>
      <c r="C30" s="75">
        <v>46403</v>
      </c>
      <c r="D30" s="76">
        <v>1038</v>
      </c>
      <c r="E30" s="76">
        <v>47441</v>
      </c>
      <c r="F30" s="76">
        <v>0</v>
      </c>
      <c r="G30" s="116"/>
      <c r="H30" s="76">
        <v>45959</v>
      </c>
      <c r="I30" s="76">
        <v>214</v>
      </c>
      <c r="J30" s="76">
        <v>46173</v>
      </c>
      <c r="K30" s="76">
        <v>0</v>
      </c>
      <c r="L30" s="77">
        <f t="shared" si="0"/>
        <v>99</v>
      </c>
      <c r="M30" s="78">
        <f t="shared" si="0"/>
        <v>20.6</v>
      </c>
      <c r="N30" s="79">
        <f t="shared" si="0"/>
        <v>97.3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19494</v>
      </c>
      <c r="D31" s="76">
        <v>1110</v>
      </c>
      <c r="E31" s="76">
        <v>20604</v>
      </c>
      <c r="F31" s="76">
        <v>0</v>
      </c>
      <c r="G31" s="116"/>
      <c r="H31" s="76">
        <v>19308</v>
      </c>
      <c r="I31" s="76">
        <v>451</v>
      </c>
      <c r="J31" s="76">
        <v>19759</v>
      </c>
      <c r="K31" s="76">
        <v>0</v>
      </c>
      <c r="L31" s="77">
        <f t="shared" si="0"/>
        <v>99</v>
      </c>
      <c r="M31" s="78">
        <f t="shared" si="0"/>
        <v>40.6</v>
      </c>
      <c r="N31" s="79">
        <f t="shared" si="0"/>
        <v>95.9</v>
      </c>
    </row>
    <row r="32" spans="1:14" s="21" customFormat="1" ht="24.95" customHeight="1" x14ac:dyDescent="0.2">
      <c r="A32" s="46">
        <v>23</v>
      </c>
      <c r="B32" s="47" t="s">
        <v>48</v>
      </c>
      <c r="C32" s="75">
        <v>55785</v>
      </c>
      <c r="D32" s="76">
        <v>1599</v>
      </c>
      <c r="E32" s="76">
        <v>57384</v>
      </c>
      <c r="F32" s="76">
        <v>0</v>
      </c>
      <c r="G32" s="116"/>
      <c r="H32" s="76">
        <v>55307</v>
      </c>
      <c r="I32" s="76">
        <v>592</v>
      </c>
      <c r="J32" s="76">
        <v>55899</v>
      </c>
      <c r="K32" s="76">
        <v>0</v>
      </c>
      <c r="L32" s="77">
        <f t="shared" ref="L32:N36" si="1">IF(C32&gt;0,ROUND(H32/C32*100,1),"-")</f>
        <v>99.1</v>
      </c>
      <c r="M32" s="78">
        <f t="shared" si="1"/>
        <v>37</v>
      </c>
      <c r="N32" s="79">
        <f t="shared" si="1"/>
        <v>97.4</v>
      </c>
    </row>
    <row r="33" spans="1:14" s="21" customFormat="1" ht="24.95" customHeight="1" x14ac:dyDescent="0.2">
      <c r="A33" s="46">
        <v>24</v>
      </c>
      <c r="B33" s="47" t="s">
        <v>49</v>
      </c>
      <c r="C33" s="75">
        <v>76391</v>
      </c>
      <c r="D33" s="76">
        <v>5702</v>
      </c>
      <c r="E33" s="76">
        <v>82093</v>
      </c>
      <c r="F33" s="76">
        <v>0</v>
      </c>
      <c r="G33" s="116"/>
      <c r="H33" s="76">
        <v>75199</v>
      </c>
      <c r="I33" s="76">
        <v>1928</v>
      </c>
      <c r="J33" s="76">
        <v>77127</v>
      </c>
      <c r="K33" s="76">
        <v>0</v>
      </c>
      <c r="L33" s="77">
        <f t="shared" si="1"/>
        <v>98.4</v>
      </c>
      <c r="M33" s="78">
        <f t="shared" si="1"/>
        <v>33.799999999999997</v>
      </c>
      <c r="N33" s="79">
        <f t="shared" si="1"/>
        <v>94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30668</v>
      </c>
      <c r="D34" s="76">
        <v>1839</v>
      </c>
      <c r="E34" s="76">
        <v>32507</v>
      </c>
      <c r="F34" s="76">
        <v>0</v>
      </c>
      <c r="G34" s="116"/>
      <c r="H34" s="76">
        <v>30131</v>
      </c>
      <c r="I34" s="76">
        <v>508</v>
      </c>
      <c r="J34" s="76">
        <v>30639</v>
      </c>
      <c r="K34" s="76">
        <v>0</v>
      </c>
      <c r="L34" s="77">
        <f t="shared" si="1"/>
        <v>98.2</v>
      </c>
      <c r="M34" s="78">
        <f t="shared" si="1"/>
        <v>27.6</v>
      </c>
      <c r="N34" s="79">
        <f t="shared" si="1"/>
        <v>94.3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469297</v>
      </c>
      <c r="D35" s="85">
        <f>SUM(D24:D34)</f>
        <v>22684</v>
      </c>
      <c r="E35" s="85">
        <f>SUM(E24:E34)</f>
        <v>491981</v>
      </c>
      <c r="F35" s="85">
        <f>SUM(F24:F34)</f>
        <v>0</v>
      </c>
      <c r="G35" s="119"/>
      <c r="H35" s="85">
        <f>SUM(H24:H34)</f>
        <v>463565</v>
      </c>
      <c r="I35" s="85">
        <f>SUM(I24:I34)</f>
        <v>6710</v>
      </c>
      <c r="J35" s="85">
        <f>SUM(J24:J34)</f>
        <v>470275</v>
      </c>
      <c r="K35" s="85">
        <f>SUM(K24:K34)</f>
        <v>0</v>
      </c>
      <c r="L35" s="86">
        <f t="shared" si="1"/>
        <v>98.8</v>
      </c>
      <c r="M35" s="87">
        <f t="shared" si="1"/>
        <v>29.6</v>
      </c>
      <c r="N35" s="88">
        <f t="shared" si="1"/>
        <v>95.6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2">SUM(C35,C23)</f>
        <v>3545116</v>
      </c>
      <c r="D36" s="89">
        <f t="shared" si="2"/>
        <v>168091</v>
      </c>
      <c r="E36" s="89">
        <f t="shared" si="2"/>
        <v>3713207</v>
      </c>
      <c r="F36" s="89">
        <f t="shared" si="2"/>
        <v>0</v>
      </c>
      <c r="G36" s="120"/>
      <c r="H36" s="89">
        <f t="shared" si="2"/>
        <v>3499301</v>
      </c>
      <c r="I36" s="89">
        <f t="shared" si="2"/>
        <v>49751</v>
      </c>
      <c r="J36" s="89">
        <f t="shared" si="2"/>
        <v>3549052</v>
      </c>
      <c r="K36" s="89">
        <f t="shared" si="2"/>
        <v>0</v>
      </c>
      <c r="L36" s="90">
        <f t="shared" si="1"/>
        <v>98.7</v>
      </c>
      <c r="M36" s="91">
        <f t="shared" si="1"/>
        <v>29.6</v>
      </c>
      <c r="N36" s="92">
        <f t="shared" si="1"/>
        <v>95.6</v>
      </c>
    </row>
    <row r="38" spans="1:14" x14ac:dyDescent="0.15">
      <c r="B38" s="1" t="s">
        <v>390</v>
      </c>
      <c r="C38" s="1">
        <v>3545116</v>
      </c>
      <c r="D38" s="1">
        <v>168091</v>
      </c>
      <c r="E38" s="1">
        <v>3713207</v>
      </c>
      <c r="F38" s="1">
        <v>0</v>
      </c>
      <c r="G38" s="1">
        <v>0</v>
      </c>
      <c r="H38" s="1">
        <v>3499301</v>
      </c>
      <c r="I38" s="1">
        <v>49751</v>
      </c>
      <c r="J38" s="1">
        <v>3549052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IM39"/>
  <sheetViews>
    <sheetView view="pageBreakPreview" zoomScale="60" zoomScaleNormal="100" workbookViewId="0">
      <pane xSplit="2" ySplit="8" topLeftCell="C25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399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189</v>
      </c>
      <c r="D3" s="8" t="s">
        <v>357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81</v>
      </c>
      <c r="D8" s="41" t="s">
        <v>82</v>
      </c>
      <c r="E8" s="41" t="s">
        <v>83</v>
      </c>
      <c r="F8" s="41" t="s">
        <v>84</v>
      </c>
      <c r="G8" s="41" t="s">
        <v>85</v>
      </c>
      <c r="H8" s="41" t="s">
        <v>86</v>
      </c>
      <c r="I8" s="41" t="s">
        <v>87</v>
      </c>
      <c r="J8" s="41" t="s">
        <v>88</v>
      </c>
      <c r="K8" s="41" t="s">
        <v>89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32428541</v>
      </c>
      <c r="D9" s="130">
        <v>1104894</v>
      </c>
      <c r="E9" s="130">
        <v>33533435</v>
      </c>
      <c r="F9" s="130">
        <v>0</v>
      </c>
      <c r="G9" s="115"/>
      <c r="H9" s="130">
        <v>32071230</v>
      </c>
      <c r="I9" s="130">
        <v>351063</v>
      </c>
      <c r="J9" s="130">
        <v>32422293</v>
      </c>
      <c r="K9" s="130">
        <v>0</v>
      </c>
      <c r="L9" s="72">
        <f t="shared" ref="L9:N31" si="0">IF(C9&gt;0,ROUND(H9/C9*100,1),"-")</f>
        <v>98.9</v>
      </c>
      <c r="M9" s="73">
        <f t="shared" si="0"/>
        <v>31.8</v>
      </c>
      <c r="N9" s="74">
        <f t="shared" si="0"/>
        <v>96.7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7085900</v>
      </c>
      <c r="D10" s="93">
        <v>370434</v>
      </c>
      <c r="E10" s="93">
        <v>7456334</v>
      </c>
      <c r="F10" s="93">
        <v>0</v>
      </c>
      <c r="G10" s="116"/>
      <c r="H10" s="93">
        <v>6971998</v>
      </c>
      <c r="I10" s="93">
        <v>108153</v>
      </c>
      <c r="J10" s="93">
        <v>7080151</v>
      </c>
      <c r="K10" s="93">
        <v>0</v>
      </c>
      <c r="L10" s="77">
        <f t="shared" si="0"/>
        <v>98.4</v>
      </c>
      <c r="M10" s="78">
        <f t="shared" si="0"/>
        <v>29.2</v>
      </c>
      <c r="N10" s="79">
        <f t="shared" si="0"/>
        <v>95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7649310</v>
      </c>
      <c r="D11" s="93">
        <v>537932</v>
      </c>
      <c r="E11" s="93">
        <v>8187242</v>
      </c>
      <c r="F11" s="93">
        <v>0</v>
      </c>
      <c r="G11" s="116"/>
      <c r="H11" s="93">
        <v>7535590</v>
      </c>
      <c r="I11" s="93">
        <v>112863</v>
      </c>
      <c r="J11" s="93">
        <v>7648453</v>
      </c>
      <c r="K11" s="93">
        <v>0</v>
      </c>
      <c r="L11" s="77">
        <f t="shared" si="0"/>
        <v>98.5</v>
      </c>
      <c r="M11" s="78">
        <f t="shared" si="0"/>
        <v>21</v>
      </c>
      <c r="N11" s="79">
        <f t="shared" si="0"/>
        <v>93.4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5670614</v>
      </c>
      <c r="D12" s="93">
        <v>191942</v>
      </c>
      <c r="E12" s="93">
        <v>5862556</v>
      </c>
      <c r="F12" s="93">
        <v>0</v>
      </c>
      <c r="G12" s="116"/>
      <c r="H12" s="93">
        <v>5609710</v>
      </c>
      <c r="I12" s="93">
        <v>65783</v>
      </c>
      <c r="J12" s="93">
        <v>5675493</v>
      </c>
      <c r="K12" s="93">
        <v>0</v>
      </c>
      <c r="L12" s="77">
        <f t="shared" si="0"/>
        <v>98.9</v>
      </c>
      <c r="M12" s="78">
        <f t="shared" si="0"/>
        <v>34.299999999999997</v>
      </c>
      <c r="N12" s="79">
        <f t="shared" si="0"/>
        <v>96.8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4681936</v>
      </c>
      <c r="D13" s="93">
        <v>244318</v>
      </c>
      <c r="E13" s="93">
        <v>4926254</v>
      </c>
      <c r="F13" s="93">
        <v>0</v>
      </c>
      <c r="G13" s="116"/>
      <c r="H13" s="93">
        <v>4625201</v>
      </c>
      <c r="I13" s="93">
        <v>68731</v>
      </c>
      <c r="J13" s="93">
        <v>4693932</v>
      </c>
      <c r="K13" s="93">
        <v>0</v>
      </c>
      <c r="L13" s="77">
        <f t="shared" si="0"/>
        <v>98.8</v>
      </c>
      <c r="M13" s="78">
        <f t="shared" si="0"/>
        <v>28.1</v>
      </c>
      <c r="N13" s="79">
        <f t="shared" si="0"/>
        <v>95.3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3606768</v>
      </c>
      <c r="D14" s="93">
        <v>141035</v>
      </c>
      <c r="E14" s="93">
        <v>3747803</v>
      </c>
      <c r="F14" s="93">
        <v>0</v>
      </c>
      <c r="G14" s="116"/>
      <c r="H14" s="93">
        <v>3542234</v>
      </c>
      <c r="I14" s="93">
        <v>75013</v>
      </c>
      <c r="J14" s="93">
        <v>3617247</v>
      </c>
      <c r="K14" s="93">
        <v>0</v>
      </c>
      <c r="L14" s="77">
        <f t="shared" si="0"/>
        <v>98.2</v>
      </c>
      <c r="M14" s="78">
        <f t="shared" si="0"/>
        <v>53.2</v>
      </c>
      <c r="N14" s="79">
        <f t="shared" si="0"/>
        <v>96.5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9119457</v>
      </c>
      <c r="D15" s="93">
        <v>708121</v>
      </c>
      <c r="E15" s="93">
        <v>9827578</v>
      </c>
      <c r="F15" s="93">
        <v>0</v>
      </c>
      <c r="G15" s="116"/>
      <c r="H15" s="93">
        <v>8950675</v>
      </c>
      <c r="I15" s="93">
        <v>148263</v>
      </c>
      <c r="J15" s="93">
        <v>9098938</v>
      </c>
      <c r="K15" s="93">
        <v>0</v>
      </c>
      <c r="L15" s="77">
        <f t="shared" si="0"/>
        <v>98.1</v>
      </c>
      <c r="M15" s="78">
        <f t="shared" si="0"/>
        <v>20.9</v>
      </c>
      <c r="N15" s="79">
        <f t="shared" si="0"/>
        <v>92.6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3950250</v>
      </c>
      <c r="D16" s="93">
        <v>218245</v>
      </c>
      <c r="E16" s="93">
        <v>4168495</v>
      </c>
      <c r="F16" s="93">
        <v>0</v>
      </c>
      <c r="G16" s="116"/>
      <c r="H16" s="93">
        <v>3898073</v>
      </c>
      <c r="I16" s="93">
        <v>56152</v>
      </c>
      <c r="J16" s="93">
        <v>3954225</v>
      </c>
      <c r="K16" s="93">
        <v>0</v>
      </c>
      <c r="L16" s="77">
        <f t="shared" si="0"/>
        <v>98.7</v>
      </c>
      <c r="M16" s="78">
        <f t="shared" si="0"/>
        <v>25.7</v>
      </c>
      <c r="N16" s="79">
        <f t="shared" si="0"/>
        <v>94.9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3353324</v>
      </c>
      <c r="D17" s="93">
        <v>100856</v>
      </c>
      <c r="E17" s="93">
        <v>3454180</v>
      </c>
      <c r="F17" s="93">
        <v>0</v>
      </c>
      <c r="G17" s="116"/>
      <c r="H17" s="93">
        <v>3325007</v>
      </c>
      <c r="I17" s="93">
        <v>43274</v>
      </c>
      <c r="J17" s="93">
        <v>3368281</v>
      </c>
      <c r="K17" s="93">
        <v>0</v>
      </c>
      <c r="L17" s="77">
        <f>IF(C17&gt;0,ROUND(H17/C17*100,1),"-")</f>
        <v>99.2</v>
      </c>
      <c r="M17" s="78">
        <f>IF(D17&gt;0,ROUND(I17/D17*100,1),"-")</f>
        <v>42.9</v>
      </c>
      <c r="N17" s="79">
        <f>IF(E17&gt;0,ROUND(J17/E17*100,1),"-")</f>
        <v>97.5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1515871</v>
      </c>
      <c r="D18" s="93">
        <v>73360</v>
      </c>
      <c r="E18" s="93">
        <v>1589231</v>
      </c>
      <c r="F18" s="93">
        <v>0</v>
      </c>
      <c r="G18" s="116"/>
      <c r="H18" s="93">
        <v>1493412</v>
      </c>
      <c r="I18" s="93">
        <v>26949</v>
      </c>
      <c r="J18" s="93">
        <v>1520361</v>
      </c>
      <c r="K18" s="93">
        <v>0</v>
      </c>
      <c r="L18" s="77">
        <f t="shared" si="0"/>
        <v>98.5</v>
      </c>
      <c r="M18" s="78">
        <f t="shared" si="0"/>
        <v>36.700000000000003</v>
      </c>
      <c r="N18" s="79">
        <f t="shared" si="0"/>
        <v>95.7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5867811</v>
      </c>
      <c r="D19" s="93">
        <v>382302</v>
      </c>
      <c r="E19" s="93">
        <v>6250113</v>
      </c>
      <c r="F19" s="93">
        <v>0</v>
      </c>
      <c r="G19" s="116"/>
      <c r="H19" s="93">
        <v>5779774</v>
      </c>
      <c r="I19" s="93">
        <v>121053</v>
      </c>
      <c r="J19" s="93">
        <v>5900827</v>
      </c>
      <c r="K19" s="93">
        <v>0</v>
      </c>
      <c r="L19" s="77">
        <f t="shared" si="0"/>
        <v>98.5</v>
      </c>
      <c r="M19" s="78">
        <f t="shared" si="0"/>
        <v>31.7</v>
      </c>
      <c r="N19" s="79">
        <f t="shared" si="0"/>
        <v>94.4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2214002</v>
      </c>
      <c r="D20" s="93">
        <v>70090</v>
      </c>
      <c r="E20" s="93">
        <v>2284092</v>
      </c>
      <c r="F20" s="93">
        <v>0</v>
      </c>
      <c r="G20" s="116"/>
      <c r="H20" s="93">
        <v>2195973</v>
      </c>
      <c r="I20" s="93">
        <v>32760</v>
      </c>
      <c r="J20" s="93">
        <v>2228733</v>
      </c>
      <c r="K20" s="93">
        <v>0</v>
      </c>
      <c r="L20" s="80">
        <f t="shared" si="0"/>
        <v>99.2</v>
      </c>
      <c r="M20" s="81">
        <f t="shared" si="0"/>
        <v>46.7</v>
      </c>
      <c r="N20" s="82">
        <f t="shared" si="0"/>
        <v>97.6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1084358</v>
      </c>
      <c r="D21" s="93">
        <v>27812</v>
      </c>
      <c r="E21" s="93">
        <v>1112170</v>
      </c>
      <c r="F21" s="93">
        <v>0</v>
      </c>
      <c r="G21" s="116"/>
      <c r="H21" s="93">
        <v>1074991</v>
      </c>
      <c r="I21" s="93">
        <v>12791</v>
      </c>
      <c r="J21" s="93">
        <v>1087782</v>
      </c>
      <c r="K21" s="93">
        <v>0</v>
      </c>
      <c r="L21" s="77">
        <f t="shared" si="0"/>
        <v>99.1</v>
      </c>
      <c r="M21" s="78">
        <f t="shared" si="0"/>
        <v>46</v>
      </c>
      <c r="N21" s="79">
        <f t="shared" si="0"/>
        <v>97.8</v>
      </c>
    </row>
    <row r="22" spans="1:14" s="21" customFormat="1" ht="24.95" customHeight="1" x14ac:dyDescent="0.2">
      <c r="A22" s="46">
        <v>14</v>
      </c>
      <c r="B22" s="50" t="s">
        <v>339</v>
      </c>
      <c r="C22" s="93">
        <v>3922094</v>
      </c>
      <c r="D22" s="93">
        <v>93303</v>
      </c>
      <c r="E22" s="93">
        <v>4015397</v>
      </c>
      <c r="F22" s="93">
        <v>0</v>
      </c>
      <c r="G22" s="117"/>
      <c r="H22" s="93">
        <v>3894085</v>
      </c>
      <c r="I22" s="93">
        <v>34617</v>
      </c>
      <c r="J22" s="93">
        <v>3928702</v>
      </c>
      <c r="K22" s="93">
        <v>0</v>
      </c>
      <c r="L22" s="95">
        <f t="shared" si="0"/>
        <v>99.3</v>
      </c>
      <c r="M22" s="96">
        <f t="shared" si="0"/>
        <v>37.1</v>
      </c>
      <c r="N22" s="97">
        <f t="shared" si="0"/>
        <v>97.8</v>
      </c>
    </row>
    <row r="23" spans="1:14" s="21" customFormat="1" ht="24.95" customHeight="1" x14ac:dyDescent="0.2">
      <c r="A23" s="58"/>
      <c r="B23" s="59" t="s">
        <v>344</v>
      </c>
      <c r="C23" s="85">
        <f t="shared" ref="C23:K23" si="1">SUM(C9:C22)</f>
        <v>92150236</v>
      </c>
      <c r="D23" s="85">
        <f t="shared" si="1"/>
        <v>4264644</v>
      </c>
      <c r="E23" s="85">
        <f t="shared" si="1"/>
        <v>96414880</v>
      </c>
      <c r="F23" s="85">
        <f t="shared" si="1"/>
        <v>0</v>
      </c>
      <c r="G23" s="118"/>
      <c r="H23" s="85">
        <f t="shared" si="1"/>
        <v>90967953</v>
      </c>
      <c r="I23" s="85">
        <f t="shared" si="1"/>
        <v>1257465</v>
      </c>
      <c r="J23" s="85">
        <f t="shared" si="1"/>
        <v>92225418</v>
      </c>
      <c r="K23" s="85">
        <f t="shared" si="1"/>
        <v>0</v>
      </c>
      <c r="L23" s="86">
        <f t="shared" si="0"/>
        <v>98.7</v>
      </c>
      <c r="M23" s="87">
        <f t="shared" si="0"/>
        <v>29.5</v>
      </c>
      <c r="N23" s="88">
        <f t="shared" si="0"/>
        <v>95.7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1710416</v>
      </c>
      <c r="D24" s="71">
        <v>72180</v>
      </c>
      <c r="E24" s="71">
        <v>1782596</v>
      </c>
      <c r="F24" s="71">
        <v>0</v>
      </c>
      <c r="G24" s="115"/>
      <c r="H24" s="71">
        <v>1690289</v>
      </c>
      <c r="I24" s="71">
        <v>19035</v>
      </c>
      <c r="J24" s="71">
        <v>1709324</v>
      </c>
      <c r="K24" s="71">
        <v>0</v>
      </c>
      <c r="L24" s="72">
        <f t="shared" si="0"/>
        <v>98.8</v>
      </c>
      <c r="M24" s="73">
        <f t="shared" si="0"/>
        <v>26.4</v>
      </c>
      <c r="N24" s="74">
        <f t="shared" si="0"/>
        <v>95.9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956273</v>
      </c>
      <c r="D25" s="76">
        <v>55612</v>
      </c>
      <c r="E25" s="76">
        <v>1011885</v>
      </c>
      <c r="F25" s="76">
        <v>0</v>
      </c>
      <c r="G25" s="116"/>
      <c r="H25" s="76">
        <v>943791</v>
      </c>
      <c r="I25" s="76">
        <v>12454</v>
      </c>
      <c r="J25" s="76">
        <v>956245</v>
      </c>
      <c r="K25" s="76">
        <v>0</v>
      </c>
      <c r="L25" s="77">
        <f t="shared" si="0"/>
        <v>98.7</v>
      </c>
      <c r="M25" s="78">
        <f t="shared" si="0"/>
        <v>22.4</v>
      </c>
      <c r="N25" s="79">
        <f t="shared" si="0"/>
        <v>94.5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474114</v>
      </c>
      <c r="D26" s="76">
        <v>18423</v>
      </c>
      <c r="E26" s="76">
        <v>492537</v>
      </c>
      <c r="F26" s="76">
        <v>0</v>
      </c>
      <c r="G26" s="116"/>
      <c r="H26" s="76">
        <v>470186</v>
      </c>
      <c r="I26" s="76">
        <v>5293</v>
      </c>
      <c r="J26" s="76">
        <v>475479</v>
      </c>
      <c r="K26" s="76">
        <v>0</v>
      </c>
      <c r="L26" s="77">
        <f t="shared" si="0"/>
        <v>99.2</v>
      </c>
      <c r="M26" s="78">
        <f t="shared" si="0"/>
        <v>28.7</v>
      </c>
      <c r="N26" s="79">
        <f t="shared" si="0"/>
        <v>96.5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548847</v>
      </c>
      <c r="D27" s="76">
        <v>28518</v>
      </c>
      <c r="E27" s="76">
        <v>577365</v>
      </c>
      <c r="F27" s="76">
        <v>0</v>
      </c>
      <c r="G27" s="116"/>
      <c r="H27" s="76">
        <v>542757</v>
      </c>
      <c r="I27" s="76">
        <v>6239</v>
      </c>
      <c r="J27" s="76">
        <v>548996</v>
      </c>
      <c r="K27" s="76">
        <v>0</v>
      </c>
      <c r="L27" s="77">
        <f t="shared" si="0"/>
        <v>98.9</v>
      </c>
      <c r="M27" s="78">
        <f t="shared" si="0"/>
        <v>21.9</v>
      </c>
      <c r="N27" s="79">
        <f t="shared" si="0"/>
        <v>95.1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680861</v>
      </c>
      <c r="D28" s="76">
        <v>39640</v>
      </c>
      <c r="E28" s="76">
        <v>720501</v>
      </c>
      <c r="F28" s="76">
        <v>0</v>
      </c>
      <c r="G28" s="116"/>
      <c r="H28" s="76">
        <v>673156</v>
      </c>
      <c r="I28" s="76">
        <v>11239</v>
      </c>
      <c r="J28" s="76">
        <v>684395</v>
      </c>
      <c r="K28" s="76">
        <v>0</v>
      </c>
      <c r="L28" s="77">
        <f t="shared" si="0"/>
        <v>98.9</v>
      </c>
      <c r="M28" s="78">
        <f t="shared" si="0"/>
        <v>28.4</v>
      </c>
      <c r="N28" s="79">
        <f t="shared" si="0"/>
        <v>95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2038308</v>
      </c>
      <c r="D29" s="76">
        <v>86995</v>
      </c>
      <c r="E29" s="76">
        <v>2125303</v>
      </c>
      <c r="F29" s="76">
        <v>0</v>
      </c>
      <c r="G29" s="116"/>
      <c r="H29" s="76">
        <v>2010408</v>
      </c>
      <c r="I29" s="76">
        <v>25909</v>
      </c>
      <c r="J29" s="76">
        <v>2036317</v>
      </c>
      <c r="K29" s="76">
        <v>0</v>
      </c>
      <c r="L29" s="77">
        <f t="shared" si="0"/>
        <v>98.6</v>
      </c>
      <c r="M29" s="78">
        <f t="shared" si="0"/>
        <v>29.8</v>
      </c>
      <c r="N29" s="79">
        <f t="shared" si="0"/>
        <v>95.8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1308483</v>
      </c>
      <c r="D30" s="76">
        <v>29250</v>
      </c>
      <c r="E30" s="76">
        <v>1337733</v>
      </c>
      <c r="F30" s="76">
        <v>0</v>
      </c>
      <c r="G30" s="116"/>
      <c r="H30" s="76">
        <v>1295980</v>
      </c>
      <c r="I30" s="76">
        <v>6040</v>
      </c>
      <c r="J30" s="76">
        <v>1302020</v>
      </c>
      <c r="K30" s="76">
        <v>0</v>
      </c>
      <c r="L30" s="77">
        <f t="shared" si="0"/>
        <v>99</v>
      </c>
      <c r="M30" s="78">
        <f t="shared" si="0"/>
        <v>20.6</v>
      </c>
      <c r="N30" s="79">
        <f t="shared" si="0"/>
        <v>97.3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455037</v>
      </c>
      <c r="D31" s="76">
        <v>15962</v>
      </c>
      <c r="E31" s="76">
        <v>470999</v>
      </c>
      <c r="F31" s="76">
        <v>0</v>
      </c>
      <c r="G31" s="116"/>
      <c r="H31" s="76">
        <v>452195</v>
      </c>
      <c r="I31" s="76">
        <v>6479</v>
      </c>
      <c r="J31" s="76">
        <v>458674</v>
      </c>
      <c r="K31" s="76">
        <v>0</v>
      </c>
      <c r="L31" s="77">
        <f t="shared" si="0"/>
        <v>99.4</v>
      </c>
      <c r="M31" s="78">
        <f t="shared" si="0"/>
        <v>40.6</v>
      </c>
      <c r="N31" s="79">
        <f t="shared" si="0"/>
        <v>97.4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1720803</v>
      </c>
      <c r="D32" s="76">
        <v>49313</v>
      </c>
      <c r="E32" s="76">
        <v>1770116</v>
      </c>
      <c r="F32" s="76">
        <v>0</v>
      </c>
      <c r="G32" s="116"/>
      <c r="H32" s="76">
        <v>1706057</v>
      </c>
      <c r="I32" s="76">
        <v>18261</v>
      </c>
      <c r="J32" s="76">
        <v>1724318</v>
      </c>
      <c r="K32" s="76">
        <v>0</v>
      </c>
      <c r="L32" s="77">
        <f t="shared" ref="L32:N36" si="2">IF(C32&gt;0,ROUND(H32/C32*100,1),"-")</f>
        <v>99.1</v>
      </c>
      <c r="M32" s="78">
        <f t="shared" si="2"/>
        <v>37</v>
      </c>
      <c r="N32" s="79">
        <f t="shared" si="2"/>
        <v>97.4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946761</v>
      </c>
      <c r="D33" s="76">
        <v>70677</v>
      </c>
      <c r="E33" s="76">
        <v>1017438</v>
      </c>
      <c r="F33" s="76">
        <v>0</v>
      </c>
      <c r="G33" s="116"/>
      <c r="H33" s="76">
        <v>931977</v>
      </c>
      <c r="I33" s="76">
        <v>23900</v>
      </c>
      <c r="J33" s="76">
        <v>955877</v>
      </c>
      <c r="K33" s="76">
        <v>0</v>
      </c>
      <c r="L33" s="77">
        <f t="shared" si="2"/>
        <v>98.4</v>
      </c>
      <c r="M33" s="78">
        <f t="shared" si="2"/>
        <v>33.799999999999997</v>
      </c>
      <c r="N33" s="79">
        <f t="shared" si="2"/>
        <v>93.9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606072</v>
      </c>
      <c r="D34" s="76">
        <v>36466</v>
      </c>
      <c r="E34" s="76">
        <v>642538</v>
      </c>
      <c r="F34" s="76">
        <v>0</v>
      </c>
      <c r="G34" s="116"/>
      <c r="H34" s="76">
        <v>597604</v>
      </c>
      <c r="I34" s="76">
        <v>10073</v>
      </c>
      <c r="J34" s="76">
        <v>607677</v>
      </c>
      <c r="K34" s="76">
        <v>0</v>
      </c>
      <c r="L34" s="77">
        <f t="shared" si="2"/>
        <v>98.6</v>
      </c>
      <c r="M34" s="78">
        <f t="shared" si="2"/>
        <v>27.6</v>
      </c>
      <c r="N34" s="79">
        <f t="shared" si="2"/>
        <v>94.6</v>
      </c>
    </row>
    <row r="35" spans="1:14" s="21" customFormat="1" ht="24.95" customHeight="1" x14ac:dyDescent="0.2">
      <c r="A35" s="58"/>
      <c r="B35" s="59" t="s">
        <v>343</v>
      </c>
      <c r="C35" s="85">
        <f t="shared" ref="C35:K35" si="3">SUM(C24:C34)</f>
        <v>11445975</v>
      </c>
      <c r="D35" s="85">
        <f t="shared" si="3"/>
        <v>503036</v>
      </c>
      <c r="E35" s="85">
        <f t="shared" si="3"/>
        <v>11949011</v>
      </c>
      <c r="F35" s="85">
        <f t="shared" si="3"/>
        <v>0</v>
      </c>
      <c r="G35" s="119"/>
      <c r="H35" s="85">
        <f t="shared" si="3"/>
        <v>11314400</v>
      </c>
      <c r="I35" s="85">
        <f t="shared" si="3"/>
        <v>144922</v>
      </c>
      <c r="J35" s="85">
        <f t="shared" si="3"/>
        <v>11459322</v>
      </c>
      <c r="K35" s="85">
        <f t="shared" si="3"/>
        <v>0</v>
      </c>
      <c r="L35" s="86">
        <f t="shared" si="2"/>
        <v>98.9</v>
      </c>
      <c r="M35" s="87">
        <f t="shared" si="2"/>
        <v>28.8</v>
      </c>
      <c r="N35" s="88">
        <f t="shared" si="2"/>
        <v>95.9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SUM(C35,C23)</f>
        <v>103596211</v>
      </c>
      <c r="D36" s="89">
        <f t="shared" si="4"/>
        <v>4767680</v>
      </c>
      <c r="E36" s="89">
        <f t="shared" si="4"/>
        <v>108363891</v>
      </c>
      <c r="F36" s="89">
        <f t="shared" si="4"/>
        <v>0</v>
      </c>
      <c r="G36" s="120"/>
      <c r="H36" s="89">
        <f t="shared" si="4"/>
        <v>102282353</v>
      </c>
      <c r="I36" s="89">
        <f t="shared" si="4"/>
        <v>1402387</v>
      </c>
      <c r="J36" s="89">
        <f t="shared" si="4"/>
        <v>103684740</v>
      </c>
      <c r="K36" s="89">
        <f t="shared" si="4"/>
        <v>0</v>
      </c>
      <c r="L36" s="90">
        <f t="shared" si="2"/>
        <v>98.7</v>
      </c>
      <c r="M36" s="91">
        <f t="shared" si="2"/>
        <v>29.4</v>
      </c>
      <c r="N36" s="92">
        <f t="shared" si="2"/>
        <v>95.7</v>
      </c>
    </row>
    <row r="38" spans="1:14" x14ac:dyDescent="0.15">
      <c r="B38" s="1" t="s">
        <v>390</v>
      </c>
      <c r="C38" s="1">
        <v>103596211</v>
      </c>
      <c r="D38" s="1">
        <v>4767680</v>
      </c>
      <c r="E38" s="1">
        <v>108363891</v>
      </c>
      <c r="F38" s="1">
        <v>0</v>
      </c>
      <c r="G38" s="1">
        <v>0</v>
      </c>
      <c r="H38" s="1">
        <v>102282353</v>
      </c>
      <c r="I38" s="1">
        <v>1402387</v>
      </c>
      <c r="J38" s="1">
        <v>103684740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IM39"/>
  <sheetViews>
    <sheetView view="pageBreakPreview" zoomScale="60" zoomScaleNormal="100" workbookViewId="0">
      <pane xSplit="2" ySplit="8" topLeftCell="C26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190</v>
      </c>
      <c r="D3" s="8" t="s">
        <v>358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90</v>
      </c>
      <c r="D8" s="41" t="s">
        <v>91</v>
      </c>
      <c r="E8" s="41" t="s">
        <v>92</v>
      </c>
      <c r="F8" s="41" t="s">
        <v>93</v>
      </c>
      <c r="G8" s="41" t="s">
        <v>94</v>
      </c>
      <c r="H8" s="41" t="s">
        <v>95</v>
      </c>
      <c r="I8" s="41" t="s">
        <v>96</v>
      </c>
      <c r="J8" s="41" t="s">
        <v>97</v>
      </c>
      <c r="K8" s="41" t="s">
        <v>98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250712</v>
      </c>
      <c r="D9" s="130">
        <v>0</v>
      </c>
      <c r="E9" s="130">
        <v>250712</v>
      </c>
      <c r="F9" s="130">
        <v>0</v>
      </c>
      <c r="G9" s="115"/>
      <c r="H9" s="130">
        <v>250712</v>
      </c>
      <c r="I9" s="130">
        <v>0</v>
      </c>
      <c r="J9" s="130">
        <v>250712</v>
      </c>
      <c r="K9" s="130">
        <v>0</v>
      </c>
      <c r="L9" s="72">
        <f t="shared" ref="L9:N31" si="0">IF(C9&gt;0,ROUND(H9/C9*100,1),"-")</f>
        <v>100</v>
      </c>
      <c r="M9" s="73" t="str">
        <f t="shared" si="0"/>
        <v>-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80685</v>
      </c>
      <c r="D10" s="93">
        <v>0</v>
      </c>
      <c r="E10" s="93">
        <v>80685</v>
      </c>
      <c r="F10" s="93">
        <v>0</v>
      </c>
      <c r="G10" s="116"/>
      <c r="H10" s="93">
        <v>80685</v>
      </c>
      <c r="I10" s="93">
        <v>0</v>
      </c>
      <c r="J10" s="93">
        <v>80685</v>
      </c>
      <c r="K10" s="93">
        <v>0</v>
      </c>
      <c r="L10" s="77">
        <f t="shared" si="0"/>
        <v>100</v>
      </c>
      <c r="M10" s="78" t="str">
        <f t="shared" si="0"/>
        <v>-</v>
      </c>
      <c r="N10" s="79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41080</v>
      </c>
      <c r="D11" s="93">
        <v>0</v>
      </c>
      <c r="E11" s="93">
        <v>41080</v>
      </c>
      <c r="F11" s="93">
        <v>0</v>
      </c>
      <c r="G11" s="116"/>
      <c r="H11" s="93">
        <v>41080</v>
      </c>
      <c r="I11" s="93">
        <v>0</v>
      </c>
      <c r="J11" s="93">
        <v>41080</v>
      </c>
      <c r="K11" s="93">
        <v>0</v>
      </c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54998</v>
      </c>
      <c r="D12" s="93">
        <v>0</v>
      </c>
      <c r="E12" s="93">
        <v>54998</v>
      </c>
      <c r="F12" s="93">
        <v>0</v>
      </c>
      <c r="G12" s="116"/>
      <c r="H12" s="93">
        <v>54998</v>
      </c>
      <c r="I12" s="93">
        <v>0</v>
      </c>
      <c r="J12" s="93">
        <v>54998</v>
      </c>
      <c r="K12" s="93">
        <v>0</v>
      </c>
      <c r="L12" s="77">
        <f t="shared" si="0"/>
        <v>100</v>
      </c>
      <c r="M12" s="78" t="str">
        <f t="shared" si="0"/>
        <v>-</v>
      </c>
      <c r="N12" s="79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33587</v>
      </c>
      <c r="D13" s="93">
        <v>0</v>
      </c>
      <c r="E13" s="93">
        <v>33587</v>
      </c>
      <c r="F13" s="93">
        <v>0</v>
      </c>
      <c r="G13" s="116"/>
      <c r="H13" s="93">
        <v>33587</v>
      </c>
      <c r="I13" s="93">
        <v>0</v>
      </c>
      <c r="J13" s="93">
        <v>33587</v>
      </c>
      <c r="K13" s="93">
        <v>0</v>
      </c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22457</v>
      </c>
      <c r="D14" s="93">
        <v>0</v>
      </c>
      <c r="E14" s="93">
        <v>22457</v>
      </c>
      <c r="F14" s="93">
        <v>0</v>
      </c>
      <c r="G14" s="116"/>
      <c r="H14" s="93">
        <v>22457</v>
      </c>
      <c r="I14" s="93">
        <v>0</v>
      </c>
      <c r="J14" s="93">
        <v>22457</v>
      </c>
      <c r="K14" s="93">
        <v>0</v>
      </c>
      <c r="L14" s="77">
        <f t="shared" si="0"/>
        <v>100</v>
      </c>
      <c r="M14" s="78" t="str">
        <f t="shared" si="0"/>
        <v>-</v>
      </c>
      <c r="N14" s="79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62121</v>
      </c>
      <c r="D15" s="93">
        <v>0</v>
      </c>
      <c r="E15" s="93">
        <v>62121</v>
      </c>
      <c r="F15" s="93">
        <v>0</v>
      </c>
      <c r="G15" s="116"/>
      <c r="H15" s="93">
        <v>62121</v>
      </c>
      <c r="I15" s="93">
        <v>0</v>
      </c>
      <c r="J15" s="93">
        <v>62121</v>
      </c>
      <c r="K15" s="93">
        <v>0</v>
      </c>
      <c r="L15" s="77">
        <f t="shared" si="0"/>
        <v>100</v>
      </c>
      <c r="M15" s="78" t="str">
        <f t="shared" si="0"/>
        <v>-</v>
      </c>
      <c r="N15" s="79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23183</v>
      </c>
      <c r="D16" s="93">
        <v>0</v>
      </c>
      <c r="E16" s="93">
        <v>23183</v>
      </c>
      <c r="F16" s="93">
        <v>0</v>
      </c>
      <c r="G16" s="116"/>
      <c r="H16" s="93">
        <v>23183</v>
      </c>
      <c r="I16" s="93">
        <v>0</v>
      </c>
      <c r="J16" s="93">
        <v>23183</v>
      </c>
      <c r="K16" s="93">
        <v>0</v>
      </c>
      <c r="L16" s="77">
        <f t="shared" si="0"/>
        <v>100</v>
      </c>
      <c r="M16" s="78" t="str">
        <f t="shared" si="0"/>
        <v>-</v>
      </c>
      <c r="N16" s="79">
        <f t="shared" si="0"/>
        <v>100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14945</v>
      </c>
      <c r="D17" s="93">
        <v>0</v>
      </c>
      <c r="E17" s="93">
        <v>14945</v>
      </c>
      <c r="F17" s="93">
        <v>0</v>
      </c>
      <c r="G17" s="116"/>
      <c r="H17" s="93">
        <v>14945</v>
      </c>
      <c r="I17" s="93">
        <v>0</v>
      </c>
      <c r="J17" s="93">
        <v>14945</v>
      </c>
      <c r="K17" s="93">
        <v>0</v>
      </c>
      <c r="L17" s="77">
        <f>IF(C17&gt;0,ROUND(H17/C17*100,1),"-")</f>
        <v>100</v>
      </c>
      <c r="M17" s="78" t="str">
        <f>IF(D17&gt;0,ROUND(I17/D17*100,1),"-")</f>
        <v>-</v>
      </c>
      <c r="N17" s="79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16274</v>
      </c>
      <c r="D18" s="93">
        <v>0</v>
      </c>
      <c r="E18" s="93">
        <v>16274</v>
      </c>
      <c r="F18" s="93">
        <v>0</v>
      </c>
      <c r="G18" s="116"/>
      <c r="H18" s="93">
        <v>16274</v>
      </c>
      <c r="I18" s="93">
        <v>0</v>
      </c>
      <c r="J18" s="93">
        <v>16274</v>
      </c>
      <c r="K18" s="93">
        <v>0</v>
      </c>
      <c r="L18" s="77">
        <f t="shared" si="0"/>
        <v>100</v>
      </c>
      <c r="M18" s="78" t="str">
        <f t="shared" si="0"/>
        <v>-</v>
      </c>
      <c r="N18" s="79">
        <f t="shared" si="0"/>
        <v>100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87960</v>
      </c>
      <c r="D19" s="93">
        <v>5731</v>
      </c>
      <c r="E19" s="93">
        <v>93691</v>
      </c>
      <c r="F19" s="93">
        <v>0</v>
      </c>
      <c r="G19" s="116"/>
      <c r="H19" s="93">
        <v>86640</v>
      </c>
      <c r="I19" s="93">
        <v>1815</v>
      </c>
      <c r="J19" s="93">
        <v>88455</v>
      </c>
      <c r="K19" s="93">
        <v>0</v>
      </c>
      <c r="L19" s="77">
        <f t="shared" si="0"/>
        <v>98.5</v>
      </c>
      <c r="M19" s="78">
        <f t="shared" si="0"/>
        <v>31.7</v>
      </c>
      <c r="N19" s="79">
        <f t="shared" si="0"/>
        <v>94.4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8373</v>
      </c>
      <c r="D20" s="93">
        <v>0</v>
      </c>
      <c r="E20" s="93">
        <v>8373</v>
      </c>
      <c r="F20" s="93">
        <v>0</v>
      </c>
      <c r="G20" s="116"/>
      <c r="H20" s="93">
        <v>8373</v>
      </c>
      <c r="I20" s="93">
        <v>0</v>
      </c>
      <c r="J20" s="93">
        <v>8373</v>
      </c>
      <c r="K20" s="93">
        <v>0</v>
      </c>
      <c r="L20" s="80">
        <f t="shared" si="0"/>
        <v>100</v>
      </c>
      <c r="M20" s="81" t="str">
        <f t="shared" si="0"/>
        <v>-</v>
      </c>
      <c r="N20" s="82">
        <f t="shared" si="0"/>
        <v>100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9690</v>
      </c>
      <c r="D21" s="93">
        <v>0</v>
      </c>
      <c r="E21" s="93">
        <v>9690</v>
      </c>
      <c r="F21" s="93">
        <v>0</v>
      </c>
      <c r="G21" s="116"/>
      <c r="H21" s="93">
        <v>9690</v>
      </c>
      <c r="I21" s="93">
        <v>0</v>
      </c>
      <c r="J21" s="93">
        <v>9690</v>
      </c>
      <c r="K21" s="93">
        <v>0</v>
      </c>
      <c r="L21" s="77">
        <f t="shared" si="0"/>
        <v>100</v>
      </c>
      <c r="M21" s="78" t="str">
        <f t="shared" si="0"/>
        <v>-</v>
      </c>
      <c r="N21" s="79">
        <f t="shared" si="0"/>
        <v>100</v>
      </c>
    </row>
    <row r="22" spans="1:14" s="21" customFormat="1" ht="24.95" customHeight="1" x14ac:dyDescent="0.2">
      <c r="A22" s="46">
        <v>14</v>
      </c>
      <c r="B22" s="50" t="s">
        <v>339</v>
      </c>
      <c r="C22" s="93">
        <v>20563</v>
      </c>
      <c r="D22" s="93">
        <v>0</v>
      </c>
      <c r="E22" s="93">
        <v>20563</v>
      </c>
      <c r="F22" s="93">
        <v>0</v>
      </c>
      <c r="G22" s="117"/>
      <c r="H22" s="93">
        <v>20563</v>
      </c>
      <c r="I22" s="93">
        <v>0</v>
      </c>
      <c r="J22" s="93">
        <v>20563</v>
      </c>
      <c r="K22" s="93">
        <v>0</v>
      </c>
      <c r="L22" s="95">
        <f t="shared" si="0"/>
        <v>100</v>
      </c>
      <c r="M22" s="96" t="str">
        <f t="shared" si="0"/>
        <v>-</v>
      </c>
      <c r="N22" s="97">
        <f t="shared" si="0"/>
        <v>100</v>
      </c>
    </row>
    <row r="23" spans="1:14" s="21" customFormat="1" ht="24.95" customHeight="1" x14ac:dyDescent="0.2">
      <c r="A23" s="58"/>
      <c r="B23" s="59" t="s">
        <v>344</v>
      </c>
      <c r="C23" s="85">
        <f t="shared" ref="C23:K23" si="1">SUM(C9:C22)</f>
        <v>726628</v>
      </c>
      <c r="D23" s="85">
        <f t="shared" si="1"/>
        <v>5731</v>
      </c>
      <c r="E23" s="85">
        <f t="shared" si="1"/>
        <v>732359</v>
      </c>
      <c r="F23" s="85">
        <f t="shared" si="1"/>
        <v>0</v>
      </c>
      <c r="G23" s="118"/>
      <c r="H23" s="85">
        <f t="shared" si="1"/>
        <v>725308</v>
      </c>
      <c r="I23" s="85">
        <f t="shared" si="1"/>
        <v>1815</v>
      </c>
      <c r="J23" s="85">
        <f t="shared" si="1"/>
        <v>727123</v>
      </c>
      <c r="K23" s="85">
        <f t="shared" si="1"/>
        <v>0</v>
      </c>
      <c r="L23" s="86">
        <f t="shared" si="0"/>
        <v>99.8</v>
      </c>
      <c r="M23" s="87">
        <f t="shared" si="0"/>
        <v>31.7</v>
      </c>
      <c r="N23" s="88">
        <f t="shared" si="0"/>
        <v>99.3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7194</v>
      </c>
      <c r="D24" s="71">
        <v>0</v>
      </c>
      <c r="E24" s="71">
        <v>7194</v>
      </c>
      <c r="F24" s="71">
        <v>0</v>
      </c>
      <c r="G24" s="115"/>
      <c r="H24" s="71">
        <v>7194</v>
      </c>
      <c r="I24" s="71">
        <v>0</v>
      </c>
      <c r="J24" s="71">
        <v>7194</v>
      </c>
      <c r="K24" s="71">
        <v>0</v>
      </c>
      <c r="L24" s="72">
        <f t="shared" si="0"/>
        <v>100</v>
      </c>
      <c r="M24" s="73" t="str">
        <f t="shared" si="0"/>
        <v>-</v>
      </c>
      <c r="N24" s="74">
        <f t="shared" si="0"/>
        <v>100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4962</v>
      </c>
      <c r="D25" s="76">
        <v>0</v>
      </c>
      <c r="E25" s="76">
        <v>4962</v>
      </c>
      <c r="F25" s="76">
        <v>0</v>
      </c>
      <c r="G25" s="116"/>
      <c r="H25" s="76">
        <v>4962</v>
      </c>
      <c r="I25" s="76">
        <v>0</v>
      </c>
      <c r="J25" s="76">
        <v>4962</v>
      </c>
      <c r="K25" s="76">
        <v>0</v>
      </c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4489</v>
      </c>
      <c r="D26" s="76">
        <v>0</v>
      </c>
      <c r="E26" s="76">
        <v>4489</v>
      </c>
      <c r="F26" s="76">
        <v>0</v>
      </c>
      <c r="G26" s="116"/>
      <c r="H26" s="76">
        <v>4489</v>
      </c>
      <c r="I26" s="76">
        <v>0</v>
      </c>
      <c r="J26" s="76">
        <v>4489</v>
      </c>
      <c r="K26" s="76">
        <v>0</v>
      </c>
      <c r="L26" s="77">
        <f t="shared" si="0"/>
        <v>100</v>
      </c>
      <c r="M26" s="78" t="str">
        <f t="shared" si="0"/>
        <v>-</v>
      </c>
      <c r="N26" s="79">
        <f t="shared" si="0"/>
        <v>100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1770</v>
      </c>
      <c r="D27" s="76">
        <v>0</v>
      </c>
      <c r="E27" s="76">
        <v>1770</v>
      </c>
      <c r="F27" s="76">
        <v>0</v>
      </c>
      <c r="G27" s="116"/>
      <c r="H27" s="76">
        <v>1770</v>
      </c>
      <c r="I27" s="76">
        <v>0</v>
      </c>
      <c r="J27" s="76">
        <v>1770</v>
      </c>
      <c r="K27" s="76">
        <v>0</v>
      </c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3463</v>
      </c>
      <c r="D28" s="76">
        <v>0</v>
      </c>
      <c r="E28" s="76">
        <v>3463</v>
      </c>
      <c r="F28" s="76">
        <v>0</v>
      </c>
      <c r="G28" s="116"/>
      <c r="H28" s="76">
        <v>3463</v>
      </c>
      <c r="I28" s="76">
        <v>0</v>
      </c>
      <c r="J28" s="76">
        <v>3463</v>
      </c>
      <c r="K28" s="76">
        <v>0</v>
      </c>
      <c r="L28" s="77">
        <f t="shared" si="0"/>
        <v>100</v>
      </c>
      <c r="M28" s="78" t="str">
        <f t="shared" si="0"/>
        <v>-</v>
      </c>
      <c r="N28" s="79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14972</v>
      </c>
      <c r="D29" s="76">
        <v>0</v>
      </c>
      <c r="E29" s="76">
        <v>14972</v>
      </c>
      <c r="F29" s="76">
        <v>0</v>
      </c>
      <c r="G29" s="116"/>
      <c r="H29" s="76">
        <v>14972</v>
      </c>
      <c r="I29" s="76">
        <v>0</v>
      </c>
      <c r="J29" s="76">
        <v>14972</v>
      </c>
      <c r="K29" s="76">
        <v>0</v>
      </c>
      <c r="L29" s="77">
        <f t="shared" si="0"/>
        <v>100</v>
      </c>
      <c r="M29" s="78" t="str">
        <f t="shared" si="0"/>
        <v>-</v>
      </c>
      <c r="N29" s="79">
        <f t="shared" si="0"/>
        <v>100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17837</v>
      </c>
      <c r="D30" s="76">
        <v>0</v>
      </c>
      <c r="E30" s="76">
        <v>17837</v>
      </c>
      <c r="F30" s="76">
        <v>0</v>
      </c>
      <c r="G30" s="116"/>
      <c r="H30" s="76">
        <v>17837</v>
      </c>
      <c r="I30" s="76">
        <v>0</v>
      </c>
      <c r="J30" s="76">
        <v>17837</v>
      </c>
      <c r="K30" s="76">
        <v>0</v>
      </c>
      <c r="L30" s="77">
        <f t="shared" si="0"/>
        <v>100</v>
      </c>
      <c r="M30" s="78" t="str">
        <f t="shared" si="0"/>
        <v>-</v>
      </c>
      <c r="N30" s="79">
        <f t="shared" si="0"/>
        <v>100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13252</v>
      </c>
      <c r="D31" s="76">
        <v>0</v>
      </c>
      <c r="E31" s="76">
        <v>13252</v>
      </c>
      <c r="F31" s="76">
        <v>0</v>
      </c>
      <c r="G31" s="116"/>
      <c r="H31" s="76">
        <v>13252</v>
      </c>
      <c r="I31" s="76">
        <v>0</v>
      </c>
      <c r="J31" s="76">
        <v>13252</v>
      </c>
      <c r="K31" s="76">
        <v>0</v>
      </c>
      <c r="L31" s="77">
        <f t="shared" si="0"/>
        <v>100</v>
      </c>
      <c r="M31" s="78" t="str">
        <f t="shared" si="0"/>
        <v>-</v>
      </c>
      <c r="N31" s="79">
        <f t="shared" si="0"/>
        <v>100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10586</v>
      </c>
      <c r="D32" s="76">
        <v>0</v>
      </c>
      <c r="E32" s="76">
        <v>10586</v>
      </c>
      <c r="F32" s="76">
        <v>0</v>
      </c>
      <c r="G32" s="116"/>
      <c r="H32" s="76">
        <v>10586</v>
      </c>
      <c r="I32" s="76">
        <v>0</v>
      </c>
      <c r="J32" s="76">
        <v>10586</v>
      </c>
      <c r="K32" s="76">
        <v>0</v>
      </c>
      <c r="L32" s="77">
        <f t="shared" ref="L32:N36" si="2">IF(C32&gt;0,ROUND(H32/C32*100,1),"-")</f>
        <v>100</v>
      </c>
      <c r="M32" s="78" t="str">
        <f t="shared" si="2"/>
        <v>-</v>
      </c>
      <c r="N32" s="79">
        <f t="shared" si="2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9190</v>
      </c>
      <c r="D33" s="76">
        <v>0</v>
      </c>
      <c r="E33" s="76">
        <v>9190</v>
      </c>
      <c r="F33" s="76">
        <v>0</v>
      </c>
      <c r="G33" s="116"/>
      <c r="H33" s="76">
        <v>9190</v>
      </c>
      <c r="I33" s="76">
        <v>0</v>
      </c>
      <c r="J33" s="76">
        <v>9190</v>
      </c>
      <c r="K33" s="76">
        <v>0</v>
      </c>
      <c r="L33" s="77">
        <f t="shared" si="2"/>
        <v>100</v>
      </c>
      <c r="M33" s="78" t="str">
        <f t="shared" si="2"/>
        <v>-</v>
      </c>
      <c r="N33" s="79">
        <f t="shared" si="2"/>
        <v>100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3747</v>
      </c>
      <c r="D34" s="76">
        <v>0</v>
      </c>
      <c r="E34" s="76">
        <v>3747</v>
      </c>
      <c r="F34" s="76">
        <v>0</v>
      </c>
      <c r="G34" s="116"/>
      <c r="H34" s="76">
        <v>3747</v>
      </c>
      <c r="I34" s="76">
        <v>0</v>
      </c>
      <c r="J34" s="76">
        <v>3747</v>
      </c>
      <c r="K34" s="76">
        <v>0</v>
      </c>
      <c r="L34" s="77">
        <f t="shared" si="2"/>
        <v>100</v>
      </c>
      <c r="M34" s="78" t="str">
        <f t="shared" si="2"/>
        <v>-</v>
      </c>
      <c r="N34" s="79">
        <f t="shared" si="2"/>
        <v>100</v>
      </c>
    </row>
    <row r="35" spans="1:14" s="21" customFormat="1" ht="24.95" customHeight="1" x14ac:dyDescent="0.2">
      <c r="A35" s="58"/>
      <c r="B35" s="59" t="s">
        <v>343</v>
      </c>
      <c r="C35" s="85">
        <f t="shared" ref="C35:K35" si="3">SUM(C24:C34)</f>
        <v>91462</v>
      </c>
      <c r="D35" s="85">
        <f t="shared" si="3"/>
        <v>0</v>
      </c>
      <c r="E35" s="85">
        <f t="shared" si="3"/>
        <v>91462</v>
      </c>
      <c r="F35" s="85">
        <f t="shared" si="3"/>
        <v>0</v>
      </c>
      <c r="G35" s="119"/>
      <c r="H35" s="85">
        <f t="shared" si="3"/>
        <v>91462</v>
      </c>
      <c r="I35" s="85">
        <f t="shared" si="3"/>
        <v>0</v>
      </c>
      <c r="J35" s="85">
        <f t="shared" si="3"/>
        <v>91462</v>
      </c>
      <c r="K35" s="85">
        <f t="shared" si="3"/>
        <v>0</v>
      </c>
      <c r="L35" s="86">
        <f t="shared" si="2"/>
        <v>100</v>
      </c>
      <c r="M35" s="87" t="str">
        <f t="shared" si="2"/>
        <v>-</v>
      </c>
      <c r="N35" s="88">
        <f t="shared" si="2"/>
        <v>100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SUM(C35,C23)</f>
        <v>818090</v>
      </c>
      <c r="D36" s="89">
        <f t="shared" si="4"/>
        <v>5731</v>
      </c>
      <c r="E36" s="89">
        <f t="shared" si="4"/>
        <v>823821</v>
      </c>
      <c r="F36" s="89">
        <f t="shared" si="4"/>
        <v>0</v>
      </c>
      <c r="G36" s="120"/>
      <c r="H36" s="89">
        <f t="shared" si="4"/>
        <v>816770</v>
      </c>
      <c r="I36" s="89">
        <f t="shared" si="4"/>
        <v>1815</v>
      </c>
      <c r="J36" s="89">
        <f t="shared" si="4"/>
        <v>818585</v>
      </c>
      <c r="K36" s="89">
        <f t="shared" si="4"/>
        <v>0</v>
      </c>
      <c r="L36" s="90">
        <f t="shared" si="2"/>
        <v>99.8</v>
      </c>
      <c r="M36" s="91">
        <f t="shared" si="2"/>
        <v>31.7</v>
      </c>
      <c r="N36" s="92">
        <f t="shared" si="2"/>
        <v>99.4</v>
      </c>
    </row>
    <row r="38" spans="1:14" x14ac:dyDescent="0.15">
      <c r="B38" s="1" t="s">
        <v>390</v>
      </c>
      <c r="C38" s="1">
        <v>818090</v>
      </c>
      <c r="D38" s="1">
        <v>5731</v>
      </c>
      <c r="E38" s="1">
        <v>823821</v>
      </c>
      <c r="F38" s="1">
        <v>0</v>
      </c>
      <c r="G38" s="1">
        <v>0</v>
      </c>
      <c r="H38" s="1">
        <v>816770</v>
      </c>
      <c r="I38" s="1">
        <v>1815</v>
      </c>
      <c r="J38" s="1">
        <v>818585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IM39"/>
  <sheetViews>
    <sheetView view="pageBreakPreview" zoomScale="60" zoomScaleNormal="100" workbookViewId="0">
      <pane xSplit="2" ySplit="8" topLeftCell="C33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401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191</v>
      </c>
      <c r="D3" s="8" t="s">
        <v>99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63" t="s">
        <v>33</v>
      </c>
      <c r="C9" s="98">
        <f>SUM(法人均等割:法人税割!C9)</f>
        <v>10700925</v>
      </c>
      <c r="D9" s="98">
        <f>SUM(法人均等割:法人税割!D9)</f>
        <v>70066</v>
      </c>
      <c r="E9" s="98">
        <f>SUM(法人均等割:法人税割!E9)</f>
        <v>10770991</v>
      </c>
      <c r="F9" s="99">
        <f>SUM(法人均等割:法人税割!F9)</f>
        <v>2051514</v>
      </c>
      <c r="G9" s="115">
        <f>SUM(法人均等割:法人税割!G9)</f>
        <v>0</v>
      </c>
      <c r="H9" s="98">
        <f>SUM(法人均等割:法人税割!H9)</f>
        <v>10669176</v>
      </c>
      <c r="I9" s="98">
        <f>SUM(法人均等割:法人税割!I9)</f>
        <v>19569</v>
      </c>
      <c r="J9" s="98">
        <f>SUM(法人均等割:法人税割!J9)</f>
        <v>10688745</v>
      </c>
      <c r="K9" s="99">
        <f>SUM(法人均等割:法人税割!K9)</f>
        <v>2045360</v>
      </c>
      <c r="L9" s="72">
        <f t="shared" ref="L9:N31" si="0">IF(C9&gt;0,ROUND(H9/C9*100,1),"-")</f>
        <v>99.7</v>
      </c>
      <c r="M9" s="73">
        <f t="shared" si="0"/>
        <v>27.9</v>
      </c>
      <c r="N9" s="74">
        <f t="shared" si="0"/>
        <v>99.2</v>
      </c>
    </row>
    <row r="10" spans="1:247" s="21" customFormat="1" ht="24.95" customHeight="1" x14ac:dyDescent="0.2">
      <c r="A10" s="46">
        <v>2</v>
      </c>
      <c r="B10" s="64" t="s">
        <v>34</v>
      </c>
      <c r="C10" s="100">
        <f>SUM(法人均等割:法人税割!C10)</f>
        <v>1424564</v>
      </c>
      <c r="D10" s="100">
        <f>SUM(法人均等割:法人税割!D10)</f>
        <v>24369</v>
      </c>
      <c r="E10" s="101">
        <f>SUM(法人均等割:法人税割!E10)</f>
        <v>1448933</v>
      </c>
      <c r="F10" s="102">
        <f>SUM(法人均等割:法人税割!F10)</f>
        <v>267047</v>
      </c>
      <c r="G10" s="116">
        <f>SUM(法人均等割:法人税割!G10)</f>
        <v>0</v>
      </c>
      <c r="H10" s="100">
        <f>SUM(法人均等割:法人税割!H10)</f>
        <v>1417590</v>
      </c>
      <c r="I10" s="100">
        <f>SUM(法人均等割:法人税割!I10)</f>
        <v>5698</v>
      </c>
      <c r="J10" s="100">
        <f>SUM(法人均等割:法人税割!J10)</f>
        <v>1423288</v>
      </c>
      <c r="K10" s="103">
        <f>SUM(法人均等割:法人税割!K10)</f>
        <v>265712</v>
      </c>
      <c r="L10" s="77">
        <f t="shared" si="0"/>
        <v>99.5</v>
      </c>
      <c r="M10" s="78">
        <f t="shared" si="0"/>
        <v>23.4</v>
      </c>
      <c r="N10" s="79">
        <f t="shared" si="0"/>
        <v>98.2</v>
      </c>
    </row>
    <row r="11" spans="1:247" s="21" customFormat="1" ht="24.95" customHeight="1" x14ac:dyDescent="0.2">
      <c r="A11" s="46">
        <v>3</v>
      </c>
      <c r="B11" s="64" t="s">
        <v>35</v>
      </c>
      <c r="C11" s="104">
        <f>SUM(法人均等割:法人税割!C11)</f>
        <v>2086904</v>
      </c>
      <c r="D11" s="104">
        <f>SUM(法人均等割:法人税割!D11)</f>
        <v>30766</v>
      </c>
      <c r="E11" s="105">
        <f>SUM(法人均等割:法人税割!E11)</f>
        <v>2117670</v>
      </c>
      <c r="F11" s="102">
        <f>SUM(法人均等割:法人税割!F11)</f>
        <v>405240</v>
      </c>
      <c r="G11" s="116">
        <f>SUM(法人均等割:法人税割!G11)</f>
        <v>0</v>
      </c>
      <c r="H11" s="106">
        <f>SUM(法人均等割:法人税割!H11)</f>
        <v>2079351</v>
      </c>
      <c r="I11" s="106">
        <f>SUM(法人均等割:法人税割!I11)</f>
        <v>4188</v>
      </c>
      <c r="J11" s="106">
        <f>SUM(法人均等割:法人税割!J11)</f>
        <v>2083539</v>
      </c>
      <c r="K11" s="103">
        <f>SUM(法人均等割:法人税割!K11)</f>
        <v>403928</v>
      </c>
      <c r="L11" s="77">
        <f t="shared" si="0"/>
        <v>99.6</v>
      </c>
      <c r="M11" s="78">
        <f t="shared" si="0"/>
        <v>13.6</v>
      </c>
      <c r="N11" s="79">
        <f t="shared" si="0"/>
        <v>98.4</v>
      </c>
    </row>
    <row r="12" spans="1:247" s="21" customFormat="1" ht="24.95" customHeight="1" x14ac:dyDescent="0.2">
      <c r="A12" s="46">
        <v>4</v>
      </c>
      <c r="B12" s="64" t="s">
        <v>36</v>
      </c>
      <c r="C12" s="100">
        <f>SUM(法人均等割:法人税割!C12)</f>
        <v>1682856</v>
      </c>
      <c r="D12" s="100">
        <f>SUM(法人均等割:法人税割!D12)</f>
        <v>16205</v>
      </c>
      <c r="E12" s="107">
        <f>SUM(法人均等割:法人税割!E12)</f>
        <v>1699061</v>
      </c>
      <c r="F12" s="102">
        <f>SUM(法人均等割:法人税割!F12)</f>
        <v>317166</v>
      </c>
      <c r="G12" s="116">
        <f>SUM(法人均等割:法人税割!G12)</f>
        <v>0</v>
      </c>
      <c r="H12" s="100">
        <f>SUM(法人均等割:法人税割!H12)</f>
        <v>1678555</v>
      </c>
      <c r="I12" s="100">
        <f>SUM(法人均等割:法人税割!I12)</f>
        <v>2323</v>
      </c>
      <c r="J12" s="100">
        <f>SUM(法人均等割:法人税割!J12)</f>
        <v>1680878</v>
      </c>
      <c r="K12" s="103">
        <f>SUM(法人均等割:法人税割!K12)</f>
        <v>316577</v>
      </c>
      <c r="L12" s="77">
        <f t="shared" si="0"/>
        <v>99.7</v>
      </c>
      <c r="M12" s="78">
        <f t="shared" si="0"/>
        <v>14.3</v>
      </c>
      <c r="N12" s="79">
        <f t="shared" si="0"/>
        <v>98.9</v>
      </c>
    </row>
    <row r="13" spans="1:247" s="21" customFormat="1" ht="24.95" customHeight="1" x14ac:dyDescent="0.2">
      <c r="A13" s="46">
        <v>5</v>
      </c>
      <c r="B13" s="64" t="s">
        <v>37</v>
      </c>
      <c r="C13" s="104">
        <f>SUM(法人均等割:法人税割!C13)</f>
        <v>1350645</v>
      </c>
      <c r="D13" s="104">
        <f>SUM(法人均等割:法人税割!D13)</f>
        <v>24604</v>
      </c>
      <c r="E13" s="105">
        <f>SUM(法人均等割:法人税割!E13)</f>
        <v>1375249</v>
      </c>
      <c r="F13" s="102">
        <f>SUM(法人均等割:法人税割!F13)</f>
        <v>257213</v>
      </c>
      <c r="G13" s="116">
        <f>SUM(法人均等割:法人税割!G13)</f>
        <v>0</v>
      </c>
      <c r="H13" s="106">
        <f>SUM(法人均等割:法人税割!H13)</f>
        <v>1345692</v>
      </c>
      <c r="I13" s="106">
        <f>SUM(法人均等割:法人税割!I13)</f>
        <v>3899</v>
      </c>
      <c r="J13" s="106">
        <f>SUM(法人均等割:法人税割!J13)</f>
        <v>1349591</v>
      </c>
      <c r="K13" s="103">
        <f>SUM(法人均等割:法人税割!K13)</f>
        <v>256184</v>
      </c>
      <c r="L13" s="77">
        <f t="shared" si="0"/>
        <v>99.6</v>
      </c>
      <c r="M13" s="78">
        <f t="shared" si="0"/>
        <v>15.8</v>
      </c>
      <c r="N13" s="79">
        <f t="shared" si="0"/>
        <v>98.1</v>
      </c>
    </row>
    <row r="14" spans="1:247" s="21" customFormat="1" ht="24.95" customHeight="1" x14ac:dyDescent="0.2">
      <c r="A14" s="46">
        <v>6</v>
      </c>
      <c r="B14" s="64" t="s">
        <v>38</v>
      </c>
      <c r="C14" s="100">
        <f>SUM(法人均等割:法人税割!C14)</f>
        <v>823540</v>
      </c>
      <c r="D14" s="100">
        <f>SUM(法人均等割:法人税割!D14)</f>
        <v>22375</v>
      </c>
      <c r="E14" s="107">
        <f>SUM(法人均等割:法人税割!E14)</f>
        <v>845915</v>
      </c>
      <c r="F14" s="102">
        <f>SUM(法人均等割:法人税割!F14)</f>
        <v>157896</v>
      </c>
      <c r="G14" s="116">
        <f>SUM(法人均等割:法人税割!G14)</f>
        <v>0</v>
      </c>
      <c r="H14" s="100">
        <f>SUM(法人均等割:法人税割!H14)</f>
        <v>820279</v>
      </c>
      <c r="I14" s="100">
        <f>SUM(法人均等割:法人税割!I14)</f>
        <v>4490</v>
      </c>
      <c r="J14" s="100">
        <f>SUM(法人均等割:法人税割!J14)</f>
        <v>824769</v>
      </c>
      <c r="K14" s="103">
        <f>SUM(法人均等割:法人税割!K14)</f>
        <v>157264</v>
      </c>
      <c r="L14" s="77">
        <f t="shared" si="0"/>
        <v>99.6</v>
      </c>
      <c r="M14" s="78">
        <f t="shared" si="0"/>
        <v>20.100000000000001</v>
      </c>
      <c r="N14" s="79">
        <f t="shared" si="0"/>
        <v>97.5</v>
      </c>
    </row>
    <row r="15" spans="1:247" s="21" customFormat="1" ht="24.95" customHeight="1" x14ac:dyDescent="0.2">
      <c r="A15" s="46">
        <v>7</v>
      </c>
      <c r="B15" s="64" t="s">
        <v>39</v>
      </c>
      <c r="C15" s="104">
        <f>SUM(法人均等割:法人税割!C15)</f>
        <v>3958867</v>
      </c>
      <c r="D15" s="104">
        <f>SUM(法人均等割:法人税割!D15)</f>
        <v>27139</v>
      </c>
      <c r="E15" s="105">
        <f>SUM(法人均等割:法人税割!E15)</f>
        <v>3986006</v>
      </c>
      <c r="F15" s="102">
        <f>SUM(法人均等割:法人税割!F15)</f>
        <v>762211</v>
      </c>
      <c r="G15" s="116">
        <f>SUM(法人均等割:法人税割!G15)</f>
        <v>0</v>
      </c>
      <c r="H15" s="106">
        <f>SUM(法人均等割:法人税割!H15)</f>
        <v>3946188</v>
      </c>
      <c r="I15" s="106">
        <f>SUM(法人均等割:法人税割!I15)</f>
        <v>4555</v>
      </c>
      <c r="J15" s="106">
        <f>SUM(法人均等割:法人税割!J15)</f>
        <v>3950743</v>
      </c>
      <c r="K15" s="103">
        <f>SUM(法人均等割:法人税割!K15)</f>
        <v>759925</v>
      </c>
      <c r="L15" s="77">
        <f t="shared" si="0"/>
        <v>99.7</v>
      </c>
      <c r="M15" s="78">
        <f t="shared" si="0"/>
        <v>16.8</v>
      </c>
      <c r="N15" s="79">
        <f t="shared" si="0"/>
        <v>99.1</v>
      </c>
    </row>
    <row r="16" spans="1:247" s="21" customFormat="1" ht="24.95" customHeight="1" x14ac:dyDescent="0.2">
      <c r="A16" s="46">
        <v>8</v>
      </c>
      <c r="B16" s="64" t="s">
        <v>40</v>
      </c>
      <c r="C16" s="104">
        <f>SUM(法人均等割:法人税割!C16)</f>
        <v>1096971</v>
      </c>
      <c r="D16" s="104">
        <f>SUM(法人均等割:法人税割!D16)</f>
        <v>7056</v>
      </c>
      <c r="E16" s="105">
        <f>SUM(法人均等割:法人税割!E16)</f>
        <v>1104027</v>
      </c>
      <c r="F16" s="102">
        <f>SUM(法人均等割:法人税割!F16)</f>
        <v>208979</v>
      </c>
      <c r="G16" s="116">
        <f>SUM(法人均等割:法人税割!G16)</f>
        <v>0</v>
      </c>
      <c r="H16" s="106">
        <f>SUM(法人均等割:法人税割!H16)</f>
        <v>1094344</v>
      </c>
      <c r="I16" s="106">
        <f>SUM(法人均等割:法人税割!I16)</f>
        <v>2011</v>
      </c>
      <c r="J16" s="106">
        <f>SUM(法人均等割:法人税割!J16)</f>
        <v>1096355</v>
      </c>
      <c r="K16" s="103">
        <f>SUM(法人均等割:法人税割!K16)</f>
        <v>208561</v>
      </c>
      <c r="L16" s="77">
        <f t="shared" si="0"/>
        <v>99.8</v>
      </c>
      <c r="M16" s="78">
        <f t="shared" si="0"/>
        <v>28.5</v>
      </c>
      <c r="N16" s="79">
        <f t="shared" si="0"/>
        <v>99.3</v>
      </c>
    </row>
    <row r="17" spans="1:14" s="21" customFormat="1" ht="24.95" customHeight="1" x14ac:dyDescent="0.2">
      <c r="A17" s="46">
        <v>9</v>
      </c>
      <c r="B17" s="64" t="s">
        <v>208</v>
      </c>
      <c r="C17" s="104">
        <f>SUM(法人均等割:法人税割!C17)</f>
        <v>1107560</v>
      </c>
      <c r="D17" s="104">
        <f>SUM(法人均等割:法人税割!D17)</f>
        <v>6135</v>
      </c>
      <c r="E17" s="105">
        <f>SUM(法人均等割:法人税割!E17)</f>
        <v>1113695</v>
      </c>
      <c r="F17" s="108">
        <f>SUM(法人均等割:法人税割!F17)</f>
        <v>209456</v>
      </c>
      <c r="G17" s="116">
        <f>SUM(法人均等割:法人税割!G17)</f>
        <v>0</v>
      </c>
      <c r="H17" s="106">
        <f>SUM(法人均等割:法人税割!H17)</f>
        <v>1106051</v>
      </c>
      <c r="I17" s="106">
        <f>SUM(法人均等割:法人税割!I17)</f>
        <v>1308</v>
      </c>
      <c r="J17" s="106">
        <f>SUM(法人均等割:法人税割!J17)</f>
        <v>1107359</v>
      </c>
      <c r="K17" s="103">
        <f>SUM(法人均等割:法人税割!K17)</f>
        <v>209226</v>
      </c>
      <c r="L17" s="77">
        <f>IF(C17&gt;0,ROUND(H17/C17*100,1),"-")</f>
        <v>99.9</v>
      </c>
      <c r="M17" s="78">
        <f>IF(D17&gt;0,ROUND(I17/D17*100,1),"-")</f>
        <v>21.3</v>
      </c>
      <c r="N17" s="79">
        <f>IF(E17&gt;0,ROUND(J17/E17*100,1),"-")</f>
        <v>99.4</v>
      </c>
    </row>
    <row r="18" spans="1:14" s="21" customFormat="1" ht="24.95" customHeight="1" x14ac:dyDescent="0.2">
      <c r="A18" s="46">
        <v>10</v>
      </c>
      <c r="B18" s="64" t="s">
        <v>205</v>
      </c>
      <c r="C18" s="100">
        <f>SUM(法人均等割:法人税割!C18)</f>
        <v>330379</v>
      </c>
      <c r="D18" s="100">
        <f>SUM(法人均等割:法人税割!D18)</f>
        <v>3766</v>
      </c>
      <c r="E18" s="107">
        <f>SUM(法人均等割:法人税割!E18)</f>
        <v>334145</v>
      </c>
      <c r="F18" s="109">
        <f>SUM(法人均等割:法人税割!F18)</f>
        <v>61774</v>
      </c>
      <c r="G18" s="116">
        <f>SUM(法人均等割:法人税割!G18)</f>
        <v>0</v>
      </c>
      <c r="H18" s="100">
        <f>SUM(法人均等割:法人税割!H18)</f>
        <v>329619</v>
      </c>
      <c r="I18" s="100">
        <f>SUM(法人均等割:法人税割!I18)</f>
        <v>803</v>
      </c>
      <c r="J18" s="100">
        <f>SUM(法人均等割:法人税割!J18)</f>
        <v>330422</v>
      </c>
      <c r="K18" s="103">
        <f>SUM(法人均等割:法人税割!K18)</f>
        <v>61642</v>
      </c>
      <c r="L18" s="77">
        <f t="shared" si="0"/>
        <v>99.8</v>
      </c>
      <c r="M18" s="78">
        <f t="shared" si="0"/>
        <v>21.3</v>
      </c>
      <c r="N18" s="79">
        <f t="shared" si="0"/>
        <v>98.9</v>
      </c>
    </row>
    <row r="19" spans="1:14" s="21" customFormat="1" ht="24.95" customHeight="1" x14ac:dyDescent="0.2">
      <c r="A19" s="46">
        <v>11</v>
      </c>
      <c r="B19" s="64" t="s">
        <v>206</v>
      </c>
      <c r="C19" s="104">
        <f>SUM(法人均等割:法人税割!C19)</f>
        <v>1773477</v>
      </c>
      <c r="D19" s="104">
        <f>SUM(法人均等割:法人税割!D19)</f>
        <v>28076</v>
      </c>
      <c r="E19" s="105">
        <f>SUM(法人均等割:法人税割!E19)</f>
        <v>1801553</v>
      </c>
      <c r="F19" s="102">
        <f>SUM(法人均等割:法人税割!F19)</f>
        <v>342589</v>
      </c>
      <c r="G19" s="116">
        <f>SUM(法人均等割:法人税割!G19)</f>
        <v>0</v>
      </c>
      <c r="H19" s="106">
        <f>SUM(法人均等割:法人税割!H19)</f>
        <v>1765852</v>
      </c>
      <c r="I19" s="106">
        <f>SUM(法人均等割:法人税割!I19)</f>
        <v>4834</v>
      </c>
      <c r="J19" s="106">
        <f>SUM(法人均等割:法人税割!J19)</f>
        <v>1770686</v>
      </c>
      <c r="K19" s="103">
        <f>SUM(法人均等割:法人税割!K19)</f>
        <v>341219</v>
      </c>
      <c r="L19" s="77">
        <f t="shared" si="0"/>
        <v>99.6</v>
      </c>
      <c r="M19" s="78">
        <f t="shared" si="0"/>
        <v>17.2</v>
      </c>
      <c r="N19" s="79">
        <f t="shared" si="0"/>
        <v>98.3</v>
      </c>
    </row>
    <row r="20" spans="1:14" s="21" customFormat="1" ht="24.95" customHeight="1" x14ac:dyDescent="0.2">
      <c r="A20" s="48">
        <v>12</v>
      </c>
      <c r="B20" s="65" t="s">
        <v>207</v>
      </c>
      <c r="C20" s="104">
        <f>SUM(法人均等割:法人税割!C20)</f>
        <v>569896</v>
      </c>
      <c r="D20" s="104">
        <f>SUM(法人均等割:法人税割!D20)</f>
        <v>3555</v>
      </c>
      <c r="E20" s="105">
        <f>SUM(法人均等割:法人税割!E20)</f>
        <v>573451</v>
      </c>
      <c r="F20" s="102">
        <f>SUM(法人均等割:法人税割!F20)</f>
        <v>108740</v>
      </c>
      <c r="G20" s="116">
        <f>SUM(法人均等割:法人税割!G20)</f>
        <v>0</v>
      </c>
      <c r="H20" s="106">
        <f>SUM(法人均等割:法人税割!H20)</f>
        <v>569611</v>
      </c>
      <c r="I20" s="106">
        <f>SUM(法人均等割:法人税割!I20)</f>
        <v>1184</v>
      </c>
      <c r="J20" s="106">
        <f>SUM(法人均等割:法人税割!J20)</f>
        <v>570795</v>
      </c>
      <c r="K20" s="103">
        <f>SUM(法人均等割:法人税割!K20)</f>
        <v>108693</v>
      </c>
      <c r="L20" s="80">
        <f t="shared" si="0"/>
        <v>99.9</v>
      </c>
      <c r="M20" s="81">
        <f t="shared" si="0"/>
        <v>33.299999999999997</v>
      </c>
      <c r="N20" s="82">
        <f t="shared" si="0"/>
        <v>99.5</v>
      </c>
    </row>
    <row r="21" spans="1:14" s="21" customFormat="1" ht="24.95" customHeight="1" x14ac:dyDescent="0.2">
      <c r="A21" s="46">
        <v>13</v>
      </c>
      <c r="B21" s="64" t="s">
        <v>338</v>
      </c>
      <c r="C21" s="104">
        <f>SUM(法人均等割:法人税割!C21)</f>
        <v>204928</v>
      </c>
      <c r="D21" s="104">
        <f>SUM(法人均等割:法人税割!D21)</f>
        <v>21462</v>
      </c>
      <c r="E21" s="105">
        <f>SUM(法人均等割:法人税割!E21)</f>
        <v>226390</v>
      </c>
      <c r="F21" s="102">
        <f>SUM(法人均等割:法人税割!F21)</f>
        <v>38595</v>
      </c>
      <c r="G21" s="116">
        <f>SUM(法人均等割:法人税割!G21)</f>
        <v>0</v>
      </c>
      <c r="H21" s="106">
        <f>SUM(法人均等割:法人税割!H21)</f>
        <v>204511</v>
      </c>
      <c r="I21" s="106">
        <f>SUM(法人均等割:法人税割!I21)</f>
        <v>415</v>
      </c>
      <c r="J21" s="106">
        <f>SUM(法人均等割:法人税割!J21)</f>
        <v>204926</v>
      </c>
      <c r="K21" s="103">
        <f>SUM(法人均等割:法人税割!K21)</f>
        <v>38525</v>
      </c>
      <c r="L21" s="77">
        <f t="shared" si="0"/>
        <v>99.8</v>
      </c>
      <c r="M21" s="78">
        <f t="shared" si="0"/>
        <v>1.9</v>
      </c>
      <c r="N21" s="79">
        <f t="shared" si="0"/>
        <v>90.5</v>
      </c>
    </row>
    <row r="22" spans="1:14" s="21" customFormat="1" ht="24.95" customHeight="1" x14ac:dyDescent="0.2">
      <c r="A22" s="46">
        <v>14</v>
      </c>
      <c r="B22" s="66" t="s">
        <v>339</v>
      </c>
      <c r="C22" s="100">
        <f>SUM(法人均等割:法人税割!C22)</f>
        <v>661794</v>
      </c>
      <c r="D22" s="100">
        <f>SUM(法人均等割:法人税割!D22)</f>
        <v>8475</v>
      </c>
      <c r="E22" s="100">
        <f>SUM(法人均等割:法人税割!E22)</f>
        <v>670269</v>
      </c>
      <c r="F22" s="110">
        <f>SUM(法人均等割:法人税割!F22)</f>
        <v>126530</v>
      </c>
      <c r="G22" s="117">
        <f>SUM(法人均等割:法人税割!G22)</f>
        <v>0</v>
      </c>
      <c r="H22" s="100">
        <f>SUM(法人均等割:法人税割!H22)</f>
        <v>660321</v>
      </c>
      <c r="I22" s="100">
        <f>SUM(法人均等割:法人税割!I22)</f>
        <v>1227</v>
      </c>
      <c r="J22" s="100">
        <f>SUM(法人均等割:法人税割!J22)</f>
        <v>661548</v>
      </c>
      <c r="K22" s="110">
        <f>SUM(法人均等割:法人税割!K22)</f>
        <v>126277</v>
      </c>
      <c r="L22" s="95">
        <f t="shared" si="0"/>
        <v>99.8</v>
      </c>
      <c r="M22" s="96">
        <f t="shared" si="0"/>
        <v>14.5</v>
      </c>
      <c r="N22" s="97">
        <f t="shared" si="0"/>
        <v>98.7</v>
      </c>
    </row>
    <row r="23" spans="1:14" s="21" customFormat="1" ht="24.95" customHeight="1" x14ac:dyDescent="0.2">
      <c r="A23" s="58"/>
      <c r="B23" s="67" t="s">
        <v>344</v>
      </c>
      <c r="C23" s="85">
        <f>SUM(法人均等割:法人税割!C23)</f>
        <v>27773306</v>
      </c>
      <c r="D23" s="85">
        <f>SUM(法人均等割:法人税割!D23)</f>
        <v>294049</v>
      </c>
      <c r="E23" s="85">
        <f>SUM(法人均等割:法人税割!E23)</f>
        <v>28067355</v>
      </c>
      <c r="F23" s="85">
        <f>SUM(法人均等割:法人税割!F23)</f>
        <v>5314950</v>
      </c>
      <c r="G23" s="118">
        <f>SUM(法人均等割:法人税割!G23)</f>
        <v>0</v>
      </c>
      <c r="H23" s="85">
        <f>SUM(法人均等割:法人税割!H23)</f>
        <v>27687140</v>
      </c>
      <c r="I23" s="85">
        <f>SUM(法人均等割:法人税割!I23)</f>
        <v>56504</v>
      </c>
      <c r="J23" s="85">
        <f>SUM(法人均等割:法人税割!J23)</f>
        <v>27743644</v>
      </c>
      <c r="K23" s="85">
        <f>SUM(法人均等割:法人税割!K23)</f>
        <v>5299093</v>
      </c>
      <c r="L23" s="86">
        <f t="shared" si="0"/>
        <v>99.7</v>
      </c>
      <c r="M23" s="87">
        <f t="shared" si="0"/>
        <v>19.2</v>
      </c>
      <c r="N23" s="88">
        <f t="shared" si="0"/>
        <v>98.8</v>
      </c>
    </row>
    <row r="24" spans="1:14" s="21" customFormat="1" ht="24.95" customHeight="1" x14ac:dyDescent="0.2">
      <c r="A24" s="44">
        <v>15</v>
      </c>
      <c r="B24" s="63" t="s">
        <v>41</v>
      </c>
      <c r="C24" s="99">
        <f>SUM(法人均等割:法人税割!C24)</f>
        <v>951920</v>
      </c>
      <c r="D24" s="99">
        <f>SUM(法人均等割:法人税割!D24)</f>
        <v>4165</v>
      </c>
      <c r="E24" s="99">
        <f>SUM(法人均等割:法人税割!E24)</f>
        <v>956085</v>
      </c>
      <c r="F24" s="99">
        <f>SUM(法人均等割:法人税割!F24)</f>
        <v>185007</v>
      </c>
      <c r="G24" s="115">
        <f>SUM(法人均等割:法人税割!G24)</f>
        <v>0</v>
      </c>
      <c r="H24" s="99">
        <f>SUM(法人均等割:法人税割!H24)</f>
        <v>951347</v>
      </c>
      <c r="I24" s="99">
        <f>SUM(法人均等割:法人税割!I24)</f>
        <v>1341</v>
      </c>
      <c r="J24" s="99">
        <f>SUM(法人均等割:法人税割!J24)</f>
        <v>952688</v>
      </c>
      <c r="K24" s="99">
        <f>SUM(法人均等割:法人税割!K24)</f>
        <v>184896</v>
      </c>
      <c r="L24" s="72">
        <f t="shared" si="0"/>
        <v>99.9</v>
      </c>
      <c r="M24" s="73">
        <f t="shared" si="0"/>
        <v>32.200000000000003</v>
      </c>
      <c r="N24" s="74">
        <f t="shared" si="0"/>
        <v>99.6</v>
      </c>
    </row>
    <row r="25" spans="1:14" s="21" customFormat="1" ht="24.95" customHeight="1" x14ac:dyDescent="0.2">
      <c r="A25" s="46">
        <v>16</v>
      </c>
      <c r="B25" s="64" t="s">
        <v>387</v>
      </c>
      <c r="C25" s="105">
        <f>SUM(法人均等割:法人税割!C25)</f>
        <v>126754</v>
      </c>
      <c r="D25" s="111">
        <f>SUM(法人均等割:法人税割!D25)</f>
        <v>4674</v>
      </c>
      <c r="E25" s="111">
        <f>SUM(法人均等割:法人税割!E25)</f>
        <v>131428</v>
      </c>
      <c r="F25" s="103">
        <f>SUM(法人均等割:法人税割!F25)</f>
        <v>24255</v>
      </c>
      <c r="G25" s="116">
        <f>SUM(法人均等割:法人税割!G25)</f>
        <v>0</v>
      </c>
      <c r="H25" s="111">
        <f>SUM(法人均等割:法人税割!H25)</f>
        <v>125659</v>
      </c>
      <c r="I25" s="111">
        <f>SUM(法人均等割:法人税割!I25)</f>
        <v>712</v>
      </c>
      <c r="J25" s="111">
        <f>SUM(法人均等割:法人税割!J25)</f>
        <v>126371</v>
      </c>
      <c r="K25" s="103">
        <f>SUM(法人均等割:法人税割!K25)</f>
        <v>24054</v>
      </c>
      <c r="L25" s="77">
        <f t="shared" si="0"/>
        <v>99.1</v>
      </c>
      <c r="M25" s="78">
        <f t="shared" si="0"/>
        <v>15.2</v>
      </c>
      <c r="N25" s="79">
        <f t="shared" si="0"/>
        <v>96.2</v>
      </c>
    </row>
    <row r="26" spans="1:14" s="21" customFormat="1" ht="24.95" customHeight="1" x14ac:dyDescent="0.2">
      <c r="A26" s="46">
        <v>17</v>
      </c>
      <c r="B26" s="64" t="s">
        <v>42</v>
      </c>
      <c r="C26" s="112">
        <f>SUM(法人均等割:法人税割!C26)</f>
        <v>69529</v>
      </c>
      <c r="D26" s="113">
        <f>SUM(法人均等割:法人税割!D26)</f>
        <v>1769</v>
      </c>
      <c r="E26" s="113">
        <f>SUM(法人均等割:法人税割!E26)</f>
        <v>71298</v>
      </c>
      <c r="F26" s="103">
        <f>SUM(法人均等割:法人税割!F26)</f>
        <v>8037</v>
      </c>
      <c r="G26" s="116">
        <f>SUM(法人均等割:法人税割!G26)</f>
        <v>0</v>
      </c>
      <c r="H26" s="113">
        <f>SUM(法人均等割:法人税割!H26)</f>
        <v>68613</v>
      </c>
      <c r="I26" s="113">
        <f>SUM(法人均等割:法人税割!I26)</f>
        <v>120</v>
      </c>
      <c r="J26" s="113">
        <f>SUM(法人均等割:法人税割!J26)</f>
        <v>68733</v>
      </c>
      <c r="K26" s="103">
        <f>SUM(法人均等割:法人税割!K26)</f>
        <v>8029</v>
      </c>
      <c r="L26" s="77">
        <f t="shared" si="0"/>
        <v>98.7</v>
      </c>
      <c r="M26" s="78">
        <f t="shared" si="0"/>
        <v>6.8</v>
      </c>
      <c r="N26" s="79">
        <f t="shared" si="0"/>
        <v>96.4</v>
      </c>
    </row>
    <row r="27" spans="1:14" s="21" customFormat="1" ht="24.95" customHeight="1" x14ac:dyDescent="0.2">
      <c r="A27" s="46">
        <v>18</v>
      </c>
      <c r="B27" s="64" t="s">
        <v>43</v>
      </c>
      <c r="C27" s="107">
        <f>SUM(法人均等割:法人税割!C27)</f>
        <v>683895</v>
      </c>
      <c r="D27" s="107">
        <f>SUM(法人均等割:法人税割!D27)</f>
        <v>1029</v>
      </c>
      <c r="E27" s="107">
        <f>SUM(法人均等割:法人税割!E27)</f>
        <v>684924</v>
      </c>
      <c r="F27" s="103">
        <f>SUM(法人均等割:法人税割!F27)</f>
        <v>129501</v>
      </c>
      <c r="G27" s="116">
        <f>SUM(法人均等割:法人税割!G27)</f>
        <v>0</v>
      </c>
      <c r="H27" s="107">
        <f>SUM(法人均等割:法人税割!H27)</f>
        <v>683452</v>
      </c>
      <c r="I27" s="107">
        <f>SUM(法人均等割:法人税割!I27)</f>
        <v>401</v>
      </c>
      <c r="J27" s="107">
        <f>SUM(法人均等割:法人税割!J27)</f>
        <v>683853</v>
      </c>
      <c r="K27" s="103">
        <f>SUM(法人均等割:法人税割!K27)</f>
        <v>129501</v>
      </c>
      <c r="L27" s="77">
        <f t="shared" si="0"/>
        <v>99.9</v>
      </c>
      <c r="M27" s="78">
        <f t="shared" si="0"/>
        <v>39</v>
      </c>
      <c r="N27" s="79">
        <f t="shared" si="0"/>
        <v>99.8</v>
      </c>
    </row>
    <row r="28" spans="1:14" s="21" customFormat="1" ht="24.95" customHeight="1" x14ac:dyDescent="0.2">
      <c r="A28" s="46">
        <v>19</v>
      </c>
      <c r="B28" s="64" t="s">
        <v>44</v>
      </c>
      <c r="C28" s="105">
        <f>SUM(法人均等割:法人税割!C28)</f>
        <v>639322</v>
      </c>
      <c r="D28" s="111">
        <f>SUM(法人均等割:法人税割!D28)</f>
        <v>4663</v>
      </c>
      <c r="E28" s="111">
        <f>SUM(法人均等割:法人税割!E28)</f>
        <v>643985</v>
      </c>
      <c r="F28" s="103">
        <f>SUM(法人均等割:法人税割!F28)</f>
        <v>111407</v>
      </c>
      <c r="G28" s="116">
        <f>SUM(法人均等割:法人税割!G28)</f>
        <v>0</v>
      </c>
      <c r="H28" s="111">
        <f>SUM(法人均等割:法人税割!H28)</f>
        <v>638752</v>
      </c>
      <c r="I28" s="111">
        <f>SUM(法人均等割:法人税割!I28)</f>
        <v>710</v>
      </c>
      <c r="J28" s="111">
        <f>SUM(法人均等割:法人税割!J28)</f>
        <v>639462</v>
      </c>
      <c r="K28" s="103">
        <f>SUM(法人均等割:法人税割!K28)</f>
        <v>111296</v>
      </c>
      <c r="L28" s="77">
        <f t="shared" si="0"/>
        <v>99.9</v>
      </c>
      <c r="M28" s="78">
        <f t="shared" si="0"/>
        <v>15.2</v>
      </c>
      <c r="N28" s="79">
        <f t="shared" si="0"/>
        <v>99.3</v>
      </c>
    </row>
    <row r="29" spans="1:14" s="21" customFormat="1" ht="24.95" customHeight="1" x14ac:dyDescent="0.2">
      <c r="A29" s="46">
        <v>20</v>
      </c>
      <c r="B29" s="64" t="s">
        <v>45</v>
      </c>
      <c r="C29" s="107">
        <f>SUM(法人均等割:法人税割!C29)</f>
        <v>773516</v>
      </c>
      <c r="D29" s="107">
        <f>SUM(法人均等割:法人税割!D29)</f>
        <v>7601</v>
      </c>
      <c r="E29" s="107">
        <f>SUM(法人均等割:法人税割!E29)</f>
        <v>781117</v>
      </c>
      <c r="F29" s="103">
        <f>SUM(法人均等割:法人税割!F29)</f>
        <v>150981</v>
      </c>
      <c r="G29" s="116">
        <f>SUM(法人均等割:法人税割!G29)</f>
        <v>0</v>
      </c>
      <c r="H29" s="107">
        <f>SUM(法人均等割:法人税割!H29)</f>
        <v>771696</v>
      </c>
      <c r="I29" s="107">
        <f>SUM(法人均等割:法人税割!I29)</f>
        <v>965</v>
      </c>
      <c r="J29" s="107">
        <f>SUM(法人均等割:法人税割!J29)</f>
        <v>772661</v>
      </c>
      <c r="K29" s="103">
        <f>SUM(法人均等割:法人税割!K29)</f>
        <v>150606</v>
      </c>
      <c r="L29" s="77">
        <f t="shared" si="0"/>
        <v>99.8</v>
      </c>
      <c r="M29" s="78">
        <f t="shared" si="0"/>
        <v>12.7</v>
      </c>
      <c r="N29" s="79">
        <f t="shared" si="0"/>
        <v>98.9</v>
      </c>
    </row>
    <row r="30" spans="1:14" s="21" customFormat="1" ht="24.95" customHeight="1" x14ac:dyDescent="0.2">
      <c r="A30" s="46">
        <v>21</v>
      </c>
      <c r="B30" s="64" t="s">
        <v>46</v>
      </c>
      <c r="C30" s="105">
        <f>SUM(法人均等割:法人税割!C30)</f>
        <v>420637</v>
      </c>
      <c r="D30" s="111">
        <f>SUM(法人均等割:法人税割!D30)</f>
        <v>2119</v>
      </c>
      <c r="E30" s="111">
        <f>SUM(法人均等割:法人税割!E30)</f>
        <v>422756</v>
      </c>
      <c r="F30" s="103">
        <f>SUM(法人均等割:法人税割!F30)</f>
        <v>70106</v>
      </c>
      <c r="G30" s="116">
        <f>SUM(法人均等割:法人税割!G30)</f>
        <v>0</v>
      </c>
      <c r="H30" s="111">
        <f>SUM(法人均等割:法人税割!H30)</f>
        <v>419557</v>
      </c>
      <c r="I30" s="111">
        <f>SUM(法人均等割:法人税割!I30)</f>
        <v>523</v>
      </c>
      <c r="J30" s="111">
        <f>SUM(法人均等割:法人税割!J30)</f>
        <v>420080</v>
      </c>
      <c r="K30" s="103">
        <f>SUM(法人均等割:法人税割!K30)</f>
        <v>69896</v>
      </c>
      <c r="L30" s="77">
        <f t="shared" si="0"/>
        <v>99.7</v>
      </c>
      <c r="M30" s="78">
        <f t="shared" si="0"/>
        <v>24.7</v>
      </c>
      <c r="N30" s="79">
        <f t="shared" si="0"/>
        <v>99.4</v>
      </c>
    </row>
    <row r="31" spans="1:14" s="21" customFormat="1" ht="24.95" customHeight="1" x14ac:dyDescent="0.2">
      <c r="A31" s="46">
        <v>22</v>
      </c>
      <c r="B31" s="64" t="s">
        <v>47</v>
      </c>
      <c r="C31" s="105">
        <f>SUM(法人均等割:法人税割!C31)</f>
        <v>91644</v>
      </c>
      <c r="D31" s="111">
        <f>SUM(法人均等割:法人税割!D31)</f>
        <v>811</v>
      </c>
      <c r="E31" s="111">
        <f>SUM(法人均等割:法人税割!E31)</f>
        <v>92455</v>
      </c>
      <c r="F31" s="103">
        <f>SUM(法人均等割:法人税割!F31)</f>
        <v>13119</v>
      </c>
      <c r="G31" s="116">
        <f>SUM(法人均等割:法人税割!G31)</f>
        <v>0</v>
      </c>
      <c r="H31" s="111">
        <f>SUM(法人均等割:法人税割!H31)</f>
        <v>91615</v>
      </c>
      <c r="I31" s="111">
        <f>SUM(法人均等割:法人税割!I31)</f>
        <v>122</v>
      </c>
      <c r="J31" s="111">
        <f>SUM(法人均等割:法人税割!J31)</f>
        <v>91737</v>
      </c>
      <c r="K31" s="103">
        <f>SUM(法人均等割:法人税割!K31)</f>
        <v>13171</v>
      </c>
      <c r="L31" s="77">
        <f t="shared" si="0"/>
        <v>100</v>
      </c>
      <c r="M31" s="78">
        <f t="shared" si="0"/>
        <v>15</v>
      </c>
      <c r="N31" s="79">
        <f t="shared" si="0"/>
        <v>99.2</v>
      </c>
    </row>
    <row r="32" spans="1:14" s="21" customFormat="1" ht="24.95" customHeight="1" x14ac:dyDescent="0.2">
      <c r="A32" s="46">
        <v>23</v>
      </c>
      <c r="B32" s="64" t="s">
        <v>48</v>
      </c>
      <c r="C32" s="107">
        <f>SUM(法人均等割:法人税割!C32)</f>
        <v>201563</v>
      </c>
      <c r="D32" s="107">
        <f>SUM(法人均等割:法人税割!D32)</f>
        <v>1332</v>
      </c>
      <c r="E32" s="107">
        <f>SUM(法人均等割:法人税割!E32)</f>
        <v>202895</v>
      </c>
      <c r="F32" s="103">
        <f>SUM(法人均等割:法人税割!F32)</f>
        <v>52325</v>
      </c>
      <c r="G32" s="116">
        <f>SUM(法人均等割:法人税割!G32)</f>
        <v>0</v>
      </c>
      <c r="H32" s="107">
        <f>SUM(法人均等割:法人税割!H32)</f>
        <v>200818</v>
      </c>
      <c r="I32" s="107">
        <f>SUM(法人均等割:法人税割!I32)</f>
        <v>717</v>
      </c>
      <c r="J32" s="107">
        <f>SUM(法人均等割:法人税割!J32)</f>
        <v>201535</v>
      </c>
      <c r="K32" s="103">
        <f>SUM(法人均等割:法人税割!K32)</f>
        <v>52163</v>
      </c>
      <c r="L32" s="77">
        <f t="shared" ref="L32:N36" si="1">IF(C32&gt;0,ROUND(H32/C32*100,1),"-")</f>
        <v>99.6</v>
      </c>
      <c r="M32" s="78">
        <f t="shared" si="1"/>
        <v>53.8</v>
      </c>
      <c r="N32" s="79">
        <f t="shared" si="1"/>
        <v>99.3</v>
      </c>
    </row>
    <row r="33" spans="1:14" s="21" customFormat="1" ht="24.95" customHeight="1" x14ac:dyDescent="0.2">
      <c r="A33" s="46">
        <v>24</v>
      </c>
      <c r="B33" s="64" t="s">
        <v>49</v>
      </c>
      <c r="C33" s="105">
        <f>SUM(法人均等割:法人税割!C33)</f>
        <v>288717</v>
      </c>
      <c r="D33" s="111">
        <f>SUM(法人均等割:法人税割!D33)</f>
        <v>21380</v>
      </c>
      <c r="E33" s="111">
        <f>SUM(法人均等割:法人税割!E33)</f>
        <v>310097</v>
      </c>
      <c r="F33" s="103">
        <f>SUM(法人均等割:法人税割!F33)</f>
        <v>26190</v>
      </c>
      <c r="G33" s="116">
        <f>SUM(法人均等割:法人税割!G33)</f>
        <v>0</v>
      </c>
      <c r="H33" s="111">
        <f>SUM(法人均等割:法人税割!H33)</f>
        <v>287103</v>
      </c>
      <c r="I33" s="111">
        <f>SUM(法人均等割:法人税割!I33)</f>
        <v>4159</v>
      </c>
      <c r="J33" s="111">
        <f>SUM(法人均等割:法人税割!J33)</f>
        <v>291262</v>
      </c>
      <c r="K33" s="103">
        <f>SUM(法人均等割:法人税割!K33)</f>
        <v>26216</v>
      </c>
      <c r="L33" s="77">
        <f t="shared" si="1"/>
        <v>99.4</v>
      </c>
      <c r="M33" s="78">
        <f t="shared" si="1"/>
        <v>19.5</v>
      </c>
      <c r="N33" s="79">
        <f t="shared" si="1"/>
        <v>93.9</v>
      </c>
    </row>
    <row r="34" spans="1:14" s="21" customFormat="1" ht="24.95" customHeight="1" x14ac:dyDescent="0.2">
      <c r="A34" s="46">
        <v>25</v>
      </c>
      <c r="B34" s="68" t="s">
        <v>340</v>
      </c>
      <c r="C34" s="105">
        <f>SUM(法人均等割:法人税割!C34)</f>
        <v>209626</v>
      </c>
      <c r="D34" s="105">
        <f>SUM(法人均等割:法人税割!D34)</f>
        <v>741</v>
      </c>
      <c r="E34" s="105">
        <f>SUM(法人均等割:法人税割!E34)</f>
        <v>210367</v>
      </c>
      <c r="F34" s="103">
        <f>SUM(法人均等割:法人税割!F34)</f>
        <v>39482</v>
      </c>
      <c r="G34" s="116">
        <f>SUM(法人均等割:法人税割!G34)</f>
        <v>0</v>
      </c>
      <c r="H34" s="105">
        <f>SUM(法人均等割:法人税割!H34)</f>
        <v>209256</v>
      </c>
      <c r="I34" s="105">
        <f>SUM(法人均等割:法人税割!I34)</f>
        <v>515</v>
      </c>
      <c r="J34" s="105">
        <f>SUM(法人均等割:法人税割!J34)</f>
        <v>209771</v>
      </c>
      <c r="K34" s="103">
        <f>SUM(法人均等割:法人税割!K34)</f>
        <v>39430</v>
      </c>
      <c r="L34" s="77">
        <f t="shared" si="1"/>
        <v>99.8</v>
      </c>
      <c r="M34" s="78">
        <f t="shared" si="1"/>
        <v>69.5</v>
      </c>
      <c r="N34" s="79">
        <f t="shared" si="1"/>
        <v>99.7</v>
      </c>
    </row>
    <row r="35" spans="1:14" s="21" customFormat="1" ht="24.95" customHeight="1" x14ac:dyDescent="0.2">
      <c r="A35" s="58"/>
      <c r="B35" s="67" t="s">
        <v>343</v>
      </c>
      <c r="C35" s="85">
        <f>SUM(法人均等割:法人税割!C35)</f>
        <v>4457123</v>
      </c>
      <c r="D35" s="85">
        <f>SUM(法人均等割:法人税割!D35)</f>
        <v>50284</v>
      </c>
      <c r="E35" s="85">
        <f>SUM(法人均等割:法人税割!E35)</f>
        <v>4507407</v>
      </c>
      <c r="F35" s="85">
        <f>SUM(法人均等割:法人税割!F35)</f>
        <v>810410</v>
      </c>
      <c r="G35" s="119">
        <f>SUM(法人均等割:法人税割!G35)</f>
        <v>0</v>
      </c>
      <c r="H35" s="85">
        <f>SUM(法人均等割:法人税割!H35)</f>
        <v>4447868</v>
      </c>
      <c r="I35" s="85">
        <f>SUM(法人均等割:法人税割!I35)</f>
        <v>10285</v>
      </c>
      <c r="J35" s="85">
        <f>SUM(法人均等割:法人税割!J35)</f>
        <v>4458153</v>
      </c>
      <c r="K35" s="85">
        <f>SUM(法人均等割:法人税割!K35)</f>
        <v>809258</v>
      </c>
      <c r="L35" s="86">
        <f t="shared" si="1"/>
        <v>99.8</v>
      </c>
      <c r="M35" s="87">
        <f t="shared" si="1"/>
        <v>20.5</v>
      </c>
      <c r="N35" s="88">
        <f t="shared" si="1"/>
        <v>98.9</v>
      </c>
    </row>
    <row r="36" spans="1:14" s="21" customFormat="1" ht="24.95" customHeight="1" thickBot="1" x14ac:dyDescent="0.25">
      <c r="A36" s="60"/>
      <c r="B36" s="69" t="s">
        <v>50</v>
      </c>
      <c r="C36" s="89">
        <f>SUM(法人均等割:法人税割!C36)</f>
        <v>32230429</v>
      </c>
      <c r="D36" s="89">
        <f>SUM(法人均等割:法人税割!D36)</f>
        <v>344333</v>
      </c>
      <c r="E36" s="89">
        <f>SUM(法人均等割:法人税割!E36)</f>
        <v>32574762</v>
      </c>
      <c r="F36" s="89">
        <f>SUM(法人均等割:法人税割!F36)</f>
        <v>6125360</v>
      </c>
      <c r="G36" s="120">
        <f>SUM(法人均等割:法人税割!G36)</f>
        <v>0</v>
      </c>
      <c r="H36" s="89">
        <f>SUM(法人均等割:法人税割!H36)</f>
        <v>32135008</v>
      </c>
      <c r="I36" s="89">
        <f>SUM(法人均等割:法人税割!I36)</f>
        <v>66789</v>
      </c>
      <c r="J36" s="89">
        <f>SUM(法人均等割:法人税割!J36)</f>
        <v>32201797</v>
      </c>
      <c r="K36" s="89">
        <f>SUM(法人均等割:法人税割!K36)</f>
        <v>6108351</v>
      </c>
      <c r="L36" s="90">
        <f t="shared" si="1"/>
        <v>99.7</v>
      </c>
      <c r="M36" s="91">
        <f t="shared" si="1"/>
        <v>19.399999999999999</v>
      </c>
      <c r="N36" s="92">
        <f t="shared" si="1"/>
        <v>98.9</v>
      </c>
    </row>
    <row r="38" spans="1:14" ht="35.25" customHeight="1" x14ac:dyDescent="0.15">
      <c r="B38" s="135" t="s">
        <v>394</v>
      </c>
      <c r="C38" s="1">
        <f>法人均等割!C38+法人税割!C38</f>
        <v>32230429</v>
      </c>
      <c r="D38" s="1">
        <f>法人均等割!D38+法人税割!D38</f>
        <v>344333</v>
      </c>
      <c r="E38" s="1">
        <f>法人均等割!E38+法人税割!E38</f>
        <v>32574762</v>
      </c>
      <c r="F38" s="1">
        <f>法人均等割!F38+法人税割!F38</f>
        <v>6125360</v>
      </c>
      <c r="G38" s="1">
        <f>法人均等割!G38+法人税割!G38</f>
        <v>0</v>
      </c>
      <c r="H38" s="1">
        <f>法人均等割!H38+法人税割!H38</f>
        <v>32135008</v>
      </c>
      <c r="I38" s="1">
        <f>法人均等割!I38+法人税割!I38</f>
        <v>66789</v>
      </c>
      <c r="J38" s="1">
        <f>法人均等割!J38+法人税割!J38</f>
        <v>32201797</v>
      </c>
      <c r="K38" s="1">
        <f>法人均等割!K38+法人税割!K38</f>
        <v>6108351</v>
      </c>
    </row>
    <row r="39" spans="1:14" x14ac:dyDescent="0.15">
      <c r="B39" s="1" t="s">
        <v>392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FF00"/>
  </sheetPr>
  <dimension ref="A1:IM39"/>
  <sheetViews>
    <sheetView tabSelected="1"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2" sqref="C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192</v>
      </c>
      <c r="D3" s="8" t="s">
        <v>359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100</v>
      </c>
      <c r="D8" s="41" t="s">
        <v>101</v>
      </c>
      <c r="E8" s="41" t="s">
        <v>102</v>
      </c>
      <c r="F8" s="41" t="s">
        <v>103</v>
      </c>
      <c r="G8" s="41" t="s">
        <v>104</v>
      </c>
      <c r="H8" s="41" t="s">
        <v>105</v>
      </c>
      <c r="I8" s="41" t="s">
        <v>106</v>
      </c>
      <c r="J8" s="41" t="s">
        <v>107</v>
      </c>
      <c r="K8" s="41" t="s">
        <v>108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2222884</v>
      </c>
      <c r="D9" s="130">
        <v>14555</v>
      </c>
      <c r="E9" s="130">
        <v>2237439</v>
      </c>
      <c r="F9" s="130">
        <v>370478</v>
      </c>
      <c r="G9" s="115"/>
      <c r="H9" s="130">
        <v>2216289</v>
      </c>
      <c r="I9" s="130">
        <v>4065</v>
      </c>
      <c r="J9" s="130">
        <v>2220354</v>
      </c>
      <c r="K9" s="130">
        <v>369367</v>
      </c>
      <c r="L9" s="72">
        <f t="shared" ref="L9:N31" si="0">IF(C9&gt;0,ROUND(H9/C9*100,1),"-")</f>
        <v>99.7</v>
      </c>
      <c r="M9" s="73">
        <f t="shared" si="0"/>
        <v>27.9</v>
      </c>
      <c r="N9" s="74">
        <f t="shared" si="0"/>
        <v>99.2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507490</v>
      </c>
      <c r="D10" s="93">
        <v>8681</v>
      </c>
      <c r="E10" s="93">
        <v>516171</v>
      </c>
      <c r="F10" s="93">
        <v>84582</v>
      </c>
      <c r="G10" s="116"/>
      <c r="H10" s="93">
        <v>505005</v>
      </c>
      <c r="I10" s="93">
        <v>2030</v>
      </c>
      <c r="J10" s="93">
        <v>507035</v>
      </c>
      <c r="K10" s="93">
        <v>84159</v>
      </c>
      <c r="L10" s="77">
        <f t="shared" si="0"/>
        <v>99.5</v>
      </c>
      <c r="M10" s="78">
        <f t="shared" si="0"/>
        <v>23.4</v>
      </c>
      <c r="N10" s="79">
        <f t="shared" si="0"/>
        <v>98.2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494725</v>
      </c>
      <c r="D11" s="93">
        <v>24736</v>
      </c>
      <c r="E11" s="93">
        <v>519461</v>
      </c>
      <c r="F11" s="93">
        <v>82454</v>
      </c>
      <c r="G11" s="116"/>
      <c r="H11" s="93">
        <v>488921</v>
      </c>
      <c r="I11" s="93">
        <v>3808</v>
      </c>
      <c r="J11" s="93">
        <v>492729</v>
      </c>
      <c r="K11" s="93">
        <v>81465</v>
      </c>
      <c r="L11" s="77">
        <f t="shared" si="0"/>
        <v>98.8</v>
      </c>
      <c r="M11" s="78">
        <f t="shared" si="0"/>
        <v>15.4</v>
      </c>
      <c r="N11" s="79">
        <f t="shared" si="0"/>
        <v>94.9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505112</v>
      </c>
      <c r="D12" s="93">
        <v>15376</v>
      </c>
      <c r="E12" s="93">
        <v>520488</v>
      </c>
      <c r="F12" s="93">
        <v>84185</v>
      </c>
      <c r="G12" s="116"/>
      <c r="H12" s="93">
        <v>501379</v>
      </c>
      <c r="I12" s="93">
        <v>2143</v>
      </c>
      <c r="J12" s="93">
        <v>503522</v>
      </c>
      <c r="K12" s="93">
        <v>83596</v>
      </c>
      <c r="L12" s="77">
        <f t="shared" si="0"/>
        <v>99.3</v>
      </c>
      <c r="M12" s="78">
        <f t="shared" si="0"/>
        <v>13.9</v>
      </c>
      <c r="N12" s="79">
        <f t="shared" si="0"/>
        <v>96.7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357960</v>
      </c>
      <c r="D13" s="93">
        <v>6521</v>
      </c>
      <c r="E13" s="93">
        <v>364481</v>
      </c>
      <c r="F13" s="93">
        <v>59660</v>
      </c>
      <c r="G13" s="116"/>
      <c r="H13" s="93">
        <v>356647</v>
      </c>
      <c r="I13" s="93">
        <v>1033</v>
      </c>
      <c r="J13" s="93">
        <v>357680</v>
      </c>
      <c r="K13" s="93">
        <v>59421</v>
      </c>
      <c r="L13" s="77">
        <f t="shared" si="0"/>
        <v>99.6</v>
      </c>
      <c r="M13" s="78">
        <f t="shared" si="0"/>
        <v>15.8</v>
      </c>
      <c r="N13" s="79">
        <f t="shared" si="0"/>
        <v>98.1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286046</v>
      </c>
      <c r="D14" s="93">
        <v>7772</v>
      </c>
      <c r="E14" s="93">
        <v>293818</v>
      </c>
      <c r="F14" s="93">
        <v>48970</v>
      </c>
      <c r="G14" s="116"/>
      <c r="H14" s="93">
        <v>284913</v>
      </c>
      <c r="I14" s="93">
        <v>1560</v>
      </c>
      <c r="J14" s="93">
        <v>286473</v>
      </c>
      <c r="K14" s="93">
        <v>48774</v>
      </c>
      <c r="L14" s="77">
        <f t="shared" si="0"/>
        <v>99.6</v>
      </c>
      <c r="M14" s="78">
        <f t="shared" si="0"/>
        <v>20.100000000000001</v>
      </c>
      <c r="N14" s="79">
        <f t="shared" si="0"/>
        <v>97.5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726609</v>
      </c>
      <c r="D15" s="93">
        <v>4981</v>
      </c>
      <c r="E15" s="93">
        <v>731590</v>
      </c>
      <c r="F15" s="93">
        <v>121102</v>
      </c>
      <c r="G15" s="116"/>
      <c r="H15" s="93">
        <v>724282</v>
      </c>
      <c r="I15" s="93">
        <v>836</v>
      </c>
      <c r="J15" s="93">
        <v>725118</v>
      </c>
      <c r="K15" s="93">
        <v>120739</v>
      </c>
      <c r="L15" s="77">
        <f t="shared" si="0"/>
        <v>99.7</v>
      </c>
      <c r="M15" s="78">
        <f t="shared" si="0"/>
        <v>16.8</v>
      </c>
      <c r="N15" s="79">
        <f t="shared" si="0"/>
        <v>99.1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296824</v>
      </c>
      <c r="D16" s="93">
        <v>1909</v>
      </c>
      <c r="E16" s="93">
        <v>298733</v>
      </c>
      <c r="F16" s="93">
        <v>49570</v>
      </c>
      <c r="G16" s="116"/>
      <c r="H16" s="93">
        <v>296113</v>
      </c>
      <c r="I16" s="93">
        <v>544</v>
      </c>
      <c r="J16" s="93">
        <v>296657</v>
      </c>
      <c r="K16" s="93">
        <v>49471</v>
      </c>
      <c r="L16" s="77">
        <f t="shared" si="0"/>
        <v>99.8</v>
      </c>
      <c r="M16" s="78">
        <f t="shared" si="0"/>
        <v>28.5</v>
      </c>
      <c r="N16" s="79">
        <f t="shared" si="0"/>
        <v>99.3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247414</v>
      </c>
      <c r="D17" s="93">
        <v>5493</v>
      </c>
      <c r="E17" s="93">
        <v>252907</v>
      </c>
      <c r="F17" s="93">
        <v>38379</v>
      </c>
      <c r="G17" s="116"/>
      <c r="H17" s="93">
        <v>245956</v>
      </c>
      <c r="I17" s="93">
        <v>1308</v>
      </c>
      <c r="J17" s="93">
        <v>247264</v>
      </c>
      <c r="K17" s="93">
        <v>38149</v>
      </c>
      <c r="L17" s="77">
        <f>IF(C17&gt;0,ROUND(H17/C17*100,1),"-")</f>
        <v>99.4</v>
      </c>
      <c r="M17" s="78">
        <f>IF(D17&gt;0,ROUND(I17/D17*100,1),"-")</f>
        <v>23.8</v>
      </c>
      <c r="N17" s="79">
        <f>IF(E17&gt;0,ROUND(J17/E17*100,1),"-")</f>
        <v>97.8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113471</v>
      </c>
      <c r="D18" s="93">
        <v>3546</v>
      </c>
      <c r="E18" s="93">
        <v>117017</v>
      </c>
      <c r="F18" s="93">
        <v>18912</v>
      </c>
      <c r="G18" s="116"/>
      <c r="H18" s="93">
        <v>112726</v>
      </c>
      <c r="I18" s="93">
        <v>708</v>
      </c>
      <c r="J18" s="93">
        <v>113434</v>
      </c>
      <c r="K18" s="93">
        <v>18780</v>
      </c>
      <c r="L18" s="77">
        <f t="shared" si="0"/>
        <v>99.3</v>
      </c>
      <c r="M18" s="78">
        <f t="shared" si="0"/>
        <v>20</v>
      </c>
      <c r="N18" s="79">
        <f t="shared" si="0"/>
        <v>96.9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458130</v>
      </c>
      <c r="D19" s="93">
        <v>7253</v>
      </c>
      <c r="E19" s="93">
        <v>465383</v>
      </c>
      <c r="F19" s="93">
        <v>77564</v>
      </c>
      <c r="G19" s="116"/>
      <c r="H19" s="93">
        <v>456160</v>
      </c>
      <c r="I19" s="93">
        <v>1249</v>
      </c>
      <c r="J19" s="93">
        <v>457409</v>
      </c>
      <c r="K19" s="93">
        <v>77254</v>
      </c>
      <c r="L19" s="77">
        <f t="shared" si="0"/>
        <v>99.6</v>
      </c>
      <c r="M19" s="78">
        <f t="shared" si="0"/>
        <v>17.2</v>
      </c>
      <c r="N19" s="79">
        <f t="shared" si="0"/>
        <v>98.3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162600</v>
      </c>
      <c r="D20" s="93">
        <v>2894</v>
      </c>
      <c r="E20" s="93">
        <v>165494</v>
      </c>
      <c r="F20" s="93">
        <v>27100</v>
      </c>
      <c r="G20" s="116"/>
      <c r="H20" s="93">
        <v>162315</v>
      </c>
      <c r="I20" s="93">
        <v>762</v>
      </c>
      <c r="J20" s="93">
        <v>163077</v>
      </c>
      <c r="K20" s="93">
        <v>27053</v>
      </c>
      <c r="L20" s="80">
        <f t="shared" si="0"/>
        <v>99.8</v>
      </c>
      <c r="M20" s="81">
        <f t="shared" si="0"/>
        <v>26.3</v>
      </c>
      <c r="N20" s="82">
        <f t="shared" si="0"/>
        <v>98.5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84014</v>
      </c>
      <c r="D21" s="93">
        <v>1670</v>
      </c>
      <c r="E21" s="93">
        <v>85684</v>
      </c>
      <c r="F21" s="93">
        <v>14002</v>
      </c>
      <c r="G21" s="116"/>
      <c r="H21" s="93">
        <v>83604</v>
      </c>
      <c r="I21" s="93">
        <v>0</v>
      </c>
      <c r="J21" s="93">
        <v>83604</v>
      </c>
      <c r="K21" s="93">
        <v>13932</v>
      </c>
      <c r="L21" s="77">
        <f t="shared" si="0"/>
        <v>99.5</v>
      </c>
      <c r="M21" s="78">
        <f t="shared" si="0"/>
        <v>0</v>
      </c>
      <c r="N21" s="79">
        <f t="shared" si="0"/>
        <v>97.6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179269</v>
      </c>
      <c r="D22" s="94">
        <v>2296</v>
      </c>
      <c r="E22" s="94">
        <v>181565</v>
      </c>
      <c r="F22" s="94">
        <v>29878</v>
      </c>
      <c r="G22" s="117"/>
      <c r="H22" s="94">
        <v>178870</v>
      </c>
      <c r="I22" s="94">
        <v>332</v>
      </c>
      <c r="J22" s="94">
        <v>179202</v>
      </c>
      <c r="K22" s="94">
        <v>29818</v>
      </c>
      <c r="L22" s="95">
        <f t="shared" si="0"/>
        <v>99.8</v>
      </c>
      <c r="M22" s="96">
        <f t="shared" si="0"/>
        <v>14.5</v>
      </c>
      <c r="N22" s="97">
        <f t="shared" si="0"/>
        <v>98.7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6642548</v>
      </c>
      <c r="D23" s="85">
        <f>SUM(D9:D22)</f>
        <v>107683</v>
      </c>
      <c r="E23" s="85">
        <f>SUM(E9:E22)</f>
        <v>6750231</v>
      </c>
      <c r="F23" s="85">
        <f>SUM(F9:F22)</f>
        <v>1106836</v>
      </c>
      <c r="G23" s="118"/>
      <c r="H23" s="85">
        <f>SUM(H9:H22)</f>
        <v>6613180</v>
      </c>
      <c r="I23" s="85">
        <f>SUM(I9:I22)</f>
        <v>20378</v>
      </c>
      <c r="J23" s="85">
        <f>SUM(J9:J22)</f>
        <v>6633558</v>
      </c>
      <c r="K23" s="85">
        <f>SUM(K9:K22)</f>
        <v>1101978</v>
      </c>
      <c r="L23" s="86">
        <f t="shared" si="0"/>
        <v>99.6</v>
      </c>
      <c r="M23" s="87">
        <f t="shared" si="0"/>
        <v>18.899999999999999</v>
      </c>
      <c r="N23" s="88">
        <f t="shared" si="0"/>
        <v>98.3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133444</v>
      </c>
      <c r="D24" s="71">
        <v>695</v>
      </c>
      <c r="E24" s="71">
        <v>134139</v>
      </c>
      <c r="F24" s="71">
        <v>22356</v>
      </c>
      <c r="G24" s="115"/>
      <c r="H24" s="71">
        <v>132904</v>
      </c>
      <c r="I24" s="71">
        <v>583</v>
      </c>
      <c r="J24" s="71">
        <v>133487</v>
      </c>
      <c r="K24" s="71">
        <v>22343</v>
      </c>
      <c r="L24" s="72">
        <f t="shared" si="0"/>
        <v>99.6</v>
      </c>
      <c r="M24" s="73">
        <f t="shared" si="0"/>
        <v>83.9</v>
      </c>
      <c r="N24" s="74">
        <f t="shared" si="0"/>
        <v>99.5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57134</v>
      </c>
      <c r="D25" s="76">
        <v>4490</v>
      </c>
      <c r="E25" s="76">
        <v>61624</v>
      </c>
      <c r="F25" s="76">
        <v>10584</v>
      </c>
      <c r="G25" s="116"/>
      <c r="H25" s="76">
        <v>56060</v>
      </c>
      <c r="I25" s="76">
        <v>705</v>
      </c>
      <c r="J25" s="76">
        <v>56765</v>
      </c>
      <c r="K25" s="76">
        <v>10383</v>
      </c>
      <c r="L25" s="77">
        <f t="shared" si="0"/>
        <v>98.1</v>
      </c>
      <c r="M25" s="78">
        <f t="shared" si="0"/>
        <v>15.7</v>
      </c>
      <c r="N25" s="79">
        <f t="shared" si="0"/>
        <v>92.1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29008</v>
      </c>
      <c r="D26" s="76">
        <v>1584</v>
      </c>
      <c r="E26" s="76">
        <v>30592</v>
      </c>
      <c r="F26" s="76">
        <v>0</v>
      </c>
      <c r="G26" s="116"/>
      <c r="H26" s="76">
        <v>28144</v>
      </c>
      <c r="I26" s="76">
        <v>120</v>
      </c>
      <c r="J26" s="76">
        <v>28264</v>
      </c>
      <c r="K26" s="76">
        <v>0</v>
      </c>
      <c r="L26" s="77">
        <f t="shared" si="0"/>
        <v>97</v>
      </c>
      <c r="M26" s="78">
        <f t="shared" si="0"/>
        <v>7.6</v>
      </c>
      <c r="N26" s="79">
        <f t="shared" si="0"/>
        <v>92.4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30991</v>
      </c>
      <c r="D27" s="76">
        <v>1029</v>
      </c>
      <c r="E27" s="76">
        <v>32020</v>
      </c>
      <c r="F27" s="76">
        <v>0</v>
      </c>
      <c r="G27" s="116"/>
      <c r="H27" s="76">
        <v>30556</v>
      </c>
      <c r="I27" s="76">
        <v>401</v>
      </c>
      <c r="J27" s="76">
        <v>30957</v>
      </c>
      <c r="K27" s="76">
        <v>0</v>
      </c>
      <c r="L27" s="77">
        <f t="shared" si="0"/>
        <v>98.6</v>
      </c>
      <c r="M27" s="78">
        <f t="shared" si="0"/>
        <v>39</v>
      </c>
      <c r="N27" s="79">
        <f t="shared" si="0"/>
        <v>96.7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77644</v>
      </c>
      <c r="D28" s="76">
        <v>566</v>
      </c>
      <c r="E28" s="76">
        <v>78210</v>
      </c>
      <c r="F28" s="76">
        <v>0</v>
      </c>
      <c r="G28" s="116"/>
      <c r="H28" s="76">
        <v>77575</v>
      </c>
      <c r="I28" s="76">
        <v>86</v>
      </c>
      <c r="J28" s="76">
        <v>77661</v>
      </c>
      <c r="K28" s="76">
        <v>0</v>
      </c>
      <c r="L28" s="77">
        <f t="shared" si="0"/>
        <v>99.9</v>
      </c>
      <c r="M28" s="78">
        <f t="shared" si="0"/>
        <v>15.2</v>
      </c>
      <c r="N28" s="79">
        <f t="shared" si="0"/>
        <v>99.3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115726</v>
      </c>
      <c r="D29" s="76">
        <v>6184</v>
      </c>
      <c r="E29" s="76">
        <v>121910</v>
      </c>
      <c r="F29" s="76">
        <v>20318</v>
      </c>
      <c r="G29" s="116"/>
      <c r="H29" s="76">
        <v>114380</v>
      </c>
      <c r="I29" s="76">
        <v>825</v>
      </c>
      <c r="J29" s="76">
        <v>115205</v>
      </c>
      <c r="K29" s="76">
        <v>20074</v>
      </c>
      <c r="L29" s="77">
        <f t="shared" si="0"/>
        <v>98.8</v>
      </c>
      <c r="M29" s="78">
        <f t="shared" si="0"/>
        <v>13.3</v>
      </c>
      <c r="N29" s="79">
        <f t="shared" si="0"/>
        <v>94.5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84179</v>
      </c>
      <c r="D30" s="76">
        <v>424</v>
      </c>
      <c r="E30" s="76">
        <v>84603</v>
      </c>
      <c r="F30" s="76">
        <v>14030</v>
      </c>
      <c r="G30" s="116"/>
      <c r="H30" s="76">
        <v>83963</v>
      </c>
      <c r="I30" s="76">
        <v>105</v>
      </c>
      <c r="J30" s="76">
        <v>84068</v>
      </c>
      <c r="K30" s="76">
        <v>13988</v>
      </c>
      <c r="L30" s="77">
        <f t="shared" si="0"/>
        <v>99.7</v>
      </c>
      <c r="M30" s="78">
        <f t="shared" si="0"/>
        <v>24.8</v>
      </c>
      <c r="N30" s="79">
        <f t="shared" si="0"/>
        <v>99.4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25386</v>
      </c>
      <c r="D31" s="76">
        <v>811</v>
      </c>
      <c r="E31" s="76">
        <v>26197</v>
      </c>
      <c r="F31" s="76">
        <v>0</v>
      </c>
      <c r="G31" s="116"/>
      <c r="H31" s="76">
        <v>25110</v>
      </c>
      <c r="I31" s="76">
        <v>122</v>
      </c>
      <c r="J31" s="76">
        <v>25232</v>
      </c>
      <c r="K31" s="76">
        <v>0</v>
      </c>
      <c r="L31" s="77">
        <f t="shared" si="0"/>
        <v>98.9</v>
      </c>
      <c r="M31" s="78">
        <f t="shared" si="0"/>
        <v>15</v>
      </c>
      <c r="N31" s="79">
        <f t="shared" si="0"/>
        <v>96.3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85671</v>
      </c>
      <c r="D32" s="76">
        <v>1332</v>
      </c>
      <c r="E32" s="76">
        <v>87003</v>
      </c>
      <c r="F32" s="76">
        <v>14279</v>
      </c>
      <c r="G32" s="116"/>
      <c r="H32" s="76">
        <v>85151</v>
      </c>
      <c r="I32" s="76">
        <v>717</v>
      </c>
      <c r="J32" s="76">
        <v>85868</v>
      </c>
      <c r="K32" s="76">
        <v>14193</v>
      </c>
      <c r="L32" s="77">
        <f t="shared" ref="L32:N36" si="1">IF(C32&gt;0,ROUND(H32/C32*100,1),"-")</f>
        <v>99.4</v>
      </c>
      <c r="M32" s="78">
        <f t="shared" si="1"/>
        <v>53.8</v>
      </c>
      <c r="N32" s="79">
        <f t="shared" si="1"/>
        <v>98.7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156587</v>
      </c>
      <c r="D33" s="76">
        <v>5750</v>
      </c>
      <c r="E33" s="76">
        <v>162337</v>
      </c>
      <c r="F33" s="76">
        <v>0</v>
      </c>
      <c r="G33" s="116"/>
      <c r="H33" s="76">
        <v>154837</v>
      </c>
      <c r="I33" s="76">
        <v>1475</v>
      </c>
      <c r="J33" s="76">
        <v>156312</v>
      </c>
      <c r="K33" s="76">
        <v>0</v>
      </c>
      <c r="L33" s="77">
        <f t="shared" si="1"/>
        <v>98.9</v>
      </c>
      <c r="M33" s="78">
        <f t="shared" si="1"/>
        <v>25.7</v>
      </c>
      <c r="N33" s="79">
        <f t="shared" si="1"/>
        <v>96.3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36879</v>
      </c>
      <c r="D34" s="76">
        <v>741</v>
      </c>
      <c r="E34" s="76">
        <v>37620</v>
      </c>
      <c r="F34" s="76">
        <v>5218</v>
      </c>
      <c r="G34" s="116"/>
      <c r="H34" s="76">
        <v>36509</v>
      </c>
      <c r="I34" s="76">
        <v>515</v>
      </c>
      <c r="J34" s="76">
        <v>37024</v>
      </c>
      <c r="K34" s="76">
        <v>5166</v>
      </c>
      <c r="L34" s="77">
        <f t="shared" si="1"/>
        <v>99</v>
      </c>
      <c r="M34" s="78">
        <f t="shared" si="1"/>
        <v>69.5</v>
      </c>
      <c r="N34" s="79">
        <f t="shared" si="1"/>
        <v>98.4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832649</v>
      </c>
      <c r="D35" s="85">
        <f>SUM(D24:D34)</f>
        <v>23606</v>
      </c>
      <c r="E35" s="85">
        <f>SUM(E24:E34)</f>
        <v>856255</v>
      </c>
      <c r="F35" s="85">
        <f>SUM(F24:F34)</f>
        <v>86785</v>
      </c>
      <c r="G35" s="119"/>
      <c r="H35" s="85">
        <f>SUM(H24:H34)</f>
        <v>825189</v>
      </c>
      <c r="I35" s="85">
        <f>SUM(I24:I34)</f>
        <v>5654</v>
      </c>
      <c r="J35" s="85">
        <f>SUM(J24:J34)</f>
        <v>830843</v>
      </c>
      <c r="K35" s="85">
        <f>SUM(K24:K34)</f>
        <v>86147</v>
      </c>
      <c r="L35" s="86">
        <f t="shared" si="1"/>
        <v>99.1</v>
      </c>
      <c r="M35" s="87">
        <f t="shared" si="1"/>
        <v>24</v>
      </c>
      <c r="N35" s="88">
        <f t="shared" si="1"/>
        <v>97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2">SUM(C35,C23)</f>
        <v>7475197</v>
      </c>
      <c r="D36" s="89">
        <f t="shared" si="2"/>
        <v>131289</v>
      </c>
      <c r="E36" s="89">
        <f t="shared" si="2"/>
        <v>7606486</v>
      </c>
      <c r="F36" s="89">
        <f t="shared" si="2"/>
        <v>1193621</v>
      </c>
      <c r="G36" s="120"/>
      <c r="H36" s="89">
        <f t="shared" si="2"/>
        <v>7438369</v>
      </c>
      <c r="I36" s="89">
        <f t="shared" si="2"/>
        <v>26032</v>
      </c>
      <c r="J36" s="89">
        <f t="shared" si="2"/>
        <v>7464401</v>
      </c>
      <c r="K36" s="89">
        <f t="shared" si="2"/>
        <v>1188125</v>
      </c>
      <c r="L36" s="90">
        <f t="shared" si="1"/>
        <v>99.5</v>
      </c>
      <c r="M36" s="91">
        <f t="shared" si="1"/>
        <v>19.8</v>
      </c>
      <c r="N36" s="92">
        <f t="shared" si="1"/>
        <v>98.1</v>
      </c>
    </row>
    <row r="38" spans="1:14" x14ac:dyDescent="0.15">
      <c r="B38" s="1" t="s">
        <v>390</v>
      </c>
      <c r="C38" s="1">
        <v>7475197</v>
      </c>
      <c r="D38" s="1">
        <v>131289</v>
      </c>
      <c r="E38" s="1">
        <v>7606486</v>
      </c>
      <c r="F38" s="1">
        <v>1193621</v>
      </c>
      <c r="G38" s="1">
        <v>0</v>
      </c>
      <c r="H38" s="1">
        <v>7438369</v>
      </c>
      <c r="I38" s="1">
        <v>26032</v>
      </c>
      <c r="J38" s="1">
        <v>7464401</v>
      </c>
      <c r="K38" s="1">
        <v>1188125</v>
      </c>
    </row>
    <row r="39" spans="1:14" x14ac:dyDescent="0.15">
      <c r="B39" s="1" t="s">
        <v>392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33</vt:i4>
      </vt:variant>
      <vt:variant>
        <vt:lpstr>名前付き一覧</vt:lpstr>
      </vt:variant>
      <vt:variant>
        <vt:i4>33</vt:i4>
      </vt:variant>
    </vt:vector>
  </HeadingPairs>
  <TitlesOfParts>
    <vt:vector size="66" baseType="lpstr">
      <vt:lpstr>普通税</vt:lpstr>
      <vt:lpstr>法定普通税</vt:lpstr>
      <vt:lpstr>市町村民税</vt:lpstr>
      <vt:lpstr>個人市町村民税</vt:lpstr>
      <vt:lpstr>個人均等割</vt:lpstr>
      <vt:lpstr>所得割</vt:lpstr>
      <vt:lpstr>所得割のうち退職所得分</vt:lpstr>
      <vt:lpstr>法人市町村民税</vt:lpstr>
      <vt:lpstr>法人均等割</vt:lpstr>
      <vt:lpstr>法人税割</vt:lpstr>
      <vt:lpstr>固定資産税</vt:lpstr>
      <vt:lpstr>純固定資産税</vt:lpstr>
      <vt:lpstr>土地</vt:lpstr>
      <vt:lpstr>家屋</vt:lpstr>
      <vt:lpstr>償却資産</vt:lpstr>
      <vt:lpstr>交付金</vt:lpstr>
      <vt:lpstr>軽自動車税</vt:lpstr>
      <vt:lpstr>市町村たばこ税</vt:lpstr>
      <vt:lpstr>鉱産税</vt:lpstr>
      <vt:lpstr>特別土地保有税</vt:lpstr>
      <vt:lpstr>保有分</vt:lpstr>
      <vt:lpstr>取得分</vt:lpstr>
      <vt:lpstr>法定外普通税</vt:lpstr>
      <vt:lpstr>目的税</vt:lpstr>
      <vt:lpstr>入湯税</vt:lpstr>
      <vt:lpstr>事業所税</vt:lpstr>
      <vt:lpstr>都市計画税</vt:lpstr>
      <vt:lpstr>都市計（土地）</vt:lpstr>
      <vt:lpstr>都市計（家屋）</vt:lpstr>
      <vt:lpstr>合計（国民健康保険税を除く）</vt:lpstr>
      <vt:lpstr>国民健康保険税</vt:lpstr>
      <vt:lpstr>国民健康保険料</vt:lpstr>
      <vt:lpstr>国保計</vt:lpstr>
      <vt:lpstr>家屋!Print_Area</vt:lpstr>
      <vt:lpstr>軽自動車税!Print_Area</vt:lpstr>
      <vt:lpstr>個人均等割!Print_Area</vt:lpstr>
      <vt:lpstr>個人市町村民税!Print_Area</vt:lpstr>
      <vt:lpstr>固定資産税!Print_Area</vt:lpstr>
      <vt:lpstr>交付金!Print_Area</vt:lpstr>
      <vt:lpstr>鉱産税!Print_Area</vt:lpstr>
      <vt:lpstr>'合計（国民健康保険税を除く）'!Print_Area</vt:lpstr>
      <vt:lpstr>国保計!Print_Area</vt:lpstr>
      <vt:lpstr>国民健康保険税!Print_Area</vt:lpstr>
      <vt:lpstr>国民健康保険料!Print_Area</vt:lpstr>
      <vt:lpstr>市町村たばこ税!Print_Area</vt:lpstr>
      <vt:lpstr>市町村民税!Print_Area</vt:lpstr>
      <vt:lpstr>事業所税!Print_Area</vt:lpstr>
      <vt:lpstr>取得分!Print_Area</vt:lpstr>
      <vt:lpstr>純固定資産税!Print_Area</vt:lpstr>
      <vt:lpstr>所得割!Print_Area</vt:lpstr>
      <vt:lpstr>所得割のうち退職所得分!Print_Area</vt:lpstr>
      <vt:lpstr>償却資産!Print_Area</vt:lpstr>
      <vt:lpstr>'都市計（家屋）'!Print_Area</vt:lpstr>
      <vt:lpstr>'都市計（土地）'!Print_Area</vt:lpstr>
      <vt:lpstr>都市計画税!Print_Area</vt:lpstr>
      <vt:lpstr>土地!Print_Area</vt:lpstr>
      <vt:lpstr>特別土地保有税!Print_Area</vt:lpstr>
      <vt:lpstr>入湯税!Print_Area</vt:lpstr>
      <vt:lpstr>普通税!Print_Area</vt:lpstr>
      <vt:lpstr>保有分!Print_Area</vt:lpstr>
      <vt:lpstr>法人均等割!Print_Area</vt:lpstr>
      <vt:lpstr>法人市町村民税!Print_Area</vt:lpstr>
      <vt:lpstr>法人税割!Print_Area</vt:lpstr>
      <vt:lpstr>法定外普通税!Print_Area</vt:lpstr>
      <vt:lpstr>法定普通税!Print_Area</vt:lpstr>
      <vt:lpstr>目的税!Print_Area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2018-01-23T06:45:49Z</cp:lastPrinted>
  <dcterms:created xsi:type="dcterms:W3CDTF">2003-01-16T06:09:14Z</dcterms:created>
  <dcterms:modified xsi:type="dcterms:W3CDTF">2020-03-17T00:49:17Z</dcterms:modified>
</cp:coreProperties>
</file>