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11190" yWindow="-210" windowWidth="9840" windowHeight="11760" tabRatio="889" activeTab="1"/>
  </bookViews>
  <sheets>
    <sheet name="普通税" sheetId="4" r:id="rId1"/>
    <sheet name="法定普通税" sheetId="5" r:id="rId2"/>
    <sheet name="市町村民税" sheetId="6" r:id="rId3"/>
    <sheet name="個人市町村民税" sheetId="7" r:id="rId4"/>
    <sheet name="個人均等割" sheetId="8" r:id="rId5"/>
    <sheet name="所得割" sheetId="9" r:id="rId6"/>
    <sheet name="所得割のうち退職所得分" sheetId="10" r:id="rId7"/>
    <sheet name="法人市町村民税" sheetId="11" r:id="rId8"/>
    <sheet name="法人均等割" sheetId="12" r:id="rId9"/>
    <sheet name="法人税割" sheetId="13" r:id="rId10"/>
    <sheet name="固定資産税" sheetId="14" r:id="rId11"/>
    <sheet name="純固定資産税" sheetId="15" r:id="rId12"/>
    <sheet name="土地" sheetId="16" r:id="rId13"/>
    <sheet name="家屋" sheetId="17" r:id="rId14"/>
    <sheet name="償却資産" sheetId="18" r:id="rId15"/>
    <sheet name="交付金" sheetId="37" r:id="rId16"/>
    <sheet name="軽自動車税" sheetId="20" r:id="rId17"/>
    <sheet name="市町村たばこ税" sheetId="21" r:id="rId18"/>
    <sheet name="鉱産税" sheetId="22" r:id="rId19"/>
    <sheet name="特別土地保有税" sheetId="23" r:id="rId20"/>
    <sheet name="保有分" sheetId="24" r:id="rId21"/>
    <sheet name="取得分" sheetId="25" r:id="rId22"/>
    <sheet name="法定外普通税" sheetId="26" r:id="rId23"/>
    <sheet name="目的税" sheetId="27" r:id="rId24"/>
    <sheet name="入湯税" sheetId="28" r:id="rId25"/>
    <sheet name="事業所税" sheetId="29" r:id="rId26"/>
    <sheet name="都市計画税" sheetId="30" r:id="rId27"/>
    <sheet name="都市計（土地）" sheetId="31" r:id="rId28"/>
    <sheet name="都市計（家屋）" sheetId="32" r:id="rId29"/>
    <sheet name="合計（国民健康保険税を除く）" sheetId="33" r:id="rId30"/>
    <sheet name="国民健康保険税" sheetId="34" r:id="rId31"/>
    <sheet name="国民健康保険料" sheetId="39" r:id="rId32"/>
    <sheet name="国保計" sheetId="40" r:id="rId33"/>
  </sheets>
  <definedNames>
    <definedName name="_xlnm.Print_Area" localSheetId="13">家屋!$A$1:$N$36</definedName>
    <definedName name="_xlnm.Print_Area" localSheetId="16">軽自動車税!$A$1:$N$36</definedName>
    <definedName name="_xlnm.Print_Area" localSheetId="4">個人均等割!$A$1:$N$36</definedName>
    <definedName name="_xlnm.Print_Area" localSheetId="3">個人市町村民税!$A$1:$N$36</definedName>
    <definedName name="_xlnm.Print_Area" localSheetId="10">固定資産税!$A$1:$N$36</definedName>
    <definedName name="_xlnm.Print_Area" localSheetId="15">交付金!$A$1:$N$36</definedName>
    <definedName name="_xlnm.Print_Area" localSheetId="18">鉱産税!$A$1:$N$36</definedName>
    <definedName name="_xlnm.Print_Area" localSheetId="29">'合計（国民健康保険税を除く）'!$A$1:$N$36</definedName>
    <definedName name="_xlnm.Print_Area" localSheetId="32">国保計!$A$1:$N$36</definedName>
    <definedName name="_xlnm.Print_Area" localSheetId="30">国民健康保険税!$A$1:$N$36</definedName>
    <definedName name="_xlnm.Print_Area" localSheetId="31">国民健康保険料!$A$1:$N$36</definedName>
    <definedName name="_xlnm.Print_Area" localSheetId="17">市町村たばこ税!$A$1:$N$36</definedName>
    <definedName name="_xlnm.Print_Area" localSheetId="2">市町村民税!$A$1:$N$36</definedName>
    <definedName name="_xlnm.Print_Area" localSheetId="25">事業所税!$A$1:$N$36</definedName>
    <definedName name="_xlnm.Print_Area" localSheetId="21">取得分!$A$1:$N$36</definedName>
    <definedName name="_xlnm.Print_Area" localSheetId="11">純固定資産税!$A$1:$N$36</definedName>
    <definedName name="_xlnm.Print_Area" localSheetId="5">所得割!$A$1:$N$36</definedName>
    <definedName name="_xlnm.Print_Area" localSheetId="6">所得割のうち退職所得分!$A$1:$N$36</definedName>
    <definedName name="_xlnm.Print_Area" localSheetId="14">償却資産!$A$1:$N$36</definedName>
    <definedName name="_xlnm.Print_Area" localSheetId="28">'都市計（家屋）'!$A$1:$N$36</definedName>
    <definedName name="_xlnm.Print_Area" localSheetId="27">'都市計（土地）'!$A$1:$N$36</definedName>
    <definedName name="_xlnm.Print_Area" localSheetId="26">都市計画税!$A$1:$N$36</definedName>
    <definedName name="_xlnm.Print_Area" localSheetId="12">土地!$A$1:$N$36</definedName>
    <definedName name="_xlnm.Print_Area" localSheetId="19">特別土地保有税!$A$1:$N$36</definedName>
    <definedName name="_xlnm.Print_Area" localSheetId="24">入湯税!$A$1:$N$36</definedName>
    <definedName name="_xlnm.Print_Area" localSheetId="0">普通税!$A$1:$N$36</definedName>
    <definedName name="_xlnm.Print_Area" localSheetId="20">保有分!$A$1:$N$36</definedName>
    <definedName name="_xlnm.Print_Area" localSheetId="8">法人均等割!$A$1:$N$36</definedName>
    <definedName name="_xlnm.Print_Area" localSheetId="7">法人市町村民税!$A$1:$N$36</definedName>
    <definedName name="_xlnm.Print_Area" localSheetId="9">法人税割!$A$1:$N$36</definedName>
    <definedName name="_xlnm.Print_Area" localSheetId="22">法定外普通税!$A$1:$N$36</definedName>
    <definedName name="_xlnm.Print_Area" localSheetId="1">法定普通税!$A$1:$N$36</definedName>
    <definedName name="_xlnm.Print_Area" localSheetId="23">目的税!$A$1:$N$36</definedName>
  </definedNames>
  <calcPr calcId="152511"/>
</workbook>
</file>

<file path=xl/calcChain.xml><?xml version="1.0" encoding="utf-8"?>
<calcChain xmlns="http://schemas.openxmlformats.org/spreadsheetml/2006/main">
  <c r="K39" i="26" l="1"/>
  <c r="J39" i="26"/>
  <c r="I39" i="26"/>
  <c r="H39" i="26"/>
  <c r="G39" i="26"/>
  <c r="F39" i="26"/>
  <c r="E39" i="26"/>
  <c r="D39" i="26"/>
  <c r="C39" i="26"/>
  <c r="K34" i="7"/>
  <c r="J34" i="7"/>
  <c r="I34" i="7"/>
  <c r="H34" i="7"/>
  <c r="F34" i="7"/>
  <c r="E34" i="7"/>
  <c r="N34" i="7"/>
  <c r="D34" i="7"/>
  <c r="C34" i="7"/>
  <c r="K33" i="7"/>
  <c r="J33" i="7"/>
  <c r="I33" i="7"/>
  <c r="H33" i="7"/>
  <c r="F33" i="7"/>
  <c r="E33" i="7"/>
  <c r="N33" i="7" s="1"/>
  <c r="D33" i="7"/>
  <c r="M33" i="7"/>
  <c r="C33" i="7"/>
  <c r="L33" i="7" s="1"/>
  <c r="K32" i="7"/>
  <c r="J32" i="7"/>
  <c r="I32" i="7"/>
  <c r="H32" i="7"/>
  <c r="F32" i="7"/>
  <c r="E32" i="7"/>
  <c r="N32" i="7"/>
  <c r="D32" i="7"/>
  <c r="M32" i="7" s="1"/>
  <c r="C32" i="7"/>
  <c r="K31" i="7"/>
  <c r="J31" i="7"/>
  <c r="I31" i="7"/>
  <c r="H31" i="7"/>
  <c r="F31" i="7"/>
  <c r="E31" i="7"/>
  <c r="N31" i="7" s="1"/>
  <c r="D31" i="7"/>
  <c r="M31" i="7" s="1"/>
  <c r="C31" i="7"/>
  <c r="L31" i="7" s="1"/>
  <c r="K30" i="7"/>
  <c r="J30" i="7"/>
  <c r="I30" i="7"/>
  <c r="H30" i="7"/>
  <c r="F30" i="7"/>
  <c r="E30" i="7"/>
  <c r="N30" i="7" s="1"/>
  <c r="D30" i="7"/>
  <c r="C30" i="7"/>
  <c r="L30" i="7" s="1"/>
  <c r="K29" i="7"/>
  <c r="J29" i="7"/>
  <c r="I29" i="7"/>
  <c r="H29" i="7"/>
  <c r="F29" i="7"/>
  <c r="E29" i="7"/>
  <c r="D29" i="7"/>
  <c r="M29" i="7" s="1"/>
  <c r="C29" i="7"/>
  <c r="L29" i="7"/>
  <c r="K28" i="7"/>
  <c r="J28" i="7"/>
  <c r="I28" i="7"/>
  <c r="H28" i="7"/>
  <c r="F28" i="7"/>
  <c r="E28" i="7"/>
  <c r="D28" i="7"/>
  <c r="M28" i="7" s="1"/>
  <c r="C28" i="7"/>
  <c r="L28" i="7" s="1"/>
  <c r="K27" i="7"/>
  <c r="J27" i="7"/>
  <c r="I27" i="7"/>
  <c r="H27" i="7"/>
  <c r="F27" i="7"/>
  <c r="E27" i="7"/>
  <c r="N27" i="7" s="1"/>
  <c r="D27" i="7"/>
  <c r="M27" i="7" s="1"/>
  <c r="C27" i="7"/>
  <c r="L27" i="7"/>
  <c r="K26" i="7"/>
  <c r="J26" i="7"/>
  <c r="I26" i="7"/>
  <c r="H26" i="7"/>
  <c r="F26" i="7"/>
  <c r="E26" i="7"/>
  <c r="D26" i="7"/>
  <c r="M26" i="7" s="1"/>
  <c r="C26" i="7"/>
  <c r="L26" i="7" s="1"/>
  <c r="K25" i="7"/>
  <c r="J25" i="7"/>
  <c r="I25" i="7"/>
  <c r="H25" i="7"/>
  <c r="F25" i="7"/>
  <c r="E25" i="7"/>
  <c r="N25" i="7"/>
  <c r="D25" i="7"/>
  <c r="C25" i="7"/>
  <c r="L25" i="7" s="1"/>
  <c r="K24" i="7"/>
  <c r="J24" i="7"/>
  <c r="I24" i="7"/>
  <c r="H24" i="7"/>
  <c r="F24" i="7"/>
  <c r="E24" i="7"/>
  <c r="N24" i="7" s="1"/>
  <c r="D24" i="7"/>
  <c r="M24" i="7"/>
  <c r="C24" i="7"/>
  <c r="K9" i="7"/>
  <c r="J9" i="7"/>
  <c r="I9" i="7"/>
  <c r="H9" i="7"/>
  <c r="L9" i="7" s="1"/>
  <c r="F9" i="7"/>
  <c r="E9" i="7"/>
  <c r="D9" i="7"/>
  <c r="K22" i="7"/>
  <c r="J22" i="7"/>
  <c r="I22" i="7"/>
  <c r="H22" i="7"/>
  <c r="F22" i="7"/>
  <c r="E22" i="7"/>
  <c r="D22" i="7"/>
  <c r="M22" i="7"/>
  <c r="C22" i="7"/>
  <c r="K21" i="7"/>
  <c r="J21" i="7"/>
  <c r="I21" i="7"/>
  <c r="H21" i="7"/>
  <c r="F21" i="7"/>
  <c r="E21" i="7"/>
  <c r="N21" i="7"/>
  <c r="D21" i="7"/>
  <c r="M21" i="7" s="1"/>
  <c r="C21" i="7"/>
  <c r="K20" i="7"/>
  <c r="J20" i="7"/>
  <c r="I20" i="7"/>
  <c r="H20" i="7"/>
  <c r="F20" i="7"/>
  <c r="E20" i="7"/>
  <c r="N20" i="7" s="1"/>
  <c r="D20" i="7"/>
  <c r="C20" i="7"/>
  <c r="L20" i="7" s="1"/>
  <c r="K19" i="7"/>
  <c r="J19" i="7"/>
  <c r="I19" i="7"/>
  <c r="H19" i="7"/>
  <c r="F19" i="7"/>
  <c r="E19" i="7"/>
  <c r="N19" i="7" s="1"/>
  <c r="D19" i="7"/>
  <c r="M19" i="7" s="1"/>
  <c r="C19" i="7"/>
  <c r="K18" i="7"/>
  <c r="J18" i="7"/>
  <c r="I18" i="7"/>
  <c r="H18" i="7"/>
  <c r="F18" i="7"/>
  <c r="E18" i="7"/>
  <c r="N18" i="7" s="1"/>
  <c r="D18" i="7"/>
  <c r="M18" i="7" s="1"/>
  <c r="C18" i="7"/>
  <c r="L18" i="7" s="1"/>
  <c r="K17" i="7"/>
  <c r="J17" i="7"/>
  <c r="I17" i="7"/>
  <c r="H17" i="7"/>
  <c r="F17" i="7"/>
  <c r="E17" i="7"/>
  <c r="N17" i="7" s="1"/>
  <c r="D17" i="7"/>
  <c r="M17" i="7" s="1"/>
  <c r="C17" i="7"/>
  <c r="L17" i="7" s="1"/>
  <c r="K16" i="7"/>
  <c r="J16" i="7"/>
  <c r="I16" i="7"/>
  <c r="H16" i="7"/>
  <c r="F16" i="7"/>
  <c r="E16" i="7"/>
  <c r="N16" i="7" s="1"/>
  <c r="D16" i="7"/>
  <c r="M16" i="7" s="1"/>
  <c r="C16" i="7"/>
  <c r="L16" i="7"/>
  <c r="K15" i="7"/>
  <c r="J15" i="7"/>
  <c r="I15" i="7"/>
  <c r="H15" i="7"/>
  <c r="F15" i="7"/>
  <c r="E15" i="7"/>
  <c r="N15" i="7"/>
  <c r="D15" i="7"/>
  <c r="C15" i="7"/>
  <c r="K14" i="7"/>
  <c r="J14" i="7"/>
  <c r="I14" i="7"/>
  <c r="H14" i="7"/>
  <c r="F14" i="7"/>
  <c r="E14" i="7"/>
  <c r="D14" i="7"/>
  <c r="M14" i="7" s="1"/>
  <c r="C14" i="7"/>
  <c r="L14" i="7" s="1"/>
  <c r="K13" i="7"/>
  <c r="J13" i="7"/>
  <c r="I13" i="7"/>
  <c r="H13" i="7"/>
  <c r="L13" i="7" s="1"/>
  <c r="F13" i="7"/>
  <c r="E13" i="7"/>
  <c r="N13" i="7" s="1"/>
  <c r="D13" i="7"/>
  <c r="M13" i="7"/>
  <c r="C13" i="7"/>
  <c r="K12" i="7"/>
  <c r="J12" i="7"/>
  <c r="I12" i="7"/>
  <c r="H12" i="7"/>
  <c r="F12" i="7"/>
  <c r="E12" i="7"/>
  <c r="N12" i="7" s="1"/>
  <c r="D12" i="7"/>
  <c r="M12" i="7" s="1"/>
  <c r="C12" i="7"/>
  <c r="K11" i="7"/>
  <c r="J11" i="7"/>
  <c r="I11" i="7"/>
  <c r="H11" i="7"/>
  <c r="F11" i="7"/>
  <c r="E11" i="7"/>
  <c r="N11" i="7" s="1"/>
  <c r="D11" i="7"/>
  <c r="M11" i="7" s="1"/>
  <c r="C11" i="7"/>
  <c r="K10" i="7"/>
  <c r="J10" i="7"/>
  <c r="I10" i="7"/>
  <c r="H10" i="7"/>
  <c r="F10" i="7"/>
  <c r="E10" i="7"/>
  <c r="N10" i="7" s="1"/>
  <c r="D10" i="7"/>
  <c r="C10" i="7"/>
  <c r="C9" i="7"/>
  <c r="J34" i="40"/>
  <c r="I34" i="40"/>
  <c r="H34" i="40"/>
  <c r="E34" i="40"/>
  <c r="D34" i="40"/>
  <c r="M34" i="40" s="1"/>
  <c r="C34" i="40"/>
  <c r="L34" i="40" s="1"/>
  <c r="J33" i="40"/>
  <c r="N33" i="40"/>
  <c r="I33" i="40"/>
  <c r="H33" i="40"/>
  <c r="E33" i="40"/>
  <c r="D33" i="40"/>
  <c r="M33" i="40" s="1"/>
  <c r="C33" i="40"/>
  <c r="L33" i="40" s="1"/>
  <c r="J32" i="40"/>
  <c r="I32" i="40"/>
  <c r="H32" i="40"/>
  <c r="E32" i="40"/>
  <c r="N32" i="40" s="1"/>
  <c r="D32" i="40"/>
  <c r="M32" i="40" s="1"/>
  <c r="C32" i="40"/>
  <c r="J31" i="40"/>
  <c r="I31" i="40"/>
  <c r="H31" i="40"/>
  <c r="E31" i="40"/>
  <c r="D31" i="40"/>
  <c r="M31" i="40" s="1"/>
  <c r="C31" i="40"/>
  <c r="J30" i="40"/>
  <c r="I30" i="40"/>
  <c r="H30" i="40"/>
  <c r="E30" i="40"/>
  <c r="N30" i="40"/>
  <c r="D30" i="40"/>
  <c r="M30" i="40" s="1"/>
  <c r="C30" i="40"/>
  <c r="L30" i="40" s="1"/>
  <c r="J29" i="40"/>
  <c r="I29" i="40"/>
  <c r="H29" i="40"/>
  <c r="E29" i="40"/>
  <c r="N29" i="40"/>
  <c r="D29" i="40"/>
  <c r="M29" i="40" s="1"/>
  <c r="C29" i="40"/>
  <c r="L29" i="40" s="1"/>
  <c r="J28" i="40"/>
  <c r="I28" i="40"/>
  <c r="H28" i="40"/>
  <c r="E28" i="40"/>
  <c r="N28" i="40"/>
  <c r="D28" i="40"/>
  <c r="M28" i="40"/>
  <c r="C28" i="40"/>
  <c r="L28" i="40"/>
  <c r="J27" i="40"/>
  <c r="N27" i="40"/>
  <c r="I27" i="40"/>
  <c r="H27" i="40"/>
  <c r="E27" i="40"/>
  <c r="D27" i="40"/>
  <c r="M27" i="40" s="1"/>
  <c r="C27" i="40"/>
  <c r="L27" i="40" s="1"/>
  <c r="J26" i="40"/>
  <c r="I26" i="40"/>
  <c r="H26" i="40"/>
  <c r="E26" i="40"/>
  <c r="N26" i="40" s="1"/>
  <c r="D26" i="40"/>
  <c r="C26" i="40"/>
  <c r="L26" i="40"/>
  <c r="J25" i="40"/>
  <c r="I25" i="40"/>
  <c r="H25" i="40"/>
  <c r="E25" i="40"/>
  <c r="N25" i="40" s="1"/>
  <c r="D25" i="40"/>
  <c r="M25" i="40"/>
  <c r="C25" i="40"/>
  <c r="L25" i="40" s="1"/>
  <c r="J24" i="40"/>
  <c r="J35" i="40" s="1"/>
  <c r="I24" i="40"/>
  <c r="H24" i="40"/>
  <c r="E24" i="40"/>
  <c r="D24" i="40"/>
  <c r="C24" i="40"/>
  <c r="J9" i="40"/>
  <c r="I9" i="40"/>
  <c r="H9" i="40"/>
  <c r="E9" i="40"/>
  <c r="N9" i="40" s="1"/>
  <c r="D9" i="40"/>
  <c r="M9" i="40" s="1"/>
  <c r="J22" i="40"/>
  <c r="N22" i="40" s="1"/>
  <c r="I22" i="40"/>
  <c r="H22" i="40"/>
  <c r="E22" i="40"/>
  <c r="D22" i="40"/>
  <c r="C22" i="40"/>
  <c r="L22" i="40" s="1"/>
  <c r="J21" i="40"/>
  <c r="I21" i="40"/>
  <c r="H21" i="40"/>
  <c r="L21" i="40" s="1"/>
  <c r="E21" i="40"/>
  <c r="N21" i="40" s="1"/>
  <c r="D21" i="40"/>
  <c r="C21" i="40"/>
  <c r="J20" i="40"/>
  <c r="I20" i="40"/>
  <c r="H20" i="40"/>
  <c r="E20" i="40"/>
  <c r="D20" i="40"/>
  <c r="M20" i="40" s="1"/>
  <c r="C20" i="40"/>
  <c r="L20" i="40" s="1"/>
  <c r="J19" i="40"/>
  <c r="I19" i="40"/>
  <c r="H19" i="40"/>
  <c r="E19" i="40"/>
  <c r="N19" i="40" s="1"/>
  <c r="D19" i="40"/>
  <c r="C19" i="40"/>
  <c r="J18" i="40"/>
  <c r="I18" i="40"/>
  <c r="H18" i="40"/>
  <c r="E18" i="40"/>
  <c r="D18" i="40"/>
  <c r="C18" i="40"/>
  <c r="L18" i="40" s="1"/>
  <c r="J17" i="40"/>
  <c r="I17" i="40"/>
  <c r="H17" i="40"/>
  <c r="E17" i="40"/>
  <c r="N17" i="40" s="1"/>
  <c r="D17" i="40"/>
  <c r="C17" i="40"/>
  <c r="J16" i="40"/>
  <c r="I16" i="40"/>
  <c r="H16" i="40"/>
  <c r="E16" i="40"/>
  <c r="N16" i="40"/>
  <c r="D16" i="40"/>
  <c r="C16" i="40"/>
  <c r="L16" i="40" s="1"/>
  <c r="J15" i="40"/>
  <c r="I15" i="40"/>
  <c r="H15" i="40"/>
  <c r="E15" i="40"/>
  <c r="D15" i="40"/>
  <c r="C15" i="40"/>
  <c r="J14" i="40"/>
  <c r="I14" i="40"/>
  <c r="H14" i="40"/>
  <c r="E14" i="40"/>
  <c r="D14" i="40"/>
  <c r="C14" i="40"/>
  <c r="J13" i="40"/>
  <c r="I13" i="40"/>
  <c r="H13" i="40"/>
  <c r="E13" i="40"/>
  <c r="D13" i="40"/>
  <c r="C13" i="40"/>
  <c r="J12" i="40"/>
  <c r="I12" i="40"/>
  <c r="H12" i="40"/>
  <c r="E12" i="40"/>
  <c r="D12" i="40"/>
  <c r="C12" i="40"/>
  <c r="J11" i="40"/>
  <c r="I11" i="40"/>
  <c r="H11" i="40"/>
  <c r="E11" i="40"/>
  <c r="D11" i="40"/>
  <c r="C11" i="40"/>
  <c r="J10" i="40"/>
  <c r="I10" i="40"/>
  <c r="H10" i="40"/>
  <c r="E10" i="40"/>
  <c r="D10" i="40"/>
  <c r="C10" i="40"/>
  <c r="L10" i="40"/>
  <c r="C9" i="40"/>
  <c r="K34" i="11"/>
  <c r="J34" i="11"/>
  <c r="I34" i="11"/>
  <c r="H34" i="11"/>
  <c r="F34" i="11"/>
  <c r="E34" i="11"/>
  <c r="N34" i="11" s="1"/>
  <c r="D34" i="11"/>
  <c r="M34" i="11" s="1"/>
  <c r="C34" i="11"/>
  <c r="L34" i="11" s="1"/>
  <c r="K33" i="11"/>
  <c r="J33" i="11"/>
  <c r="I33" i="11"/>
  <c r="H33" i="11"/>
  <c r="F33" i="11"/>
  <c r="E33" i="11"/>
  <c r="D33" i="11"/>
  <c r="M33" i="11" s="1"/>
  <c r="C33" i="11"/>
  <c r="K32" i="11"/>
  <c r="J32" i="11"/>
  <c r="I32" i="11"/>
  <c r="H32" i="11"/>
  <c r="F32" i="11"/>
  <c r="E32" i="11"/>
  <c r="N32" i="11" s="1"/>
  <c r="D32" i="11"/>
  <c r="C32" i="11"/>
  <c r="L32" i="11"/>
  <c r="K31" i="11"/>
  <c r="J31" i="11"/>
  <c r="I31" i="11"/>
  <c r="H31" i="11"/>
  <c r="F31" i="11"/>
  <c r="E31" i="11"/>
  <c r="D31" i="11"/>
  <c r="M31" i="11"/>
  <c r="C31" i="11"/>
  <c r="K30" i="11"/>
  <c r="J30" i="11"/>
  <c r="I30" i="11"/>
  <c r="H30" i="11"/>
  <c r="F30" i="11"/>
  <c r="E30" i="11"/>
  <c r="N30" i="11"/>
  <c r="D30" i="11"/>
  <c r="C30" i="11"/>
  <c r="L30" i="11"/>
  <c r="K29" i="11"/>
  <c r="J29" i="11"/>
  <c r="I29" i="11"/>
  <c r="H29" i="11"/>
  <c r="F29" i="11"/>
  <c r="F35" i="11" s="1"/>
  <c r="E29" i="11"/>
  <c r="D29" i="11"/>
  <c r="M29" i="11"/>
  <c r="C29" i="11"/>
  <c r="L29" i="11" s="1"/>
  <c r="K28" i="11"/>
  <c r="J28" i="11"/>
  <c r="I28" i="11"/>
  <c r="H28" i="11"/>
  <c r="F28" i="11"/>
  <c r="E28" i="11"/>
  <c r="N28" i="11"/>
  <c r="D28" i="11"/>
  <c r="C28" i="11"/>
  <c r="K27" i="11"/>
  <c r="J27" i="11"/>
  <c r="I27" i="11"/>
  <c r="H27" i="11"/>
  <c r="F27" i="11"/>
  <c r="E27" i="11"/>
  <c r="N27" i="11" s="1"/>
  <c r="D27" i="11"/>
  <c r="M27" i="11" s="1"/>
  <c r="C27" i="11"/>
  <c r="L27" i="11" s="1"/>
  <c r="K26" i="11"/>
  <c r="J26" i="11"/>
  <c r="I26" i="11"/>
  <c r="H26" i="11"/>
  <c r="F26" i="11"/>
  <c r="E26" i="11"/>
  <c r="N26" i="11" s="1"/>
  <c r="D26" i="11"/>
  <c r="C26" i="11"/>
  <c r="L26" i="11" s="1"/>
  <c r="K25" i="11"/>
  <c r="J25" i="11"/>
  <c r="I25" i="11"/>
  <c r="I35" i="11" s="1"/>
  <c r="H25" i="11"/>
  <c r="F25" i="11"/>
  <c r="E25" i="11"/>
  <c r="N25" i="11" s="1"/>
  <c r="D25" i="11"/>
  <c r="C25" i="11"/>
  <c r="L25" i="11" s="1"/>
  <c r="K24" i="11"/>
  <c r="J24" i="11"/>
  <c r="I24" i="11"/>
  <c r="H24" i="11"/>
  <c r="F24" i="11"/>
  <c r="E24" i="11"/>
  <c r="N24" i="11" s="1"/>
  <c r="D24" i="11"/>
  <c r="C24" i="11"/>
  <c r="K9" i="11"/>
  <c r="J9" i="11"/>
  <c r="I9" i="11"/>
  <c r="H9" i="11"/>
  <c r="F9" i="11"/>
  <c r="E9" i="11"/>
  <c r="N9" i="11" s="1"/>
  <c r="D9" i="11"/>
  <c r="M9" i="11" s="1"/>
  <c r="K22" i="11"/>
  <c r="J22" i="11"/>
  <c r="I22" i="11"/>
  <c r="H22" i="11"/>
  <c r="F22" i="11"/>
  <c r="E22" i="11"/>
  <c r="N22" i="11" s="1"/>
  <c r="D22" i="11"/>
  <c r="C22" i="11"/>
  <c r="K21" i="11"/>
  <c r="J21" i="11"/>
  <c r="I21" i="11"/>
  <c r="H21" i="11"/>
  <c r="F21" i="11"/>
  <c r="E21" i="11"/>
  <c r="N21" i="11" s="1"/>
  <c r="D21" i="11"/>
  <c r="C21" i="11"/>
  <c r="K20" i="11"/>
  <c r="J20" i="11"/>
  <c r="I20" i="11"/>
  <c r="H20" i="11"/>
  <c r="F20" i="11"/>
  <c r="E20" i="11"/>
  <c r="N20" i="11" s="1"/>
  <c r="D20" i="11"/>
  <c r="M20" i="11" s="1"/>
  <c r="C20" i="11"/>
  <c r="L20" i="11" s="1"/>
  <c r="K19" i="11"/>
  <c r="J19" i="11"/>
  <c r="I19" i="11"/>
  <c r="H19" i="11"/>
  <c r="F19" i="11"/>
  <c r="E19" i="11"/>
  <c r="D19" i="11"/>
  <c r="M19" i="11"/>
  <c r="C19" i="11"/>
  <c r="K18" i="11"/>
  <c r="J18" i="11"/>
  <c r="I18" i="11"/>
  <c r="H18" i="11"/>
  <c r="F18" i="11"/>
  <c r="E18" i="11"/>
  <c r="N18" i="11" s="1"/>
  <c r="D18" i="11"/>
  <c r="M18" i="11" s="1"/>
  <c r="C18" i="11"/>
  <c r="L18" i="11" s="1"/>
  <c r="K17" i="11"/>
  <c r="J17" i="11"/>
  <c r="I17" i="11"/>
  <c r="H17" i="11"/>
  <c r="F17" i="11"/>
  <c r="E17" i="11"/>
  <c r="N17" i="11" s="1"/>
  <c r="D17" i="11"/>
  <c r="M17" i="11" s="1"/>
  <c r="C17" i="11"/>
  <c r="L17" i="11" s="1"/>
  <c r="K16" i="11"/>
  <c r="J16" i="11"/>
  <c r="I16" i="11"/>
  <c r="H16" i="11"/>
  <c r="F16" i="11"/>
  <c r="E16" i="11"/>
  <c r="N16" i="11" s="1"/>
  <c r="D16" i="11"/>
  <c r="M16" i="11" s="1"/>
  <c r="C16" i="11"/>
  <c r="L16" i="11" s="1"/>
  <c r="K15" i="11"/>
  <c r="J15" i="11"/>
  <c r="I15" i="11"/>
  <c r="H15" i="11"/>
  <c r="F15" i="11"/>
  <c r="E15" i="11"/>
  <c r="N15" i="11" s="1"/>
  <c r="D15" i="11"/>
  <c r="M15" i="11" s="1"/>
  <c r="C15" i="11"/>
  <c r="K14" i="11"/>
  <c r="J14" i="11"/>
  <c r="I14" i="11"/>
  <c r="H14" i="11"/>
  <c r="F14" i="11"/>
  <c r="E14" i="11"/>
  <c r="D14" i="11"/>
  <c r="C14" i="11"/>
  <c r="K13" i="11"/>
  <c r="J13" i="11"/>
  <c r="I13" i="11"/>
  <c r="H13" i="11"/>
  <c r="F13" i="11"/>
  <c r="E13" i="11"/>
  <c r="N13" i="11" s="1"/>
  <c r="D13" i="11"/>
  <c r="M13" i="11" s="1"/>
  <c r="C13" i="11"/>
  <c r="L13" i="11" s="1"/>
  <c r="K12" i="11"/>
  <c r="J12" i="11"/>
  <c r="I12" i="11"/>
  <c r="H12" i="11"/>
  <c r="F12" i="11"/>
  <c r="E12" i="11"/>
  <c r="N12" i="11" s="1"/>
  <c r="D12" i="11"/>
  <c r="M12" i="11"/>
  <c r="C12" i="11"/>
  <c r="K11" i="11"/>
  <c r="J11" i="11"/>
  <c r="I11" i="11"/>
  <c r="H11" i="11"/>
  <c r="F11" i="11"/>
  <c r="E11" i="11"/>
  <c r="N11" i="11" s="1"/>
  <c r="D11" i="11"/>
  <c r="M11" i="11" s="1"/>
  <c r="C11" i="11"/>
  <c r="L11" i="11" s="1"/>
  <c r="K10" i="11"/>
  <c r="J10" i="11"/>
  <c r="I10" i="11"/>
  <c r="H10" i="11"/>
  <c r="F10" i="11"/>
  <c r="E10" i="11"/>
  <c r="N10" i="11" s="1"/>
  <c r="D10" i="11"/>
  <c r="C10" i="11"/>
  <c r="L10" i="11" s="1"/>
  <c r="C9" i="11"/>
  <c r="L9" i="4"/>
  <c r="C35" i="5"/>
  <c r="C35" i="6"/>
  <c r="C35" i="8"/>
  <c r="L35" i="8" s="1"/>
  <c r="C35" i="9"/>
  <c r="L35" i="9" s="1"/>
  <c r="C35" i="10"/>
  <c r="C35" i="12"/>
  <c r="L35" i="12" s="1"/>
  <c r="C35" i="13"/>
  <c r="L35" i="13" s="1"/>
  <c r="C35" i="14"/>
  <c r="L35" i="14" s="1"/>
  <c r="C35" i="15"/>
  <c r="C35" i="16"/>
  <c r="C35" i="17"/>
  <c r="L35" i="17"/>
  <c r="C35" i="18"/>
  <c r="C35" i="37"/>
  <c r="C36" i="37" s="1"/>
  <c r="C39" i="37" s="1"/>
  <c r="C35" i="20"/>
  <c r="L35" i="20" s="1"/>
  <c r="C36" i="20"/>
  <c r="C39" i="20" s="1"/>
  <c r="C35" i="21"/>
  <c r="L35" i="21"/>
  <c r="C35" i="22"/>
  <c r="L35" i="22"/>
  <c r="C35" i="23"/>
  <c r="L35" i="23" s="1"/>
  <c r="C35" i="24"/>
  <c r="L35" i="24" s="1"/>
  <c r="C35" i="25"/>
  <c r="C36" i="25" s="1"/>
  <c r="C39" i="25" s="1"/>
  <c r="L35" i="25"/>
  <c r="C35" i="26"/>
  <c r="L35" i="26"/>
  <c r="C35" i="27"/>
  <c r="L35" i="27"/>
  <c r="C35" i="28"/>
  <c r="C35" i="29"/>
  <c r="C35" i="30"/>
  <c r="C35" i="31"/>
  <c r="L35" i="31" s="1"/>
  <c r="C35" i="32"/>
  <c r="C35" i="33"/>
  <c r="C35" i="34"/>
  <c r="C36" i="34" s="1"/>
  <c r="C39" i="34" s="1"/>
  <c r="C35" i="39"/>
  <c r="L35" i="39"/>
  <c r="C35" i="4"/>
  <c r="C36" i="4"/>
  <c r="C39" i="4" s="1"/>
  <c r="H35" i="37"/>
  <c r="J35" i="37"/>
  <c r="F23" i="8"/>
  <c r="K23" i="5"/>
  <c r="L9" i="13"/>
  <c r="M9" i="13"/>
  <c r="N9" i="13"/>
  <c r="L10" i="13"/>
  <c r="M10" i="13"/>
  <c r="N10" i="13"/>
  <c r="L11" i="13"/>
  <c r="M11" i="13"/>
  <c r="N11" i="13"/>
  <c r="L12" i="13"/>
  <c r="M12" i="13"/>
  <c r="N12" i="13"/>
  <c r="L13" i="13"/>
  <c r="M13" i="13"/>
  <c r="N13" i="13"/>
  <c r="L14" i="13"/>
  <c r="M14" i="13"/>
  <c r="N14" i="13"/>
  <c r="L15" i="13"/>
  <c r="M15" i="13"/>
  <c r="N15" i="13"/>
  <c r="L16" i="13"/>
  <c r="M16" i="13"/>
  <c r="N16" i="13"/>
  <c r="L17" i="13"/>
  <c r="M17" i="13"/>
  <c r="N17" i="13"/>
  <c r="L18" i="13"/>
  <c r="M18" i="13"/>
  <c r="N18" i="13"/>
  <c r="L19" i="13"/>
  <c r="M19" i="13"/>
  <c r="N19" i="13"/>
  <c r="L20" i="13"/>
  <c r="M20" i="13"/>
  <c r="N20" i="13"/>
  <c r="L21" i="13"/>
  <c r="M21" i="13"/>
  <c r="N21" i="13"/>
  <c r="L22" i="13"/>
  <c r="M22" i="13"/>
  <c r="N22" i="13"/>
  <c r="L24" i="13"/>
  <c r="M24" i="13"/>
  <c r="N24" i="13"/>
  <c r="L25" i="13"/>
  <c r="M25" i="13"/>
  <c r="N25" i="13"/>
  <c r="L26" i="13"/>
  <c r="M26" i="13"/>
  <c r="N26" i="13"/>
  <c r="L27" i="13"/>
  <c r="M27" i="13"/>
  <c r="N27" i="13"/>
  <c r="L28" i="13"/>
  <c r="M28" i="13"/>
  <c r="N28" i="13"/>
  <c r="L29" i="13"/>
  <c r="M29" i="13"/>
  <c r="N29" i="13"/>
  <c r="L30" i="13"/>
  <c r="M30" i="13"/>
  <c r="N30" i="13"/>
  <c r="L31" i="13"/>
  <c r="M31" i="13"/>
  <c r="N31" i="13"/>
  <c r="L32" i="13"/>
  <c r="M32" i="13"/>
  <c r="N32" i="13"/>
  <c r="L33" i="13"/>
  <c r="M33" i="13"/>
  <c r="N33" i="13"/>
  <c r="L34" i="13"/>
  <c r="M34" i="13"/>
  <c r="N34" i="13"/>
  <c r="E35" i="4"/>
  <c r="E36" i="4" s="1"/>
  <c r="E39" i="4" s="1"/>
  <c r="D35" i="4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4" i="24"/>
  <c r="L25" i="24"/>
  <c r="L26" i="24"/>
  <c r="L27" i="24"/>
  <c r="L28" i="24"/>
  <c r="L29" i="24"/>
  <c r="L30" i="24"/>
  <c r="L31" i="24"/>
  <c r="L32" i="24"/>
  <c r="L33" i="24"/>
  <c r="L34" i="24"/>
  <c r="D23" i="5"/>
  <c r="D35" i="5"/>
  <c r="E23" i="5"/>
  <c r="N23" i="5" s="1"/>
  <c r="E35" i="5"/>
  <c r="N35" i="5"/>
  <c r="F23" i="5"/>
  <c r="F35" i="5"/>
  <c r="G23" i="5"/>
  <c r="G35" i="5"/>
  <c r="H23" i="5"/>
  <c r="H35" i="5"/>
  <c r="H36" i="5" s="1"/>
  <c r="H39" i="5" s="1"/>
  <c r="I23" i="5"/>
  <c r="I35" i="5"/>
  <c r="M35" i="5"/>
  <c r="J23" i="5"/>
  <c r="J36" i="5" s="1"/>
  <c r="J39" i="5" s="1"/>
  <c r="J35" i="5"/>
  <c r="K35" i="5"/>
  <c r="K36" i="5"/>
  <c r="K39" i="5" s="1"/>
  <c r="D23" i="6"/>
  <c r="D35" i="6"/>
  <c r="M35" i="6" s="1"/>
  <c r="E23" i="6"/>
  <c r="E35" i="6"/>
  <c r="E36" i="6" s="1"/>
  <c r="E39" i="6" s="1"/>
  <c r="F23" i="6"/>
  <c r="F35" i="6"/>
  <c r="G39" i="6"/>
  <c r="H23" i="6"/>
  <c r="H35" i="6"/>
  <c r="L35" i="6"/>
  <c r="I23" i="6"/>
  <c r="I35" i="6"/>
  <c r="J23" i="6"/>
  <c r="N23" i="6" s="1"/>
  <c r="J35" i="6"/>
  <c r="K23" i="6"/>
  <c r="K35" i="6"/>
  <c r="K36" i="6" s="1"/>
  <c r="K39" i="6" s="1"/>
  <c r="D23" i="8"/>
  <c r="D35" i="8"/>
  <c r="M35" i="8"/>
  <c r="E23" i="8"/>
  <c r="N23" i="8" s="1"/>
  <c r="E35" i="8"/>
  <c r="E36" i="8" s="1"/>
  <c r="E39" i="8" s="1"/>
  <c r="F35" i="8"/>
  <c r="H23" i="8"/>
  <c r="H35" i="8"/>
  <c r="I23" i="8"/>
  <c r="I35" i="8"/>
  <c r="J23" i="8"/>
  <c r="J36" i="8" s="1"/>
  <c r="J39" i="8" s="1"/>
  <c r="J35" i="8"/>
  <c r="K23" i="8"/>
  <c r="K35" i="8"/>
  <c r="D23" i="9"/>
  <c r="M23" i="9" s="1"/>
  <c r="D35" i="9"/>
  <c r="E23" i="9"/>
  <c r="E35" i="9"/>
  <c r="F23" i="9"/>
  <c r="F35" i="9"/>
  <c r="G39" i="9"/>
  <c r="H23" i="9"/>
  <c r="L23" i="9" s="1"/>
  <c r="H35" i="9"/>
  <c r="I23" i="9"/>
  <c r="I35" i="9"/>
  <c r="I36" i="9" s="1"/>
  <c r="I39" i="9" s="1"/>
  <c r="M35" i="9"/>
  <c r="J23" i="9"/>
  <c r="J35" i="9"/>
  <c r="J36" i="9" s="1"/>
  <c r="K23" i="9"/>
  <c r="K35" i="9"/>
  <c r="K36" i="9"/>
  <c r="K39" i="9" s="1"/>
  <c r="D23" i="10"/>
  <c r="D35" i="10"/>
  <c r="M35" i="10" s="1"/>
  <c r="D36" i="10"/>
  <c r="D39" i="10" s="1"/>
  <c r="E23" i="10"/>
  <c r="N23" i="10"/>
  <c r="E35" i="10"/>
  <c r="N35" i="10" s="1"/>
  <c r="F23" i="10"/>
  <c r="F35" i="10"/>
  <c r="F36" i="10" s="1"/>
  <c r="F39" i="10" s="1"/>
  <c r="H23" i="10"/>
  <c r="H35" i="10"/>
  <c r="L35" i="10" s="1"/>
  <c r="I23" i="10"/>
  <c r="M23" i="10"/>
  <c r="I35" i="10"/>
  <c r="J23" i="10"/>
  <c r="J35" i="10"/>
  <c r="K23" i="10"/>
  <c r="K35" i="10"/>
  <c r="K36" i="10" s="1"/>
  <c r="K39" i="10" s="1"/>
  <c r="D23" i="12"/>
  <c r="D36" i="12" s="1"/>
  <c r="D35" i="12"/>
  <c r="E23" i="12"/>
  <c r="E35" i="12"/>
  <c r="F23" i="12"/>
  <c r="F35" i="12"/>
  <c r="H23" i="12"/>
  <c r="H35" i="12"/>
  <c r="I23" i="12"/>
  <c r="I36" i="12" s="1"/>
  <c r="I39" i="12" s="1"/>
  <c r="I35" i="12"/>
  <c r="J23" i="12"/>
  <c r="J35" i="12"/>
  <c r="K23" i="12"/>
  <c r="K36" i="12" s="1"/>
  <c r="K39" i="12" s="1"/>
  <c r="K35" i="12"/>
  <c r="D23" i="13"/>
  <c r="M23" i="13" s="1"/>
  <c r="D35" i="13"/>
  <c r="E23" i="13"/>
  <c r="E35" i="13"/>
  <c r="F23" i="13"/>
  <c r="F35" i="13"/>
  <c r="G39" i="13"/>
  <c r="H23" i="13"/>
  <c r="H36" i="13"/>
  <c r="L36" i="13" s="1"/>
  <c r="H35" i="13"/>
  <c r="I23" i="13"/>
  <c r="I35" i="13"/>
  <c r="M35" i="13"/>
  <c r="J23" i="13"/>
  <c r="N23" i="13" s="1"/>
  <c r="J35" i="13"/>
  <c r="J36" i="13" s="1"/>
  <c r="J39" i="13" s="1"/>
  <c r="K23" i="13"/>
  <c r="K36" i="13" s="1"/>
  <c r="K39" i="13" s="1"/>
  <c r="K35" i="13"/>
  <c r="D23" i="14"/>
  <c r="D35" i="14"/>
  <c r="E23" i="14"/>
  <c r="N23" i="14" s="1"/>
  <c r="E35" i="14"/>
  <c r="N35" i="14" s="1"/>
  <c r="F23" i="14"/>
  <c r="F35" i="14"/>
  <c r="G23" i="14"/>
  <c r="G35" i="14"/>
  <c r="H23" i="14"/>
  <c r="H35" i="14"/>
  <c r="I23" i="14"/>
  <c r="M23" i="14"/>
  <c r="I35" i="14"/>
  <c r="I36" i="14" s="1"/>
  <c r="I39" i="14" s="1"/>
  <c r="J23" i="14"/>
  <c r="J36" i="14" s="1"/>
  <c r="J39" i="14" s="1"/>
  <c r="J35" i="14"/>
  <c r="K23" i="14"/>
  <c r="K36" i="14" s="1"/>
  <c r="K39" i="14" s="1"/>
  <c r="K35" i="14"/>
  <c r="D23" i="15"/>
  <c r="D35" i="15"/>
  <c r="M35" i="15" s="1"/>
  <c r="E23" i="15"/>
  <c r="E35" i="15"/>
  <c r="E36" i="15"/>
  <c r="N35" i="15"/>
  <c r="F23" i="15"/>
  <c r="F35" i="15"/>
  <c r="G23" i="15"/>
  <c r="G35" i="15"/>
  <c r="H23" i="15"/>
  <c r="H36" i="15" s="1"/>
  <c r="H35" i="15"/>
  <c r="I23" i="15"/>
  <c r="I35" i="15"/>
  <c r="J23" i="15"/>
  <c r="J35" i="15"/>
  <c r="K23" i="15"/>
  <c r="K35" i="15"/>
  <c r="D23" i="16"/>
  <c r="M23" i="16"/>
  <c r="D35" i="16"/>
  <c r="D36" i="16"/>
  <c r="D39" i="16" s="1"/>
  <c r="E23" i="16"/>
  <c r="N23" i="16" s="1"/>
  <c r="E35" i="16"/>
  <c r="E36" i="16" s="1"/>
  <c r="E39" i="16" s="1"/>
  <c r="F23" i="16"/>
  <c r="F35" i="16"/>
  <c r="G23" i="16"/>
  <c r="G35" i="16"/>
  <c r="H23" i="16"/>
  <c r="H35" i="16"/>
  <c r="L35" i="16" s="1"/>
  <c r="I23" i="16"/>
  <c r="I35" i="16"/>
  <c r="I36" i="16" s="1"/>
  <c r="I39" i="16" s="1"/>
  <c r="J23" i="16"/>
  <c r="J35" i="16"/>
  <c r="K23" i="16"/>
  <c r="K35" i="16"/>
  <c r="D23" i="17"/>
  <c r="D35" i="17"/>
  <c r="D36" i="17" s="1"/>
  <c r="D39" i="17" s="1"/>
  <c r="E23" i="17"/>
  <c r="E35" i="17"/>
  <c r="F23" i="17"/>
  <c r="F35" i="17"/>
  <c r="H23" i="17"/>
  <c r="H35" i="17"/>
  <c r="I23" i="17"/>
  <c r="I35" i="17"/>
  <c r="M35" i="17" s="1"/>
  <c r="J23" i="17"/>
  <c r="J36" i="17" s="1"/>
  <c r="N23" i="17"/>
  <c r="J35" i="17"/>
  <c r="K23" i="17"/>
  <c r="K35" i="17"/>
  <c r="D23" i="18"/>
  <c r="D35" i="18"/>
  <c r="M35" i="18" s="1"/>
  <c r="E23" i="18"/>
  <c r="E35" i="18"/>
  <c r="N35" i="18" s="1"/>
  <c r="F23" i="18"/>
  <c r="F35" i="18"/>
  <c r="F36" i="18"/>
  <c r="F39" i="18" s="1"/>
  <c r="H23" i="18"/>
  <c r="H35" i="18"/>
  <c r="L35" i="18" s="1"/>
  <c r="I23" i="18"/>
  <c r="M23" i="18" s="1"/>
  <c r="I35" i="18"/>
  <c r="J23" i="18"/>
  <c r="J35" i="18"/>
  <c r="K23" i="18"/>
  <c r="K35" i="18"/>
  <c r="M35" i="37"/>
  <c r="E23" i="37"/>
  <c r="E35" i="37"/>
  <c r="N35" i="37" s="1"/>
  <c r="G39" i="37"/>
  <c r="H23" i="37"/>
  <c r="I39" i="37"/>
  <c r="J23" i="37"/>
  <c r="K39" i="37"/>
  <c r="D23" i="20"/>
  <c r="D35" i="20"/>
  <c r="M35" i="20"/>
  <c r="E23" i="20"/>
  <c r="E35" i="20"/>
  <c r="N35" i="20" s="1"/>
  <c r="F23" i="20"/>
  <c r="F36" i="20"/>
  <c r="F39" i="20"/>
  <c r="F35" i="20"/>
  <c r="H23" i="20"/>
  <c r="H35" i="20"/>
  <c r="H36" i="20" s="1"/>
  <c r="H39" i="20" s="1"/>
  <c r="I23" i="20"/>
  <c r="M23" i="20" s="1"/>
  <c r="I35" i="20"/>
  <c r="J23" i="20"/>
  <c r="J35" i="20"/>
  <c r="J36" i="20" s="1"/>
  <c r="J39" i="20" s="1"/>
  <c r="K23" i="20"/>
  <c r="K35" i="20"/>
  <c r="D23" i="21"/>
  <c r="D36" i="21" s="1"/>
  <c r="D35" i="21"/>
  <c r="E23" i="21"/>
  <c r="E36" i="21" s="1"/>
  <c r="E35" i="21"/>
  <c r="H23" i="21"/>
  <c r="H35" i="21"/>
  <c r="I23" i="21"/>
  <c r="I36" i="21" s="1"/>
  <c r="I39" i="21" s="1"/>
  <c r="I35" i="21"/>
  <c r="J23" i="21"/>
  <c r="J36" i="21" s="1"/>
  <c r="J39" i="21" s="1"/>
  <c r="J35" i="21"/>
  <c r="D23" i="22"/>
  <c r="D36" i="22" s="1"/>
  <c r="M23" i="22"/>
  <c r="D35" i="22"/>
  <c r="M35" i="22"/>
  <c r="E23" i="22"/>
  <c r="E36" i="22" s="1"/>
  <c r="E35" i="22"/>
  <c r="N35" i="22"/>
  <c r="F23" i="22"/>
  <c r="F35" i="22"/>
  <c r="G39" i="22"/>
  <c r="H23" i="22"/>
  <c r="H35" i="22"/>
  <c r="I23" i="22"/>
  <c r="I36" i="22" s="1"/>
  <c r="I39" i="22" s="1"/>
  <c r="I35" i="22"/>
  <c r="J23" i="22"/>
  <c r="J36" i="22" s="1"/>
  <c r="J39" i="22" s="1"/>
  <c r="J35" i="22"/>
  <c r="K23" i="22"/>
  <c r="K35" i="22"/>
  <c r="D23" i="23"/>
  <c r="D35" i="23"/>
  <c r="D36" i="23" s="1"/>
  <c r="D39" i="23" s="1"/>
  <c r="E23" i="23"/>
  <c r="E35" i="23"/>
  <c r="F39" i="23"/>
  <c r="G23" i="23"/>
  <c r="G35" i="23"/>
  <c r="G36" i="23" s="1"/>
  <c r="G39" i="23" s="1"/>
  <c r="H23" i="23"/>
  <c r="H35" i="23"/>
  <c r="I23" i="23"/>
  <c r="I35" i="23"/>
  <c r="J23" i="23"/>
  <c r="J35" i="23"/>
  <c r="D23" i="24"/>
  <c r="D36" i="24" s="1"/>
  <c r="D39" i="24" s="1"/>
  <c r="D35" i="24"/>
  <c r="E23" i="24"/>
  <c r="E35" i="24"/>
  <c r="N35" i="24" s="1"/>
  <c r="F39" i="24"/>
  <c r="G23" i="24"/>
  <c r="G35" i="24"/>
  <c r="H23" i="24"/>
  <c r="H36" i="24" s="1"/>
  <c r="H39" i="24" s="1"/>
  <c r="H35" i="24"/>
  <c r="I23" i="24"/>
  <c r="I35" i="24"/>
  <c r="M35" i="24"/>
  <c r="J23" i="24"/>
  <c r="N23" i="24"/>
  <c r="J35" i="24"/>
  <c r="J36" i="24"/>
  <c r="J39" i="24" s="1"/>
  <c r="D23" i="25"/>
  <c r="D35" i="25"/>
  <c r="D36" i="25" s="1"/>
  <c r="E23" i="25"/>
  <c r="N23" i="25" s="1"/>
  <c r="E35" i="25"/>
  <c r="N35" i="25" s="1"/>
  <c r="F39" i="25"/>
  <c r="G23" i="25"/>
  <c r="G35" i="25"/>
  <c r="H23" i="25"/>
  <c r="H35" i="25"/>
  <c r="I23" i="25"/>
  <c r="M23" i="25" s="1"/>
  <c r="I35" i="25"/>
  <c r="J23" i="25"/>
  <c r="J35" i="25"/>
  <c r="J36" i="25" s="1"/>
  <c r="J39" i="25" s="1"/>
  <c r="K39" i="25"/>
  <c r="D23" i="26"/>
  <c r="M23" i="26"/>
  <c r="D35" i="26"/>
  <c r="D36" i="26"/>
  <c r="M36" i="26"/>
  <c r="E23" i="26"/>
  <c r="N23" i="26"/>
  <c r="E35" i="26"/>
  <c r="N35" i="26"/>
  <c r="H23" i="26"/>
  <c r="H36" i="26"/>
  <c r="H35" i="26"/>
  <c r="I23" i="26"/>
  <c r="I35" i="26"/>
  <c r="I36" i="26"/>
  <c r="J23" i="26"/>
  <c r="J35" i="26"/>
  <c r="J36" i="26"/>
  <c r="D23" i="27"/>
  <c r="D35" i="27"/>
  <c r="M35" i="27" s="1"/>
  <c r="E23" i="27"/>
  <c r="E35" i="27"/>
  <c r="N35" i="27" s="1"/>
  <c r="F23" i="27"/>
  <c r="F35" i="27"/>
  <c r="F36" i="27" s="1"/>
  <c r="F39" i="27" s="1"/>
  <c r="G23" i="27"/>
  <c r="G35" i="27"/>
  <c r="G36" i="27" s="1"/>
  <c r="G39" i="27" s="1"/>
  <c r="H23" i="27"/>
  <c r="H35" i="27"/>
  <c r="I23" i="27"/>
  <c r="I35" i="27"/>
  <c r="I36" i="27" s="1"/>
  <c r="I39" i="27" s="1"/>
  <c r="J23" i="27"/>
  <c r="J35" i="27"/>
  <c r="K23" i="27"/>
  <c r="K36" i="27" s="1"/>
  <c r="K39" i="27" s="1"/>
  <c r="K35" i="27"/>
  <c r="D23" i="28"/>
  <c r="D35" i="28"/>
  <c r="E23" i="28"/>
  <c r="N23" i="28" s="1"/>
  <c r="E36" i="28"/>
  <c r="E39" i="28" s="1"/>
  <c r="E35" i="28"/>
  <c r="F23" i="28"/>
  <c r="F35" i="28"/>
  <c r="H23" i="28"/>
  <c r="H35" i="28"/>
  <c r="L35" i="28" s="1"/>
  <c r="I23" i="28"/>
  <c r="I36" i="28" s="1"/>
  <c r="I39" i="28" s="1"/>
  <c r="I35" i="28"/>
  <c r="M35" i="28"/>
  <c r="J23" i="28"/>
  <c r="J35" i="28"/>
  <c r="N35" i="28" s="1"/>
  <c r="K23" i="28"/>
  <c r="K35" i="28"/>
  <c r="D23" i="29"/>
  <c r="D35" i="29"/>
  <c r="M35" i="29"/>
  <c r="E23" i="29"/>
  <c r="E36" i="29" s="1"/>
  <c r="E35" i="29"/>
  <c r="N35" i="29"/>
  <c r="G39" i="29"/>
  <c r="H23" i="29"/>
  <c r="H36" i="29" s="1"/>
  <c r="H39" i="29" s="1"/>
  <c r="H35" i="29"/>
  <c r="I23" i="29"/>
  <c r="I36" i="29" s="1"/>
  <c r="I35" i="29"/>
  <c r="J23" i="29"/>
  <c r="J36" i="29"/>
  <c r="J39" i="29" s="1"/>
  <c r="J35" i="29"/>
  <c r="K39" i="29"/>
  <c r="D23" i="30"/>
  <c r="D35" i="30"/>
  <c r="M35" i="30" s="1"/>
  <c r="E23" i="30"/>
  <c r="N23" i="30" s="1"/>
  <c r="E35" i="30"/>
  <c r="N35" i="30" s="1"/>
  <c r="G23" i="30"/>
  <c r="G35" i="30"/>
  <c r="H23" i="30"/>
  <c r="H35" i="30"/>
  <c r="L35" i="30"/>
  <c r="I23" i="30"/>
  <c r="I35" i="30"/>
  <c r="I36" i="30"/>
  <c r="I39" i="30" s="1"/>
  <c r="J23" i="30"/>
  <c r="J36" i="30"/>
  <c r="J39" i="30" s="1"/>
  <c r="J35" i="30"/>
  <c r="D23" i="31"/>
  <c r="D35" i="31"/>
  <c r="M35" i="31"/>
  <c r="E23" i="31"/>
  <c r="N23" i="31" s="1"/>
  <c r="E35" i="31"/>
  <c r="G23" i="31"/>
  <c r="G35" i="31"/>
  <c r="G36" i="31" s="1"/>
  <c r="G39" i="31" s="1"/>
  <c r="H23" i="31"/>
  <c r="H36" i="31"/>
  <c r="H39" i="31" s="1"/>
  <c r="H35" i="31"/>
  <c r="I23" i="31"/>
  <c r="I36" i="31" s="1"/>
  <c r="I35" i="31"/>
  <c r="J23" i="31"/>
  <c r="J35" i="31"/>
  <c r="N35" i="31"/>
  <c r="D23" i="32"/>
  <c r="M23" i="32" s="1"/>
  <c r="D35" i="32"/>
  <c r="E23" i="32"/>
  <c r="E35" i="32"/>
  <c r="N35" i="32"/>
  <c r="F39" i="32"/>
  <c r="G39" i="32"/>
  <c r="H23" i="32"/>
  <c r="H35" i="32"/>
  <c r="L35" i="32" s="1"/>
  <c r="I23" i="32"/>
  <c r="I36" i="32" s="1"/>
  <c r="I39" i="32" s="1"/>
  <c r="I35" i="32"/>
  <c r="J23" i="32"/>
  <c r="J36" i="32" s="1"/>
  <c r="J39" i="32" s="1"/>
  <c r="J35" i="32"/>
  <c r="D23" i="33"/>
  <c r="D36" i="33" s="1"/>
  <c r="D35" i="33"/>
  <c r="M35" i="33"/>
  <c r="E23" i="33"/>
  <c r="N23" i="33" s="1"/>
  <c r="E36" i="33"/>
  <c r="N36" i="33" s="1"/>
  <c r="E35" i="33"/>
  <c r="F23" i="33"/>
  <c r="F35" i="33"/>
  <c r="G23" i="33"/>
  <c r="G36" i="33" s="1"/>
  <c r="G39" i="33" s="1"/>
  <c r="G35" i="33"/>
  <c r="H23" i="33"/>
  <c r="H35" i="33"/>
  <c r="L35" i="33" s="1"/>
  <c r="I23" i="33"/>
  <c r="I35" i="33"/>
  <c r="I36" i="33"/>
  <c r="I39" i="33"/>
  <c r="J23" i="33"/>
  <c r="J35" i="33"/>
  <c r="N35" i="33"/>
  <c r="J36" i="33"/>
  <c r="J39" i="33" s="1"/>
  <c r="K23" i="33"/>
  <c r="K36" i="33" s="1"/>
  <c r="K39" i="33" s="1"/>
  <c r="K35" i="33"/>
  <c r="D23" i="34"/>
  <c r="D35" i="34"/>
  <c r="E23" i="34"/>
  <c r="N23" i="34"/>
  <c r="E35" i="34"/>
  <c r="E36" i="34" s="1"/>
  <c r="F39" i="34"/>
  <c r="H23" i="34"/>
  <c r="H35" i="34"/>
  <c r="I23" i="34"/>
  <c r="I36" i="34" s="1"/>
  <c r="I35" i="34"/>
  <c r="J23" i="34"/>
  <c r="J35" i="34"/>
  <c r="N35" i="34"/>
  <c r="K39" i="34"/>
  <c r="D23" i="39"/>
  <c r="M23" i="39" s="1"/>
  <c r="D35" i="39"/>
  <c r="E23" i="39"/>
  <c r="N23" i="39"/>
  <c r="E35" i="39"/>
  <c r="N35" i="39"/>
  <c r="F39" i="39"/>
  <c r="G39" i="39"/>
  <c r="H23" i="39"/>
  <c r="H35" i="39"/>
  <c r="I23" i="39"/>
  <c r="I36" i="39"/>
  <c r="I39" i="39" s="1"/>
  <c r="I35" i="39"/>
  <c r="J23" i="39"/>
  <c r="J36" i="39"/>
  <c r="J35" i="39"/>
  <c r="K39" i="39"/>
  <c r="D23" i="4"/>
  <c r="D36" i="4" s="1"/>
  <c r="E23" i="4"/>
  <c r="F23" i="4"/>
  <c r="F35" i="4"/>
  <c r="G23" i="4"/>
  <c r="G36" i="4" s="1"/>
  <c r="G39" i="4" s="1"/>
  <c r="G35" i="4"/>
  <c r="H23" i="4"/>
  <c r="H36" i="4" s="1"/>
  <c r="H39" i="4" s="1"/>
  <c r="H35" i="4"/>
  <c r="L35" i="4"/>
  <c r="I23" i="4"/>
  <c r="I35" i="4"/>
  <c r="M35" i="4" s="1"/>
  <c r="J23" i="4"/>
  <c r="J36" i="4" s="1"/>
  <c r="J35" i="4"/>
  <c r="K23" i="4"/>
  <c r="K35" i="4"/>
  <c r="C23" i="5"/>
  <c r="L23" i="5"/>
  <c r="C23" i="6"/>
  <c r="L23" i="6"/>
  <c r="C23" i="8"/>
  <c r="L23" i="8" s="1"/>
  <c r="C23" i="9"/>
  <c r="C36" i="9"/>
  <c r="C39" i="9" s="1"/>
  <c r="C23" i="10"/>
  <c r="L23" i="10" s="1"/>
  <c r="C23" i="12"/>
  <c r="C36" i="12" s="1"/>
  <c r="C23" i="13"/>
  <c r="L23" i="13"/>
  <c r="C23" i="14"/>
  <c r="C23" i="15"/>
  <c r="L23" i="15" s="1"/>
  <c r="C23" i="16"/>
  <c r="C36" i="16" s="1"/>
  <c r="C23" i="17"/>
  <c r="C36" i="17"/>
  <c r="C39" i="17" s="1"/>
  <c r="L23" i="17"/>
  <c r="C23" i="18"/>
  <c r="C36" i="18" s="1"/>
  <c r="C23" i="37"/>
  <c r="C23" i="20"/>
  <c r="L23" i="20" s="1"/>
  <c r="C23" i="21"/>
  <c r="C23" i="22"/>
  <c r="C36" i="22" s="1"/>
  <c r="C23" i="23"/>
  <c r="C36" i="23"/>
  <c r="C39" i="23" s="1"/>
  <c r="C23" i="24"/>
  <c r="C36" i="24" s="1"/>
  <c r="C39" i="24" s="1"/>
  <c r="C23" i="25"/>
  <c r="L23" i="25"/>
  <c r="C23" i="26"/>
  <c r="L23" i="26"/>
  <c r="C23" i="27"/>
  <c r="C23" i="28"/>
  <c r="C36" i="28"/>
  <c r="C39" i="28" s="1"/>
  <c r="C23" i="29"/>
  <c r="C23" i="30"/>
  <c r="C23" i="31"/>
  <c r="C23" i="32"/>
  <c r="C36" i="32"/>
  <c r="L23" i="32"/>
  <c r="C23" i="33"/>
  <c r="C36" i="33" s="1"/>
  <c r="C23" i="34"/>
  <c r="L23" i="34" s="1"/>
  <c r="C23" i="39"/>
  <c r="L23" i="39"/>
  <c r="C23" i="4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M28" i="23"/>
  <c r="N27" i="23"/>
  <c r="M27" i="23"/>
  <c r="N26" i="23"/>
  <c r="M26" i="23"/>
  <c r="N25" i="23"/>
  <c r="M25" i="23"/>
  <c r="N24" i="23"/>
  <c r="M24" i="23"/>
  <c r="N22" i="23"/>
  <c r="M22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N9" i="23"/>
  <c r="M9" i="23"/>
  <c r="L9" i="39"/>
  <c r="M9" i="39"/>
  <c r="N9" i="39"/>
  <c r="L10" i="39"/>
  <c r="M10" i="39"/>
  <c r="N10" i="39"/>
  <c r="L11" i="39"/>
  <c r="M11" i="39"/>
  <c r="N11" i="39"/>
  <c r="L12" i="39"/>
  <c r="M12" i="39"/>
  <c r="N12" i="39"/>
  <c r="L13" i="39"/>
  <c r="M13" i="39"/>
  <c r="N13" i="39"/>
  <c r="L14" i="39"/>
  <c r="M14" i="39"/>
  <c r="N14" i="39"/>
  <c r="L15" i="39"/>
  <c r="M15" i="39"/>
  <c r="N15" i="39"/>
  <c r="L16" i="39"/>
  <c r="M16" i="39"/>
  <c r="N16" i="39"/>
  <c r="L17" i="39"/>
  <c r="M17" i="39"/>
  <c r="N17" i="39"/>
  <c r="L18" i="39"/>
  <c r="M18" i="39"/>
  <c r="N18" i="39"/>
  <c r="L19" i="39"/>
  <c r="M19" i="39"/>
  <c r="N19" i="39"/>
  <c r="L20" i="39"/>
  <c r="M20" i="39"/>
  <c r="N20" i="39"/>
  <c r="L21" i="39"/>
  <c r="M21" i="39"/>
  <c r="N21" i="39"/>
  <c r="L22" i="39"/>
  <c r="M22" i="39"/>
  <c r="N22" i="39"/>
  <c r="L24" i="39"/>
  <c r="M24" i="39"/>
  <c r="N24" i="39"/>
  <c r="L25" i="39"/>
  <c r="M25" i="39"/>
  <c r="N25" i="39"/>
  <c r="L26" i="39"/>
  <c r="M26" i="39"/>
  <c r="N26" i="39"/>
  <c r="L27" i="39"/>
  <c r="M27" i="39"/>
  <c r="N27" i="39"/>
  <c r="L28" i="39"/>
  <c r="M28" i="39"/>
  <c r="N28" i="39"/>
  <c r="L29" i="39"/>
  <c r="M29" i="39"/>
  <c r="N29" i="39"/>
  <c r="L30" i="39"/>
  <c r="M30" i="39"/>
  <c r="N30" i="39"/>
  <c r="L31" i="39"/>
  <c r="M31" i="39"/>
  <c r="N31" i="39"/>
  <c r="L32" i="39"/>
  <c r="M32" i="39"/>
  <c r="N32" i="39"/>
  <c r="L33" i="39"/>
  <c r="M33" i="39"/>
  <c r="N33" i="39"/>
  <c r="L34" i="39"/>
  <c r="M34" i="39"/>
  <c r="N34" i="39"/>
  <c r="N34" i="8"/>
  <c r="M34" i="8"/>
  <c r="L34" i="8"/>
  <c r="N33" i="8"/>
  <c r="M33" i="8"/>
  <c r="L33" i="8"/>
  <c r="N32" i="8"/>
  <c r="M32" i="8"/>
  <c r="L32" i="8"/>
  <c r="N31" i="8"/>
  <c r="M31" i="8"/>
  <c r="L31" i="8"/>
  <c r="N30" i="8"/>
  <c r="M30" i="8"/>
  <c r="L30" i="8"/>
  <c r="N29" i="8"/>
  <c r="M29" i="8"/>
  <c r="L29" i="8"/>
  <c r="N28" i="8"/>
  <c r="M28" i="8"/>
  <c r="L28" i="8"/>
  <c r="N27" i="8"/>
  <c r="M27" i="8"/>
  <c r="L27" i="8"/>
  <c r="N26" i="8"/>
  <c r="M26" i="8"/>
  <c r="L26" i="8"/>
  <c r="N25" i="8"/>
  <c r="M25" i="8"/>
  <c r="L25" i="8"/>
  <c r="N24" i="8"/>
  <c r="M24" i="8"/>
  <c r="L24" i="8"/>
  <c r="N22" i="8"/>
  <c r="M22" i="8"/>
  <c r="L22" i="8"/>
  <c r="N21" i="8"/>
  <c r="M21" i="8"/>
  <c r="L21" i="8"/>
  <c r="N20" i="8"/>
  <c r="M20" i="8"/>
  <c r="L20" i="8"/>
  <c r="N19" i="8"/>
  <c r="M19" i="8"/>
  <c r="L19" i="8"/>
  <c r="N18" i="8"/>
  <c r="M18" i="8"/>
  <c r="L18" i="8"/>
  <c r="N17" i="8"/>
  <c r="M17" i="8"/>
  <c r="L17" i="8"/>
  <c r="N16" i="8"/>
  <c r="M16" i="8"/>
  <c r="L16" i="8"/>
  <c r="N15" i="8"/>
  <c r="M15" i="8"/>
  <c r="L15" i="8"/>
  <c r="N14" i="8"/>
  <c r="M14" i="8"/>
  <c r="L14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  <c r="N34" i="9"/>
  <c r="M34" i="9"/>
  <c r="L34" i="9"/>
  <c r="N33" i="9"/>
  <c r="M33" i="9"/>
  <c r="L33" i="9"/>
  <c r="N32" i="9"/>
  <c r="M32" i="9"/>
  <c r="L32" i="9"/>
  <c r="N31" i="9"/>
  <c r="M31" i="9"/>
  <c r="L31" i="9"/>
  <c r="N30" i="9"/>
  <c r="M30" i="9"/>
  <c r="L30" i="9"/>
  <c r="N29" i="9"/>
  <c r="M29" i="9"/>
  <c r="L29" i="9"/>
  <c r="N28" i="9"/>
  <c r="M28" i="9"/>
  <c r="L28" i="9"/>
  <c r="N27" i="9"/>
  <c r="M27" i="9"/>
  <c r="L27" i="9"/>
  <c r="N26" i="9"/>
  <c r="M26" i="9"/>
  <c r="L26" i="9"/>
  <c r="N25" i="9"/>
  <c r="M25" i="9"/>
  <c r="L25" i="9"/>
  <c r="N24" i="9"/>
  <c r="M24" i="9"/>
  <c r="L24" i="9"/>
  <c r="N22" i="9"/>
  <c r="M22" i="9"/>
  <c r="L22" i="9"/>
  <c r="N21" i="9"/>
  <c r="M21" i="9"/>
  <c r="L21" i="9"/>
  <c r="N20" i="9"/>
  <c r="M20" i="9"/>
  <c r="L20" i="9"/>
  <c r="N19" i="9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N9" i="9"/>
  <c r="M9" i="9"/>
  <c r="L9" i="9"/>
  <c r="N34" i="10"/>
  <c r="M34" i="10"/>
  <c r="L34" i="10"/>
  <c r="N33" i="10"/>
  <c r="M33" i="10"/>
  <c r="L33" i="10"/>
  <c r="N32" i="10"/>
  <c r="M32" i="10"/>
  <c r="L32" i="10"/>
  <c r="N31" i="10"/>
  <c r="M31" i="10"/>
  <c r="L31" i="10"/>
  <c r="N30" i="10"/>
  <c r="M30" i="10"/>
  <c r="L30" i="10"/>
  <c r="N29" i="10"/>
  <c r="M29" i="10"/>
  <c r="L29" i="10"/>
  <c r="N28" i="10"/>
  <c r="M28" i="10"/>
  <c r="L28" i="10"/>
  <c r="N27" i="10"/>
  <c r="M27" i="10"/>
  <c r="L27" i="10"/>
  <c r="N26" i="10"/>
  <c r="M26" i="10"/>
  <c r="L26" i="10"/>
  <c r="N25" i="10"/>
  <c r="M25" i="10"/>
  <c r="L25" i="10"/>
  <c r="N24" i="10"/>
  <c r="M24" i="10"/>
  <c r="L24" i="10"/>
  <c r="N22" i="10"/>
  <c r="M22" i="10"/>
  <c r="L22" i="10"/>
  <c r="N21" i="10"/>
  <c r="M21" i="10"/>
  <c r="L21" i="10"/>
  <c r="N20" i="10"/>
  <c r="M20" i="10"/>
  <c r="L20" i="10"/>
  <c r="N19" i="10"/>
  <c r="M19" i="10"/>
  <c r="L19" i="10"/>
  <c r="N18" i="10"/>
  <c r="M18" i="10"/>
  <c r="L18" i="10"/>
  <c r="N17" i="10"/>
  <c r="M17" i="10"/>
  <c r="L17" i="10"/>
  <c r="N16" i="10"/>
  <c r="M16" i="10"/>
  <c r="L16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M10" i="10"/>
  <c r="L10" i="10"/>
  <c r="N9" i="10"/>
  <c r="M9" i="10"/>
  <c r="L9" i="10"/>
  <c r="N34" i="32"/>
  <c r="M34" i="32"/>
  <c r="L34" i="32"/>
  <c r="N33" i="32"/>
  <c r="M33" i="32"/>
  <c r="L33" i="32"/>
  <c r="N32" i="32"/>
  <c r="M32" i="32"/>
  <c r="L32" i="32"/>
  <c r="N31" i="32"/>
  <c r="M31" i="32"/>
  <c r="L31" i="32"/>
  <c r="N30" i="32"/>
  <c r="M30" i="32"/>
  <c r="L30" i="32"/>
  <c r="N29" i="32"/>
  <c r="M29" i="32"/>
  <c r="L29" i="32"/>
  <c r="N28" i="32"/>
  <c r="M28" i="32"/>
  <c r="L28" i="32"/>
  <c r="N27" i="32"/>
  <c r="M27" i="32"/>
  <c r="L27" i="32"/>
  <c r="N26" i="32"/>
  <c r="M26" i="32"/>
  <c r="L26" i="32"/>
  <c r="N25" i="32"/>
  <c r="M25" i="32"/>
  <c r="L25" i="32"/>
  <c r="N24" i="32"/>
  <c r="M24" i="32"/>
  <c r="L24" i="32"/>
  <c r="N22" i="32"/>
  <c r="M22" i="32"/>
  <c r="L22" i="32"/>
  <c r="N21" i="32"/>
  <c r="M21" i="32"/>
  <c r="L21" i="32"/>
  <c r="N20" i="32"/>
  <c r="M20" i="32"/>
  <c r="L20" i="32"/>
  <c r="N19" i="32"/>
  <c r="M19" i="32"/>
  <c r="L19" i="32"/>
  <c r="N18" i="32"/>
  <c r="M18" i="32"/>
  <c r="L18" i="32"/>
  <c r="N17" i="32"/>
  <c r="M17" i="32"/>
  <c r="L17" i="32"/>
  <c r="N16" i="32"/>
  <c r="M16" i="32"/>
  <c r="L16" i="32"/>
  <c r="N15" i="32"/>
  <c r="M15" i="32"/>
  <c r="L15" i="32"/>
  <c r="N14" i="32"/>
  <c r="M14" i="32"/>
  <c r="L14" i="32"/>
  <c r="N13" i="32"/>
  <c r="M13" i="32"/>
  <c r="L13" i="32"/>
  <c r="N12" i="32"/>
  <c r="M12" i="32"/>
  <c r="L12" i="32"/>
  <c r="N11" i="32"/>
  <c r="M11" i="32"/>
  <c r="L11" i="32"/>
  <c r="N10" i="32"/>
  <c r="M10" i="32"/>
  <c r="L10" i="32"/>
  <c r="N9" i="32"/>
  <c r="M9" i="32"/>
  <c r="L9" i="32"/>
  <c r="N34" i="31"/>
  <c r="M34" i="31"/>
  <c r="L34" i="31"/>
  <c r="N33" i="31"/>
  <c r="M33" i="31"/>
  <c r="L33" i="31"/>
  <c r="N32" i="31"/>
  <c r="M32" i="31"/>
  <c r="L32" i="31"/>
  <c r="N31" i="31"/>
  <c r="M31" i="31"/>
  <c r="L31" i="31"/>
  <c r="N30" i="31"/>
  <c r="M30" i="31"/>
  <c r="L30" i="31"/>
  <c r="N29" i="31"/>
  <c r="M29" i="31"/>
  <c r="L29" i="31"/>
  <c r="N28" i="31"/>
  <c r="M28" i="31"/>
  <c r="L28" i="31"/>
  <c r="N27" i="31"/>
  <c r="M27" i="31"/>
  <c r="L27" i="31"/>
  <c r="N26" i="31"/>
  <c r="M26" i="31"/>
  <c r="L26" i="31"/>
  <c r="N25" i="31"/>
  <c r="M25" i="31"/>
  <c r="L25" i="31"/>
  <c r="N24" i="31"/>
  <c r="M24" i="31"/>
  <c r="L24" i="31"/>
  <c r="N22" i="31"/>
  <c r="M22" i="31"/>
  <c r="L22" i="31"/>
  <c r="N21" i="31"/>
  <c r="M21" i="31"/>
  <c r="L21" i="31"/>
  <c r="N20" i="31"/>
  <c r="M20" i="31"/>
  <c r="L20" i="31"/>
  <c r="N19" i="31"/>
  <c r="M19" i="31"/>
  <c r="L19" i="31"/>
  <c r="N18" i="31"/>
  <c r="M18" i="31"/>
  <c r="L18" i="31"/>
  <c r="N17" i="31"/>
  <c r="M17" i="31"/>
  <c r="L17" i="31"/>
  <c r="N16" i="31"/>
  <c r="M16" i="31"/>
  <c r="L16" i="31"/>
  <c r="N15" i="31"/>
  <c r="M15" i="31"/>
  <c r="L15" i="31"/>
  <c r="N14" i="31"/>
  <c r="M14" i="31"/>
  <c r="L14" i="31"/>
  <c r="N13" i="31"/>
  <c r="M13" i="31"/>
  <c r="L13" i="31"/>
  <c r="N12" i="31"/>
  <c r="M12" i="31"/>
  <c r="L12" i="31"/>
  <c r="N11" i="31"/>
  <c r="M11" i="31"/>
  <c r="L11" i="31"/>
  <c r="N10" i="31"/>
  <c r="M10" i="31"/>
  <c r="L10" i="31"/>
  <c r="N9" i="31"/>
  <c r="M9" i="31"/>
  <c r="L9" i="31"/>
  <c r="N34" i="30"/>
  <c r="M34" i="30"/>
  <c r="L34" i="30"/>
  <c r="N33" i="30"/>
  <c r="M33" i="30"/>
  <c r="L33" i="30"/>
  <c r="N32" i="30"/>
  <c r="M32" i="30"/>
  <c r="L32" i="30"/>
  <c r="N31" i="30"/>
  <c r="M31" i="30"/>
  <c r="L31" i="30"/>
  <c r="N30" i="30"/>
  <c r="M30" i="30"/>
  <c r="L30" i="30"/>
  <c r="N29" i="30"/>
  <c r="M29" i="30"/>
  <c r="L29" i="30"/>
  <c r="N28" i="30"/>
  <c r="M28" i="30"/>
  <c r="L28" i="30"/>
  <c r="N27" i="30"/>
  <c r="M27" i="30"/>
  <c r="L27" i="30"/>
  <c r="N26" i="30"/>
  <c r="M26" i="30"/>
  <c r="L26" i="30"/>
  <c r="N25" i="30"/>
  <c r="M25" i="30"/>
  <c r="L25" i="30"/>
  <c r="N24" i="30"/>
  <c r="M24" i="30"/>
  <c r="L24" i="30"/>
  <c r="N22" i="30"/>
  <c r="M22" i="30"/>
  <c r="L22" i="30"/>
  <c r="N21" i="30"/>
  <c r="M21" i="30"/>
  <c r="L21" i="30"/>
  <c r="N20" i="30"/>
  <c r="M20" i="30"/>
  <c r="L20" i="30"/>
  <c r="N19" i="30"/>
  <c r="M19" i="30"/>
  <c r="L19" i="30"/>
  <c r="N18" i="30"/>
  <c r="M18" i="30"/>
  <c r="L18" i="30"/>
  <c r="N17" i="30"/>
  <c r="M17" i="30"/>
  <c r="L17" i="30"/>
  <c r="N16" i="30"/>
  <c r="M16" i="30"/>
  <c r="L16" i="30"/>
  <c r="N15" i="30"/>
  <c r="M15" i="30"/>
  <c r="L15" i="30"/>
  <c r="N14" i="30"/>
  <c r="M14" i="30"/>
  <c r="L14" i="30"/>
  <c r="N13" i="30"/>
  <c r="M13" i="30"/>
  <c r="L13" i="30"/>
  <c r="N12" i="30"/>
  <c r="M12" i="30"/>
  <c r="L12" i="30"/>
  <c r="N11" i="30"/>
  <c r="M11" i="30"/>
  <c r="L11" i="30"/>
  <c r="N10" i="30"/>
  <c r="M10" i="30"/>
  <c r="L10" i="30"/>
  <c r="N9" i="30"/>
  <c r="M9" i="30"/>
  <c r="L9" i="30"/>
  <c r="L35" i="29"/>
  <c r="N34" i="29"/>
  <c r="M34" i="29"/>
  <c r="L34" i="29"/>
  <c r="N33" i="29"/>
  <c r="M33" i="29"/>
  <c r="L33" i="29"/>
  <c r="N32" i="29"/>
  <c r="M32" i="29"/>
  <c r="L32" i="29"/>
  <c r="N31" i="29"/>
  <c r="M31" i="29"/>
  <c r="L31" i="29"/>
  <c r="N30" i="29"/>
  <c r="M30" i="29"/>
  <c r="L30" i="29"/>
  <c r="N29" i="29"/>
  <c r="M29" i="29"/>
  <c r="L29" i="29"/>
  <c r="N28" i="29"/>
  <c r="M28" i="29"/>
  <c r="L28" i="29"/>
  <c r="N27" i="29"/>
  <c r="M27" i="29"/>
  <c r="L27" i="29"/>
  <c r="N26" i="29"/>
  <c r="M26" i="29"/>
  <c r="L26" i="29"/>
  <c r="N25" i="29"/>
  <c r="M25" i="29"/>
  <c r="L25" i="29"/>
  <c r="N24" i="29"/>
  <c r="M24" i="29"/>
  <c r="L24" i="29"/>
  <c r="N22" i="29"/>
  <c r="M22" i="29"/>
  <c r="L22" i="29"/>
  <c r="N21" i="29"/>
  <c r="M21" i="29"/>
  <c r="L21" i="29"/>
  <c r="N20" i="29"/>
  <c r="M20" i="29"/>
  <c r="L20" i="29"/>
  <c r="N19" i="29"/>
  <c r="M19" i="29"/>
  <c r="L19" i="29"/>
  <c r="N18" i="29"/>
  <c r="M18" i="29"/>
  <c r="L18" i="29"/>
  <c r="N17" i="29"/>
  <c r="M17" i="29"/>
  <c r="L17" i="29"/>
  <c r="N16" i="29"/>
  <c r="M16" i="29"/>
  <c r="L16" i="29"/>
  <c r="N15" i="29"/>
  <c r="M15" i="29"/>
  <c r="L15" i="29"/>
  <c r="N14" i="29"/>
  <c r="M14" i="29"/>
  <c r="L14" i="29"/>
  <c r="N13" i="29"/>
  <c r="M13" i="29"/>
  <c r="L13" i="29"/>
  <c r="N12" i="29"/>
  <c r="M12" i="29"/>
  <c r="L12" i="29"/>
  <c r="N11" i="29"/>
  <c r="M11" i="29"/>
  <c r="L11" i="29"/>
  <c r="N10" i="29"/>
  <c r="M10" i="29"/>
  <c r="L10" i="29"/>
  <c r="N9" i="29"/>
  <c r="M9" i="29"/>
  <c r="L9" i="29"/>
  <c r="N34" i="28"/>
  <c r="M34" i="28"/>
  <c r="L34" i="28"/>
  <c r="N33" i="28"/>
  <c r="M33" i="28"/>
  <c r="L33" i="28"/>
  <c r="N32" i="28"/>
  <c r="M32" i="28"/>
  <c r="L32" i="28"/>
  <c r="N31" i="28"/>
  <c r="M31" i="28"/>
  <c r="L31" i="28"/>
  <c r="N30" i="28"/>
  <c r="M30" i="28"/>
  <c r="L30" i="28"/>
  <c r="N29" i="28"/>
  <c r="M29" i="28"/>
  <c r="L29" i="28"/>
  <c r="N28" i="28"/>
  <c r="M28" i="28"/>
  <c r="L28" i="28"/>
  <c r="N27" i="28"/>
  <c r="M27" i="28"/>
  <c r="L27" i="28"/>
  <c r="N26" i="28"/>
  <c r="M26" i="28"/>
  <c r="L26" i="28"/>
  <c r="N25" i="28"/>
  <c r="M25" i="28"/>
  <c r="L25" i="28"/>
  <c r="N24" i="28"/>
  <c r="M24" i="28"/>
  <c r="L24" i="28"/>
  <c r="N22" i="28"/>
  <c r="M22" i="28"/>
  <c r="L22" i="28"/>
  <c r="N21" i="28"/>
  <c r="M21" i="28"/>
  <c r="L21" i="28"/>
  <c r="N20" i="28"/>
  <c r="M20" i="28"/>
  <c r="L20" i="28"/>
  <c r="N19" i="28"/>
  <c r="M19" i="28"/>
  <c r="L19" i="28"/>
  <c r="N18" i="28"/>
  <c r="M18" i="28"/>
  <c r="L18" i="28"/>
  <c r="N17" i="28"/>
  <c r="M17" i="28"/>
  <c r="L17" i="28"/>
  <c r="N16" i="28"/>
  <c r="M16" i="28"/>
  <c r="L16" i="28"/>
  <c r="N15" i="28"/>
  <c r="M15" i="28"/>
  <c r="L15" i="28"/>
  <c r="N14" i="28"/>
  <c r="M14" i="28"/>
  <c r="L14" i="28"/>
  <c r="N13" i="28"/>
  <c r="M13" i="28"/>
  <c r="L13" i="28"/>
  <c r="N12" i="28"/>
  <c r="M12" i="28"/>
  <c r="L12" i="28"/>
  <c r="N11" i="28"/>
  <c r="M11" i="28"/>
  <c r="L11" i="28"/>
  <c r="N10" i="28"/>
  <c r="M10" i="28"/>
  <c r="L10" i="28"/>
  <c r="N9" i="28"/>
  <c r="M9" i="28"/>
  <c r="L9" i="28"/>
  <c r="N34" i="27"/>
  <c r="M34" i="27"/>
  <c r="L34" i="27"/>
  <c r="N33" i="27"/>
  <c r="M33" i="27"/>
  <c r="L33" i="27"/>
  <c r="N32" i="27"/>
  <c r="M32" i="27"/>
  <c r="L32" i="27"/>
  <c r="N31" i="27"/>
  <c r="M31" i="27"/>
  <c r="L31" i="27"/>
  <c r="N30" i="27"/>
  <c r="M30" i="27"/>
  <c r="L30" i="27"/>
  <c r="N29" i="27"/>
  <c r="M29" i="27"/>
  <c r="L29" i="27"/>
  <c r="N28" i="27"/>
  <c r="M28" i="27"/>
  <c r="L28" i="27"/>
  <c r="N27" i="27"/>
  <c r="M27" i="27"/>
  <c r="L27" i="27"/>
  <c r="N26" i="27"/>
  <c r="M26" i="27"/>
  <c r="L26" i="27"/>
  <c r="N25" i="27"/>
  <c r="M25" i="27"/>
  <c r="L25" i="27"/>
  <c r="N24" i="27"/>
  <c r="M24" i="27"/>
  <c r="L24" i="27"/>
  <c r="N22" i="27"/>
  <c r="M22" i="27"/>
  <c r="L22" i="27"/>
  <c r="N21" i="27"/>
  <c r="M21" i="27"/>
  <c r="L21" i="27"/>
  <c r="N20" i="27"/>
  <c r="M20" i="27"/>
  <c r="L20" i="27"/>
  <c r="N19" i="27"/>
  <c r="M19" i="27"/>
  <c r="L19" i="27"/>
  <c r="N18" i="27"/>
  <c r="M18" i="27"/>
  <c r="L18" i="27"/>
  <c r="N17" i="27"/>
  <c r="M17" i="27"/>
  <c r="L17" i="27"/>
  <c r="N16" i="27"/>
  <c r="M16" i="27"/>
  <c r="L16" i="27"/>
  <c r="N15" i="27"/>
  <c r="M15" i="27"/>
  <c r="L15" i="27"/>
  <c r="N14" i="27"/>
  <c r="M14" i="27"/>
  <c r="L14" i="27"/>
  <c r="N13" i="27"/>
  <c r="M13" i="27"/>
  <c r="L13" i="27"/>
  <c r="N12" i="27"/>
  <c r="M12" i="27"/>
  <c r="L12" i="27"/>
  <c r="N11" i="27"/>
  <c r="M11" i="27"/>
  <c r="L11" i="27"/>
  <c r="N10" i="27"/>
  <c r="M10" i="27"/>
  <c r="L10" i="27"/>
  <c r="N9" i="27"/>
  <c r="M9" i="27"/>
  <c r="L9" i="27"/>
  <c r="N34" i="26"/>
  <c r="M34" i="26"/>
  <c r="L34" i="26"/>
  <c r="N33" i="26"/>
  <c r="M33" i="26"/>
  <c r="L33" i="26"/>
  <c r="N32" i="26"/>
  <c r="M32" i="26"/>
  <c r="L32" i="26"/>
  <c r="N31" i="26"/>
  <c r="M31" i="26"/>
  <c r="L31" i="26"/>
  <c r="N30" i="26"/>
  <c r="M30" i="26"/>
  <c r="L30" i="26"/>
  <c r="N29" i="26"/>
  <c r="M29" i="26"/>
  <c r="L29" i="26"/>
  <c r="N28" i="26"/>
  <c r="M28" i="26"/>
  <c r="L28" i="26"/>
  <c r="N27" i="26"/>
  <c r="M27" i="26"/>
  <c r="L27" i="26"/>
  <c r="N26" i="26"/>
  <c r="M26" i="26"/>
  <c r="L26" i="26"/>
  <c r="N25" i="26"/>
  <c r="M25" i="26"/>
  <c r="L25" i="26"/>
  <c r="N24" i="26"/>
  <c r="M24" i="26"/>
  <c r="L24" i="26"/>
  <c r="N22" i="26"/>
  <c r="M22" i="26"/>
  <c r="L22" i="26"/>
  <c r="N21" i="26"/>
  <c r="M21" i="26"/>
  <c r="L21" i="26"/>
  <c r="N20" i="26"/>
  <c r="M20" i="26"/>
  <c r="L20" i="26"/>
  <c r="N19" i="26"/>
  <c r="M19" i="26"/>
  <c r="L19" i="26"/>
  <c r="N18" i="26"/>
  <c r="M18" i="26"/>
  <c r="L18" i="26"/>
  <c r="N17" i="26"/>
  <c r="M17" i="26"/>
  <c r="L17" i="26"/>
  <c r="N16" i="26"/>
  <c r="M16" i="26"/>
  <c r="L16" i="26"/>
  <c r="N15" i="26"/>
  <c r="M15" i="26"/>
  <c r="L15" i="26"/>
  <c r="N14" i="26"/>
  <c r="M14" i="26"/>
  <c r="L14" i="26"/>
  <c r="N13" i="26"/>
  <c r="M13" i="26"/>
  <c r="L13" i="26"/>
  <c r="N12" i="26"/>
  <c r="M12" i="26"/>
  <c r="L12" i="26"/>
  <c r="N11" i="26"/>
  <c r="M11" i="26"/>
  <c r="L11" i="26"/>
  <c r="N10" i="26"/>
  <c r="M10" i="26"/>
  <c r="L10" i="26"/>
  <c r="N9" i="26"/>
  <c r="M9" i="26"/>
  <c r="L9" i="26"/>
  <c r="N34" i="25"/>
  <c r="M34" i="25"/>
  <c r="L34" i="25"/>
  <c r="N33" i="25"/>
  <c r="M33" i="25"/>
  <c r="L33" i="25"/>
  <c r="N32" i="25"/>
  <c r="M32" i="25"/>
  <c r="L32" i="25"/>
  <c r="N31" i="25"/>
  <c r="M31" i="25"/>
  <c r="L31" i="25"/>
  <c r="N30" i="25"/>
  <c r="M30" i="25"/>
  <c r="L30" i="25"/>
  <c r="N29" i="25"/>
  <c r="M29" i="25"/>
  <c r="L29" i="25"/>
  <c r="N28" i="25"/>
  <c r="M28" i="25"/>
  <c r="L28" i="25"/>
  <c r="N27" i="25"/>
  <c r="M27" i="25"/>
  <c r="L27" i="25"/>
  <c r="N26" i="25"/>
  <c r="M26" i="25"/>
  <c r="L26" i="25"/>
  <c r="N25" i="25"/>
  <c r="M25" i="25"/>
  <c r="L25" i="25"/>
  <c r="N24" i="25"/>
  <c r="M24" i="25"/>
  <c r="L24" i="25"/>
  <c r="N22" i="25"/>
  <c r="M22" i="25"/>
  <c r="L22" i="25"/>
  <c r="N21" i="25"/>
  <c r="M21" i="25"/>
  <c r="L21" i="25"/>
  <c r="N20" i="25"/>
  <c r="M20" i="25"/>
  <c r="L20" i="25"/>
  <c r="N19" i="25"/>
  <c r="M19" i="25"/>
  <c r="L19" i="25"/>
  <c r="N18" i="25"/>
  <c r="M18" i="25"/>
  <c r="L18" i="25"/>
  <c r="N17" i="25"/>
  <c r="M17" i="25"/>
  <c r="L17" i="25"/>
  <c r="N16" i="25"/>
  <c r="M16" i="25"/>
  <c r="L16" i="25"/>
  <c r="N15" i="25"/>
  <c r="M15" i="25"/>
  <c r="L15" i="25"/>
  <c r="N14" i="25"/>
  <c r="M14" i="25"/>
  <c r="L14" i="25"/>
  <c r="N13" i="25"/>
  <c r="M13" i="25"/>
  <c r="L13" i="25"/>
  <c r="N12" i="25"/>
  <c r="M12" i="25"/>
  <c r="L12" i="25"/>
  <c r="N11" i="25"/>
  <c r="M11" i="25"/>
  <c r="L11" i="25"/>
  <c r="N10" i="25"/>
  <c r="M10" i="25"/>
  <c r="L10" i="25"/>
  <c r="N9" i="25"/>
  <c r="M9" i="25"/>
  <c r="L9" i="25"/>
  <c r="N34" i="24"/>
  <c r="M34" i="24"/>
  <c r="N33" i="24"/>
  <c r="M33" i="24"/>
  <c r="N32" i="24"/>
  <c r="M32" i="24"/>
  <c r="N31" i="24"/>
  <c r="M31" i="24"/>
  <c r="N30" i="24"/>
  <c r="M30" i="24"/>
  <c r="N29" i="24"/>
  <c r="M29" i="24"/>
  <c r="N28" i="24"/>
  <c r="M28" i="24"/>
  <c r="N27" i="24"/>
  <c r="M27" i="24"/>
  <c r="N26" i="24"/>
  <c r="M26" i="24"/>
  <c r="N25" i="24"/>
  <c r="M25" i="24"/>
  <c r="N24" i="24"/>
  <c r="M24" i="24"/>
  <c r="N22" i="24"/>
  <c r="M22" i="24"/>
  <c r="N21" i="24"/>
  <c r="M21" i="24"/>
  <c r="N20" i="24"/>
  <c r="M20" i="24"/>
  <c r="N19" i="24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9" i="24"/>
  <c r="M9" i="24"/>
  <c r="N34" i="22"/>
  <c r="M34" i="22"/>
  <c r="L34" i="22"/>
  <c r="N33" i="22"/>
  <c r="M33" i="22"/>
  <c r="L33" i="22"/>
  <c r="N32" i="22"/>
  <c r="M32" i="22"/>
  <c r="L32" i="22"/>
  <c r="N31" i="22"/>
  <c r="M31" i="22"/>
  <c r="L31" i="22"/>
  <c r="N30" i="22"/>
  <c r="M30" i="22"/>
  <c r="L30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24" i="22"/>
  <c r="M24" i="22"/>
  <c r="L24" i="22"/>
  <c r="N22" i="22"/>
  <c r="M22" i="22"/>
  <c r="L22" i="22"/>
  <c r="N21" i="22"/>
  <c r="M21" i="22"/>
  <c r="L21" i="22"/>
  <c r="N20" i="22"/>
  <c r="M20" i="22"/>
  <c r="L20" i="22"/>
  <c r="N19" i="22"/>
  <c r="M19" i="22"/>
  <c r="L19" i="22"/>
  <c r="N18" i="22"/>
  <c r="M18" i="22"/>
  <c r="L18" i="22"/>
  <c r="N17" i="22"/>
  <c r="M17" i="22"/>
  <c r="L17" i="22"/>
  <c r="N16" i="22"/>
  <c r="M16" i="22"/>
  <c r="L16" i="22"/>
  <c r="N15" i="22"/>
  <c r="M15" i="22"/>
  <c r="L15" i="22"/>
  <c r="N14" i="22"/>
  <c r="M14" i="22"/>
  <c r="L14" i="22"/>
  <c r="N13" i="22"/>
  <c r="M13" i="22"/>
  <c r="L13" i="22"/>
  <c r="N12" i="22"/>
  <c r="M12" i="22"/>
  <c r="L12" i="22"/>
  <c r="N11" i="22"/>
  <c r="M11" i="22"/>
  <c r="L11" i="22"/>
  <c r="N10" i="22"/>
  <c r="M10" i="22"/>
  <c r="L10" i="22"/>
  <c r="N9" i="22"/>
  <c r="M9" i="22"/>
  <c r="L9" i="22"/>
  <c r="N34" i="21"/>
  <c r="M34" i="21"/>
  <c r="L34" i="21"/>
  <c r="N33" i="21"/>
  <c r="M33" i="21"/>
  <c r="L33" i="21"/>
  <c r="N32" i="21"/>
  <c r="M32" i="21"/>
  <c r="L32" i="21"/>
  <c r="N31" i="21"/>
  <c r="M31" i="21"/>
  <c r="L31" i="21"/>
  <c r="N30" i="21"/>
  <c r="M30" i="21"/>
  <c r="L30" i="21"/>
  <c r="N29" i="21"/>
  <c r="M29" i="21"/>
  <c r="L29" i="21"/>
  <c r="N28" i="21"/>
  <c r="M28" i="21"/>
  <c r="L28" i="21"/>
  <c r="N27" i="21"/>
  <c r="M27" i="21"/>
  <c r="L27" i="21"/>
  <c r="N26" i="21"/>
  <c r="M26" i="21"/>
  <c r="L26" i="21"/>
  <c r="N25" i="21"/>
  <c r="M25" i="21"/>
  <c r="L25" i="21"/>
  <c r="N24" i="21"/>
  <c r="M24" i="21"/>
  <c r="L24" i="21"/>
  <c r="N22" i="21"/>
  <c r="M22" i="21"/>
  <c r="L22" i="21"/>
  <c r="N21" i="21"/>
  <c r="M21" i="21"/>
  <c r="L21" i="21"/>
  <c r="N20" i="21"/>
  <c r="M20" i="21"/>
  <c r="L20" i="21"/>
  <c r="N19" i="21"/>
  <c r="M19" i="21"/>
  <c r="L19" i="21"/>
  <c r="N18" i="21"/>
  <c r="M18" i="21"/>
  <c r="L18" i="21"/>
  <c r="N17" i="21"/>
  <c r="M17" i="21"/>
  <c r="L17" i="21"/>
  <c r="N16" i="21"/>
  <c r="M16" i="21"/>
  <c r="L16" i="21"/>
  <c r="N15" i="21"/>
  <c r="M15" i="21"/>
  <c r="L15" i="21"/>
  <c r="N14" i="21"/>
  <c r="M14" i="21"/>
  <c r="L14" i="21"/>
  <c r="N13" i="21"/>
  <c r="M13" i="21"/>
  <c r="L13" i="21"/>
  <c r="N12" i="21"/>
  <c r="M12" i="21"/>
  <c r="L12" i="21"/>
  <c r="N11" i="21"/>
  <c r="M11" i="21"/>
  <c r="L11" i="21"/>
  <c r="N10" i="21"/>
  <c r="M10" i="21"/>
  <c r="L10" i="21"/>
  <c r="N9" i="21"/>
  <c r="M9" i="21"/>
  <c r="L9" i="21"/>
  <c r="N34" i="20"/>
  <c r="M34" i="20"/>
  <c r="L34" i="20"/>
  <c r="N33" i="20"/>
  <c r="M33" i="20"/>
  <c r="L33" i="20"/>
  <c r="N32" i="20"/>
  <c r="M32" i="20"/>
  <c r="L32" i="20"/>
  <c r="N31" i="20"/>
  <c r="M31" i="20"/>
  <c r="L31" i="20"/>
  <c r="N30" i="20"/>
  <c r="M30" i="20"/>
  <c r="L30" i="20"/>
  <c r="N29" i="20"/>
  <c r="M29" i="20"/>
  <c r="L29" i="20"/>
  <c r="N28" i="20"/>
  <c r="M28" i="20"/>
  <c r="L28" i="20"/>
  <c r="N27" i="20"/>
  <c r="M27" i="20"/>
  <c r="L27" i="20"/>
  <c r="N26" i="20"/>
  <c r="M26" i="20"/>
  <c r="L26" i="20"/>
  <c r="N25" i="20"/>
  <c r="M25" i="20"/>
  <c r="L25" i="20"/>
  <c r="N24" i="20"/>
  <c r="M24" i="20"/>
  <c r="L24" i="20"/>
  <c r="N22" i="20"/>
  <c r="M22" i="20"/>
  <c r="L22" i="20"/>
  <c r="N21" i="20"/>
  <c r="M21" i="20"/>
  <c r="L21" i="20"/>
  <c r="N20" i="20"/>
  <c r="M20" i="20"/>
  <c r="L20" i="20"/>
  <c r="N19" i="20"/>
  <c r="M19" i="20"/>
  <c r="L19" i="20"/>
  <c r="N18" i="20"/>
  <c r="M18" i="20"/>
  <c r="L18" i="20"/>
  <c r="N17" i="20"/>
  <c r="M17" i="20"/>
  <c r="L17" i="20"/>
  <c r="N16" i="20"/>
  <c r="M16" i="20"/>
  <c r="L16" i="20"/>
  <c r="N15" i="20"/>
  <c r="M15" i="20"/>
  <c r="L15" i="20"/>
  <c r="N14" i="20"/>
  <c r="M14" i="20"/>
  <c r="L14" i="20"/>
  <c r="N13" i="20"/>
  <c r="M13" i="20"/>
  <c r="L13" i="20"/>
  <c r="N12" i="20"/>
  <c r="M12" i="20"/>
  <c r="L12" i="20"/>
  <c r="N11" i="20"/>
  <c r="M11" i="20"/>
  <c r="L11" i="20"/>
  <c r="N10" i="20"/>
  <c r="M10" i="20"/>
  <c r="L10" i="20"/>
  <c r="N9" i="20"/>
  <c r="M9" i="20"/>
  <c r="L9" i="20"/>
  <c r="N34" i="37"/>
  <c r="M34" i="37"/>
  <c r="L34" i="37"/>
  <c r="N33" i="37"/>
  <c r="M33" i="37"/>
  <c r="L33" i="37"/>
  <c r="N32" i="37"/>
  <c r="M32" i="37"/>
  <c r="L32" i="37"/>
  <c r="N31" i="37"/>
  <c r="M31" i="37"/>
  <c r="L31" i="37"/>
  <c r="N30" i="37"/>
  <c r="M30" i="37"/>
  <c r="L30" i="37"/>
  <c r="N29" i="37"/>
  <c r="M29" i="37"/>
  <c r="L29" i="37"/>
  <c r="N28" i="37"/>
  <c r="M28" i="37"/>
  <c r="L28" i="37"/>
  <c r="N27" i="37"/>
  <c r="M27" i="37"/>
  <c r="L27" i="37"/>
  <c r="N26" i="37"/>
  <c r="M26" i="37"/>
  <c r="L26" i="37"/>
  <c r="N25" i="37"/>
  <c r="M25" i="37"/>
  <c r="L25" i="37"/>
  <c r="N24" i="37"/>
  <c r="M24" i="37"/>
  <c r="L24" i="37"/>
  <c r="N22" i="37"/>
  <c r="M22" i="37"/>
  <c r="L22" i="37"/>
  <c r="N21" i="37"/>
  <c r="M21" i="37"/>
  <c r="L21" i="37"/>
  <c r="N20" i="37"/>
  <c r="M20" i="37"/>
  <c r="L20" i="37"/>
  <c r="N19" i="37"/>
  <c r="M19" i="37"/>
  <c r="L19" i="37"/>
  <c r="N18" i="37"/>
  <c r="M18" i="37"/>
  <c r="L18" i="37"/>
  <c r="N17" i="37"/>
  <c r="M17" i="37"/>
  <c r="L17" i="37"/>
  <c r="N16" i="37"/>
  <c r="M16" i="37"/>
  <c r="L16" i="37"/>
  <c r="N15" i="37"/>
  <c r="M15" i="37"/>
  <c r="L15" i="37"/>
  <c r="N14" i="37"/>
  <c r="M14" i="37"/>
  <c r="L14" i="37"/>
  <c r="N13" i="37"/>
  <c r="M13" i="37"/>
  <c r="L13" i="37"/>
  <c r="N12" i="37"/>
  <c r="M12" i="37"/>
  <c r="L12" i="37"/>
  <c r="N11" i="37"/>
  <c r="M11" i="37"/>
  <c r="L11" i="37"/>
  <c r="N10" i="37"/>
  <c r="M10" i="37"/>
  <c r="L10" i="37"/>
  <c r="N9" i="37"/>
  <c r="M9" i="37"/>
  <c r="L9" i="37"/>
  <c r="N34" i="18"/>
  <c r="M34" i="18"/>
  <c r="L34" i="18"/>
  <c r="N33" i="18"/>
  <c r="M33" i="18"/>
  <c r="L33" i="18"/>
  <c r="N32" i="18"/>
  <c r="M32" i="18"/>
  <c r="L32" i="18"/>
  <c r="N31" i="18"/>
  <c r="M31" i="18"/>
  <c r="L31" i="18"/>
  <c r="N30" i="18"/>
  <c r="M30" i="18"/>
  <c r="L30" i="18"/>
  <c r="N29" i="18"/>
  <c r="M29" i="18"/>
  <c r="L29" i="18"/>
  <c r="N28" i="18"/>
  <c r="M28" i="18"/>
  <c r="L28" i="18"/>
  <c r="N27" i="18"/>
  <c r="M27" i="18"/>
  <c r="L27" i="18"/>
  <c r="N26" i="18"/>
  <c r="M26" i="18"/>
  <c r="L26" i="18"/>
  <c r="N25" i="18"/>
  <c r="M25" i="18"/>
  <c r="L25" i="18"/>
  <c r="N24" i="18"/>
  <c r="M24" i="18"/>
  <c r="L24" i="18"/>
  <c r="N22" i="18"/>
  <c r="M22" i="18"/>
  <c r="L22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N9" i="18"/>
  <c r="M9" i="18"/>
  <c r="L9" i="18"/>
  <c r="N34" i="17"/>
  <c r="M34" i="17"/>
  <c r="L34" i="17"/>
  <c r="N33" i="17"/>
  <c r="M33" i="17"/>
  <c r="L33" i="17"/>
  <c r="N32" i="17"/>
  <c r="M32" i="17"/>
  <c r="L32" i="17"/>
  <c r="N31" i="17"/>
  <c r="M31" i="17"/>
  <c r="L31" i="17"/>
  <c r="N30" i="17"/>
  <c r="M30" i="17"/>
  <c r="L30" i="17"/>
  <c r="N29" i="17"/>
  <c r="M29" i="17"/>
  <c r="L29" i="17"/>
  <c r="N28" i="17"/>
  <c r="M28" i="17"/>
  <c r="L28" i="17"/>
  <c r="N27" i="17"/>
  <c r="M27" i="17"/>
  <c r="L27" i="17"/>
  <c r="N26" i="17"/>
  <c r="M26" i="17"/>
  <c r="L26" i="17"/>
  <c r="N25" i="17"/>
  <c r="M25" i="17"/>
  <c r="L25" i="17"/>
  <c r="N24" i="17"/>
  <c r="M24" i="17"/>
  <c r="L24" i="17"/>
  <c r="N22" i="17"/>
  <c r="M22" i="17"/>
  <c r="L22" i="17"/>
  <c r="N21" i="17"/>
  <c r="M21" i="17"/>
  <c r="L21" i="17"/>
  <c r="N20" i="17"/>
  <c r="M20" i="17"/>
  <c r="L20" i="17"/>
  <c r="N19" i="17"/>
  <c r="M19" i="17"/>
  <c r="L19" i="17"/>
  <c r="N18" i="17"/>
  <c r="M18" i="17"/>
  <c r="L18" i="17"/>
  <c r="N17" i="17"/>
  <c r="M17" i="17"/>
  <c r="L17" i="17"/>
  <c r="N16" i="17"/>
  <c r="M16" i="17"/>
  <c r="L16" i="17"/>
  <c r="N15" i="17"/>
  <c r="M15" i="17"/>
  <c r="L15" i="17"/>
  <c r="N14" i="17"/>
  <c r="M14" i="17"/>
  <c r="L14" i="17"/>
  <c r="N13" i="17"/>
  <c r="M13" i="17"/>
  <c r="L13" i="17"/>
  <c r="N12" i="17"/>
  <c r="M12" i="17"/>
  <c r="L12" i="17"/>
  <c r="N11" i="17"/>
  <c r="M11" i="17"/>
  <c r="L11" i="17"/>
  <c r="N10" i="17"/>
  <c r="M10" i="17"/>
  <c r="L10" i="17"/>
  <c r="N9" i="17"/>
  <c r="M9" i="17"/>
  <c r="L9" i="17"/>
  <c r="N34" i="16"/>
  <c r="M34" i="16"/>
  <c r="L34" i="16"/>
  <c r="N33" i="16"/>
  <c r="M33" i="16"/>
  <c r="L33" i="16"/>
  <c r="N32" i="16"/>
  <c r="M32" i="16"/>
  <c r="L32" i="16"/>
  <c r="N31" i="16"/>
  <c r="M31" i="16"/>
  <c r="L31" i="16"/>
  <c r="N30" i="16"/>
  <c r="M30" i="16"/>
  <c r="L30" i="16"/>
  <c r="N29" i="16"/>
  <c r="M29" i="16"/>
  <c r="L29" i="16"/>
  <c r="N28" i="16"/>
  <c r="M28" i="16"/>
  <c r="L28" i="16"/>
  <c r="N27" i="16"/>
  <c r="M27" i="16"/>
  <c r="L27" i="16"/>
  <c r="N26" i="16"/>
  <c r="M26" i="16"/>
  <c r="L26" i="16"/>
  <c r="N25" i="16"/>
  <c r="M25" i="16"/>
  <c r="L25" i="16"/>
  <c r="N24" i="16"/>
  <c r="M24" i="16"/>
  <c r="L24" i="16"/>
  <c r="N22" i="16"/>
  <c r="M22" i="16"/>
  <c r="L22" i="16"/>
  <c r="N21" i="16"/>
  <c r="M21" i="16"/>
  <c r="L21" i="16"/>
  <c r="N20" i="16"/>
  <c r="M20" i="16"/>
  <c r="L20" i="16"/>
  <c r="N19" i="16"/>
  <c r="M19" i="16"/>
  <c r="L19" i="16"/>
  <c r="N18" i="16"/>
  <c r="M18" i="16"/>
  <c r="L18" i="16"/>
  <c r="N17" i="16"/>
  <c r="M17" i="16"/>
  <c r="L17" i="16"/>
  <c r="N16" i="16"/>
  <c r="M16" i="16"/>
  <c r="L16" i="16"/>
  <c r="N15" i="16"/>
  <c r="M15" i="16"/>
  <c r="L15" i="16"/>
  <c r="N14" i="16"/>
  <c r="M14" i="16"/>
  <c r="L14" i="16"/>
  <c r="N13" i="16"/>
  <c r="M13" i="16"/>
  <c r="L13" i="16"/>
  <c r="N12" i="16"/>
  <c r="M12" i="16"/>
  <c r="L12" i="16"/>
  <c r="N11" i="16"/>
  <c r="M11" i="16"/>
  <c r="L11" i="16"/>
  <c r="N10" i="16"/>
  <c r="M10" i="16"/>
  <c r="L10" i="16"/>
  <c r="N9" i="16"/>
  <c r="M9" i="16"/>
  <c r="L9" i="16"/>
  <c r="N34" i="15"/>
  <c r="M34" i="15"/>
  <c r="L34" i="15"/>
  <c r="N33" i="15"/>
  <c r="M33" i="15"/>
  <c r="L33" i="15"/>
  <c r="N32" i="15"/>
  <c r="M32" i="15"/>
  <c r="L32" i="15"/>
  <c r="N31" i="15"/>
  <c r="M31" i="15"/>
  <c r="L31" i="15"/>
  <c r="N30" i="15"/>
  <c r="M30" i="15"/>
  <c r="L30" i="15"/>
  <c r="N29" i="15"/>
  <c r="M29" i="15"/>
  <c r="L29" i="15"/>
  <c r="N28" i="15"/>
  <c r="M28" i="15"/>
  <c r="L28" i="15"/>
  <c r="N27" i="15"/>
  <c r="M27" i="15"/>
  <c r="L27" i="15"/>
  <c r="N26" i="15"/>
  <c r="M26" i="15"/>
  <c r="L26" i="15"/>
  <c r="N25" i="15"/>
  <c r="M25" i="15"/>
  <c r="L25" i="15"/>
  <c r="N24" i="15"/>
  <c r="M24" i="15"/>
  <c r="L24" i="15"/>
  <c r="N22" i="15"/>
  <c r="M22" i="15"/>
  <c r="L22" i="15"/>
  <c r="N21" i="15"/>
  <c r="M21" i="15"/>
  <c r="L21" i="15"/>
  <c r="N20" i="15"/>
  <c r="M20" i="15"/>
  <c r="L20" i="15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N14" i="15"/>
  <c r="M14" i="15"/>
  <c r="L14" i="15"/>
  <c r="N13" i="15"/>
  <c r="M13" i="15"/>
  <c r="L13" i="15"/>
  <c r="N12" i="15"/>
  <c r="M12" i="15"/>
  <c r="L12" i="15"/>
  <c r="N11" i="15"/>
  <c r="M11" i="15"/>
  <c r="L11" i="15"/>
  <c r="N10" i="15"/>
  <c r="M10" i="15"/>
  <c r="L10" i="15"/>
  <c r="N9" i="15"/>
  <c r="M9" i="15"/>
  <c r="L9" i="15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34" i="12"/>
  <c r="M34" i="12"/>
  <c r="L34" i="12"/>
  <c r="N33" i="12"/>
  <c r="M33" i="12"/>
  <c r="L33" i="12"/>
  <c r="N32" i="12"/>
  <c r="M32" i="12"/>
  <c r="L32" i="12"/>
  <c r="N31" i="12"/>
  <c r="M31" i="12"/>
  <c r="L31" i="12"/>
  <c r="N30" i="12"/>
  <c r="M30" i="12"/>
  <c r="L30" i="12"/>
  <c r="N29" i="12"/>
  <c r="M29" i="12"/>
  <c r="L29" i="12"/>
  <c r="N28" i="12"/>
  <c r="M28" i="12"/>
  <c r="L28" i="12"/>
  <c r="N27" i="12"/>
  <c r="M27" i="12"/>
  <c r="L27" i="12"/>
  <c r="N26" i="12"/>
  <c r="M26" i="12"/>
  <c r="L26" i="12"/>
  <c r="N25" i="12"/>
  <c r="M25" i="12"/>
  <c r="L25" i="12"/>
  <c r="N24" i="12"/>
  <c r="M24" i="12"/>
  <c r="L24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N22" i="6"/>
  <c r="M22" i="6"/>
  <c r="L22" i="6"/>
  <c r="N21" i="6"/>
  <c r="M21" i="6"/>
  <c r="L21" i="6"/>
  <c r="N34" i="5"/>
  <c r="M34" i="5"/>
  <c r="L34" i="5"/>
  <c r="N22" i="5"/>
  <c r="M22" i="5"/>
  <c r="L22" i="5"/>
  <c r="N21" i="5"/>
  <c r="M21" i="5"/>
  <c r="L21" i="5"/>
  <c r="N33" i="5"/>
  <c r="M33" i="5"/>
  <c r="L33" i="5"/>
  <c r="N32" i="5"/>
  <c r="M32" i="5"/>
  <c r="L32" i="5"/>
  <c r="N31" i="5"/>
  <c r="M31" i="5"/>
  <c r="L31" i="5"/>
  <c r="N30" i="5"/>
  <c r="M30" i="5"/>
  <c r="L30" i="5"/>
  <c r="N29" i="5"/>
  <c r="M29" i="5"/>
  <c r="L29" i="5"/>
  <c r="N28" i="5"/>
  <c r="M28" i="5"/>
  <c r="L28" i="5"/>
  <c r="N27" i="5"/>
  <c r="M27" i="5"/>
  <c r="L27" i="5"/>
  <c r="N26" i="5"/>
  <c r="M26" i="5"/>
  <c r="L26" i="5"/>
  <c r="N25" i="5"/>
  <c r="M25" i="5"/>
  <c r="L25" i="5"/>
  <c r="N24" i="5"/>
  <c r="M24" i="5"/>
  <c r="L24" i="5"/>
  <c r="N20" i="5"/>
  <c r="M20" i="5"/>
  <c r="L20" i="5"/>
  <c r="N19" i="5"/>
  <c r="M19" i="5"/>
  <c r="L19" i="5"/>
  <c r="N18" i="5"/>
  <c r="M18" i="5"/>
  <c r="L18" i="5"/>
  <c r="N17" i="5"/>
  <c r="M17" i="5"/>
  <c r="L17" i="5"/>
  <c r="N16" i="5"/>
  <c r="M16" i="5"/>
  <c r="L16" i="5"/>
  <c r="N15" i="5"/>
  <c r="M15" i="5"/>
  <c r="L15" i="5"/>
  <c r="N14" i="5"/>
  <c r="M14" i="5"/>
  <c r="L14" i="5"/>
  <c r="N13" i="5"/>
  <c r="M13" i="5"/>
  <c r="L13" i="5"/>
  <c r="N12" i="5"/>
  <c r="M12" i="5"/>
  <c r="L12" i="5"/>
  <c r="N11" i="5"/>
  <c r="M11" i="5"/>
  <c r="L11" i="5"/>
  <c r="N10" i="5"/>
  <c r="M10" i="5"/>
  <c r="L10" i="5"/>
  <c r="N9" i="5"/>
  <c r="M9" i="5"/>
  <c r="L9" i="5"/>
  <c r="N34" i="6"/>
  <c r="M34" i="6"/>
  <c r="L34" i="6"/>
  <c r="N33" i="6"/>
  <c r="M33" i="6"/>
  <c r="L33" i="6"/>
  <c r="N32" i="6"/>
  <c r="M32" i="6"/>
  <c r="L32" i="6"/>
  <c r="N31" i="6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10" i="6"/>
  <c r="M10" i="6"/>
  <c r="L10" i="6"/>
  <c r="N9" i="6"/>
  <c r="M9" i="6"/>
  <c r="L9" i="6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N34" i="34"/>
  <c r="M34" i="34"/>
  <c r="L34" i="34"/>
  <c r="N33" i="34"/>
  <c r="M33" i="34"/>
  <c r="L33" i="34"/>
  <c r="N32" i="34"/>
  <c r="M32" i="34"/>
  <c r="L32" i="34"/>
  <c r="N31" i="34"/>
  <c r="M31" i="34"/>
  <c r="L31" i="34"/>
  <c r="N30" i="34"/>
  <c r="M30" i="34"/>
  <c r="L30" i="34"/>
  <c r="N29" i="34"/>
  <c r="M29" i="34"/>
  <c r="L29" i="34"/>
  <c r="N28" i="34"/>
  <c r="M28" i="34"/>
  <c r="L28" i="34"/>
  <c r="N27" i="34"/>
  <c r="M27" i="34"/>
  <c r="L27" i="34"/>
  <c r="N26" i="34"/>
  <c r="M26" i="34"/>
  <c r="L26" i="34"/>
  <c r="N25" i="34"/>
  <c r="M25" i="34"/>
  <c r="L25" i="34"/>
  <c r="N24" i="34"/>
  <c r="M24" i="34"/>
  <c r="L24" i="34"/>
  <c r="N22" i="34"/>
  <c r="M22" i="34"/>
  <c r="L22" i="34"/>
  <c r="N21" i="34"/>
  <c r="M21" i="34"/>
  <c r="L21" i="34"/>
  <c r="N20" i="34"/>
  <c r="M20" i="34"/>
  <c r="L20" i="34"/>
  <c r="N19" i="34"/>
  <c r="M19" i="34"/>
  <c r="L19" i="34"/>
  <c r="N18" i="34"/>
  <c r="M18" i="34"/>
  <c r="L18" i="34"/>
  <c r="N17" i="34"/>
  <c r="M17" i="34"/>
  <c r="L17" i="34"/>
  <c r="N16" i="34"/>
  <c r="M16" i="34"/>
  <c r="L16" i="34"/>
  <c r="N15" i="34"/>
  <c r="M15" i="34"/>
  <c r="L15" i="34"/>
  <c r="N14" i="34"/>
  <c r="M14" i="34"/>
  <c r="L14" i="34"/>
  <c r="N13" i="34"/>
  <c r="M13" i="34"/>
  <c r="L13" i="34"/>
  <c r="N12" i="34"/>
  <c r="M12" i="34"/>
  <c r="L12" i="34"/>
  <c r="N11" i="34"/>
  <c r="M11" i="34"/>
  <c r="L11" i="34"/>
  <c r="N10" i="34"/>
  <c r="M10" i="34"/>
  <c r="L10" i="34"/>
  <c r="N9" i="34"/>
  <c r="M9" i="34"/>
  <c r="L9" i="34"/>
  <c r="N22" i="33"/>
  <c r="M22" i="33"/>
  <c r="N21" i="33"/>
  <c r="M21" i="33"/>
  <c r="N17" i="33"/>
  <c r="M17" i="33"/>
  <c r="N34" i="33"/>
  <c r="M34" i="33"/>
  <c r="L34" i="33"/>
  <c r="N33" i="33"/>
  <c r="M33" i="33"/>
  <c r="L33" i="33"/>
  <c r="N32" i="33"/>
  <c r="M32" i="33"/>
  <c r="L32" i="33"/>
  <c r="N31" i="33"/>
  <c r="M31" i="33"/>
  <c r="L31" i="33"/>
  <c r="N30" i="33"/>
  <c r="M30" i="33"/>
  <c r="L30" i="33"/>
  <c r="N29" i="33"/>
  <c r="M29" i="33"/>
  <c r="L29" i="33"/>
  <c r="N28" i="33"/>
  <c r="M28" i="33"/>
  <c r="L28" i="33"/>
  <c r="N27" i="33"/>
  <c r="M27" i="33"/>
  <c r="L27" i="33"/>
  <c r="N26" i="33"/>
  <c r="M26" i="33"/>
  <c r="L26" i="33"/>
  <c r="N25" i="33"/>
  <c r="M25" i="33"/>
  <c r="L25" i="33"/>
  <c r="N24" i="33"/>
  <c r="M24" i="33"/>
  <c r="L24" i="33"/>
  <c r="M23" i="33"/>
  <c r="N20" i="33"/>
  <c r="M20" i="33"/>
  <c r="N19" i="33"/>
  <c r="M19" i="33"/>
  <c r="N18" i="33"/>
  <c r="M18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C36" i="27"/>
  <c r="C39" i="27"/>
  <c r="M23" i="15"/>
  <c r="F39" i="29"/>
  <c r="D36" i="34"/>
  <c r="D39" i="34"/>
  <c r="M35" i="39"/>
  <c r="M23" i="31"/>
  <c r="M23" i="28"/>
  <c r="N23" i="27"/>
  <c r="K39" i="24"/>
  <c r="J36" i="23"/>
  <c r="J39" i="23" s="1"/>
  <c r="J36" i="37"/>
  <c r="J39" i="37"/>
  <c r="I36" i="18"/>
  <c r="I39" i="18" s="1"/>
  <c r="G39" i="8"/>
  <c r="N23" i="15"/>
  <c r="M35" i="21"/>
  <c r="H36" i="22"/>
  <c r="H39" i="22" s="1"/>
  <c r="N23" i="18"/>
  <c r="C36" i="29"/>
  <c r="L36" i="29" s="1"/>
  <c r="C39" i="29"/>
  <c r="D36" i="28"/>
  <c r="D39" i="28" s="1"/>
  <c r="G39" i="28"/>
  <c r="J36" i="28"/>
  <c r="J39" i="28" s="1"/>
  <c r="E36" i="26"/>
  <c r="N36" i="26"/>
  <c r="C36" i="21"/>
  <c r="C39" i="21" s="1"/>
  <c r="H36" i="21"/>
  <c r="H39" i="21" s="1"/>
  <c r="L23" i="21"/>
  <c r="K36" i="18"/>
  <c r="K39" i="18" s="1"/>
  <c r="E36" i="14"/>
  <c r="E39" i="14" s="1"/>
  <c r="E36" i="9"/>
  <c r="E39" i="9"/>
  <c r="C36" i="6"/>
  <c r="C39" i="6" s="1"/>
  <c r="C36" i="5"/>
  <c r="N23" i="4"/>
  <c r="J36" i="34"/>
  <c r="J39" i="34"/>
  <c r="N35" i="21"/>
  <c r="D36" i="20"/>
  <c r="D39" i="20" s="1"/>
  <c r="N35" i="17"/>
  <c r="E36" i="17"/>
  <c r="E39" i="17"/>
  <c r="M23" i="17"/>
  <c r="H36" i="6"/>
  <c r="H39" i="6" s="1"/>
  <c r="N35" i="12"/>
  <c r="C36" i="39"/>
  <c r="C39" i="39" s="1"/>
  <c r="L23" i="37"/>
  <c r="M23" i="29"/>
  <c r="D36" i="29"/>
  <c r="D39" i="29"/>
  <c r="M23" i="24"/>
  <c r="G39" i="10"/>
  <c r="I36" i="5"/>
  <c r="I39" i="5" s="1"/>
  <c r="C36" i="26"/>
  <c r="L36" i="26"/>
  <c r="E36" i="39"/>
  <c r="N36" i="39" s="1"/>
  <c r="E39" i="39"/>
  <c r="M35" i="32"/>
  <c r="M35" i="26"/>
  <c r="N35" i="16"/>
  <c r="M32" i="11"/>
  <c r="E35" i="40"/>
  <c r="H36" i="34"/>
  <c r="H39" i="34"/>
  <c r="L23" i="27"/>
  <c r="K36" i="4"/>
  <c r="K39" i="4" s="1"/>
  <c r="N23" i="20"/>
  <c r="J36" i="15"/>
  <c r="J39" i="15" s="1"/>
  <c r="G39" i="12"/>
  <c r="N19" i="11"/>
  <c r="N14" i="7"/>
  <c r="F36" i="12"/>
  <c r="F39" i="12" s="1"/>
  <c r="L35" i="37"/>
  <c r="E36" i="32"/>
  <c r="E39" i="32" s="1"/>
  <c r="F36" i="6"/>
  <c r="F39" i="6" s="1"/>
  <c r="M23" i="27"/>
  <c r="H36" i="39"/>
  <c r="H39" i="39" s="1"/>
  <c r="D39" i="37"/>
  <c r="M36" i="37"/>
  <c r="M23" i="37"/>
  <c r="C36" i="15"/>
  <c r="C39" i="15"/>
  <c r="M23" i="34"/>
  <c r="M23" i="30"/>
  <c r="N31" i="11"/>
  <c r="I36" i="20"/>
  <c r="I39" i="20" s="1"/>
  <c r="N35" i="8"/>
  <c r="M30" i="7"/>
  <c r="N13" i="40"/>
  <c r="J39" i="39"/>
  <c r="M16" i="40"/>
  <c r="M35" i="34"/>
  <c r="G39" i="34"/>
  <c r="E39" i="33"/>
  <c r="L23" i="33"/>
  <c r="H36" i="32"/>
  <c r="H39" i="32" s="1"/>
  <c r="K39" i="32"/>
  <c r="K39" i="31"/>
  <c r="F39" i="31"/>
  <c r="D36" i="31"/>
  <c r="D39" i="31" s="1"/>
  <c r="J36" i="31"/>
  <c r="J39" i="31" s="1"/>
  <c r="E36" i="31"/>
  <c r="K39" i="30"/>
  <c r="F39" i="30"/>
  <c r="E36" i="30"/>
  <c r="E39" i="30" s="1"/>
  <c r="K36" i="28"/>
  <c r="K39" i="28"/>
  <c r="L23" i="28"/>
  <c r="H36" i="25"/>
  <c r="H39" i="25" s="1"/>
  <c r="I36" i="24"/>
  <c r="I39" i="24" s="1"/>
  <c r="N35" i="23"/>
  <c r="K39" i="23"/>
  <c r="K36" i="22"/>
  <c r="K39" i="22"/>
  <c r="F36" i="22"/>
  <c r="F39" i="22" s="1"/>
  <c r="F39" i="21"/>
  <c r="K39" i="21"/>
  <c r="G39" i="21"/>
  <c r="K36" i="20"/>
  <c r="K39" i="20" s="1"/>
  <c r="G39" i="20"/>
  <c r="F39" i="37"/>
  <c r="N23" i="37"/>
  <c r="G39" i="18"/>
  <c r="L23" i="18"/>
  <c r="H36" i="17"/>
  <c r="H39" i="17" s="1"/>
  <c r="K36" i="17"/>
  <c r="K39" i="17" s="1"/>
  <c r="G39" i="17"/>
  <c r="J36" i="16"/>
  <c r="J39" i="16" s="1"/>
  <c r="E39" i="15"/>
  <c r="L35" i="15"/>
  <c r="K36" i="15"/>
  <c r="K39" i="15"/>
  <c r="F36" i="15"/>
  <c r="F39" i="15" s="1"/>
  <c r="D36" i="14"/>
  <c r="D39" i="14" s="1"/>
  <c r="C36" i="13"/>
  <c r="C39" i="13"/>
  <c r="F36" i="13"/>
  <c r="F39" i="13" s="1"/>
  <c r="N29" i="11"/>
  <c r="N33" i="11"/>
  <c r="E36" i="13"/>
  <c r="E39" i="13" s="1"/>
  <c r="L21" i="11"/>
  <c r="M21" i="11"/>
  <c r="M35" i="12"/>
  <c r="M30" i="11"/>
  <c r="J36" i="10"/>
  <c r="J39" i="10"/>
  <c r="H36" i="10"/>
  <c r="H39" i="10" s="1"/>
  <c r="E36" i="10"/>
  <c r="E39" i="10" s="1"/>
  <c r="H36" i="9"/>
  <c r="H39" i="9" s="1"/>
  <c r="N29" i="7"/>
  <c r="N23" i="9"/>
  <c r="M15" i="7"/>
  <c r="L10" i="7"/>
  <c r="L15" i="7"/>
  <c r="N22" i="7"/>
  <c r="I36" i="8"/>
  <c r="I39" i="8" s="1"/>
  <c r="C36" i="8"/>
  <c r="L36" i="8" s="1"/>
  <c r="H36" i="8"/>
  <c r="H39" i="8" s="1"/>
  <c r="J36" i="6"/>
  <c r="J39" i="6" s="1"/>
  <c r="F36" i="4"/>
  <c r="F39" i="4" s="1"/>
  <c r="E39" i="31"/>
  <c r="M23" i="5" l="1"/>
  <c r="N23" i="21"/>
  <c r="L36" i="39"/>
  <c r="N10" i="40"/>
  <c r="L11" i="40"/>
  <c r="L13" i="40"/>
  <c r="N14" i="40"/>
  <c r="L15" i="40"/>
  <c r="M22" i="40"/>
  <c r="D36" i="39"/>
  <c r="M13" i="40"/>
  <c r="L17" i="40"/>
  <c r="N18" i="40"/>
  <c r="L19" i="40"/>
  <c r="N20" i="40"/>
  <c r="N11" i="40"/>
  <c r="L12" i="40"/>
  <c r="L14" i="40"/>
  <c r="N15" i="40"/>
  <c r="M19" i="40"/>
  <c r="M21" i="40"/>
  <c r="N36" i="34"/>
  <c r="E39" i="34"/>
  <c r="M26" i="40"/>
  <c r="L35" i="34"/>
  <c r="N31" i="40"/>
  <c r="L32" i="40"/>
  <c r="N35" i="40"/>
  <c r="N24" i="40"/>
  <c r="H35" i="40"/>
  <c r="L31" i="40"/>
  <c r="N34" i="40"/>
  <c r="I39" i="34"/>
  <c r="M36" i="34"/>
  <c r="M10" i="40"/>
  <c r="M14" i="40"/>
  <c r="J23" i="40"/>
  <c r="J36" i="40" s="1"/>
  <c r="L36" i="34"/>
  <c r="L9" i="40"/>
  <c r="H23" i="40"/>
  <c r="M17" i="40"/>
  <c r="M18" i="40"/>
  <c r="C23" i="40"/>
  <c r="M11" i="40"/>
  <c r="M12" i="40"/>
  <c r="N12" i="40"/>
  <c r="M15" i="40"/>
  <c r="H36" i="33"/>
  <c r="H39" i="33" s="1"/>
  <c r="F36" i="33"/>
  <c r="F39" i="33" s="1"/>
  <c r="C39" i="33"/>
  <c r="D39" i="33"/>
  <c r="M36" i="33"/>
  <c r="L36" i="32"/>
  <c r="C39" i="32"/>
  <c r="N23" i="32"/>
  <c r="N36" i="32"/>
  <c r="D36" i="32"/>
  <c r="N36" i="31"/>
  <c r="C36" i="31"/>
  <c r="L36" i="31"/>
  <c r="C39" i="31"/>
  <c r="M36" i="31"/>
  <c r="I39" i="31"/>
  <c r="L23" i="31"/>
  <c r="D36" i="30"/>
  <c r="G36" i="30"/>
  <c r="G39" i="30" s="1"/>
  <c r="C36" i="30"/>
  <c r="C39" i="30" s="1"/>
  <c r="H36" i="30"/>
  <c r="H39" i="30" s="1"/>
  <c r="L23" i="30"/>
  <c r="N36" i="30"/>
  <c r="E39" i="29"/>
  <c r="N36" i="29"/>
  <c r="M36" i="29"/>
  <c r="I39" i="29"/>
  <c r="N23" i="29"/>
  <c r="L23" i="29"/>
  <c r="N36" i="28"/>
  <c r="H36" i="28"/>
  <c r="F36" i="28"/>
  <c r="F39" i="28" s="1"/>
  <c r="M36" i="28"/>
  <c r="E36" i="27"/>
  <c r="E39" i="27" s="1"/>
  <c r="J36" i="27"/>
  <c r="J39" i="27" s="1"/>
  <c r="H36" i="27"/>
  <c r="D36" i="27"/>
  <c r="D39" i="27" s="1"/>
  <c r="N36" i="27"/>
  <c r="L36" i="27"/>
  <c r="H39" i="27"/>
  <c r="M36" i="27"/>
  <c r="I36" i="25"/>
  <c r="I39" i="25" s="1"/>
  <c r="L23" i="24"/>
  <c r="G36" i="24"/>
  <c r="G39" i="24" s="1"/>
  <c r="L36" i="24"/>
  <c r="E36" i="24"/>
  <c r="M36" i="24"/>
  <c r="D39" i="25"/>
  <c r="G36" i="25"/>
  <c r="G39" i="25" s="1"/>
  <c r="M35" i="25"/>
  <c r="L36" i="25"/>
  <c r="E36" i="25"/>
  <c r="H36" i="23"/>
  <c r="H39" i="23" s="1"/>
  <c r="M35" i="23"/>
  <c r="I36" i="23"/>
  <c r="I39" i="23" s="1"/>
  <c r="E36" i="23"/>
  <c r="E39" i="23" s="1"/>
  <c r="L23" i="23"/>
  <c r="N36" i="23"/>
  <c r="N23" i="23"/>
  <c r="M36" i="23"/>
  <c r="L36" i="23"/>
  <c r="M23" i="23"/>
  <c r="E39" i="22"/>
  <c r="N36" i="22"/>
  <c r="D39" i="22"/>
  <c r="M36" i="22"/>
  <c r="L36" i="22"/>
  <c r="C39" i="22"/>
  <c r="N23" i="22"/>
  <c r="L23" i="22"/>
  <c r="L36" i="21"/>
  <c r="D39" i="21"/>
  <c r="M36" i="21"/>
  <c r="E39" i="21"/>
  <c r="N36" i="21"/>
  <c r="M23" i="21"/>
  <c r="E36" i="20"/>
  <c r="E39" i="20" s="1"/>
  <c r="M36" i="20"/>
  <c r="L36" i="20"/>
  <c r="H36" i="37"/>
  <c r="E36" i="37"/>
  <c r="L36" i="37"/>
  <c r="H39" i="37"/>
  <c r="J36" i="18"/>
  <c r="J39" i="18" s="1"/>
  <c r="H36" i="18"/>
  <c r="H39" i="18" s="1"/>
  <c r="E36" i="18"/>
  <c r="D36" i="18"/>
  <c r="C39" i="18"/>
  <c r="L36" i="18"/>
  <c r="N36" i="18"/>
  <c r="E39" i="18"/>
  <c r="I36" i="17"/>
  <c r="I39" i="17" s="1"/>
  <c r="F36" i="17"/>
  <c r="F39" i="17" s="1"/>
  <c r="N36" i="17"/>
  <c r="J39" i="17"/>
  <c r="L36" i="17"/>
  <c r="K36" i="16"/>
  <c r="K39" i="16" s="1"/>
  <c r="H36" i="16"/>
  <c r="H39" i="16" s="1"/>
  <c r="F36" i="16"/>
  <c r="F39" i="16" s="1"/>
  <c r="M35" i="16"/>
  <c r="G36" i="16"/>
  <c r="G39" i="16" s="1"/>
  <c r="L36" i="16"/>
  <c r="C39" i="16"/>
  <c r="N36" i="16"/>
  <c r="M36" i="16"/>
  <c r="L23" i="16"/>
  <c r="I36" i="15"/>
  <c r="I39" i="15" s="1"/>
  <c r="G36" i="15"/>
  <c r="G39" i="15" s="1"/>
  <c r="N36" i="15"/>
  <c r="D36" i="15"/>
  <c r="D39" i="15" s="1"/>
  <c r="H39" i="15"/>
  <c r="L36" i="15"/>
  <c r="M36" i="14"/>
  <c r="H36" i="14"/>
  <c r="H39" i="14" s="1"/>
  <c r="F36" i="14"/>
  <c r="F39" i="14" s="1"/>
  <c r="M35" i="14"/>
  <c r="C36" i="14"/>
  <c r="G36" i="14"/>
  <c r="G39" i="14" s="1"/>
  <c r="C39" i="14"/>
  <c r="L36" i="14"/>
  <c r="N36" i="14"/>
  <c r="L23" i="14"/>
  <c r="N35" i="13"/>
  <c r="J35" i="11"/>
  <c r="L33" i="11"/>
  <c r="H39" i="13"/>
  <c r="I36" i="13"/>
  <c r="I39" i="13" s="1"/>
  <c r="M24" i="11"/>
  <c r="M10" i="11"/>
  <c r="D36" i="13"/>
  <c r="N36" i="13"/>
  <c r="C23" i="11"/>
  <c r="L22" i="11"/>
  <c r="E23" i="11"/>
  <c r="H23" i="11"/>
  <c r="M26" i="11"/>
  <c r="J36" i="12"/>
  <c r="J39" i="12" s="1"/>
  <c r="H36" i="12"/>
  <c r="H39" i="12" s="1"/>
  <c r="E36" i="12"/>
  <c r="M28" i="11"/>
  <c r="C35" i="11"/>
  <c r="L35" i="11" s="1"/>
  <c r="K35" i="11"/>
  <c r="M25" i="11"/>
  <c r="H35" i="11"/>
  <c r="H36" i="11" s="1"/>
  <c r="L28" i="11"/>
  <c r="M36" i="12"/>
  <c r="D39" i="12"/>
  <c r="C39" i="12"/>
  <c r="E39" i="12"/>
  <c r="N23" i="12"/>
  <c r="M23" i="12"/>
  <c r="J23" i="11"/>
  <c r="J36" i="11" s="1"/>
  <c r="I23" i="11"/>
  <c r="L14" i="11"/>
  <c r="L19" i="11"/>
  <c r="F23" i="11"/>
  <c r="F36" i="11" s="1"/>
  <c r="K23" i="11"/>
  <c r="L23" i="12"/>
  <c r="N14" i="11"/>
  <c r="M22" i="11"/>
  <c r="L9" i="11"/>
  <c r="N36" i="10"/>
  <c r="I36" i="10"/>
  <c r="I39" i="10" s="1"/>
  <c r="C36" i="10"/>
  <c r="M36" i="10"/>
  <c r="J39" i="9"/>
  <c r="N36" i="9"/>
  <c r="F36" i="9"/>
  <c r="F39" i="9" s="1"/>
  <c r="N35" i="9"/>
  <c r="I35" i="7"/>
  <c r="N26" i="7"/>
  <c r="D36" i="9"/>
  <c r="L22" i="7"/>
  <c r="M9" i="7"/>
  <c r="L36" i="9"/>
  <c r="F23" i="7"/>
  <c r="K35" i="7"/>
  <c r="K36" i="8"/>
  <c r="K39" i="8" s="1"/>
  <c r="D36" i="8"/>
  <c r="F36" i="8"/>
  <c r="F39" i="8" s="1"/>
  <c r="H35" i="7"/>
  <c r="N28" i="7"/>
  <c r="M25" i="7"/>
  <c r="L32" i="7"/>
  <c r="M34" i="7"/>
  <c r="L34" i="7"/>
  <c r="D39" i="8"/>
  <c r="M36" i="8"/>
  <c r="M23" i="8"/>
  <c r="N36" i="8"/>
  <c r="C39" i="8"/>
  <c r="D23" i="7"/>
  <c r="M23" i="7" s="1"/>
  <c r="I23" i="7"/>
  <c r="I36" i="7" s="1"/>
  <c r="L11" i="7"/>
  <c r="C23" i="7"/>
  <c r="L19" i="7"/>
  <c r="L21" i="7"/>
  <c r="M20" i="7"/>
  <c r="K23" i="7"/>
  <c r="K36" i="7" s="1"/>
  <c r="E23" i="7"/>
  <c r="N23" i="7" s="1"/>
  <c r="J23" i="7"/>
  <c r="L36" i="6"/>
  <c r="D36" i="6"/>
  <c r="N35" i="6"/>
  <c r="I36" i="6"/>
  <c r="I39" i="6" s="1"/>
  <c r="D39" i="6"/>
  <c r="N36" i="6"/>
  <c r="M23" i="6"/>
  <c r="L35" i="5"/>
  <c r="L36" i="5"/>
  <c r="F36" i="5"/>
  <c r="F39" i="5" s="1"/>
  <c r="D36" i="5"/>
  <c r="D39" i="5" s="1"/>
  <c r="G36" i="5"/>
  <c r="G39" i="5" s="1"/>
  <c r="E36" i="5"/>
  <c r="C39" i="5"/>
  <c r="N35" i="4"/>
  <c r="I36" i="4"/>
  <c r="I39" i="4" s="1"/>
  <c r="L23" i="4"/>
  <c r="N36" i="4"/>
  <c r="J39" i="4"/>
  <c r="D39" i="4"/>
  <c r="M23" i="4"/>
  <c r="L36" i="4"/>
  <c r="I36" i="11"/>
  <c r="L23" i="11"/>
  <c r="N9" i="7"/>
  <c r="C36" i="40"/>
  <c r="D23" i="11"/>
  <c r="D35" i="11"/>
  <c r="M35" i="11" s="1"/>
  <c r="L24" i="11"/>
  <c r="E23" i="40"/>
  <c r="C35" i="40"/>
  <c r="L35" i="40" s="1"/>
  <c r="L24" i="40"/>
  <c r="I35" i="40"/>
  <c r="L12" i="7"/>
  <c r="D35" i="7"/>
  <c r="M35" i="7" s="1"/>
  <c r="C36" i="11"/>
  <c r="D35" i="40"/>
  <c r="M35" i="40" s="1"/>
  <c r="M14" i="11"/>
  <c r="M24" i="40"/>
  <c r="H23" i="7"/>
  <c r="H36" i="7" s="1"/>
  <c r="J35" i="7"/>
  <c r="J36" i="7" s="1"/>
  <c r="C35" i="7"/>
  <c r="L35" i="7" s="1"/>
  <c r="E35" i="7"/>
  <c r="D23" i="40"/>
  <c r="L12" i="11"/>
  <c r="L15" i="11"/>
  <c r="E35" i="11"/>
  <c r="N35" i="11" s="1"/>
  <c r="L31" i="11"/>
  <c r="I23" i="40"/>
  <c r="I36" i="40" s="1"/>
  <c r="M10" i="7"/>
  <c r="L24" i="7"/>
  <c r="F35" i="7"/>
  <c r="M36" i="39" l="1"/>
  <c r="D39" i="39"/>
  <c r="H36" i="40"/>
  <c r="L36" i="40"/>
  <c r="L23" i="40"/>
  <c r="L36" i="33"/>
  <c r="D39" i="32"/>
  <c r="M36" i="32"/>
  <c r="L36" i="30"/>
  <c r="M36" i="30"/>
  <c r="D39" i="30"/>
  <c r="L36" i="28"/>
  <c r="H39" i="28"/>
  <c r="M36" i="25"/>
  <c r="E39" i="24"/>
  <c r="N36" i="24"/>
  <c r="E39" i="25"/>
  <c r="N36" i="25"/>
  <c r="N36" i="20"/>
  <c r="E39" i="37"/>
  <c r="N36" i="37"/>
  <c r="D39" i="18"/>
  <c r="M36" i="18"/>
  <c r="M36" i="17"/>
  <c r="M36" i="15"/>
  <c r="D39" i="13"/>
  <c r="M36" i="13"/>
  <c r="L36" i="12"/>
  <c r="E36" i="11"/>
  <c r="L36" i="11"/>
  <c r="K36" i="11"/>
  <c r="N36" i="12"/>
  <c r="N36" i="11"/>
  <c r="N23" i="11"/>
  <c r="C39" i="10"/>
  <c r="L36" i="10"/>
  <c r="M36" i="9"/>
  <c r="D39" i="9"/>
  <c r="F36" i="7"/>
  <c r="C36" i="7"/>
  <c r="L36" i="7" s="1"/>
  <c r="M36" i="6"/>
  <c r="M36" i="5"/>
  <c r="N36" i="5"/>
  <c r="E39" i="5"/>
  <c r="M36" i="4"/>
  <c r="D36" i="40"/>
  <c r="M36" i="40" s="1"/>
  <c r="M23" i="40"/>
  <c r="N35" i="7"/>
  <c r="M23" i="11"/>
  <c r="D36" i="11"/>
  <c r="M36" i="11" s="1"/>
  <c r="L23" i="7"/>
  <c r="N23" i="40"/>
  <c r="E36" i="40"/>
  <c r="N36" i="40" s="1"/>
  <c r="D36" i="7"/>
  <c r="M36" i="7" s="1"/>
  <c r="E36" i="7"/>
  <c r="N36" i="7" s="1"/>
</calcChain>
</file>

<file path=xl/sharedStrings.xml><?xml version="1.0" encoding="utf-8"?>
<sst xmlns="http://schemas.openxmlformats.org/spreadsheetml/2006/main" count="2344" uniqueCount="404">
  <si>
    <t>普通税</t>
  </si>
  <si>
    <t>（単位：千円、％）</t>
  </si>
  <si>
    <t>調　　　　　定　　　　　済　　　　　額</t>
  </si>
  <si>
    <t>収　　　　　入　　　　　済　　　　　額</t>
  </si>
  <si>
    <t>徴　　　収　　　率</t>
  </si>
  <si>
    <t>標準税率超過</t>
  </si>
  <si>
    <t>Ｃのうち徴収</t>
  </si>
  <si>
    <t>市町村名</t>
  </si>
  <si>
    <t>現年課税分</t>
  </si>
  <si>
    <t>滞納繰越分</t>
  </si>
  <si>
    <t>合　　　計</t>
  </si>
  <si>
    <t>調定済額</t>
  </si>
  <si>
    <t>猶予に係る</t>
  </si>
  <si>
    <t>収入済額</t>
  </si>
  <si>
    <t>合　　計</t>
  </si>
  <si>
    <t>Ａ</t>
  </si>
  <si>
    <t>Ｂ</t>
  </si>
  <si>
    <t>Ｃ</t>
  </si>
  <si>
    <t>Ｄ</t>
  </si>
  <si>
    <t>Ｅ</t>
  </si>
  <si>
    <t>Ｆ</t>
  </si>
  <si>
    <t>D/A×100</t>
  </si>
  <si>
    <t>E/B×100</t>
  </si>
  <si>
    <t>F/C×100</t>
  </si>
  <si>
    <t>06-01-01</t>
  </si>
  <si>
    <t>06-01-02</t>
  </si>
  <si>
    <t>06-01-03</t>
  </si>
  <si>
    <t>06-01-04</t>
  </si>
  <si>
    <t>06-01-05</t>
  </si>
  <si>
    <t>06-01-06</t>
  </si>
  <si>
    <t>06-01-07</t>
  </si>
  <si>
    <t>06-01-08</t>
  </si>
  <si>
    <t>06-01-09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</si>
  <si>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</si>
  <si>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</si>
  <si>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</si>
  <si>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</si>
  <si>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</si>
  <si>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</si>
  <si>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</si>
  <si>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</si>
  <si>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</si>
  <si>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</si>
  <si>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</si>
  <si>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</si>
  <si>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</si>
  <si>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</si>
  <si>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</si>
  <si>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</si>
  <si>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</si>
  <si>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 計</t>
  </si>
  <si>
    <t>法定普通税</t>
  </si>
  <si>
    <t>06-02-01</t>
  </si>
  <si>
    <t>06-02-02</t>
  </si>
  <si>
    <t>06-02-03</t>
  </si>
  <si>
    <t>06-02-04</t>
  </si>
  <si>
    <t>06-02-05</t>
  </si>
  <si>
    <t>06-02-06</t>
  </si>
  <si>
    <t>06-02-07</t>
  </si>
  <si>
    <t>06-02-08</t>
  </si>
  <si>
    <t>06-02-09</t>
  </si>
  <si>
    <t>市町村民税</t>
  </si>
  <si>
    <t>06-03-01</t>
  </si>
  <si>
    <t>06-03-02</t>
  </si>
  <si>
    <t>06-03-03</t>
  </si>
  <si>
    <t>06-03-04</t>
  </si>
  <si>
    <t>06-03-05</t>
  </si>
  <si>
    <t>06-03-06</t>
  </si>
  <si>
    <t>06-03-07</t>
  </si>
  <si>
    <t>06-03-08</t>
  </si>
  <si>
    <t>06-03-09</t>
  </si>
  <si>
    <t>個人市町村民税</t>
  </si>
  <si>
    <t>06-04-01</t>
  </si>
  <si>
    <t>06-04-02</t>
  </si>
  <si>
    <t>06-04-03</t>
  </si>
  <si>
    <t>06-04-04</t>
  </si>
  <si>
    <t>06-04-05</t>
  </si>
  <si>
    <t>06-04-06</t>
  </si>
  <si>
    <t>06-04-07</t>
  </si>
  <si>
    <t>06-04-08</t>
  </si>
  <si>
    <t>06-04-09</t>
  </si>
  <si>
    <t>06-05-01</t>
  </si>
  <si>
    <t>06-05-02</t>
  </si>
  <si>
    <t>06-05-03</t>
  </si>
  <si>
    <t>06-05-04</t>
  </si>
  <si>
    <t>06-05-05</t>
  </si>
  <si>
    <t>06-05-06</t>
  </si>
  <si>
    <t>06-05-07</t>
  </si>
  <si>
    <t>06-05-08</t>
  </si>
  <si>
    <t>06-05-09</t>
  </si>
  <si>
    <t>06-06-01</t>
  </si>
  <si>
    <t>06-06-02</t>
  </si>
  <si>
    <t>06-06-03</t>
  </si>
  <si>
    <t>06-06-04</t>
  </si>
  <si>
    <t>06-06-05</t>
  </si>
  <si>
    <t>06-06-06</t>
  </si>
  <si>
    <t>06-06-07</t>
  </si>
  <si>
    <t>06-06-08</t>
  </si>
  <si>
    <t>06-06-09</t>
  </si>
  <si>
    <t>法人市町村民税</t>
  </si>
  <si>
    <t>06-07-01</t>
  </si>
  <si>
    <t>06-07-02</t>
  </si>
  <si>
    <t>06-07-03</t>
  </si>
  <si>
    <t>06-07-04</t>
  </si>
  <si>
    <t>06-07-05</t>
  </si>
  <si>
    <t>06-07-06</t>
  </si>
  <si>
    <t>06-07-07</t>
  </si>
  <si>
    <t>06-07-08</t>
  </si>
  <si>
    <t>06-07-09</t>
  </si>
  <si>
    <t>06-08-01</t>
  </si>
  <si>
    <t>06-08-02</t>
  </si>
  <si>
    <t>06-08-03</t>
  </si>
  <si>
    <t>06-08-04</t>
  </si>
  <si>
    <t>06-08-05</t>
  </si>
  <si>
    <t>06-08-06</t>
  </si>
  <si>
    <t>06-08-07</t>
  </si>
  <si>
    <t>06-08-08</t>
  </si>
  <si>
    <t>06-08-09</t>
  </si>
  <si>
    <t>固定資産税</t>
  </si>
  <si>
    <t>06-09-01</t>
  </si>
  <si>
    <t>06-09-02</t>
  </si>
  <si>
    <t>06-09-03</t>
  </si>
  <si>
    <t>06-09-04</t>
  </si>
  <si>
    <t>06-09-05</t>
  </si>
  <si>
    <t>06-09-06</t>
  </si>
  <si>
    <t>06-09-07</t>
  </si>
  <si>
    <t>06-09-08</t>
  </si>
  <si>
    <t>06-09-09</t>
  </si>
  <si>
    <t>純固定資産税</t>
  </si>
  <si>
    <t>06-10-01</t>
  </si>
  <si>
    <t>06-10-02</t>
  </si>
  <si>
    <t>06-10-03</t>
  </si>
  <si>
    <t>06-10-04</t>
  </si>
  <si>
    <t>06-10-05</t>
  </si>
  <si>
    <t>06-10-06</t>
  </si>
  <si>
    <t>06-10-07</t>
  </si>
  <si>
    <t>06-10-08</t>
  </si>
  <si>
    <t>06-10-09</t>
  </si>
  <si>
    <t>06-11-01</t>
  </si>
  <si>
    <t>06-11-02</t>
  </si>
  <si>
    <t>06-11-03</t>
  </si>
  <si>
    <t>06-11-04</t>
  </si>
  <si>
    <t>06-11-05</t>
  </si>
  <si>
    <t>06-11-06</t>
  </si>
  <si>
    <t>06-11-07</t>
  </si>
  <si>
    <t>06-11-08</t>
  </si>
  <si>
    <t>06-11-09</t>
  </si>
  <si>
    <t>06-12-01</t>
  </si>
  <si>
    <t>06-12-02</t>
  </si>
  <si>
    <t>06-12-03</t>
  </si>
  <si>
    <t>06-12-04</t>
  </si>
  <si>
    <t>06-12-05</t>
  </si>
  <si>
    <t>06-12-06</t>
  </si>
  <si>
    <t>06-12-07</t>
  </si>
  <si>
    <t>06-12-08</t>
  </si>
  <si>
    <t>06-12-09</t>
  </si>
  <si>
    <t>06-13-01</t>
  </si>
  <si>
    <t>06-13-02</t>
  </si>
  <si>
    <t>06-13-03</t>
  </si>
  <si>
    <t>06-13-04</t>
  </si>
  <si>
    <t>06-13-05</t>
  </si>
  <si>
    <t>06-13-06</t>
  </si>
  <si>
    <t>06-13-07</t>
  </si>
  <si>
    <t>06-13-08</t>
  </si>
  <si>
    <t>06-13-09</t>
  </si>
  <si>
    <t>06-14-01</t>
  </si>
  <si>
    <t>06-14-02</t>
  </si>
  <si>
    <t>06-14-03</t>
  </si>
  <si>
    <t>06-14-04</t>
  </si>
  <si>
    <t>06-14-05</t>
  </si>
  <si>
    <t>06-14-06</t>
  </si>
  <si>
    <t>06-14-07</t>
  </si>
  <si>
    <t>06-14-08</t>
  </si>
  <si>
    <t>06-14-09</t>
  </si>
  <si>
    <t>軽自動車税</t>
  </si>
  <si>
    <t>市町村たばこ税</t>
  </si>
  <si>
    <t>鉱産税</t>
  </si>
  <si>
    <t>特別土地保有税</t>
  </si>
  <si>
    <t>法定外普通税</t>
  </si>
  <si>
    <t>目的税</t>
  </si>
  <si>
    <t>入湯税</t>
  </si>
  <si>
    <t>事業所税</t>
  </si>
  <si>
    <t>都市計画税</t>
  </si>
  <si>
    <t>国民健康保険税</t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</si>
  <si>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</si>
  <si>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</si>
  <si>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</si>
  <si>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</si>
  <si>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</si>
  <si>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</si>
  <si>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</si>
  <si>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（その８）</t>
    <phoneticPr fontId="2"/>
  </si>
  <si>
    <t>（その９）</t>
    <phoneticPr fontId="2"/>
  </si>
  <si>
    <t>（その１０）</t>
    <phoneticPr fontId="2"/>
  </si>
  <si>
    <t>（その１１）</t>
    <phoneticPr fontId="2"/>
  </si>
  <si>
    <t>（その１２）</t>
    <phoneticPr fontId="2"/>
  </si>
  <si>
    <t>（その１３）</t>
    <phoneticPr fontId="2"/>
  </si>
  <si>
    <t>（その１４）</t>
    <phoneticPr fontId="2"/>
  </si>
  <si>
    <t>（その１５）</t>
    <phoneticPr fontId="2"/>
  </si>
  <si>
    <t>いこ</t>
    <phoneticPr fontId="5"/>
  </si>
  <si>
    <t>06-37-04</t>
    <phoneticPr fontId="5"/>
  </si>
  <si>
    <t>06-37-05</t>
    <phoneticPr fontId="5"/>
  </si>
  <si>
    <t>06-37-06</t>
    <phoneticPr fontId="5"/>
  </si>
  <si>
    <t>06-37-07</t>
    <phoneticPr fontId="5"/>
  </si>
  <si>
    <t>06-37-08</t>
    <phoneticPr fontId="5"/>
  </si>
  <si>
    <t>06-37-09</t>
    <phoneticPr fontId="5"/>
  </si>
  <si>
    <t>矢板市</t>
    <rPh sb="0" eb="2">
      <t>ヤイタ</t>
    </rPh>
    <rPh sb="2" eb="3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</si>
  <si>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</si>
  <si>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さくら市</t>
    <rPh sb="3" eb="4">
      <t>シ</t>
    </rPh>
    <phoneticPr fontId="5"/>
  </si>
  <si>
    <t>大田原市</t>
    <rPh sb="0" eb="3">
      <t>オオタワラ</t>
    </rPh>
    <rPh sb="3" eb="4">
      <t>シ</t>
    </rPh>
    <phoneticPr fontId="5"/>
  </si>
  <si>
    <t>（その１６）</t>
    <phoneticPr fontId="2"/>
  </si>
  <si>
    <t>06-17-01</t>
    <phoneticPr fontId="5"/>
  </si>
  <si>
    <t>06-17-02</t>
    <phoneticPr fontId="5"/>
  </si>
  <si>
    <t>06-17-03</t>
    <phoneticPr fontId="5"/>
  </si>
  <si>
    <t>06-17-04</t>
    <phoneticPr fontId="5"/>
  </si>
  <si>
    <t>06-17-05</t>
    <phoneticPr fontId="5"/>
  </si>
  <si>
    <t>06-17-06</t>
    <phoneticPr fontId="5"/>
  </si>
  <si>
    <t>06-17-07</t>
    <phoneticPr fontId="5"/>
  </si>
  <si>
    <t>06-17-08</t>
    <phoneticPr fontId="5"/>
  </si>
  <si>
    <t>06-17-09</t>
    <phoneticPr fontId="5"/>
  </si>
  <si>
    <t>06-18-01</t>
    <phoneticPr fontId="5"/>
  </si>
  <si>
    <t>06-18-02</t>
    <phoneticPr fontId="5"/>
  </si>
  <si>
    <t>06-18-03</t>
    <phoneticPr fontId="5"/>
  </si>
  <si>
    <t>06-18-04</t>
    <phoneticPr fontId="5"/>
  </si>
  <si>
    <t>06-18-05</t>
    <phoneticPr fontId="5"/>
  </si>
  <si>
    <t>06-18-06</t>
    <phoneticPr fontId="5"/>
  </si>
  <si>
    <t>06-18-07</t>
    <phoneticPr fontId="5"/>
  </si>
  <si>
    <t>06-18-08</t>
    <phoneticPr fontId="5"/>
  </si>
  <si>
    <t>06-18-09</t>
    <phoneticPr fontId="5"/>
  </si>
  <si>
    <t>06-19-01</t>
    <phoneticPr fontId="5"/>
  </si>
  <si>
    <t>06-19-02</t>
    <phoneticPr fontId="5"/>
  </si>
  <si>
    <t>06-19-03</t>
    <phoneticPr fontId="5"/>
  </si>
  <si>
    <t>06-19-04</t>
    <phoneticPr fontId="5"/>
  </si>
  <si>
    <t>06-19-05</t>
    <phoneticPr fontId="5"/>
  </si>
  <si>
    <t>06-19-06</t>
    <phoneticPr fontId="5"/>
  </si>
  <si>
    <t>06-19-07</t>
    <phoneticPr fontId="5"/>
  </si>
  <si>
    <t>06-19-08</t>
    <phoneticPr fontId="5"/>
  </si>
  <si>
    <t>06-19-09</t>
    <phoneticPr fontId="5"/>
  </si>
  <si>
    <t>06-20-01</t>
    <phoneticPr fontId="5"/>
  </si>
  <si>
    <t>06-20-02</t>
    <phoneticPr fontId="5"/>
  </si>
  <si>
    <t>06-20-03</t>
    <phoneticPr fontId="5"/>
  </si>
  <si>
    <t>06-20-05</t>
    <phoneticPr fontId="5"/>
  </si>
  <si>
    <t>06-20-06</t>
    <phoneticPr fontId="5"/>
  </si>
  <si>
    <t>06-20-07</t>
    <phoneticPr fontId="5"/>
  </si>
  <si>
    <t>06-20-08</t>
    <phoneticPr fontId="5"/>
  </si>
  <si>
    <t>06-20-09</t>
    <phoneticPr fontId="5"/>
  </si>
  <si>
    <t>06-21-01</t>
    <phoneticPr fontId="5"/>
  </si>
  <si>
    <t>06-21-02</t>
    <phoneticPr fontId="5"/>
  </si>
  <si>
    <t>06-21-03</t>
    <phoneticPr fontId="5"/>
  </si>
  <si>
    <t>06-21-04</t>
    <phoneticPr fontId="5"/>
  </si>
  <si>
    <t>06-21-05</t>
    <phoneticPr fontId="5"/>
  </si>
  <si>
    <t>06-21-06</t>
    <phoneticPr fontId="5"/>
  </si>
  <si>
    <t>06-21-07</t>
    <phoneticPr fontId="5"/>
  </si>
  <si>
    <t>06-21-08</t>
    <phoneticPr fontId="5"/>
  </si>
  <si>
    <t>06-21-09</t>
    <phoneticPr fontId="5"/>
  </si>
  <si>
    <t>06-22-01</t>
    <phoneticPr fontId="5"/>
  </si>
  <si>
    <t>06-22-02</t>
    <phoneticPr fontId="5"/>
  </si>
  <si>
    <t>06-22-03</t>
    <phoneticPr fontId="5"/>
  </si>
  <si>
    <t>06-22-04</t>
    <phoneticPr fontId="5"/>
  </si>
  <si>
    <t>06-22-05</t>
    <phoneticPr fontId="5"/>
  </si>
  <si>
    <t>06-22-06</t>
    <phoneticPr fontId="5"/>
  </si>
  <si>
    <t>06-22-07</t>
    <phoneticPr fontId="5"/>
  </si>
  <si>
    <t>06-22-08</t>
    <phoneticPr fontId="5"/>
  </si>
  <si>
    <t>06-22-09</t>
    <phoneticPr fontId="5"/>
  </si>
  <si>
    <t>06-24-01</t>
    <phoneticPr fontId="5"/>
  </si>
  <si>
    <t>06-24-02</t>
    <phoneticPr fontId="5"/>
  </si>
  <si>
    <t>06-24-03</t>
    <phoneticPr fontId="5"/>
  </si>
  <si>
    <t>06-24-04</t>
    <phoneticPr fontId="5"/>
  </si>
  <si>
    <t>06-24-05</t>
    <phoneticPr fontId="5"/>
  </si>
  <si>
    <t>06-24-06</t>
    <phoneticPr fontId="5"/>
  </si>
  <si>
    <t>06-24-07</t>
    <phoneticPr fontId="5"/>
  </si>
  <si>
    <t>06-24-08</t>
    <phoneticPr fontId="5"/>
  </si>
  <si>
    <t>06-24-09</t>
    <phoneticPr fontId="5"/>
  </si>
  <si>
    <t>06-25-01</t>
    <phoneticPr fontId="2"/>
  </si>
  <si>
    <t>06-25-02</t>
    <phoneticPr fontId="2"/>
  </si>
  <si>
    <t>06-25-03</t>
    <phoneticPr fontId="2"/>
  </si>
  <si>
    <t>06-25-04</t>
    <phoneticPr fontId="2"/>
  </si>
  <si>
    <t>06-25-05</t>
    <phoneticPr fontId="2"/>
  </si>
  <si>
    <t>06-25-06</t>
    <phoneticPr fontId="2"/>
  </si>
  <si>
    <t>06-25-07</t>
    <phoneticPr fontId="2"/>
  </si>
  <si>
    <t>06-25-08</t>
    <phoneticPr fontId="2"/>
  </si>
  <si>
    <t>06-25-09</t>
    <phoneticPr fontId="2"/>
  </si>
  <si>
    <t>06-27-01</t>
    <phoneticPr fontId="5"/>
  </si>
  <si>
    <t>06-27-02</t>
    <phoneticPr fontId="5"/>
  </si>
  <si>
    <t>06-27-03</t>
    <phoneticPr fontId="5"/>
  </si>
  <si>
    <t>06-27-04</t>
    <phoneticPr fontId="5"/>
  </si>
  <si>
    <t>06-27-05</t>
    <phoneticPr fontId="5"/>
  </si>
  <si>
    <t>06-27-06</t>
    <phoneticPr fontId="5"/>
  </si>
  <si>
    <t>06-27-07</t>
    <phoneticPr fontId="5"/>
  </si>
  <si>
    <t>06-27-08</t>
    <phoneticPr fontId="5"/>
  </si>
  <si>
    <t>06-27-09</t>
    <phoneticPr fontId="5"/>
  </si>
  <si>
    <t>06-28-01</t>
    <phoneticPr fontId="5"/>
  </si>
  <si>
    <t>06-28-02</t>
    <phoneticPr fontId="5"/>
  </si>
  <si>
    <t>06-28-03</t>
    <phoneticPr fontId="5"/>
  </si>
  <si>
    <t>06-28-04</t>
    <phoneticPr fontId="5"/>
  </si>
  <si>
    <t>06-28-05</t>
    <phoneticPr fontId="5"/>
  </si>
  <si>
    <t>06-28-06</t>
    <phoneticPr fontId="5"/>
  </si>
  <si>
    <t>06-28-07</t>
    <phoneticPr fontId="5"/>
  </si>
  <si>
    <t>06-28-08</t>
    <phoneticPr fontId="5"/>
  </si>
  <si>
    <t>06-28-09</t>
    <phoneticPr fontId="5"/>
  </si>
  <si>
    <t>06-29-01</t>
    <phoneticPr fontId="5"/>
  </si>
  <si>
    <t>06-29-02</t>
    <phoneticPr fontId="5"/>
  </si>
  <si>
    <t>06-29-03</t>
    <phoneticPr fontId="5"/>
  </si>
  <si>
    <t>06-29-04</t>
    <phoneticPr fontId="5"/>
  </si>
  <si>
    <t>06-29-05</t>
    <phoneticPr fontId="5"/>
  </si>
  <si>
    <t>06-29-06</t>
    <phoneticPr fontId="5"/>
  </si>
  <si>
    <t>06-29-07</t>
    <phoneticPr fontId="5"/>
  </si>
  <si>
    <t>06-29-08</t>
    <phoneticPr fontId="5"/>
  </si>
  <si>
    <t>06-29-09</t>
    <phoneticPr fontId="5"/>
  </si>
  <si>
    <t>06-30-01</t>
    <phoneticPr fontId="5"/>
  </si>
  <si>
    <t>06-30-02</t>
    <phoneticPr fontId="5"/>
  </si>
  <si>
    <t>06-30-03</t>
    <phoneticPr fontId="5"/>
  </si>
  <si>
    <t>06-30-04</t>
    <phoneticPr fontId="5"/>
  </si>
  <si>
    <t>06-30-05</t>
    <phoneticPr fontId="5"/>
  </si>
  <si>
    <t>06-30-06</t>
    <phoneticPr fontId="5"/>
  </si>
  <si>
    <t>06-30-07</t>
    <phoneticPr fontId="5"/>
  </si>
  <si>
    <t>06-30-08</t>
    <phoneticPr fontId="5"/>
  </si>
  <si>
    <t>06-30-09</t>
    <phoneticPr fontId="5"/>
  </si>
  <si>
    <t>06-31-01</t>
    <phoneticPr fontId="5"/>
  </si>
  <si>
    <t>06-31-02</t>
    <phoneticPr fontId="5"/>
  </si>
  <si>
    <t>06-31-03</t>
    <phoneticPr fontId="5"/>
  </si>
  <si>
    <t>06-31-04</t>
    <phoneticPr fontId="5"/>
  </si>
  <si>
    <t>06-31-05</t>
    <phoneticPr fontId="5"/>
  </si>
  <si>
    <t>06-31-06</t>
    <phoneticPr fontId="5"/>
  </si>
  <si>
    <t>06-31-07</t>
    <phoneticPr fontId="5"/>
  </si>
  <si>
    <t>06-31-08</t>
    <phoneticPr fontId="5"/>
  </si>
  <si>
    <t>06-31-09</t>
    <phoneticPr fontId="5"/>
  </si>
  <si>
    <t>06-37-01</t>
    <phoneticPr fontId="5"/>
  </si>
  <si>
    <t>06-37-02</t>
    <phoneticPr fontId="5"/>
  </si>
  <si>
    <t>06-37-03</t>
    <phoneticPr fontId="5"/>
  </si>
  <si>
    <t>06-38-01</t>
    <phoneticPr fontId="5"/>
  </si>
  <si>
    <t>06-38-02</t>
    <phoneticPr fontId="5"/>
  </si>
  <si>
    <t>06-38-03</t>
    <phoneticPr fontId="5"/>
  </si>
  <si>
    <t>06-38-04</t>
    <phoneticPr fontId="5"/>
  </si>
  <si>
    <t>06-38-05</t>
    <phoneticPr fontId="5"/>
  </si>
  <si>
    <t>06-38-06</t>
    <phoneticPr fontId="5"/>
  </si>
  <si>
    <t>06-38-07</t>
    <phoneticPr fontId="5"/>
  </si>
  <si>
    <t>06-38-08</t>
    <phoneticPr fontId="5"/>
  </si>
  <si>
    <t>06-38-09</t>
    <phoneticPr fontId="5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</si>
  <si>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</si>
  <si>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</si>
  <si>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那珂川町</t>
    <rPh sb="0" eb="4">
      <t>ナカガワマチ</t>
    </rPh>
    <phoneticPr fontId="5"/>
  </si>
  <si>
    <t>町 　　計</t>
    <phoneticPr fontId="5"/>
  </si>
  <si>
    <t>市　 　計</t>
    <phoneticPr fontId="5"/>
  </si>
  <si>
    <t>町　　 計</t>
    <phoneticPr fontId="5"/>
  </si>
  <si>
    <t>市 　　計</t>
    <phoneticPr fontId="5"/>
  </si>
  <si>
    <t>国民健康保険料</t>
    <rPh sb="6" eb="7">
      <t>リョウ</t>
    </rPh>
    <phoneticPr fontId="5"/>
  </si>
  <si>
    <t>06-39-01</t>
    <phoneticPr fontId="5"/>
  </si>
  <si>
    <t>06-39-02</t>
    <phoneticPr fontId="5"/>
  </si>
  <si>
    <t>06-39-03</t>
    <phoneticPr fontId="5"/>
  </si>
  <si>
    <t>06-39-04</t>
    <phoneticPr fontId="5"/>
  </si>
  <si>
    <t>06-39-05</t>
    <phoneticPr fontId="5"/>
  </si>
  <si>
    <t>06-39-06</t>
    <phoneticPr fontId="5"/>
  </si>
  <si>
    <t>06-39-07</t>
    <phoneticPr fontId="5"/>
  </si>
  <si>
    <t>06-39-08</t>
    <phoneticPr fontId="5"/>
  </si>
  <si>
    <t>06-39-09</t>
    <phoneticPr fontId="5"/>
  </si>
  <si>
    <t>国民健康保険税・料　　合　計</t>
    <rPh sb="8" eb="9">
      <t>リョウ</t>
    </rPh>
    <rPh sb="11" eb="12">
      <t>ゴウ</t>
    </rPh>
    <rPh sb="13" eb="14">
      <t>ケイ</t>
    </rPh>
    <phoneticPr fontId="5"/>
  </si>
  <si>
    <t>市町村民税・個人均等割</t>
    <rPh sb="0" eb="3">
      <t>シチョウソン</t>
    </rPh>
    <rPh sb="3" eb="4">
      <t>ミン</t>
    </rPh>
    <rPh sb="4" eb="5">
      <t>ゼイ</t>
    </rPh>
    <phoneticPr fontId="5"/>
  </si>
  <si>
    <t>市町村民税・所得割</t>
    <phoneticPr fontId="5"/>
  </si>
  <si>
    <t>市町村民税・所得割のうち退職所得分</t>
    <phoneticPr fontId="5"/>
  </si>
  <si>
    <t>市町村民税・法人均等割</t>
    <phoneticPr fontId="5"/>
  </si>
  <si>
    <t>市町村民税・法人税割</t>
    <phoneticPr fontId="5"/>
  </si>
  <si>
    <t>固定資産税・土地</t>
    <rPh sb="0" eb="2">
      <t>コテイ</t>
    </rPh>
    <rPh sb="2" eb="5">
      <t>シサンゼイ</t>
    </rPh>
    <phoneticPr fontId="5"/>
  </si>
  <si>
    <t>固定資産税・家屋</t>
    <phoneticPr fontId="5"/>
  </si>
  <si>
    <t>固定資産税・償却資産</t>
    <phoneticPr fontId="5"/>
  </si>
  <si>
    <t>特別土地保有税・保有分</t>
    <rPh sb="0" eb="2">
      <t>トクベツ</t>
    </rPh>
    <rPh sb="2" eb="4">
      <t>トチ</t>
    </rPh>
    <rPh sb="4" eb="7">
      <t>ホユウゼイ</t>
    </rPh>
    <phoneticPr fontId="5"/>
  </si>
  <si>
    <t>特別土地保有税・取得分</t>
    <phoneticPr fontId="5"/>
  </si>
  <si>
    <t>都市計画税・土地</t>
    <rPh sb="2" eb="4">
      <t>ケイカク</t>
    </rPh>
    <rPh sb="4" eb="5">
      <t>ゼイ</t>
    </rPh>
    <phoneticPr fontId="5"/>
  </si>
  <si>
    <t>都市計画税・家屋</t>
    <rPh sb="2" eb="4">
      <t>ケイカク</t>
    </rPh>
    <rPh sb="4" eb="5">
      <t>ゼイ</t>
    </rPh>
    <phoneticPr fontId="5"/>
  </si>
  <si>
    <t>（その１７）</t>
    <phoneticPr fontId="2"/>
  </si>
  <si>
    <t>（その１８）</t>
    <phoneticPr fontId="2"/>
  </si>
  <si>
    <t>（その１９）</t>
    <phoneticPr fontId="2"/>
  </si>
  <si>
    <t>（その２０）</t>
    <phoneticPr fontId="2"/>
  </si>
  <si>
    <t>（その２１）</t>
    <phoneticPr fontId="2"/>
  </si>
  <si>
    <t>（その２２）</t>
    <phoneticPr fontId="2"/>
  </si>
  <si>
    <t>（その２３）</t>
    <phoneticPr fontId="2"/>
  </si>
  <si>
    <t>（その２４）</t>
    <phoneticPr fontId="2"/>
  </si>
  <si>
    <t>（その２５）</t>
    <phoneticPr fontId="2"/>
  </si>
  <si>
    <t>（その２６）</t>
    <phoneticPr fontId="2"/>
  </si>
  <si>
    <t>（その２７）</t>
    <phoneticPr fontId="2"/>
  </si>
  <si>
    <t>（その２８）</t>
    <phoneticPr fontId="2"/>
  </si>
  <si>
    <t>（その２９）</t>
    <phoneticPr fontId="2"/>
  </si>
  <si>
    <t>（その３０）</t>
    <phoneticPr fontId="2"/>
  </si>
  <si>
    <t>（その３１）</t>
    <phoneticPr fontId="2"/>
  </si>
  <si>
    <t>（その３２）</t>
    <phoneticPr fontId="2"/>
  </si>
  <si>
    <t>（その３３）</t>
    <phoneticPr fontId="2"/>
  </si>
  <si>
    <t>合計（国民健康保険税・料を除く）</t>
    <rPh sb="11" eb="12">
      <t>リョウ</t>
    </rPh>
    <phoneticPr fontId="5"/>
  </si>
  <si>
    <t>益子町</t>
    <phoneticPr fontId="2"/>
  </si>
  <si>
    <t>益子町</t>
    <phoneticPr fontId="2"/>
  </si>
  <si>
    <t>国有資産等所在市町村交付金</t>
    <rPh sb="0" eb="2">
      <t>コクユウ</t>
    </rPh>
    <rPh sb="2" eb="4">
      <t>シサン</t>
    </rPh>
    <rPh sb="4" eb="5">
      <t>トウ</t>
    </rPh>
    <rPh sb="5" eb="7">
      <t>ショザイ</t>
    </rPh>
    <rPh sb="7" eb="10">
      <t>シチョウソン</t>
    </rPh>
    <rPh sb="10" eb="13">
      <t>コウフキン</t>
    </rPh>
    <phoneticPr fontId="5"/>
  </si>
  <si>
    <t>6表計値ｺﾋﾟｰ</t>
  </si>
  <si>
    <t>6表計値ｺﾋﾟｰ</t>
    <rPh sb="1" eb="2">
      <t>ヒョウ</t>
    </rPh>
    <rPh sb="2" eb="3">
      <t>ケイ</t>
    </rPh>
    <rPh sb="3" eb="4">
      <t>アタイ</t>
    </rPh>
    <phoneticPr fontId="2"/>
  </si>
  <si>
    <t>check</t>
  </si>
  <si>
    <t>check</t>
    <phoneticPr fontId="2"/>
  </si>
  <si>
    <t>第７　徴収実績　（平成２７年度地方財政状況調査）</t>
    <phoneticPr fontId="2"/>
  </si>
  <si>
    <t>第３５表  平成２７年度市町村税の徴収実績</t>
    <phoneticPr fontId="2"/>
  </si>
  <si>
    <t>第３５表  平成２７年度市町村税の徴収実績</t>
    <phoneticPr fontId="5"/>
  </si>
  <si>
    <t>第３５表  平成２７年度市町村税の徴収実績</t>
    <phoneticPr fontId="5"/>
  </si>
  <si>
    <t>第３５表  平成２７年度市町村税の徴収実績</t>
    <phoneticPr fontId="5"/>
  </si>
  <si>
    <t>第３５表  平成２７年度市町村税の徴収実績</t>
    <phoneticPr fontId="5"/>
  </si>
  <si>
    <t>第３５表  平成２７年度市町村税の徴収実績</t>
    <phoneticPr fontId="5"/>
  </si>
  <si>
    <t>第３５表  平成２７年度市町村税の徴収実績</t>
    <phoneticPr fontId="5"/>
  </si>
  <si>
    <t>第３５表  平成２７年度市町村税の徴収実績</t>
    <phoneticPr fontId="2"/>
  </si>
  <si>
    <t>第３５表  平成２７年度市町村税の徴収実績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</si>
</sst>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2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17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5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</borders>
  <cellStyleXfs count="2">
    <xf numFmtId="0" fontId="0" fillId="0" borderId="0"/>
    <xf numFmtId="176" fontId="1" fillId="0" borderId="0">
      <alignment vertical="center"/>
    </xf>
  </cellStyleXfs>
  <cellXfs count="135">
    <xf numFmtId="0" fontId="0" fillId="0" borderId="0" xfId="0"/>
    <xf numFmtId="176" fontId="2" fillId="0" borderId="0" xfId="1" applyFont="1" applyFill="1">
      <alignment vertical="center"/>
    </xf>
    <xf numFmtId="177" fontId="2" fillId="0" borderId="0" xfId="1" applyNumberFormat="1" applyFont="1" applyFill="1">
      <alignment vertical="center"/>
    </xf>
    <xf numFmtId="176" fontId="5" fillId="0" borderId="0" xfId="1" applyFont="1" applyFill="1" applyAlignment="1">
      <alignment vertical="center"/>
    </xf>
    <xf numFmtId="37" fontId="2" fillId="0" borderId="0" xfId="1" applyNumberFormat="1" applyFont="1" applyFill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37" fontId="6" fillId="0" borderId="0" xfId="1" applyNumberFormat="1" applyFont="1" applyFill="1" applyAlignment="1" applyProtection="1">
      <alignment vertical="center"/>
    </xf>
    <xf numFmtId="176" fontId="7" fillId="0" borderId="0" xfId="1" applyFont="1" applyFill="1">
      <alignment vertical="center"/>
    </xf>
    <xf numFmtId="37" fontId="6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centerContinuous"/>
    </xf>
    <xf numFmtId="37" fontId="7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right" vertical="center"/>
    </xf>
    <xf numFmtId="176" fontId="4" fillId="0" borderId="1" xfId="1" applyFont="1" applyFill="1" applyBorder="1">
      <alignment vertical="center"/>
    </xf>
    <xf numFmtId="37" fontId="4" fillId="0" borderId="2" xfId="1" applyNumberFormat="1" applyFont="1" applyFill="1" applyBorder="1" applyProtection="1">
      <alignment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37" fontId="4" fillId="0" borderId="4" xfId="1" applyNumberFormat="1" applyFont="1" applyFill="1" applyBorder="1" applyAlignment="1" applyProtection="1">
      <alignment horizontal="centerContinuous" vertical="center"/>
    </xf>
    <xf numFmtId="37" fontId="4" fillId="0" borderId="5" xfId="1" applyNumberFormat="1" applyFont="1" applyFill="1" applyBorder="1" applyAlignment="1" applyProtection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176" fontId="4" fillId="0" borderId="6" xfId="1" applyFont="1" applyFill="1" applyBorder="1" applyAlignment="1">
      <alignment horizontal="centerContinuous" vertical="center"/>
    </xf>
    <xf numFmtId="176" fontId="4" fillId="0" borderId="7" xfId="1" applyFont="1" applyFill="1" applyBorder="1">
      <alignment vertical="center"/>
    </xf>
    <xf numFmtId="176" fontId="4" fillId="0" borderId="0" xfId="1" applyFont="1" applyFill="1">
      <alignment vertical="center"/>
    </xf>
    <xf numFmtId="37" fontId="4" fillId="0" borderId="0" xfId="1" applyNumberFormat="1" applyFont="1" applyFill="1" applyBorder="1" applyProtection="1">
      <alignment vertical="center"/>
    </xf>
    <xf numFmtId="176" fontId="4" fillId="0" borderId="8" xfId="1" applyFont="1" applyFill="1" applyBorder="1">
      <alignment vertical="center"/>
    </xf>
    <xf numFmtId="37" fontId="4" fillId="0" borderId="8" xfId="1" applyNumberFormat="1" applyFont="1" applyFill="1" applyBorder="1" applyAlignment="1" applyProtection="1">
      <alignment horizontal="centerContinuous" vertical="center"/>
    </xf>
    <xf numFmtId="176" fontId="4" fillId="0" borderId="8" xfId="1" applyFont="1" applyFill="1" applyBorder="1" applyAlignment="1">
      <alignment horizontal="centerContinuous" vertical="center"/>
    </xf>
    <xf numFmtId="176" fontId="4" fillId="0" borderId="8" xfId="1" applyFont="1" applyFill="1" applyBorder="1" applyAlignment="1">
      <alignment horizontal="center" vertical="center"/>
    </xf>
    <xf numFmtId="176" fontId="4" fillId="0" borderId="8" xfId="1" applyFont="1" applyFill="1" applyBorder="1" applyAlignment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7" xfId="1" applyNumberFormat="1" applyFont="1" applyFill="1" applyBorder="1" applyProtection="1">
      <alignment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10" xfId="1" applyFont="1" applyFill="1" applyBorder="1" applyAlignment="1">
      <alignment horizontal="center"/>
    </xf>
    <xf numFmtId="176" fontId="4" fillId="0" borderId="11" xfId="1" applyFont="1" applyFill="1" applyBorder="1" applyAlignment="1">
      <alignment horizontal="center"/>
    </xf>
    <xf numFmtId="37" fontId="4" fillId="0" borderId="7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right" vertical="center"/>
    </xf>
    <xf numFmtId="37" fontId="4" fillId="0" borderId="12" xfId="1" applyNumberFormat="1" applyFont="1" applyFill="1" applyBorder="1" applyAlignment="1" applyProtection="1">
      <alignment horizontal="right" vertical="center"/>
    </xf>
    <xf numFmtId="37" fontId="4" fillId="0" borderId="12" xfId="1" applyNumberFormat="1" applyFont="1" applyFill="1" applyBorder="1" applyAlignment="1" applyProtection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14" xfId="1" applyNumberFormat="1" applyFont="1" applyFill="1" applyBorder="1" applyProtection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16" xfId="1" applyNumberFormat="1" applyFont="1" applyFill="1" applyBorder="1" applyAlignment="1" applyProtection="1">
      <alignment horizontal="center" vertical="center"/>
    </xf>
    <xf numFmtId="37" fontId="4" fillId="0" borderId="7" xfId="1" applyNumberFormat="1" applyFont="1" applyFill="1" applyBorder="1" applyAlignment="1" applyProtection="1">
      <alignment horizontal="center"/>
    </xf>
    <xf numFmtId="176" fontId="4" fillId="0" borderId="17" xfId="1" applyFont="1" applyFill="1" applyBorder="1">
      <alignment vertical="center"/>
    </xf>
    <xf numFmtId="176" fontId="4" fillId="0" borderId="18" xfId="1" applyFont="1" applyFill="1" applyBorder="1">
      <alignment vertical="center"/>
    </xf>
    <xf numFmtId="176" fontId="4" fillId="0" borderId="19" xfId="1" applyFont="1" applyFill="1" applyBorder="1">
      <alignment vertical="center"/>
    </xf>
    <xf numFmtId="176" fontId="4" fillId="0" borderId="20" xfId="1" applyFont="1" applyFill="1" applyBorder="1">
      <alignment vertical="center"/>
    </xf>
    <xf numFmtId="176" fontId="4" fillId="0" borderId="21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6" fontId="4" fillId="0" borderId="23" xfId="1" applyFont="1" applyFill="1" applyBorder="1">
      <alignment vertical="center"/>
    </xf>
    <xf numFmtId="176" fontId="4" fillId="0" borderId="24" xfId="1" applyFont="1" applyFill="1" applyBorder="1">
      <alignment vertical="center"/>
    </xf>
    <xf numFmtId="176" fontId="1" fillId="0" borderId="0" xfId="1" applyFill="1">
      <alignment vertical="center"/>
    </xf>
    <xf numFmtId="176" fontId="10" fillId="0" borderId="0" xfId="1" applyFont="1" applyFill="1" applyAlignment="1">
      <alignment vertical="center"/>
    </xf>
    <xf numFmtId="176" fontId="8" fillId="0" borderId="0" xfId="1" applyFont="1" applyFill="1">
      <alignment vertical="center"/>
    </xf>
    <xf numFmtId="37" fontId="8" fillId="0" borderId="0" xfId="1" applyNumberFormat="1" applyFont="1" applyFill="1" applyAlignment="1" applyProtection="1">
      <alignment horizontal="centerContinuous"/>
    </xf>
    <xf numFmtId="37" fontId="8" fillId="0" borderId="0" xfId="1" applyNumberFormat="1" applyFont="1" applyFill="1" applyProtection="1">
      <alignment vertical="center"/>
    </xf>
    <xf numFmtId="37" fontId="8" fillId="0" borderId="0" xfId="1" applyNumberFormat="1" applyFont="1" applyFill="1" applyAlignment="1" applyProtection="1">
      <alignment horizontal="right" vertical="center"/>
    </xf>
    <xf numFmtId="176" fontId="4" fillId="0" borderId="25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7" xfId="1" applyFont="1" applyFill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9" xfId="1" applyFont="1" applyFill="1" applyBorder="1">
      <alignment vertical="center"/>
    </xf>
    <xf numFmtId="176" fontId="4" fillId="0" borderId="30" xfId="1" applyFont="1" applyFill="1" applyBorder="1">
      <alignment vertical="center"/>
    </xf>
    <xf numFmtId="176" fontId="4" fillId="0" borderId="31" xfId="1" applyFont="1" applyFill="1" applyBorder="1">
      <alignment vertical="center"/>
    </xf>
    <xf numFmtId="176" fontId="4" fillId="0" borderId="32" xfId="1" applyFont="1" applyFill="1" applyBorder="1">
      <alignment vertical="center"/>
    </xf>
    <xf numFmtId="176" fontId="4" fillId="0" borderId="14" xfId="1" applyFont="1" applyFill="1" applyBorder="1">
      <alignment vertical="center"/>
    </xf>
    <xf numFmtId="176" fontId="4" fillId="0" borderId="33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6" fontId="4" fillId="0" borderId="35" xfId="1" applyFont="1" applyFill="1" applyBorder="1">
      <alignment vertical="center"/>
    </xf>
    <xf numFmtId="176" fontId="9" fillId="0" borderId="36" xfId="0" applyNumberFormat="1" applyFont="1" applyFill="1" applyBorder="1" applyAlignment="1"/>
    <xf numFmtId="176" fontId="9" fillId="0" borderId="37" xfId="0" applyNumberFormat="1" applyFont="1" applyFill="1" applyBorder="1" applyAlignment="1"/>
    <xf numFmtId="177" fontId="4" fillId="0" borderId="30" xfId="1" applyNumberFormat="1" applyFont="1" applyFill="1" applyBorder="1" applyAlignment="1">
      <alignment horizontal="right"/>
    </xf>
    <xf numFmtId="177" fontId="4" fillId="0" borderId="38" xfId="1" applyNumberFormat="1" applyFont="1" applyFill="1" applyBorder="1" applyAlignment="1">
      <alignment horizontal="right"/>
    </xf>
    <xf numFmtId="177" fontId="4" fillId="0" borderId="39" xfId="1" applyNumberFormat="1" applyFont="1" applyFill="1" applyBorder="1" applyAlignment="1">
      <alignment horizontal="right"/>
    </xf>
    <xf numFmtId="176" fontId="9" fillId="0" borderId="40" xfId="0" applyNumberFormat="1" applyFont="1" applyFill="1" applyBorder="1" applyAlignment="1"/>
    <xf numFmtId="176" fontId="9" fillId="0" borderId="41" xfId="0" applyNumberFormat="1" applyFont="1" applyFill="1" applyBorder="1" applyAlignment="1"/>
    <xf numFmtId="177" fontId="4" fillId="0" borderId="31" xfId="1" applyNumberFormat="1" applyFont="1" applyFill="1" applyBorder="1" applyAlignment="1">
      <alignment horizontal="right"/>
    </xf>
    <xf numFmtId="177" fontId="4" fillId="0" borderId="42" xfId="1" applyNumberFormat="1" applyFont="1" applyFill="1" applyBorder="1" applyAlignment="1">
      <alignment horizontal="right"/>
    </xf>
    <xf numFmtId="177" fontId="4" fillId="0" borderId="43" xfId="1" applyNumberFormat="1" applyFont="1" applyFill="1" applyBorder="1" applyAlignment="1">
      <alignment horizontal="right"/>
    </xf>
    <xf numFmtId="177" fontId="4" fillId="0" borderId="32" xfId="1" applyNumberFormat="1" applyFont="1" applyFill="1" applyBorder="1" applyAlignment="1">
      <alignment horizontal="right"/>
    </xf>
    <xf numFmtId="177" fontId="4" fillId="0" borderId="44" xfId="1" applyNumberFormat="1" applyFont="1" applyFill="1" applyBorder="1" applyAlignment="1">
      <alignment horizontal="right"/>
    </xf>
    <xf numFmtId="177" fontId="4" fillId="0" borderId="45" xfId="1" applyNumberFormat="1" applyFont="1" applyFill="1" applyBorder="1" applyAlignment="1">
      <alignment horizontal="right"/>
    </xf>
    <xf numFmtId="176" fontId="9" fillId="0" borderId="46" xfId="0" applyNumberFormat="1" applyFont="1" applyFill="1" applyBorder="1" applyAlignment="1"/>
    <xf numFmtId="176" fontId="9" fillId="0" borderId="47" xfId="0" applyNumberFormat="1" applyFont="1" applyFill="1" applyBorder="1" applyAlignment="1"/>
    <xf numFmtId="176" fontId="4" fillId="0" borderId="48" xfId="1" applyFont="1" applyFill="1" applyBorder="1" applyAlignment="1"/>
    <xf numFmtId="177" fontId="4" fillId="0" borderId="33" xfId="1" applyNumberFormat="1" applyFont="1" applyFill="1" applyBorder="1" applyAlignment="1">
      <alignment horizontal="right"/>
    </xf>
    <xf numFmtId="177" fontId="4" fillId="0" borderId="48" xfId="1" applyNumberFormat="1" applyFont="1" applyFill="1" applyBorder="1" applyAlignment="1">
      <alignment horizontal="right"/>
    </xf>
    <xf numFmtId="177" fontId="4" fillId="0" borderId="49" xfId="1" applyNumberFormat="1" applyFont="1" applyFill="1" applyBorder="1" applyAlignment="1">
      <alignment horizontal="right"/>
    </xf>
    <xf numFmtId="176" fontId="4" fillId="0" borderId="50" xfId="1" applyFont="1" applyFill="1" applyBorder="1" applyAlignment="1"/>
    <xf numFmtId="177" fontId="4" fillId="0" borderId="51" xfId="1" applyNumberFormat="1" applyFont="1" applyFill="1" applyBorder="1" applyAlignment="1">
      <alignment horizontal="right"/>
    </xf>
    <xf numFmtId="177" fontId="4" fillId="0" borderId="50" xfId="1" applyNumberFormat="1" applyFont="1" applyFill="1" applyBorder="1" applyAlignment="1">
      <alignment horizontal="right"/>
    </xf>
    <xf numFmtId="177" fontId="4" fillId="0" borderId="52" xfId="1" applyNumberFormat="1" applyFont="1" applyFill="1" applyBorder="1" applyAlignment="1">
      <alignment horizontal="right"/>
    </xf>
    <xf numFmtId="176" fontId="9" fillId="0" borderId="54" xfId="0" applyNumberFormat="1" applyFont="1" applyFill="1" applyBorder="1" applyAlignment="1"/>
    <xf numFmtId="176" fontId="9" fillId="0" borderId="55" xfId="0" applyNumberFormat="1" applyFont="1" applyFill="1" applyBorder="1" applyAlignment="1"/>
    <xf numFmtId="177" fontId="4" fillId="0" borderId="56" xfId="1" applyNumberFormat="1" applyFont="1" applyFill="1" applyBorder="1" applyAlignment="1">
      <alignment horizontal="right"/>
    </xf>
    <xf numFmtId="177" fontId="4" fillId="0" borderId="57" xfId="1" applyNumberFormat="1" applyFont="1" applyFill="1" applyBorder="1" applyAlignment="1">
      <alignment horizontal="right"/>
    </xf>
    <xf numFmtId="177" fontId="4" fillId="0" borderId="58" xfId="1" applyNumberFormat="1" applyFont="1" applyFill="1" applyBorder="1" applyAlignment="1">
      <alignment horizontal="right"/>
    </xf>
    <xf numFmtId="176" fontId="4" fillId="0" borderId="59" xfId="1" applyFont="1" applyFill="1" applyBorder="1" applyAlignment="1"/>
    <xf numFmtId="176" fontId="4" fillId="0" borderId="8" xfId="1" applyFont="1" applyFill="1" applyBorder="1" applyAlignment="1"/>
    <xf numFmtId="176" fontId="4" fillId="0" borderId="10" xfId="1" applyFont="1" applyFill="1" applyBorder="1" applyAlignment="1"/>
    <xf numFmtId="176" fontId="4" fillId="0" borderId="60" xfId="1" applyFont="1" applyFill="1" applyBorder="1" applyAlignment="1"/>
    <xf numFmtId="176" fontId="4" fillId="0" borderId="20" xfId="1" applyFont="1" applyFill="1" applyBorder="1" applyAlignment="1"/>
    <xf numFmtId="176" fontId="4" fillId="0" borderId="42" xfId="1" applyFont="1" applyFill="1" applyBorder="1" applyAlignment="1"/>
    <xf numFmtId="176" fontId="4" fillId="0" borderId="61" xfId="1" applyFont="1" applyFill="1" applyBorder="1" applyAlignment="1"/>
    <xf numFmtId="176" fontId="4" fillId="0" borderId="62" xfId="1" applyFont="1" applyFill="1" applyBorder="1" applyAlignment="1"/>
    <xf numFmtId="176" fontId="4" fillId="0" borderId="63" xfId="1" applyFont="1" applyFill="1" applyBorder="1" applyAlignment="1"/>
    <xf numFmtId="176" fontId="4" fillId="0" borderId="64" xfId="1" applyFont="1" applyFill="1" applyBorder="1" applyAlignment="1"/>
    <xf numFmtId="176" fontId="4" fillId="0" borderId="65" xfId="1" applyFont="1" applyFill="1" applyBorder="1" applyAlignment="1"/>
    <xf numFmtId="176" fontId="4" fillId="0" borderId="66" xfId="1" applyFont="1" applyFill="1" applyBorder="1" applyAlignment="1"/>
    <xf numFmtId="176" fontId="4" fillId="0" borderId="67" xfId="1" applyFont="1" applyFill="1" applyBorder="1" applyAlignment="1"/>
    <xf numFmtId="176" fontId="4" fillId="0" borderId="68" xfId="1" applyFont="1" applyFill="1" applyBorder="1" applyAlignment="1"/>
    <xf numFmtId="176" fontId="4" fillId="0" borderId="69" xfId="1" applyFont="1" applyFill="1" applyBorder="1" applyAlignment="1"/>
    <xf numFmtId="176" fontId="4" fillId="0" borderId="70" xfId="1" applyFont="1" applyFill="1" applyBorder="1" applyAlignment="1"/>
    <xf numFmtId="176" fontId="4" fillId="0" borderId="48" xfId="1" applyNumberFormat="1" applyFont="1" applyFill="1" applyBorder="1" applyAlignment="1"/>
    <xf numFmtId="176" fontId="9" fillId="0" borderId="74" xfId="0" applyNumberFormat="1" applyFont="1" applyFill="1" applyBorder="1" applyAlignment="1"/>
    <xf numFmtId="176" fontId="9" fillId="0" borderId="75" xfId="0" applyNumberFormat="1" applyFont="1" applyFill="1" applyBorder="1" applyAlignment="1"/>
    <xf numFmtId="176" fontId="9" fillId="0" borderId="76" xfId="0" applyNumberFormat="1" applyFont="1" applyFill="1" applyBorder="1" applyAlignment="1"/>
    <xf numFmtId="176" fontId="4" fillId="0" borderId="77" xfId="1" applyFont="1" applyFill="1" applyBorder="1" applyAlignment="1"/>
    <xf numFmtId="176" fontId="4" fillId="0" borderId="77" xfId="1" applyNumberFormat="1" applyFont="1" applyFill="1" applyBorder="1" applyAlignment="1"/>
    <xf numFmtId="176" fontId="4" fillId="0" borderId="78" xfId="1" applyFont="1" applyFill="1" applyBorder="1" applyAlignment="1"/>
    <xf numFmtId="37" fontId="11" fillId="0" borderId="0" xfId="1" applyNumberFormat="1" applyFont="1" applyFill="1" applyProtection="1">
      <alignment vertical="center"/>
    </xf>
    <xf numFmtId="176" fontId="4" fillId="0" borderId="38" xfId="1" applyFont="1" applyFill="1" applyBorder="1" applyAlignment="1"/>
    <xf numFmtId="176" fontId="4" fillId="0" borderId="44" xfId="1" applyFont="1" applyFill="1" applyBorder="1" applyAlignment="1"/>
    <xf numFmtId="176" fontId="4" fillId="0" borderId="73" xfId="1" applyFont="1" applyFill="1" applyBorder="1" applyAlignment="1"/>
    <xf numFmtId="176" fontId="9" fillId="0" borderId="30" xfId="0" applyNumberFormat="1" applyFont="1" applyFill="1" applyBorder="1" applyAlignment="1"/>
    <xf numFmtId="176" fontId="9" fillId="0" borderId="38" xfId="0" applyNumberFormat="1" applyFont="1" applyFill="1" applyBorder="1" applyAlignment="1"/>
    <xf numFmtId="176" fontId="9" fillId="0" borderId="72" xfId="0" applyNumberFormat="1" applyFont="1" applyFill="1" applyBorder="1" applyAlignment="1"/>
    <xf numFmtId="176" fontId="9" fillId="0" borderId="42" xfId="0" applyNumberFormat="1" applyFont="1" applyFill="1" applyBorder="1" applyAlignment="1"/>
    <xf numFmtId="176" fontId="9" fillId="0" borderId="31" xfId="0" applyNumberFormat="1" applyFont="1" applyFill="1" applyBorder="1" applyAlignment="1"/>
    <xf numFmtId="176" fontId="9" fillId="0" borderId="53" xfId="0" applyNumberFormat="1" applyFont="1" applyFill="1" applyBorder="1" applyAlignment="1"/>
    <xf numFmtId="176" fontId="9" fillId="0" borderId="57" xfId="0" applyNumberFormat="1" applyFont="1" applyFill="1" applyBorder="1" applyAlignment="1"/>
    <xf numFmtId="176" fontId="9" fillId="0" borderId="71" xfId="0" applyNumberFormat="1" applyFont="1" applyFill="1" applyBorder="1" applyAlignment="1"/>
    <xf numFmtId="176" fontId="9" fillId="0" borderId="18" xfId="0" applyNumberFormat="1" applyFont="1" applyFill="1" applyBorder="1" applyAlignment="1"/>
    <xf numFmtId="176" fontId="9" fillId="0" borderId="20" xfId="0" applyNumberFormat="1" applyFont="1" applyFill="1" applyBorder="1" applyAlignment="1"/>
  </cellXfs>
  <cellStyles count="2">
    <cellStyle name="標準" xfId="0" builtinId="0"/>
    <cellStyle name="標準_徴収実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M39"/>
  <sheetViews>
    <sheetView view="pageBreakPreview" zoomScale="60" zoomScaleNormal="100" workbookViewId="0">
      <pane xSplit="2" ySplit="8" topLeftCell="C24" activePane="bottomRight" state="frozen"/>
      <selection activeCell="C9" sqref="C9"/>
      <selection pane="topRight" activeCell="C9" sqref="C9"/>
      <selection pane="bottomLeft" activeCell="C9" sqref="C9"/>
      <selection pane="bottomRight" activeCell="E13" sqref="E1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53" t="s">
        <v>394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54" customFormat="1" ht="24.95" customHeight="1" thickBot="1" x14ac:dyDescent="0.25">
      <c r="C3" s="54" t="s">
        <v>184</v>
      </c>
      <c r="D3" s="8" t="s">
        <v>0</v>
      </c>
      <c r="E3" s="55"/>
      <c r="F3" s="56"/>
      <c r="G3" s="56"/>
      <c r="H3" s="56"/>
      <c r="I3" s="56"/>
      <c r="J3" s="56"/>
      <c r="L3" s="56"/>
      <c r="N3" s="57" t="s">
        <v>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</v>
      </c>
      <c r="D8" s="41" t="s">
        <v>25</v>
      </c>
      <c r="E8" s="41" t="s">
        <v>26</v>
      </c>
      <c r="F8" s="41" t="s">
        <v>27</v>
      </c>
      <c r="G8" s="41" t="s">
        <v>28</v>
      </c>
      <c r="H8" s="41" t="s">
        <v>29</v>
      </c>
      <c r="I8" s="41" t="s">
        <v>30</v>
      </c>
      <c r="J8" s="41" t="s">
        <v>31</v>
      </c>
      <c r="K8" s="41" t="s">
        <v>32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2">
        <v>83226295</v>
      </c>
      <c r="D9" s="122">
        <v>4939466</v>
      </c>
      <c r="E9" s="122">
        <v>88165761</v>
      </c>
      <c r="F9" s="122">
        <v>2163379</v>
      </c>
      <c r="G9" s="122">
        <v>0</v>
      </c>
      <c r="H9" s="122">
        <v>82151516</v>
      </c>
      <c r="I9" s="122">
        <v>1193498</v>
      </c>
      <c r="J9" s="122">
        <v>83345014</v>
      </c>
      <c r="K9" s="122">
        <v>2156889</v>
      </c>
      <c r="L9" s="72">
        <f>IF(C9&gt;0,ROUND(H9/C9*100,1),"-")</f>
        <v>98.7</v>
      </c>
      <c r="M9" s="73">
        <f t="shared" ref="L9:N31" si="0">IF(D9&gt;0,ROUND(I9/D9*100,1),"-")</f>
        <v>24.2</v>
      </c>
      <c r="N9" s="74">
        <f t="shared" si="0"/>
        <v>94.5</v>
      </c>
    </row>
    <row r="10" spans="1:247" s="21" customFormat="1" ht="24.95" customHeight="1" x14ac:dyDescent="0.2">
      <c r="A10" s="46">
        <v>2</v>
      </c>
      <c r="B10" s="47" t="s">
        <v>34</v>
      </c>
      <c r="C10" s="103">
        <v>17946973</v>
      </c>
      <c r="D10" s="103">
        <v>1945461</v>
      </c>
      <c r="E10" s="103">
        <v>19892434</v>
      </c>
      <c r="F10" s="103">
        <v>235567</v>
      </c>
      <c r="G10" s="103">
        <v>0</v>
      </c>
      <c r="H10" s="103">
        <v>17622393</v>
      </c>
      <c r="I10" s="103">
        <v>420578</v>
      </c>
      <c r="J10" s="103">
        <v>18042971</v>
      </c>
      <c r="K10" s="103">
        <v>234154</v>
      </c>
      <c r="L10" s="77">
        <f t="shared" si="0"/>
        <v>98.2</v>
      </c>
      <c r="M10" s="78">
        <f t="shared" si="0"/>
        <v>21.6</v>
      </c>
      <c r="N10" s="79">
        <f t="shared" si="0"/>
        <v>90.7</v>
      </c>
    </row>
    <row r="11" spans="1:247" s="21" customFormat="1" ht="24.95" customHeight="1" x14ac:dyDescent="0.2">
      <c r="A11" s="46">
        <v>3</v>
      </c>
      <c r="B11" s="47" t="s">
        <v>35</v>
      </c>
      <c r="C11" s="103">
        <v>20648425</v>
      </c>
      <c r="D11" s="103">
        <v>1632114</v>
      </c>
      <c r="E11" s="103">
        <v>22280539</v>
      </c>
      <c r="F11" s="103">
        <v>342063</v>
      </c>
      <c r="G11" s="103">
        <v>0</v>
      </c>
      <c r="H11" s="103">
        <v>20354406</v>
      </c>
      <c r="I11" s="103">
        <v>273192</v>
      </c>
      <c r="J11" s="103">
        <v>20627598</v>
      </c>
      <c r="K11" s="103">
        <v>340770</v>
      </c>
      <c r="L11" s="77">
        <f t="shared" si="0"/>
        <v>98.6</v>
      </c>
      <c r="M11" s="78">
        <f t="shared" si="0"/>
        <v>16.7</v>
      </c>
      <c r="N11" s="79">
        <f t="shared" si="0"/>
        <v>92.6</v>
      </c>
    </row>
    <row r="12" spans="1:247" s="21" customFormat="1" ht="24.95" customHeight="1" x14ac:dyDescent="0.2">
      <c r="A12" s="46">
        <v>4</v>
      </c>
      <c r="B12" s="47" t="s">
        <v>36</v>
      </c>
      <c r="C12" s="103">
        <v>16046399</v>
      </c>
      <c r="D12" s="103">
        <v>713455</v>
      </c>
      <c r="E12" s="103">
        <v>16759854</v>
      </c>
      <c r="F12" s="103">
        <v>274480</v>
      </c>
      <c r="G12" s="103">
        <v>0</v>
      </c>
      <c r="H12" s="103">
        <v>15908583</v>
      </c>
      <c r="I12" s="103">
        <v>173200</v>
      </c>
      <c r="J12" s="103">
        <v>16081783</v>
      </c>
      <c r="K12" s="103">
        <v>273565</v>
      </c>
      <c r="L12" s="77">
        <f t="shared" si="0"/>
        <v>99.1</v>
      </c>
      <c r="M12" s="78">
        <f t="shared" si="0"/>
        <v>24.3</v>
      </c>
      <c r="N12" s="79">
        <f t="shared" si="0"/>
        <v>96</v>
      </c>
    </row>
    <row r="13" spans="1:247" s="21" customFormat="1" ht="24.95" customHeight="1" x14ac:dyDescent="0.2">
      <c r="A13" s="46">
        <v>5</v>
      </c>
      <c r="B13" s="47" t="s">
        <v>37</v>
      </c>
      <c r="C13" s="103">
        <v>13247488</v>
      </c>
      <c r="D13" s="103">
        <v>1104469</v>
      </c>
      <c r="E13" s="103">
        <v>14351957</v>
      </c>
      <c r="F13" s="103">
        <v>210747</v>
      </c>
      <c r="G13" s="103">
        <v>0</v>
      </c>
      <c r="H13" s="103">
        <v>12999953</v>
      </c>
      <c r="I13" s="103">
        <v>296389</v>
      </c>
      <c r="J13" s="103">
        <v>13296342</v>
      </c>
      <c r="K13" s="103">
        <v>209061</v>
      </c>
      <c r="L13" s="77">
        <f t="shared" si="0"/>
        <v>98.1</v>
      </c>
      <c r="M13" s="78">
        <f t="shared" si="0"/>
        <v>26.8</v>
      </c>
      <c r="N13" s="79">
        <f t="shared" si="0"/>
        <v>92.6</v>
      </c>
    </row>
    <row r="14" spans="1:247" s="21" customFormat="1" ht="24.95" customHeight="1" x14ac:dyDescent="0.2">
      <c r="A14" s="46">
        <v>6</v>
      </c>
      <c r="B14" s="47" t="s">
        <v>38</v>
      </c>
      <c r="C14" s="103">
        <v>12358205</v>
      </c>
      <c r="D14" s="103">
        <v>1442957</v>
      </c>
      <c r="E14" s="103">
        <v>13801162</v>
      </c>
      <c r="F14" s="103">
        <v>125119</v>
      </c>
      <c r="G14" s="103">
        <v>0</v>
      </c>
      <c r="H14" s="103">
        <v>11988683</v>
      </c>
      <c r="I14" s="103">
        <v>378758</v>
      </c>
      <c r="J14" s="103">
        <v>12367441</v>
      </c>
      <c r="K14" s="103">
        <v>124118</v>
      </c>
      <c r="L14" s="77">
        <f t="shared" si="0"/>
        <v>97</v>
      </c>
      <c r="M14" s="78">
        <f t="shared" si="0"/>
        <v>26.2</v>
      </c>
      <c r="N14" s="79">
        <f t="shared" si="0"/>
        <v>89.6</v>
      </c>
    </row>
    <row r="15" spans="1:247" s="21" customFormat="1" ht="24.95" customHeight="1" x14ac:dyDescent="0.2">
      <c r="A15" s="46">
        <v>7</v>
      </c>
      <c r="B15" s="47" t="s">
        <v>39</v>
      </c>
      <c r="C15" s="103">
        <v>26843609</v>
      </c>
      <c r="D15" s="103">
        <v>2495777</v>
      </c>
      <c r="E15" s="103">
        <v>29339386</v>
      </c>
      <c r="F15" s="103">
        <v>767799</v>
      </c>
      <c r="G15" s="103">
        <v>0</v>
      </c>
      <c r="H15" s="103">
        <v>26370716</v>
      </c>
      <c r="I15" s="103">
        <v>411906</v>
      </c>
      <c r="J15" s="103">
        <v>26782622</v>
      </c>
      <c r="K15" s="103">
        <v>766263</v>
      </c>
      <c r="L15" s="77">
        <f t="shared" si="0"/>
        <v>98.2</v>
      </c>
      <c r="M15" s="78">
        <f t="shared" si="0"/>
        <v>16.5</v>
      </c>
      <c r="N15" s="79">
        <f t="shared" si="0"/>
        <v>91.3</v>
      </c>
    </row>
    <row r="16" spans="1:247" s="21" customFormat="1" ht="24.95" customHeight="1" x14ac:dyDescent="0.2">
      <c r="A16" s="46">
        <v>8</v>
      </c>
      <c r="B16" s="47" t="s">
        <v>40</v>
      </c>
      <c r="C16" s="103">
        <v>11784970</v>
      </c>
      <c r="D16" s="103">
        <v>1074508</v>
      </c>
      <c r="E16" s="103">
        <v>12859478</v>
      </c>
      <c r="F16" s="103">
        <v>200236</v>
      </c>
      <c r="G16" s="103">
        <v>0</v>
      </c>
      <c r="H16" s="103">
        <v>11604918</v>
      </c>
      <c r="I16" s="103">
        <v>162473</v>
      </c>
      <c r="J16" s="103">
        <v>11767391</v>
      </c>
      <c r="K16" s="103">
        <v>199435</v>
      </c>
      <c r="L16" s="77">
        <f t="shared" si="0"/>
        <v>98.5</v>
      </c>
      <c r="M16" s="78">
        <f t="shared" si="0"/>
        <v>15.1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209</v>
      </c>
      <c r="C17" s="103">
        <v>9805500</v>
      </c>
      <c r="D17" s="103">
        <v>700372</v>
      </c>
      <c r="E17" s="103">
        <v>10505872</v>
      </c>
      <c r="F17" s="103">
        <v>124727</v>
      </c>
      <c r="G17" s="103">
        <v>0</v>
      </c>
      <c r="H17" s="103">
        <v>9689878</v>
      </c>
      <c r="I17" s="103">
        <v>161852</v>
      </c>
      <c r="J17" s="103">
        <v>9851730</v>
      </c>
      <c r="K17" s="103">
        <v>124727</v>
      </c>
      <c r="L17" s="77">
        <f>IF(C17&gt;0,ROUND(H17/C17*100,1),"-")</f>
        <v>98.8</v>
      </c>
      <c r="M17" s="78">
        <f>IF(D17&gt;0,ROUND(I17/D17*100,1),"-")</f>
        <v>23.1</v>
      </c>
      <c r="N17" s="79">
        <f>IF(E17&gt;0,ROUND(J17/E17*100,1),"-")</f>
        <v>93.8</v>
      </c>
    </row>
    <row r="18" spans="1:14" s="21" customFormat="1" ht="24.95" customHeight="1" x14ac:dyDescent="0.2">
      <c r="A18" s="46">
        <v>10</v>
      </c>
      <c r="B18" s="47" t="s">
        <v>206</v>
      </c>
      <c r="C18" s="103">
        <v>4371062</v>
      </c>
      <c r="D18" s="103">
        <v>475981</v>
      </c>
      <c r="E18" s="103">
        <v>4847043</v>
      </c>
      <c r="F18" s="103">
        <v>61500</v>
      </c>
      <c r="G18" s="103">
        <v>0</v>
      </c>
      <c r="H18" s="103">
        <v>4312796</v>
      </c>
      <c r="I18" s="103">
        <v>74475</v>
      </c>
      <c r="J18" s="103">
        <v>4387271</v>
      </c>
      <c r="K18" s="103">
        <v>61346</v>
      </c>
      <c r="L18" s="77">
        <f t="shared" si="0"/>
        <v>98.7</v>
      </c>
      <c r="M18" s="78">
        <f t="shared" si="0"/>
        <v>15.6</v>
      </c>
      <c r="N18" s="79">
        <f t="shared" si="0"/>
        <v>90.5</v>
      </c>
    </row>
    <row r="19" spans="1:14" s="21" customFormat="1" ht="24.95" customHeight="1" x14ac:dyDescent="0.2">
      <c r="A19" s="46">
        <v>11</v>
      </c>
      <c r="B19" s="47" t="s">
        <v>207</v>
      </c>
      <c r="C19" s="103">
        <v>18055839</v>
      </c>
      <c r="D19" s="103">
        <v>1912937</v>
      </c>
      <c r="E19" s="103">
        <v>19968776</v>
      </c>
      <c r="F19" s="103">
        <v>322074</v>
      </c>
      <c r="G19" s="103">
        <v>0</v>
      </c>
      <c r="H19" s="103">
        <v>17731468</v>
      </c>
      <c r="I19" s="103">
        <v>298714</v>
      </c>
      <c r="J19" s="103">
        <v>18030182</v>
      </c>
      <c r="K19" s="103">
        <v>320786</v>
      </c>
      <c r="L19" s="77">
        <f t="shared" si="0"/>
        <v>98.2</v>
      </c>
      <c r="M19" s="78">
        <f t="shared" si="0"/>
        <v>15.6</v>
      </c>
      <c r="N19" s="79">
        <f t="shared" si="0"/>
        <v>90.3</v>
      </c>
    </row>
    <row r="20" spans="1:14" s="21" customFormat="1" ht="24.95" customHeight="1" x14ac:dyDescent="0.2">
      <c r="A20" s="48">
        <v>12</v>
      </c>
      <c r="B20" s="49" t="s">
        <v>208</v>
      </c>
      <c r="C20" s="123">
        <v>6329490</v>
      </c>
      <c r="D20" s="123">
        <v>507652</v>
      </c>
      <c r="E20" s="123">
        <v>6837142</v>
      </c>
      <c r="F20" s="123">
        <v>87360</v>
      </c>
      <c r="G20" s="123">
        <v>0</v>
      </c>
      <c r="H20" s="123">
        <v>6234294</v>
      </c>
      <c r="I20" s="123">
        <v>104657</v>
      </c>
      <c r="J20" s="123">
        <v>6338951</v>
      </c>
      <c r="K20" s="123">
        <v>87171</v>
      </c>
      <c r="L20" s="80">
        <f t="shared" si="0"/>
        <v>98.5</v>
      </c>
      <c r="M20" s="81">
        <f t="shared" si="0"/>
        <v>20.6</v>
      </c>
      <c r="N20" s="82">
        <f t="shared" si="0"/>
        <v>92.7</v>
      </c>
    </row>
    <row r="21" spans="1:14" s="21" customFormat="1" ht="24.95" customHeight="1" x14ac:dyDescent="0.2">
      <c r="A21" s="46">
        <v>13</v>
      </c>
      <c r="B21" s="47" t="s">
        <v>339</v>
      </c>
      <c r="C21" s="103">
        <v>3066159</v>
      </c>
      <c r="D21" s="103">
        <v>557526</v>
      </c>
      <c r="E21" s="103">
        <v>3623685</v>
      </c>
      <c r="F21" s="103">
        <v>49099</v>
      </c>
      <c r="G21" s="103">
        <v>0</v>
      </c>
      <c r="H21" s="103">
        <v>2994769</v>
      </c>
      <c r="I21" s="103">
        <v>49861</v>
      </c>
      <c r="J21" s="103">
        <v>3044630</v>
      </c>
      <c r="K21" s="103">
        <v>48975</v>
      </c>
      <c r="L21" s="80">
        <f t="shared" si="0"/>
        <v>97.7</v>
      </c>
      <c r="M21" s="81">
        <f t="shared" si="0"/>
        <v>8.9</v>
      </c>
      <c r="N21" s="82">
        <f t="shared" si="0"/>
        <v>84</v>
      </c>
    </row>
    <row r="22" spans="1:14" s="21" customFormat="1" ht="24.95" customHeight="1" x14ac:dyDescent="0.2">
      <c r="A22" s="46">
        <v>14</v>
      </c>
      <c r="B22" s="50" t="s">
        <v>340</v>
      </c>
      <c r="C22" s="124">
        <v>8871583</v>
      </c>
      <c r="D22" s="124">
        <v>445137</v>
      </c>
      <c r="E22" s="124">
        <v>9316720</v>
      </c>
      <c r="F22" s="124">
        <v>115458</v>
      </c>
      <c r="G22" s="124">
        <v>0</v>
      </c>
      <c r="H22" s="124">
        <v>8794668</v>
      </c>
      <c r="I22" s="124">
        <v>123111</v>
      </c>
      <c r="J22" s="124">
        <v>8917779</v>
      </c>
      <c r="K22" s="124">
        <v>115112</v>
      </c>
      <c r="L22" s="80">
        <f t="shared" si="0"/>
        <v>99.1</v>
      </c>
      <c r="M22" s="81">
        <f t="shared" si="0"/>
        <v>27.7</v>
      </c>
      <c r="N22" s="82">
        <f t="shared" si="0"/>
        <v>95.7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252601997</v>
      </c>
      <c r="D23" s="85">
        <f t="shared" ref="D23:K23" si="1">SUM(D9:D22)</f>
        <v>19947812</v>
      </c>
      <c r="E23" s="85">
        <f t="shared" si="1"/>
        <v>272549809</v>
      </c>
      <c r="F23" s="85">
        <f t="shared" si="1"/>
        <v>5079608</v>
      </c>
      <c r="G23" s="85">
        <f t="shared" si="1"/>
        <v>0</v>
      </c>
      <c r="H23" s="85">
        <f t="shared" si="1"/>
        <v>248759041</v>
      </c>
      <c r="I23" s="85">
        <f t="shared" si="1"/>
        <v>4122664</v>
      </c>
      <c r="J23" s="85">
        <f t="shared" si="1"/>
        <v>252881705</v>
      </c>
      <c r="K23" s="85">
        <f t="shared" si="1"/>
        <v>5062372</v>
      </c>
      <c r="L23" s="86">
        <f t="shared" si="0"/>
        <v>98.5</v>
      </c>
      <c r="M23" s="87">
        <f t="shared" si="0"/>
        <v>20.7</v>
      </c>
      <c r="N23" s="88">
        <f t="shared" si="0"/>
        <v>92.8</v>
      </c>
    </row>
    <row r="24" spans="1:14" s="21" customFormat="1" ht="24.95" customHeight="1" x14ac:dyDescent="0.2">
      <c r="A24" s="44">
        <v>15</v>
      </c>
      <c r="B24" s="45" t="s">
        <v>41</v>
      </c>
      <c r="C24" s="125">
        <v>7431508</v>
      </c>
      <c r="D24" s="126">
        <v>197367</v>
      </c>
      <c r="E24" s="126">
        <v>7628875</v>
      </c>
      <c r="F24" s="126">
        <v>430278</v>
      </c>
      <c r="G24" s="126">
        <v>0</v>
      </c>
      <c r="H24" s="126">
        <v>7371577</v>
      </c>
      <c r="I24" s="126">
        <v>47471</v>
      </c>
      <c r="J24" s="126">
        <v>7419048</v>
      </c>
      <c r="K24" s="126">
        <v>430093</v>
      </c>
      <c r="L24" s="72">
        <f t="shared" si="0"/>
        <v>99.2</v>
      </c>
      <c r="M24" s="73">
        <f t="shared" si="0"/>
        <v>24.1</v>
      </c>
      <c r="N24" s="74">
        <f t="shared" si="0"/>
        <v>97.2</v>
      </c>
    </row>
    <row r="25" spans="1:14" s="21" customFormat="1" ht="24.95" customHeight="1" x14ac:dyDescent="0.2">
      <c r="A25" s="46">
        <v>16</v>
      </c>
      <c r="B25" s="47" t="s">
        <v>387</v>
      </c>
      <c r="C25" s="127">
        <v>2340645</v>
      </c>
      <c r="D25" s="128">
        <v>312398</v>
      </c>
      <c r="E25" s="128">
        <v>2653043</v>
      </c>
      <c r="F25" s="128">
        <v>22966</v>
      </c>
      <c r="G25" s="128">
        <v>0</v>
      </c>
      <c r="H25" s="128">
        <v>2285337</v>
      </c>
      <c r="I25" s="128">
        <v>44350</v>
      </c>
      <c r="J25" s="128">
        <v>2329687</v>
      </c>
      <c r="K25" s="128">
        <v>22775</v>
      </c>
      <c r="L25" s="77">
        <f t="shared" si="0"/>
        <v>97.6</v>
      </c>
      <c r="M25" s="78">
        <f t="shared" si="0"/>
        <v>14.2</v>
      </c>
      <c r="N25" s="79">
        <f t="shared" si="0"/>
        <v>87.8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1573025</v>
      </c>
      <c r="D26" s="128">
        <v>89685</v>
      </c>
      <c r="E26" s="128">
        <v>1662710</v>
      </c>
      <c r="F26" s="128">
        <v>8025</v>
      </c>
      <c r="G26" s="128">
        <v>0</v>
      </c>
      <c r="H26" s="128">
        <v>1546735</v>
      </c>
      <c r="I26" s="128">
        <v>17460</v>
      </c>
      <c r="J26" s="128">
        <v>1564195</v>
      </c>
      <c r="K26" s="128">
        <v>8009</v>
      </c>
      <c r="L26" s="77">
        <f t="shared" si="0"/>
        <v>98.3</v>
      </c>
      <c r="M26" s="78">
        <f t="shared" si="0"/>
        <v>19.5</v>
      </c>
      <c r="N26" s="79">
        <f t="shared" si="0"/>
        <v>94.1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2085022</v>
      </c>
      <c r="D27" s="128">
        <v>121051</v>
      </c>
      <c r="E27" s="128">
        <v>2206073</v>
      </c>
      <c r="F27" s="128">
        <v>102463</v>
      </c>
      <c r="G27" s="128">
        <v>0</v>
      </c>
      <c r="H27" s="128">
        <v>2066570</v>
      </c>
      <c r="I27" s="128">
        <v>18200</v>
      </c>
      <c r="J27" s="128">
        <v>2084770</v>
      </c>
      <c r="K27" s="128">
        <v>102463</v>
      </c>
      <c r="L27" s="77">
        <f t="shared" si="0"/>
        <v>99.1</v>
      </c>
      <c r="M27" s="78">
        <f t="shared" si="0"/>
        <v>15</v>
      </c>
      <c r="N27" s="79">
        <f t="shared" si="0"/>
        <v>94.5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4289603</v>
      </c>
      <c r="D28" s="128">
        <v>162383</v>
      </c>
      <c r="E28" s="128">
        <v>4451986</v>
      </c>
      <c r="F28" s="128">
        <v>77922</v>
      </c>
      <c r="G28" s="128">
        <v>0</v>
      </c>
      <c r="H28" s="128">
        <v>4251714</v>
      </c>
      <c r="I28" s="128">
        <v>25649</v>
      </c>
      <c r="J28" s="128">
        <v>4277363</v>
      </c>
      <c r="K28" s="128">
        <v>77766</v>
      </c>
      <c r="L28" s="77">
        <f t="shared" si="0"/>
        <v>99.1</v>
      </c>
      <c r="M28" s="78">
        <f t="shared" si="0"/>
        <v>15.8</v>
      </c>
      <c r="N28" s="79">
        <f t="shared" si="0"/>
        <v>96.1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4764077</v>
      </c>
      <c r="D29" s="128">
        <v>381497</v>
      </c>
      <c r="E29" s="128">
        <v>5145574</v>
      </c>
      <c r="F29" s="128">
        <v>55034</v>
      </c>
      <c r="G29" s="128">
        <v>0</v>
      </c>
      <c r="H29" s="128">
        <v>4689354</v>
      </c>
      <c r="I29" s="128">
        <v>72287</v>
      </c>
      <c r="J29" s="128">
        <v>4761641</v>
      </c>
      <c r="K29" s="128">
        <v>54648</v>
      </c>
      <c r="L29" s="77">
        <f t="shared" si="0"/>
        <v>98.4</v>
      </c>
      <c r="M29" s="78">
        <f t="shared" si="0"/>
        <v>18.899999999999999</v>
      </c>
      <c r="N29" s="79">
        <f t="shared" si="0"/>
        <v>92.5</v>
      </c>
    </row>
    <row r="30" spans="1:14" s="21" customFormat="1" ht="24.95" customHeight="1" x14ac:dyDescent="0.2">
      <c r="A30" s="46">
        <v>21</v>
      </c>
      <c r="B30" s="47" t="s">
        <v>46</v>
      </c>
      <c r="C30" s="129">
        <v>3678046</v>
      </c>
      <c r="D30" s="128">
        <v>117840</v>
      </c>
      <c r="E30" s="128">
        <v>3795886</v>
      </c>
      <c r="F30" s="128">
        <v>73801</v>
      </c>
      <c r="G30" s="128">
        <v>0</v>
      </c>
      <c r="H30" s="128">
        <v>3656891</v>
      </c>
      <c r="I30" s="128">
        <v>27686</v>
      </c>
      <c r="J30" s="128">
        <v>3684577</v>
      </c>
      <c r="K30" s="128">
        <v>73654</v>
      </c>
      <c r="L30" s="77">
        <f t="shared" si="0"/>
        <v>99.4</v>
      </c>
      <c r="M30" s="78">
        <f t="shared" si="0"/>
        <v>23.5</v>
      </c>
      <c r="N30" s="79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1416307</v>
      </c>
      <c r="D31" s="128">
        <v>88910</v>
      </c>
      <c r="E31" s="128">
        <v>1505217</v>
      </c>
      <c r="F31" s="128">
        <v>16418</v>
      </c>
      <c r="G31" s="128">
        <v>0</v>
      </c>
      <c r="H31" s="128">
        <v>1397597</v>
      </c>
      <c r="I31" s="128">
        <v>22996</v>
      </c>
      <c r="J31" s="128">
        <v>1420593</v>
      </c>
      <c r="K31" s="128">
        <v>16386</v>
      </c>
      <c r="L31" s="77">
        <f t="shared" si="0"/>
        <v>98.7</v>
      </c>
      <c r="M31" s="78">
        <f t="shared" si="0"/>
        <v>25.9</v>
      </c>
      <c r="N31" s="79">
        <f t="shared" si="0"/>
        <v>94.4</v>
      </c>
    </row>
    <row r="32" spans="1:14" s="21" customFormat="1" ht="24.95" customHeight="1" x14ac:dyDescent="0.2">
      <c r="A32" s="46">
        <v>23</v>
      </c>
      <c r="B32" s="47" t="s">
        <v>48</v>
      </c>
      <c r="C32" s="129">
        <v>4054462</v>
      </c>
      <c r="D32" s="128">
        <v>125310</v>
      </c>
      <c r="E32" s="128">
        <v>4179772</v>
      </c>
      <c r="F32" s="128">
        <v>35208</v>
      </c>
      <c r="G32" s="128">
        <v>0</v>
      </c>
      <c r="H32" s="128">
        <v>4015036</v>
      </c>
      <c r="I32" s="128">
        <v>47746</v>
      </c>
      <c r="J32" s="128">
        <v>4062782</v>
      </c>
      <c r="K32" s="128">
        <v>35109</v>
      </c>
      <c r="L32" s="77">
        <f t="shared" ref="L32:N36" si="2">IF(C32&gt;0,ROUND(H32/C32*100,1),"-")</f>
        <v>99</v>
      </c>
      <c r="M32" s="78">
        <f t="shared" si="2"/>
        <v>38.1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4815865</v>
      </c>
      <c r="D33" s="128">
        <v>621722</v>
      </c>
      <c r="E33" s="128">
        <v>5437587</v>
      </c>
      <c r="F33" s="128">
        <v>29464</v>
      </c>
      <c r="G33" s="128">
        <v>0</v>
      </c>
      <c r="H33" s="128">
        <v>4689658</v>
      </c>
      <c r="I33" s="128">
        <v>111698</v>
      </c>
      <c r="J33" s="128">
        <v>4801356</v>
      </c>
      <c r="K33" s="128">
        <v>29435</v>
      </c>
      <c r="L33" s="77">
        <f t="shared" si="2"/>
        <v>97.4</v>
      </c>
      <c r="M33" s="78">
        <f t="shared" si="2"/>
        <v>18</v>
      </c>
      <c r="N33" s="79">
        <f t="shared" si="2"/>
        <v>88.3</v>
      </c>
    </row>
    <row r="34" spans="1:14" s="21" customFormat="1" ht="24.95" customHeight="1" x14ac:dyDescent="0.2">
      <c r="A34" s="46">
        <v>25</v>
      </c>
      <c r="B34" s="51" t="s">
        <v>341</v>
      </c>
      <c r="C34" s="129">
        <v>1917426</v>
      </c>
      <c r="D34" s="128">
        <v>395004</v>
      </c>
      <c r="E34" s="128">
        <v>2312430</v>
      </c>
      <c r="F34" s="128">
        <v>109287</v>
      </c>
      <c r="G34" s="128">
        <v>0</v>
      </c>
      <c r="H34" s="128">
        <v>1879933</v>
      </c>
      <c r="I34" s="128">
        <v>88492</v>
      </c>
      <c r="J34" s="128">
        <v>1968425</v>
      </c>
      <c r="K34" s="128">
        <v>109210</v>
      </c>
      <c r="L34" s="77">
        <f t="shared" si="2"/>
        <v>98</v>
      </c>
      <c r="M34" s="78">
        <f t="shared" si="2"/>
        <v>22.4</v>
      </c>
      <c r="N34" s="79">
        <f t="shared" si="2"/>
        <v>85.1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38365986</v>
      </c>
      <c r="D35" s="85">
        <f t="shared" si="3"/>
        <v>2613167</v>
      </c>
      <c r="E35" s="85">
        <f t="shared" si="3"/>
        <v>40979153</v>
      </c>
      <c r="F35" s="85">
        <f t="shared" si="3"/>
        <v>960866</v>
      </c>
      <c r="G35" s="85">
        <f t="shared" si="3"/>
        <v>0</v>
      </c>
      <c r="H35" s="85">
        <f t="shared" si="3"/>
        <v>37850402</v>
      </c>
      <c r="I35" s="85">
        <f t="shared" si="3"/>
        <v>524035</v>
      </c>
      <c r="J35" s="85">
        <f t="shared" si="3"/>
        <v>38374437</v>
      </c>
      <c r="K35" s="85">
        <f t="shared" si="3"/>
        <v>959548</v>
      </c>
      <c r="L35" s="86">
        <f t="shared" si="2"/>
        <v>98.7</v>
      </c>
      <c r="M35" s="87">
        <f t="shared" si="2"/>
        <v>20.100000000000001</v>
      </c>
      <c r="N35" s="88">
        <f t="shared" si="2"/>
        <v>93.6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290967983</v>
      </c>
      <c r="D36" s="89">
        <f t="shared" si="4"/>
        <v>22560979</v>
      </c>
      <c r="E36" s="89">
        <f t="shared" si="4"/>
        <v>313528962</v>
      </c>
      <c r="F36" s="89">
        <f t="shared" si="4"/>
        <v>6040474</v>
      </c>
      <c r="G36" s="89">
        <f t="shared" si="4"/>
        <v>0</v>
      </c>
      <c r="H36" s="89">
        <f t="shared" si="4"/>
        <v>286609443</v>
      </c>
      <c r="I36" s="89">
        <f t="shared" si="4"/>
        <v>4646699</v>
      </c>
      <c r="J36" s="89">
        <f t="shared" si="4"/>
        <v>291256142</v>
      </c>
      <c r="K36" s="89">
        <f t="shared" si="4"/>
        <v>6021920</v>
      </c>
      <c r="L36" s="90">
        <f t="shared" si="2"/>
        <v>98.5</v>
      </c>
      <c r="M36" s="91">
        <f t="shared" si="2"/>
        <v>20.6</v>
      </c>
      <c r="N36" s="92">
        <f>IF(E36&gt;0,ROUND(J36/E36*100,1),"-")</f>
        <v>92.9</v>
      </c>
    </row>
    <row r="38" spans="1:14" x14ac:dyDescent="0.15">
      <c r="B38" s="1" t="s">
        <v>391</v>
      </c>
      <c r="C38" s="1">
        <v>290967983</v>
      </c>
      <c r="D38" s="1">
        <v>26590632</v>
      </c>
      <c r="E38" s="1">
        <v>317558615</v>
      </c>
      <c r="F38" s="1">
        <v>6040474</v>
      </c>
      <c r="G38" s="1">
        <v>0</v>
      </c>
      <c r="H38" s="1">
        <v>286609443</v>
      </c>
      <c r="I38" s="1">
        <v>4646699</v>
      </c>
      <c r="J38" s="1">
        <v>291256142</v>
      </c>
      <c r="K38" s="1">
        <v>6021920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-4029653</v>
      </c>
      <c r="E39" s="1">
        <f t="shared" si="5"/>
        <v>-4029653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  <colBreaks count="2" manualBreakCount="2">
    <brk id="14" min="2" max="59" man="1"/>
    <brk id="17" min="2" max="5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193</v>
      </c>
      <c r="D3" s="8" t="s">
        <v>361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109</v>
      </c>
      <c r="D8" s="41" t="s">
        <v>110</v>
      </c>
      <c r="E8" s="41" t="s">
        <v>111</v>
      </c>
      <c r="F8" s="41" t="s">
        <v>112</v>
      </c>
      <c r="G8" s="41" t="s">
        <v>113</v>
      </c>
      <c r="H8" s="41" t="s">
        <v>114</v>
      </c>
      <c r="I8" s="41" t="s">
        <v>115</v>
      </c>
      <c r="J8" s="41" t="s">
        <v>116</v>
      </c>
      <c r="K8" s="41" t="s">
        <v>117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10025736</v>
      </c>
      <c r="D9" s="130">
        <v>96055</v>
      </c>
      <c r="E9" s="130">
        <v>10121791</v>
      </c>
      <c r="F9" s="130">
        <v>1819107</v>
      </c>
      <c r="G9" s="115"/>
      <c r="H9" s="130">
        <v>9996064</v>
      </c>
      <c r="I9" s="130">
        <v>25116</v>
      </c>
      <c r="J9" s="130">
        <v>10021180</v>
      </c>
      <c r="K9" s="130">
        <v>1813650</v>
      </c>
      <c r="L9" s="72">
        <f t="shared" ref="L9:N31" si="0">IF(C9&gt;0,ROUND(H9/C9*100,1),"-")</f>
        <v>99.7</v>
      </c>
      <c r="M9" s="73">
        <f t="shared" si="0"/>
        <v>26.1</v>
      </c>
      <c r="N9" s="74">
        <f t="shared" si="0"/>
        <v>99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908767</v>
      </c>
      <c r="D10" s="93">
        <v>30223</v>
      </c>
      <c r="E10" s="93">
        <v>938990</v>
      </c>
      <c r="F10" s="93">
        <v>151398</v>
      </c>
      <c r="G10" s="116"/>
      <c r="H10" s="93">
        <v>903041</v>
      </c>
      <c r="I10" s="93">
        <v>4710</v>
      </c>
      <c r="J10" s="93">
        <v>907751</v>
      </c>
      <c r="K10" s="93">
        <v>150490</v>
      </c>
      <c r="L10" s="77">
        <f t="shared" si="0"/>
        <v>99.4</v>
      </c>
      <c r="M10" s="78">
        <f t="shared" si="0"/>
        <v>15.6</v>
      </c>
      <c r="N10" s="79">
        <f t="shared" si="0"/>
        <v>96.7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1553460</v>
      </c>
      <c r="D11" s="93">
        <v>31507</v>
      </c>
      <c r="E11" s="93">
        <v>1584967</v>
      </c>
      <c r="F11" s="93">
        <v>262836</v>
      </c>
      <c r="G11" s="116"/>
      <c r="H11" s="93">
        <v>1552678</v>
      </c>
      <c r="I11" s="93">
        <v>3804</v>
      </c>
      <c r="J11" s="93">
        <v>1556482</v>
      </c>
      <c r="K11" s="93">
        <v>262573</v>
      </c>
      <c r="L11" s="77">
        <f t="shared" si="0"/>
        <v>99.9</v>
      </c>
      <c r="M11" s="78">
        <f t="shared" si="0"/>
        <v>12.1</v>
      </c>
      <c r="N11" s="79">
        <f t="shared" si="0"/>
        <v>98.2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1126205</v>
      </c>
      <c r="D12" s="93">
        <v>2496</v>
      </c>
      <c r="E12" s="93">
        <v>1128701</v>
      </c>
      <c r="F12" s="93">
        <v>191335</v>
      </c>
      <c r="G12" s="116"/>
      <c r="H12" s="93">
        <v>1126149</v>
      </c>
      <c r="I12" s="93">
        <v>1562</v>
      </c>
      <c r="J12" s="93">
        <v>1127711</v>
      </c>
      <c r="K12" s="93">
        <v>191335</v>
      </c>
      <c r="L12" s="77">
        <f t="shared" si="0"/>
        <v>100</v>
      </c>
      <c r="M12" s="78">
        <f t="shared" si="0"/>
        <v>62.6</v>
      </c>
      <c r="N12" s="79">
        <f t="shared" si="0"/>
        <v>99.9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899560</v>
      </c>
      <c r="D13" s="93">
        <v>20273</v>
      </c>
      <c r="E13" s="93">
        <v>919833</v>
      </c>
      <c r="F13" s="93">
        <v>153516</v>
      </c>
      <c r="G13" s="116"/>
      <c r="H13" s="93">
        <v>892788</v>
      </c>
      <c r="I13" s="93">
        <v>7293</v>
      </c>
      <c r="J13" s="93">
        <v>900081</v>
      </c>
      <c r="K13" s="93">
        <v>152288</v>
      </c>
      <c r="L13" s="77">
        <f t="shared" si="0"/>
        <v>99.2</v>
      </c>
      <c r="M13" s="78">
        <f t="shared" si="0"/>
        <v>36</v>
      </c>
      <c r="N13" s="79">
        <f t="shared" si="0"/>
        <v>97.9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461639</v>
      </c>
      <c r="D14" s="93">
        <v>19136</v>
      </c>
      <c r="E14" s="93">
        <v>480775</v>
      </c>
      <c r="F14" s="93">
        <v>76984</v>
      </c>
      <c r="G14" s="116"/>
      <c r="H14" s="93">
        <v>457819</v>
      </c>
      <c r="I14" s="93">
        <v>4226</v>
      </c>
      <c r="J14" s="93">
        <v>462045</v>
      </c>
      <c r="K14" s="93">
        <v>76368</v>
      </c>
      <c r="L14" s="77">
        <f t="shared" si="0"/>
        <v>99.2</v>
      </c>
      <c r="M14" s="78">
        <f t="shared" si="0"/>
        <v>22.1</v>
      </c>
      <c r="N14" s="79">
        <f t="shared" si="0"/>
        <v>96.1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3281814</v>
      </c>
      <c r="D15" s="93">
        <v>27245</v>
      </c>
      <c r="E15" s="93">
        <v>3309059</v>
      </c>
      <c r="F15" s="93">
        <v>650938</v>
      </c>
      <c r="G15" s="116"/>
      <c r="H15" s="93">
        <v>3274613</v>
      </c>
      <c r="I15" s="93">
        <v>5470</v>
      </c>
      <c r="J15" s="93">
        <v>3280083</v>
      </c>
      <c r="K15" s="93">
        <v>649636</v>
      </c>
      <c r="L15" s="77">
        <f t="shared" si="0"/>
        <v>99.8</v>
      </c>
      <c r="M15" s="78">
        <f t="shared" si="0"/>
        <v>20.100000000000001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855788</v>
      </c>
      <c r="D16" s="93">
        <v>12071</v>
      </c>
      <c r="E16" s="93">
        <v>867859</v>
      </c>
      <c r="F16" s="93">
        <v>152396</v>
      </c>
      <c r="G16" s="116"/>
      <c r="H16" s="93">
        <v>852787</v>
      </c>
      <c r="I16" s="93">
        <v>3106</v>
      </c>
      <c r="J16" s="93">
        <v>855893</v>
      </c>
      <c r="K16" s="93">
        <v>151786</v>
      </c>
      <c r="L16" s="77">
        <f t="shared" si="0"/>
        <v>99.6</v>
      </c>
      <c r="M16" s="78">
        <f t="shared" si="0"/>
        <v>25.7</v>
      </c>
      <c r="N16" s="79">
        <f t="shared" si="0"/>
        <v>98.6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765198</v>
      </c>
      <c r="D17" s="93">
        <v>267</v>
      </c>
      <c r="E17" s="93">
        <v>765465</v>
      </c>
      <c r="F17" s="93">
        <v>124727</v>
      </c>
      <c r="G17" s="116"/>
      <c r="H17" s="93">
        <v>764826</v>
      </c>
      <c r="I17" s="93">
        <v>197</v>
      </c>
      <c r="J17" s="93">
        <v>765023</v>
      </c>
      <c r="K17" s="93">
        <v>124727</v>
      </c>
      <c r="L17" s="77">
        <f>IF(C17&gt;0,ROUND(H17/C17*100,1),"-")</f>
        <v>100</v>
      </c>
      <c r="M17" s="78">
        <f>IF(D17&gt;0,ROUND(I17/D17*100,1),"-")</f>
        <v>73.8</v>
      </c>
      <c r="N17" s="79">
        <f>IF(E17&gt;0,ROUND(J17/E17*100,1),"-")</f>
        <v>99.9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183062</v>
      </c>
      <c r="D18" s="93">
        <v>24</v>
      </c>
      <c r="E18" s="93">
        <v>183086</v>
      </c>
      <c r="F18" s="93">
        <v>30990</v>
      </c>
      <c r="G18" s="116"/>
      <c r="H18" s="93">
        <v>182662</v>
      </c>
      <c r="I18" s="93">
        <v>24</v>
      </c>
      <c r="J18" s="93">
        <v>182686</v>
      </c>
      <c r="K18" s="93">
        <v>30928</v>
      </c>
      <c r="L18" s="77">
        <f t="shared" si="0"/>
        <v>99.8</v>
      </c>
      <c r="M18" s="78">
        <f t="shared" si="0"/>
        <v>100</v>
      </c>
      <c r="N18" s="79">
        <f t="shared" si="0"/>
        <v>99.8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1355457</v>
      </c>
      <c r="D19" s="93">
        <v>22084</v>
      </c>
      <c r="E19" s="93">
        <v>1377541</v>
      </c>
      <c r="F19" s="93">
        <v>245554</v>
      </c>
      <c r="G19" s="116"/>
      <c r="H19" s="93">
        <v>1350388</v>
      </c>
      <c r="I19" s="93">
        <v>5310</v>
      </c>
      <c r="J19" s="93">
        <v>1355698</v>
      </c>
      <c r="K19" s="93">
        <v>244572</v>
      </c>
      <c r="L19" s="77">
        <f t="shared" si="0"/>
        <v>99.6</v>
      </c>
      <c r="M19" s="78">
        <f t="shared" si="0"/>
        <v>24</v>
      </c>
      <c r="N19" s="79">
        <f t="shared" si="0"/>
        <v>98.4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348565</v>
      </c>
      <c r="D20" s="93">
        <v>1138</v>
      </c>
      <c r="E20" s="93">
        <v>349703</v>
      </c>
      <c r="F20" s="93">
        <v>61914</v>
      </c>
      <c r="G20" s="116"/>
      <c r="H20" s="93">
        <v>348386</v>
      </c>
      <c r="I20" s="93">
        <v>422</v>
      </c>
      <c r="J20" s="93">
        <v>348808</v>
      </c>
      <c r="K20" s="93">
        <v>61852</v>
      </c>
      <c r="L20" s="80">
        <f t="shared" si="0"/>
        <v>99.9</v>
      </c>
      <c r="M20" s="81">
        <f t="shared" si="0"/>
        <v>37.1</v>
      </c>
      <c r="N20" s="82">
        <f t="shared" si="0"/>
        <v>99.7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195868</v>
      </c>
      <c r="D21" s="93">
        <v>14837</v>
      </c>
      <c r="E21" s="93">
        <v>210705</v>
      </c>
      <c r="F21" s="93">
        <v>36698</v>
      </c>
      <c r="G21" s="116"/>
      <c r="H21" s="93">
        <v>195643</v>
      </c>
      <c r="I21" s="93">
        <v>117</v>
      </c>
      <c r="J21" s="93">
        <v>195760</v>
      </c>
      <c r="K21" s="93">
        <v>36661</v>
      </c>
      <c r="L21" s="77">
        <f t="shared" si="0"/>
        <v>99.9</v>
      </c>
      <c r="M21" s="78">
        <f t="shared" si="0"/>
        <v>0.8</v>
      </c>
      <c r="N21" s="79">
        <f t="shared" si="0"/>
        <v>92.9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486841</v>
      </c>
      <c r="D22" s="94">
        <v>5429</v>
      </c>
      <c r="E22" s="94">
        <v>492270</v>
      </c>
      <c r="F22" s="94">
        <v>86630</v>
      </c>
      <c r="G22" s="117"/>
      <c r="H22" s="94">
        <v>485583</v>
      </c>
      <c r="I22" s="94">
        <v>1042</v>
      </c>
      <c r="J22" s="94">
        <v>486625</v>
      </c>
      <c r="K22" s="94">
        <v>86370</v>
      </c>
      <c r="L22" s="95">
        <f t="shared" si="0"/>
        <v>99.7</v>
      </c>
      <c r="M22" s="96">
        <f t="shared" si="0"/>
        <v>19.2</v>
      </c>
      <c r="N22" s="97">
        <f t="shared" si="0"/>
        <v>98.9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22447960</v>
      </c>
      <c r="D23" s="85">
        <f t="shared" ref="D23:K23" si="1">SUM(D9:D22)</f>
        <v>282785</v>
      </c>
      <c r="E23" s="85">
        <f t="shared" si="1"/>
        <v>22730745</v>
      </c>
      <c r="F23" s="85">
        <f t="shared" si="1"/>
        <v>4045023</v>
      </c>
      <c r="G23" s="118"/>
      <c r="H23" s="85">
        <f t="shared" si="1"/>
        <v>22383427</v>
      </c>
      <c r="I23" s="85">
        <f t="shared" si="1"/>
        <v>62399</v>
      </c>
      <c r="J23" s="85">
        <f t="shared" si="1"/>
        <v>22445826</v>
      </c>
      <c r="K23" s="85">
        <f t="shared" si="1"/>
        <v>4033236</v>
      </c>
      <c r="L23" s="86">
        <f t="shared" si="0"/>
        <v>99.7</v>
      </c>
      <c r="M23" s="87">
        <f t="shared" si="0"/>
        <v>22.1</v>
      </c>
      <c r="N23" s="88">
        <f t="shared" si="0"/>
        <v>98.7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2308314</v>
      </c>
      <c r="D24" s="71">
        <v>3862</v>
      </c>
      <c r="E24" s="71">
        <v>2312176</v>
      </c>
      <c r="F24" s="71">
        <v>410012</v>
      </c>
      <c r="G24" s="115"/>
      <c r="H24" s="71">
        <v>2307320</v>
      </c>
      <c r="I24" s="71">
        <v>690</v>
      </c>
      <c r="J24" s="71">
        <v>2308010</v>
      </c>
      <c r="K24" s="71">
        <v>409835</v>
      </c>
      <c r="L24" s="72">
        <f t="shared" si="0"/>
        <v>100</v>
      </c>
      <c r="M24" s="73">
        <f t="shared" si="0"/>
        <v>17.899999999999999</v>
      </c>
      <c r="N24" s="74">
        <f t="shared" si="0"/>
        <v>99.8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79196</v>
      </c>
      <c r="D25" s="76">
        <v>189</v>
      </c>
      <c r="E25" s="76">
        <v>79385</v>
      </c>
      <c r="F25" s="76">
        <v>13082</v>
      </c>
      <c r="G25" s="116"/>
      <c r="H25" s="76">
        <v>79090</v>
      </c>
      <c r="I25" s="76">
        <v>7</v>
      </c>
      <c r="J25" s="76">
        <v>79097</v>
      </c>
      <c r="K25" s="76">
        <v>13069</v>
      </c>
      <c r="L25" s="77">
        <f t="shared" si="0"/>
        <v>99.9</v>
      </c>
      <c r="M25" s="78">
        <f t="shared" si="0"/>
        <v>3.7</v>
      </c>
      <c r="N25" s="79">
        <f t="shared" si="0"/>
        <v>99.6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45370</v>
      </c>
      <c r="D26" s="76">
        <v>153</v>
      </c>
      <c r="E26" s="76">
        <v>45523</v>
      </c>
      <c r="F26" s="76">
        <v>8025</v>
      </c>
      <c r="G26" s="116"/>
      <c r="H26" s="76">
        <v>45298</v>
      </c>
      <c r="I26" s="76">
        <v>0</v>
      </c>
      <c r="J26" s="76">
        <v>45298</v>
      </c>
      <c r="K26" s="76">
        <v>8009</v>
      </c>
      <c r="L26" s="77">
        <f t="shared" si="0"/>
        <v>99.8</v>
      </c>
      <c r="M26" s="78">
        <f t="shared" si="0"/>
        <v>0</v>
      </c>
      <c r="N26" s="79">
        <f t="shared" si="0"/>
        <v>99.5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523931</v>
      </c>
      <c r="D27" s="76">
        <v>1</v>
      </c>
      <c r="E27" s="76">
        <v>523932</v>
      </c>
      <c r="F27" s="76">
        <v>102463</v>
      </c>
      <c r="G27" s="116"/>
      <c r="H27" s="76">
        <v>523908</v>
      </c>
      <c r="I27" s="76">
        <v>0</v>
      </c>
      <c r="J27" s="76">
        <v>523908</v>
      </c>
      <c r="K27" s="76">
        <v>102463</v>
      </c>
      <c r="L27" s="77">
        <f t="shared" si="0"/>
        <v>100</v>
      </c>
      <c r="M27" s="78">
        <f t="shared" si="0"/>
        <v>0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473186</v>
      </c>
      <c r="D28" s="76">
        <v>3259</v>
      </c>
      <c r="E28" s="76">
        <v>476445</v>
      </c>
      <c r="F28" s="76">
        <v>77922</v>
      </c>
      <c r="G28" s="116"/>
      <c r="H28" s="76">
        <v>472415</v>
      </c>
      <c r="I28" s="76">
        <v>260</v>
      </c>
      <c r="J28" s="76">
        <v>472675</v>
      </c>
      <c r="K28" s="76">
        <v>77766</v>
      </c>
      <c r="L28" s="77">
        <f t="shared" si="0"/>
        <v>99.8</v>
      </c>
      <c r="M28" s="78">
        <f t="shared" si="0"/>
        <v>8</v>
      </c>
      <c r="N28" s="79">
        <f t="shared" si="0"/>
        <v>99.2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207955</v>
      </c>
      <c r="D29" s="76">
        <v>4224</v>
      </c>
      <c r="E29" s="76">
        <v>212179</v>
      </c>
      <c r="F29" s="76">
        <v>36370</v>
      </c>
      <c r="G29" s="116"/>
      <c r="H29" s="76">
        <v>206410</v>
      </c>
      <c r="I29" s="76">
        <v>1276</v>
      </c>
      <c r="J29" s="76">
        <v>207686</v>
      </c>
      <c r="K29" s="76">
        <v>36115</v>
      </c>
      <c r="L29" s="77">
        <f t="shared" si="0"/>
        <v>99.3</v>
      </c>
      <c r="M29" s="78">
        <f t="shared" si="0"/>
        <v>30.2</v>
      </c>
      <c r="N29" s="79">
        <f t="shared" si="0"/>
        <v>97.9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377617</v>
      </c>
      <c r="D30" s="76">
        <v>127</v>
      </c>
      <c r="E30" s="76">
        <v>377744</v>
      </c>
      <c r="F30" s="76">
        <v>61694</v>
      </c>
      <c r="G30" s="116"/>
      <c r="H30" s="76">
        <v>376869</v>
      </c>
      <c r="I30" s="76">
        <v>29</v>
      </c>
      <c r="J30" s="76">
        <v>376898</v>
      </c>
      <c r="K30" s="76">
        <v>61571</v>
      </c>
      <c r="L30" s="77">
        <f t="shared" si="0"/>
        <v>99.8</v>
      </c>
      <c r="M30" s="78">
        <f t="shared" si="0"/>
        <v>22.8</v>
      </c>
      <c r="N30" s="79">
        <f t="shared" si="0"/>
        <v>99.8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70366</v>
      </c>
      <c r="D31" s="76">
        <v>10</v>
      </c>
      <c r="E31" s="76">
        <v>70376</v>
      </c>
      <c r="F31" s="76">
        <v>12395</v>
      </c>
      <c r="G31" s="116"/>
      <c r="H31" s="76">
        <v>70366</v>
      </c>
      <c r="I31" s="76">
        <v>10</v>
      </c>
      <c r="J31" s="76">
        <v>70376</v>
      </c>
      <c r="K31" s="76">
        <v>12395</v>
      </c>
      <c r="L31" s="77">
        <f t="shared" si="0"/>
        <v>100</v>
      </c>
      <c r="M31" s="78">
        <f t="shared" si="0"/>
        <v>100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129407</v>
      </c>
      <c r="D32" s="76">
        <v>1</v>
      </c>
      <c r="E32" s="76">
        <v>129408</v>
      </c>
      <c r="F32" s="76">
        <v>22888</v>
      </c>
      <c r="G32" s="116"/>
      <c r="H32" s="76">
        <v>129391</v>
      </c>
      <c r="I32" s="76">
        <v>0</v>
      </c>
      <c r="J32" s="76">
        <v>129391</v>
      </c>
      <c r="K32" s="76">
        <v>22888</v>
      </c>
      <c r="L32" s="77">
        <f t="shared" ref="L32:N36" si="2">IF(C32&gt;0,ROUND(H32/C32*100,1),"-")</f>
        <v>100</v>
      </c>
      <c r="M32" s="78">
        <f t="shared" si="2"/>
        <v>0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174883</v>
      </c>
      <c r="D33" s="76">
        <v>13375</v>
      </c>
      <c r="E33" s="76">
        <v>188258</v>
      </c>
      <c r="F33" s="76">
        <v>29464</v>
      </c>
      <c r="G33" s="116"/>
      <c r="H33" s="76">
        <v>174765</v>
      </c>
      <c r="I33" s="76">
        <v>430</v>
      </c>
      <c r="J33" s="76">
        <v>175195</v>
      </c>
      <c r="K33" s="76">
        <v>29435</v>
      </c>
      <c r="L33" s="77">
        <f t="shared" si="2"/>
        <v>99.9</v>
      </c>
      <c r="M33" s="78">
        <f t="shared" si="2"/>
        <v>3.2</v>
      </c>
      <c r="N33" s="79">
        <f t="shared" si="2"/>
        <v>93.1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123707</v>
      </c>
      <c r="D34" s="76">
        <v>142</v>
      </c>
      <c r="E34" s="76">
        <v>123849</v>
      </c>
      <c r="F34" s="76">
        <v>101557</v>
      </c>
      <c r="G34" s="116"/>
      <c r="H34" s="76">
        <v>123671</v>
      </c>
      <c r="I34" s="76">
        <v>108</v>
      </c>
      <c r="J34" s="76">
        <v>123779</v>
      </c>
      <c r="K34" s="76">
        <v>101557</v>
      </c>
      <c r="L34" s="77">
        <f t="shared" si="2"/>
        <v>100</v>
      </c>
      <c r="M34" s="78">
        <f t="shared" si="2"/>
        <v>76.099999999999994</v>
      </c>
      <c r="N34" s="79">
        <f t="shared" si="2"/>
        <v>99.9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4513932</v>
      </c>
      <c r="D35" s="85">
        <f t="shared" si="3"/>
        <v>25343</v>
      </c>
      <c r="E35" s="85">
        <f t="shared" si="3"/>
        <v>4539275</v>
      </c>
      <c r="F35" s="85">
        <f t="shared" si="3"/>
        <v>875872</v>
      </c>
      <c r="G35" s="119"/>
      <c r="H35" s="85">
        <f t="shared" si="3"/>
        <v>4509503</v>
      </c>
      <c r="I35" s="85">
        <f t="shared" si="3"/>
        <v>2810</v>
      </c>
      <c r="J35" s="85">
        <f t="shared" si="3"/>
        <v>4512313</v>
      </c>
      <c r="K35" s="85">
        <f t="shared" si="3"/>
        <v>875103</v>
      </c>
      <c r="L35" s="86">
        <f t="shared" si="2"/>
        <v>99.9</v>
      </c>
      <c r="M35" s="87">
        <f t="shared" si="2"/>
        <v>11.1</v>
      </c>
      <c r="N35" s="88">
        <f t="shared" si="2"/>
        <v>99.4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26961892</v>
      </c>
      <c r="D36" s="89">
        <f t="shared" si="4"/>
        <v>308128</v>
      </c>
      <c r="E36" s="89">
        <f t="shared" si="4"/>
        <v>27270020</v>
      </c>
      <c r="F36" s="89">
        <f t="shared" si="4"/>
        <v>4920895</v>
      </c>
      <c r="G36" s="120"/>
      <c r="H36" s="89">
        <f t="shared" si="4"/>
        <v>26892930</v>
      </c>
      <c r="I36" s="89">
        <f t="shared" si="4"/>
        <v>65209</v>
      </c>
      <c r="J36" s="89">
        <f t="shared" si="4"/>
        <v>26958139</v>
      </c>
      <c r="K36" s="89">
        <f t="shared" si="4"/>
        <v>4908339</v>
      </c>
      <c r="L36" s="90">
        <f t="shared" si="2"/>
        <v>99.7</v>
      </c>
      <c r="M36" s="91">
        <f t="shared" si="2"/>
        <v>21.2</v>
      </c>
      <c r="N36" s="92">
        <f t="shared" si="2"/>
        <v>98.9</v>
      </c>
    </row>
    <row r="38" spans="1:14" x14ac:dyDescent="0.15">
      <c r="B38" s="1" t="s">
        <v>391</v>
      </c>
      <c r="C38" s="1">
        <v>26961892</v>
      </c>
      <c r="D38" s="1">
        <v>308128</v>
      </c>
      <c r="E38" s="1">
        <v>27270020</v>
      </c>
      <c r="F38" s="1">
        <v>4920895</v>
      </c>
      <c r="G38" s="1">
        <v>0</v>
      </c>
      <c r="H38" s="1">
        <v>26892930</v>
      </c>
      <c r="I38" s="1">
        <v>65209</v>
      </c>
      <c r="J38" s="1">
        <v>26958139</v>
      </c>
      <c r="K38" s="1">
        <v>4908339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M39"/>
  <sheetViews>
    <sheetView view="pageBreakPreview" zoomScale="60" zoomScaleNormal="100" workbookViewId="0">
      <pane xSplit="2" ySplit="8" topLeftCell="C12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194</v>
      </c>
      <c r="D3" s="8" t="s">
        <v>118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119</v>
      </c>
      <c r="D8" s="41" t="s">
        <v>120</v>
      </c>
      <c r="E8" s="41" t="s">
        <v>121</v>
      </c>
      <c r="F8" s="41" t="s">
        <v>122</v>
      </c>
      <c r="G8" s="41" t="s">
        <v>123</v>
      </c>
      <c r="H8" s="41" t="s">
        <v>124</v>
      </c>
      <c r="I8" s="41" t="s">
        <v>125</v>
      </c>
      <c r="J8" s="41" t="s">
        <v>126</v>
      </c>
      <c r="K8" s="41" t="s">
        <v>127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34517990</v>
      </c>
      <c r="D9" s="130">
        <v>2402128</v>
      </c>
      <c r="E9" s="130">
        <v>36920118</v>
      </c>
      <c r="F9" s="130">
        <v>0</v>
      </c>
      <c r="G9" s="130">
        <v>0</v>
      </c>
      <c r="H9" s="130">
        <v>33949354</v>
      </c>
      <c r="I9" s="130">
        <v>641546</v>
      </c>
      <c r="J9" s="130">
        <v>34590900</v>
      </c>
      <c r="K9" s="130">
        <v>0</v>
      </c>
      <c r="L9" s="72">
        <f t="shared" ref="L9:N31" si="0">IF(C9&gt;0,ROUND(H9/C9*100,1),"-")</f>
        <v>98.4</v>
      </c>
      <c r="M9" s="73">
        <f t="shared" si="0"/>
        <v>26.7</v>
      </c>
      <c r="N9" s="74">
        <f t="shared" si="0"/>
        <v>93.7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8222599</v>
      </c>
      <c r="D10" s="93">
        <v>1108849</v>
      </c>
      <c r="E10" s="93">
        <v>9331448</v>
      </c>
      <c r="F10" s="93">
        <v>0</v>
      </c>
      <c r="G10" s="93">
        <v>0</v>
      </c>
      <c r="H10" s="93">
        <v>8037616</v>
      </c>
      <c r="I10" s="93">
        <v>254628</v>
      </c>
      <c r="J10" s="93">
        <v>8292244</v>
      </c>
      <c r="K10" s="93">
        <v>0</v>
      </c>
      <c r="L10" s="77">
        <f t="shared" si="0"/>
        <v>97.8</v>
      </c>
      <c r="M10" s="78">
        <f t="shared" si="0"/>
        <v>23</v>
      </c>
      <c r="N10" s="79">
        <f t="shared" si="0"/>
        <v>88.9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9639375</v>
      </c>
      <c r="D11" s="93">
        <v>873834</v>
      </c>
      <c r="E11" s="93">
        <v>10513209</v>
      </c>
      <c r="F11" s="93">
        <v>0</v>
      </c>
      <c r="G11" s="93">
        <v>0</v>
      </c>
      <c r="H11" s="93">
        <v>9483972</v>
      </c>
      <c r="I11" s="93">
        <v>130489</v>
      </c>
      <c r="J11" s="93">
        <v>9614461</v>
      </c>
      <c r="K11" s="93">
        <v>0</v>
      </c>
      <c r="L11" s="77">
        <f t="shared" si="0"/>
        <v>98.4</v>
      </c>
      <c r="M11" s="78">
        <f t="shared" si="0"/>
        <v>14.9</v>
      </c>
      <c r="N11" s="79">
        <f t="shared" si="0"/>
        <v>91.5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7713994</v>
      </c>
      <c r="D12" s="93">
        <v>393190</v>
      </c>
      <c r="E12" s="93">
        <v>8107184</v>
      </c>
      <c r="F12" s="93">
        <v>0</v>
      </c>
      <c r="G12" s="93">
        <v>0</v>
      </c>
      <c r="H12" s="93">
        <v>7648156</v>
      </c>
      <c r="I12" s="93">
        <v>90429</v>
      </c>
      <c r="J12" s="93">
        <v>7738585</v>
      </c>
      <c r="K12" s="93">
        <v>0</v>
      </c>
      <c r="L12" s="77">
        <f t="shared" si="0"/>
        <v>99.1</v>
      </c>
      <c r="M12" s="78">
        <f t="shared" si="0"/>
        <v>23</v>
      </c>
      <c r="N12" s="79">
        <f t="shared" si="0"/>
        <v>95.5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6474711</v>
      </c>
      <c r="D13" s="93">
        <v>655802</v>
      </c>
      <c r="E13" s="93">
        <v>7130513</v>
      </c>
      <c r="F13" s="93">
        <v>0</v>
      </c>
      <c r="G13" s="93">
        <v>0</v>
      </c>
      <c r="H13" s="93">
        <v>6322654</v>
      </c>
      <c r="I13" s="93">
        <v>156688</v>
      </c>
      <c r="J13" s="93">
        <v>6479342</v>
      </c>
      <c r="K13" s="93">
        <v>0</v>
      </c>
      <c r="L13" s="77">
        <f t="shared" si="0"/>
        <v>97.7</v>
      </c>
      <c r="M13" s="78">
        <f t="shared" si="0"/>
        <v>23.9</v>
      </c>
      <c r="N13" s="79">
        <f t="shared" si="0"/>
        <v>90.9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7151443</v>
      </c>
      <c r="D14" s="93">
        <v>1041138</v>
      </c>
      <c r="E14" s="93">
        <v>8192581</v>
      </c>
      <c r="F14" s="93">
        <v>0</v>
      </c>
      <c r="G14" s="93">
        <v>0</v>
      </c>
      <c r="H14" s="93">
        <v>6882289</v>
      </c>
      <c r="I14" s="93">
        <v>224768</v>
      </c>
      <c r="J14" s="93">
        <v>7107057</v>
      </c>
      <c r="K14" s="93">
        <v>0</v>
      </c>
      <c r="L14" s="77">
        <f t="shared" si="0"/>
        <v>96.2</v>
      </c>
      <c r="M14" s="78">
        <f t="shared" si="0"/>
        <v>21.6</v>
      </c>
      <c r="N14" s="79">
        <f t="shared" si="0"/>
        <v>86.7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12384793</v>
      </c>
      <c r="D15" s="93">
        <v>1367163</v>
      </c>
      <c r="E15" s="93">
        <v>13751956</v>
      </c>
      <c r="F15" s="93">
        <v>0</v>
      </c>
      <c r="G15" s="93">
        <v>0</v>
      </c>
      <c r="H15" s="93">
        <v>12124464</v>
      </c>
      <c r="I15" s="93">
        <v>197524</v>
      </c>
      <c r="J15" s="93">
        <v>12321988</v>
      </c>
      <c r="K15" s="93">
        <v>0</v>
      </c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6071670</v>
      </c>
      <c r="D16" s="93">
        <v>655983</v>
      </c>
      <c r="E16" s="93">
        <v>6727653</v>
      </c>
      <c r="F16" s="93">
        <v>0</v>
      </c>
      <c r="G16" s="93">
        <v>0</v>
      </c>
      <c r="H16" s="93">
        <v>5965729</v>
      </c>
      <c r="I16" s="93">
        <v>94958</v>
      </c>
      <c r="J16" s="93">
        <v>6060687</v>
      </c>
      <c r="K16" s="93">
        <v>0</v>
      </c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4832997</v>
      </c>
      <c r="D17" s="93">
        <v>483872</v>
      </c>
      <c r="E17" s="93">
        <v>5316869</v>
      </c>
      <c r="F17" s="93">
        <v>0</v>
      </c>
      <c r="G17" s="93">
        <v>0</v>
      </c>
      <c r="H17" s="93">
        <v>4760691</v>
      </c>
      <c r="I17" s="93">
        <v>94206</v>
      </c>
      <c r="J17" s="93">
        <v>4854897</v>
      </c>
      <c r="K17" s="93">
        <v>0</v>
      </c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91.3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2209876</v>
      </c>
      <c r="D18" s="93">
        <v>309847</v>
      </c>
      <c r="E18" s="93">
        <v>2519723</v>
      </c>
      <c r="F18" s="93">
        <v>0</v>
      </c>
      <c r="G18" s="93">
        <v>0</v>
      </c>
      <c r="H18" s="93">
        <v>2178463</v>
      </c>
      <c r="I18" s="93">
        <v>33782</v>
      </c>
      <c r="J18" s="93">
        <v>2212245</v>
      </c>
      <c r="K18" s="93">
        <v>0</v>
      </c>
      <c r="L18" s="77">
        <f t="shared" si="0"/>
        <v>98.6</v>
      </c>
      <c r="M18" s="78">
        <f t="shared" si="0"/>
        <v>10.9</v>
      </c>
      <c r="N18" s="79">
        <f t="shared" si="0"/>
        <v>87.8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9140013</v>
      </c>
      <c r="D19" s="93">
        <v>1274670</v>
      </c>
      <c r="E19" s="93">
        <v>10414683</v>
      </c>
      <c r="F19" s="93">
        <v>0</v>
      </c>
      <c r="G19" s="93">
        <v>0</v>
      </c>
      <c r="H19" s="93">
        <v>8936551</v>
      </c>
      <c r="I19" s="93">
        <v>165348</v>
      </c>
      <c r="J19" s="93">
        <v>9101899</v>
      </c>
      <c r="K19" s="93">
        <v>0</v>
      </c>
      <c r="L19" s="77">
        <f t="shared" si="0"/>
        <v>97.8</v>
      </c>
      <c r="M19" s="78">
        <f t="shared" si="0"/>
        <v>13</v>
      </c>
      <c r="N19" s="79">
        <f t="shared" si="0"/>
        <v>87.4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3272563</v>
      </c>
      <c r="D20" s="93">
        <v>346633</v>
      </c>
      <c r="E20" s="93">
        <v>3619196</v>
      </c>
      <c r="F20" s="93">
        <v>0</v>
      </c>
      <c r="G20" s="93">
        <v>0</v>
      </c>
      <c r="H20" s="93">
        <v>3209651</v>
      </c>
      <c r="I20" s="93">
        <v>53180</v>
      </c>
      <c r="J20" s="93">
        <v>3262831</v>
      </c>
      <c r="K20" s="93">
        <v>0</v>
      </c>
      <c r="L20" s="80">
        <f t="shared" si="0"/>
        <v>98.1</v>
      </c>
      <c r="M20" s="81">
        <f t="shared" si="0"/>
        <v>15.3</v>
      </c>
      <c r="N20" s="82">
        <f t="shared" si="0"/>
        <v>90.2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1446604</v>
      </c>
      <c r="D21" s="93">
        <v>477538</v>
      </c>
      <c r="E21" s="93">
        <v>1924142</v>
      </c>
      <c r="F21" s="93">
        <v>0</v>
      </c>
      <c r="G21" s="93">
        <v>0</v>
      </c>
      <c r="H21" s="93">
        <v>1386459</v>
      </c>
      <c r="I21" s="93">
        <v>27294</v>
      </c>
      <c r="J21" s="93">
        <v>1413753</v>
      </c>
      <c r="K21" s="93">
        <v>0</v>
      </c>
      <c r="L21" s="77">
        <f t="shared" si="0"/>
        <v>95.8</v>
      </c>
      <c r="M21" s="78">
        <f t="shared" si="0"/>
        <v>5.7</v>
      </c>
      <c r="N21" s="79">
        <f t="shared" si="0"/>
        <v>73.5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3899872</v>
      </c>
      <c r="D22" s="94">
        <v>266413</v>
      </c>
      <c r="E22" s="94">
        <v>4166285</v>
      </c>
      <c r="F22" s="94">
        <v>0</v>
      </c>
      <c r="G22" s="94">
        <v>0</v>
      </c>
      <c r="H22" s="94">
        <v>3852284</v>
      </c>
      <c r="I22" s="94">
        <v>69324</v>
      </c>
      <c r="J22" s="94">
        <v>3921608</v>
      </c>
      <c r="K22" s="94">
        <v>0</v>
      </c>
      <c r="L22" s="95">
        <f t="shared" si="0"/>
        <v>98.8</v>
      </c>
      <c r="M22" s="96">
        <f t="shared" si="0"/>
        <v>26</v>
      </c>
      <c r="N22" s="97">
        <f t="shared" si="0"/>
        <v>94.1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116978500</v>
      </c>
      <c r="D23" s="85">
        <f t="shared" ref="D23:K23" si="1">SUM(D9:D22)</f>
        <v>11657060</v>
      </c>
      <c r="E23" s="85">
        <f t="shared" si="1"/>
        <v>128635560</v>
      </c>
      <c r="F23" s="85">
        <f t="shared" si="1"/>
        <v>0</v>
      </c>
      <c r="G23" s="85">
        <f t="shared" si="1"/>
        <v>0</v>
      </c>
      <c r="H23" s="85">
        <f t="shared" si="1"/>
        <v>114738333</v>
      </c>
      <c r="I23" s="85">
        <f t="shared" si="1"/>
        <v>2234164</v>
      </c>
      <c r="J23" s="85">
        <f t="shared" si="1"/>
        <v>116972497</v>
      </c>
      <c r="K23" s="85">
        <f t="shared" si="1"/>
        <v>0</v>
      </c>
      <c r="L23" s="86">
        <f t="shared" si="0"/>
        <v>98.1</v>
      </c>
      <c r="M23" s="87">
        <f t="shared" si="0"/>
        <v>19.2</v>
      </c>
      <c r="N23" s="88">
        <f t="shared" si="0"/>
        <v>90.9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2994335</v>
      </c>
      <c r="D24" s="71">
        <v>109727</v>
      </c>
      <c r="E24" s="71">
        <v>3104062</v>
      </c>
      <c r="F24" s="71">
        <v>0</v>
      </c>
      <c r="G24" s="71">
        <v>0</v>
      </c>
      <c r="H24" s="71">
        <v>2960073</v>
      </c>
      <c r="I24" s="71">
        <v>21617</v>
      </c>
      <c r="J24" s="71">
        <v>2981690</v>
      </c>
      <c r="K24" s="71">
        <v>0</v>
      </c>
      <c r="L24" s="72">
        <f t="shared" si="0"/>
        <v>98.9</v>
      </c>
      <c r="M24" s="73">
        <f t="shared" si="0"/>
        <v>19.7</v>
      </c>
      <c r="N24" s="74">
        <f t="shared" si="0"/>
        <v>96.1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1047728</v>
      </c>
      <c r="D25" s="76">
        <v>218752</v>
      </c>
      <c r="E25" s="76">
        <v>1266480</v>
      </c>
      <c r="F25" s="76">
        <v>0</v>
      </c>
      <c r="G25" s="76">
        <v>0</v>
      </c>
      <c r="H25" s="76">
        <v>1008968</v>
      </c>
      <c r="I25" s="76">
        <v>20895</v>
      </c>
      <c r="J25" s="76">
        <v>1029863</v>
      </c>
      <c r="K25" s="76">
        <v>0</v>
      </c>
      <c r="L25" s="77">
        <f t="shared" si="0"/>
        <v>96.3</v>
      </c>
      <c r="M25" s="78">
        <f t="shared" si="0"/>
        <v>9.6</v>
      </c>
      <c r="N25" s="79">
        <f t="shared" si="0"/>
        <v>81.3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896269</v>
      </c>
      <c r="D26" s="76">
        <v>58636</v>
      </c>
      <c r="E26" s="76">
        <v>954905</v>
      </c>
      <c r="F26" s="76">
        <v>0</v>
      </c>
      <c r="G26" s="76">
        <v>0</v>
      </c>
      <c r="H26" s="76">
        <v>877708</v>
      </c>
      <c r="I26" s="76">
        <v>9618</v>
      </c>
      <c r="J26" s="76">
        <v>887326</v>
      </c>
      <c r="K26" s="76">
        <v>0</v>
      </c>
      <c r="L26" s="77">
        <f t="shared" si="0"/>
        <v>97.9</v>
      </c>
      <c r="M26" s="78">
        <f t="shared" si="0"/>
        <v>16.399999999999999</v>
      </c>
      <c r="N26" s="79">
        <f t="shared" si="0"/>
        <v>92.9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890015</v>
      </c>
      <c r="D27" s="76">
        <v>78810</v>
      </c>
      <c r="E27" s="76">
        <v>968825</v>
      </c>
      <c r="F27" s="76">
        <v>0</v>
      </c>
      <c r="G27" s="76">
        <v>0</v>
      </c>
      <c r="H27" s="76">
        <v>878402</v>
      </c>
      <c r="I27" s="76">
        <v>12022</v>
      </c>
      <c r="J27" s="76">
        <v>890424</v>
      </c>
      <c r="K27" s="76">
        <v>0</v>
      </c>
      <c r="L27" s="77">
        <f t="shared" si="0"/>
        <v>98.7</v>
      </c>
      <c r="M27" s="78">
        <f t="shared" si="0"/>
        <v>15.3</v>
      </c>
      <c r="N27" s="79">
        <f t="shared" si="0"/>
        <v>91.9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2921721</v>
      </c>
      <c r="D28" s="76">
        <v>91754</v>
      </c>
      <c r="E28" s="76">
        <v>3013475</v>
      </c>
      <c r="F28" s="76">
        <v>0</v>
      </c>
      <c r="G28" s="76">
        <v>0</v>
      </c>
      <c r="H28" s="76">
        <v>2899723</v>
      </c>
      <c r="I28" s="76">
        <v>14001</v>
      </c>
      <c r="J28" s="76">
        <v>2913724</v>
      </c>
      <c r="K28" s="76">
        <v>0</v>
      </c>
      <c r="L28" s="77">
        <f t="shared" si="0"/>
        <v>99.2</v>
      </c>
      <c r="M28" s="78">
        <f t="shared" si="0"/>
        <v>15.3</v>
      </c>
      <c r="N28" s="79">
        <f t="shared" si="0"/>
        <v>96.7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2139241</v>
      </c>
      <c r="D29" s="76">
        <v>238128</v>
      </c>
      <c r="E29" s="76">
        <v>2377369</v>
      </c>
      <c r="F29" s="76">
        <v>0</v>
      </c>
      <c r="G29" s="76">
        <v>0</v>
      </c>
      <c r="H29" s="76">
        <v>2090811</v>
      </c>
      <c r="I29" s="76">
        <v>37318</v>
      </c>
      <c r="J29" s="76">
        <v>2128129</v>
      </c>
      <c r="K29" s="76">
        <v>0</v>
      </c>
      <c r="L29" s="77">
        <f t="shared" si="0"/>
        <v>97.7</v>
      </c>
      <c r="M29" s="78">
        <f t="shared" si="0"/>
        <v>15.7</v>
      </c>
      <c r="N29" s="79">
        <f t="shared" si="0"/>
        <v>89.5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1664984</v>
      </c>
      <c r="D30" s="76">
        <v>60728</v>
      </c>
      <c r="E30" s="76">
        <v>1725712</v>
      </c>
      <c r="F30" s="76">
        <v>0</v>
      </c>
      <c r="G30" s="76">
        <v>0</v>
      </c>
      <c r="H30" s="76">
        <v>1653473</v>
      </c>
      <c r="I30" s="76">
        <v>11798</v>
      </c>
      <c r="J30" s="76">
        <v>1665271</v>
      </c>
      <c r="K30" s="76">
        <v>0</v>
      </c>
      <c r="L30" s="77">
        <f t="shared" si="0"/>
        <v>99.3</v>
      </c>
      <c r="M30" s="78">
        <f t="shared" si="0"/>
        <v>19.399999999999999</v>
      </c>
      <c r="N30" s="79">
        <f t="shared" si="0"/>
        <v>96.5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763536</v>
      </c>
      <c r="D31" s="76">
        <v>59589</v>
      </c>
      <c r="E31" s="76">
        <v>823125</v>
      </c>
      <c r="F31" s="76">
        <v>0</v>
      </c>
      <c r="G31" s="76">
        <v>0</v>
      </c>
      <c r="H31" s="76">
        <v>751990</v>
      </c>
      <c r="I31" s="76">
        <v>14401</v>
      </c>
      <c r="J31" s="76">
        <v>766391</v>
      </c>
      <c r="K31" s="76">
        <v>0</v>
      </c>
      <c r="L31" s="77">
        <f t="shared" si="0"/>
        <v>98.5</v>
      </c>
      <c r="M31" s="78">
        <f t="shared" si="0"/>
        <v>24.2</v>
      </c>
      <c r="N31" s="79">
        <f t="shared" si="0"/>
        <v>93.1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1874802</v>
      </c>
      <c r="D32" s="76">
        <v>59177</v>
      </c>
      <c r="E32" s="76">
        <v>1933979</v>
      </c>
      <c r="F32" s="76">
        <v>0</v>
      </c>
      <c r="G32" s="76">
        <v>0</v>
      </c>
      <c r="H32" s="76">
        <v>1855121</v>
      </c>
      <c r="I32" s="76">
        <v>24758</v>
      </c>
      <c r="J32" s="76">
        <v>1879879</v>
      </c>
      <c r="K32" s="76">
        <v>0</v>
      </c>
      <c r="L32" s="77">
        <f t="shared" ref="L32:N36" si="2">IF(C32&gt;0,ROUND(H32/C32*100,1),"-")</f>
        <v>99</v>
      </c>
      <c r="M32" s="78">
        <f t="shared" si="2"/>
        <v>41.8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3245132</v>
      </c>
      <c r="D33" s="76">
        <v>467305</v>
      </c>
      <c r="E33" s="76">
        <v>3712437</v>
      </c>
      <c r="F33" s="76">
        <v>0</v>
      </c>
      <c r="G33" s="76">
        <v>0</v>
      </c>
      <c r="H33" s="76">
        <v>3150964</v>
      </c>
      <c r="I33" s="76">
        <v>76076</v>
      </c>
      <c r="J33" s="76">
        <v>3227040</v>
      </c>
      <c r="K33" s="76">
        <v>0</v>
      </c>
      <c r="L33" s="77">
        <f t="shared" si="2"/>
        <v>97.1</v>
      </c>
      <c r="M33" s="78">
        <f t="shared" si="2"/>
        <v>16.3</v>
      </c>
      <c r="N33" s="79">
        <f t="shared" si="2"/>
        <v>86.9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963444</v>
      </c>
      <c r="D34" s="76">
        <v>331172</v>
      </c>
      <c r="E34" s="76">
        <v>1294616</v>
      </c>
      <c r="F34" s="76">
        <v>0</v>
      </c>
      <c r="G34" s="76">
        <v>0</v>
      </c>
      <c r="H34" s="76">
        <v>938693</v>
      </c>
      <c r="I34" s="76">
        <v>72866</v>
      </c>
      <c r="J34" s="76">
        <v>1011559</v>
      </c>
      <c r="K34" s="76">
        <v>0</v>
      </c>
      <c r="L34" s="77">
        <f t="shared" si="2"/>
        <v>97.4</v>
      </c>
      <c r="M34" s="78">
        <f t="shared" si="2"/>
        <v>22</v>
      </c>
      <c r="N34" s="79">
        <f t="shared" si="2"/>
        <v>78.099999999999994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19401207</v>
      </c>
      <c r="D35" s="85">
        <f t="shared" si="3"/>
        <v>1773778</v>
      </c>
      <c r="E35" s="85">
        <f t="shared" si="3"/>
        <v>21174985</v>
      </c>
      <c r="F35" s="85">
        <f t="shared" si="3"/>
        <v>0</v>
      </c>
      <c r="G35" s="85">
        <f t="shared" si="3"/>
        <v>0</v>
      </c>
      <c r="H35" s="85">
        <f t="shared" si="3"/>
        <v>19065926</v>
      </c>
      <c r="I35" s="85">
        <f t="shared" si="3"/>
        <v>315370</v>
      </c>
      <c r="J35" s="85">
        <f t="shared" si="3"/>
        <v>19381296</v>
      </c>
      <c r="K35" s="85">
        <f t="shared" si="3"/>
        <v>0</v>
      </c>
      <c r="L35" s="86">
        <f t="shared" si="2"/>
        <v>98.3</v>
      </c>
      <c r="M35" s="87">
        <f t="shared" si="2"/>
        <v>17.8</v>
      </c>
      <c r="N35" s="88">
        <f t="shared" si="2"/>
        <v>91.5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136379707</v>
      </c>
      <c r="D36" s="89">
        <f t="shared" si="4"/>
        <v>13430838</v>
      </c>
      <c r="E36" s="89">
        <f t="shared" si="4"/>
        <v>149810545</v>
      </c>
      <c r="F36" s="89">
        <f t="shared" si="4"/>
        <v>0</v>
      </c>
      <c r="G36" s="89">
        <f t="shared" si="4"/>
        <v>0</v>
      </c>
      <c r="H36" s="89">
        <f t="shared" si="4"/>
        <v>133804259</v>
      </c>
      <c r="I36" s="89">
        <f t="shared" si="4"/>
        <v>2549534</v>
      </c>
      <c r="J36" s="89">
        <f t="shared" si="4"/>
        <v>136353793</v>
      </c>
      <c r="K36" s="89">
        <f t="shared" si="4"/>
        <v>0</v>
      </c>
      <c r="L36" s="90">
        <f t="shared" si="2"/>
        <v>98.1</v>
      </c>
      <c r="M36" s="91">
        <f t="shared" si="2"/>
        <v>19</v>
      </c>
      <c r="N36" s="92">
        <f t="shared" si="2"/>
        <v>91</v>
      </c>
    </row>
    <row r="38" spans="1:14" x14ac:dyDescent="0.15">
      <c r="B38" s="1" t="s">
        <v>391</v>
      </c>
      <c r="C38" s="1">
        <v>136379707</v>
      </c>
      <c r="D38" s="1">
        <v>13430838</v>
      </c>
      <c r="E38" s="1">
        <v>149810545</v>
      </c>
      <c r="F38" s="1">
        <v>0</v>
      </c>
      <c r="G38" s="1">
        <v>0</v>
      </c>
      <c r="H38" s="1">
        <v>133804259</v>
      </c>
      <c r="I38" s="1">
        <v>2549534</v>
      </c>
      <c r="J38" s="1">
        <v>136353793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195</v>
      </c>
      <c r="D3" s="8" t="s">
        <v>128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129</v>
      </c>
      <c r="D8" s="41" t="s">
        <v>130</v>
      </c>
      <c r="E8" s="41" t="s">
        <v>131</v>
      </c>
      <c r="F8" s="41" t="s">
        <v>132</v>
      </c>
      <c r="G8" s="41" t="s">
        <v>133</v>
      </c>
      <c r="H8" s="41" t="s">
        <v>134</v>
      </c>
      <c r="I8" s="41" t="s">
        <v>135</v>
      </c>
      <c r="J8" s="41" t="s">
        <v>136</v>
      </c>
      <c r="K8" s="41" t="s">
        <v>137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34368416</v>
      </c>
      <c r="D9" s="130">
        <v>2402128</v>
      </c>
      <c r="E9" s="130">
        <v>36770544</v>
      </c>
      <c r="F9" s="130">
        <v>0</v>
      </c>
      <c r="G9" s="130">
        <v>0</v>
      </c>
      <c r="H9" s="130">
        <v>33799780</v>
      </c>
      <c r="I9" s="130">
        <v>641546</v>
      </c>
      <c r="J9" s="130">
        <v>34441326</v>
      </c>
      <c r="K9" s="130">
        <v>0</v>
      </c>
      <c r="L9" s="72">
        <f t="shared" ref="L9:N31" si="0">IF(C9&gt;0,ROUND(H9/C9*100,1),"-")</f>
        <v>98.3</v>
      </c>
      <c r="M9" s="73">
        <f t="shared" si="0"/>
        <v>26.7</v>
      </c>
      <c r="N9" s="74">
        <f t="shared" si="0"/>
        <v>93.7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8195830</v>
      </c>
      <c r="D10" s="93">
        <v>1108849</v>
      </c>
      <c r="E10" s="93">
        <v>9304679</v>
      </c>
      <c r="F10" s="93">
        <v>0</v>
      </c>
      <c r="G10" s="93">
        <v>0</v>
      </c>
      <c r="H10" s="93">
        <v>8010847</v>
      </c>
      <c r="I10" s="93">
        <v>254628</v>
      </c>
      <c r="J10" s="93">
        <v>8265475</v>
      </c>
      <c r="K10" s="93">
        <v>0</v>
      </c>
      <c r="L10" s="77">
        <f t="shared" si="0"/>
        <v>97.7</v>
      </c>
      <c r="M10" s="78">
        <f t="shared" si="0"/>
        <v>23</v>
      </c>
      <c r="N10" s="79">
        <f t="shared" si="0"/>
        <v>88.8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9365975</v>
      </c>
      <c r="D11" s="93">
        <v>873834</v>
      </c>
      <c r="E11" s="93">
        <v>10239809</v>
      </c>
      <c r="F11" s="93">
        <v>0</v>
      </c>
      <c r="G11" s="93">
        <v>0</v>
      </c>
      <c r="H11" s="93">
        <v>9210572</v>
      </c>
      <c r="I11" s="93">
        <v>130489</v>
      </c>
      <c r="J11" s="93">
        <v>9341061</v>
      </c>
      <c r="K11" s="93">
        <v>0</v>
      </c>
      <c r="L11" s="77">
        <f t="shared" si="0"/>
        <v>98.3</v>
      </c>
      <c r="M11" s="78">
        <f t="shared" si="0"/>
        <v>14.9</v>
      </c>
      <c r="N11" s="79">
        <f t="shared" si="0"/>
        <v>91.2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7698101</v>
      </c>
      <c r="D12" s="93">
        <v>393190</v>
      </c>
      <c r="E12" s="93">
        <v>8091291</v>
      </c>
      <c r="F12" s="93">
        <v>0</v>
      </c>
      <c r="G12" s="93">
        <v>0</v>
      </c>
      <c r="H12" s="93">
        <v>7632263</v>
      </c>
      <c r="I12" s="93">
        <v>90429</v>
      </c>
      <c r="J12" s="93">
        <v>7722692</v>
      </c>
      <c r="K12" s="93">
        <v>0</v>
      </c>
      <c r="L12" s="77">
        <f t="shared" si="0"/>
        <v>99.1</v>
      </c>
      <c r="M12" s="78">
        <f t="shared" si="0"/>
        <v>23</v>
      </c>
      <c r="N12" s="79">
        <f t="shared" si="0"/>
        <v>95.4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6457038</v>
      </c>
      <c r="D13" s="93">
        <v>655802</v>
      </c>
      <c r="E13" s="93">
        <v>7112840</v>
      </c>
      <c r="F13" s="93">
        <v>0</v>
      </c>
      <c r="G13" s="93">
        <v>0</v>
      </c>
      <c r="H13" s="93">
        <v>6304981</v>
      </c>
      <c r="I13" s="93">
        <v>156688</v>
      </c>
      <c r="J13" s="93">
        <v>6461669</v>
      </c>
      <c r="K13" s="93">
        <v>0</v>
      </c>
      <c r="L13" s="77">
        <f t="shared" si="0"/>
        <v>97.6</v>
      </c>
      <c r="M13" s="78">
        <f t="shared" si="0"/>
        <v>23.9</v>
      </c>
      <c r="N13" s="79">
        <f t="shared" si="0"/>
        <v>90.8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6554853</v>
      </c>
      <c r="D14" s="93">
        <v>1041138</v>
      </c>
      <c r="E14" s="93">
        <v>7595991</v>
      </c>
      <c r="F14" s="93">
        <v>0</v>
      </c>
      <c r="G14" s="93">
        <v>0</v>
      </c>
      <c r="H14" s="93">
        <v>6285699</v>
      </c>
      <c r="I14" s="93">
        <v>224768</v>
      </c>
      <c r="J14" s="93">
        <v>6510467</v>
      </c>
      <c r="K14" s="93">
        <v>0</v>
      </c>
      <c r="L14" s="77">
        <f t="shared" si="0"/>
        <v>95.9</v>
      </c>
      <c r="M14" s="78">
        <f t="shared" si="0"/>
        <v>21.6</v>
      </c>
      <c r="N14" s="79">
        <f t="shared" si="0"/>
        <v>85.7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12366610</v>
      </c>
      <c r="D15" s="93">
        <v>1367163</v>
      </c>
      <c r="E15" s="93">
        <v>13733773</v>
      </c>
      <c r="F15" s="93">
        <v>0</v>
      </c>
      <c r="G15" s="93">
        <v>0</v>
      </c>
      <c r="H15" s="93">
        <v>12106281</v>
      </c>
      <c r="I15" s="93">
        <v>197524</v>
      </c>
      <c r="J15" s="93">
        <v>12303805</v>
      </c>
      <c r="K15" s="93">
        <v>0</v>
      </c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6069886</v>
      </c>
      <c r="D16" s="93">
        <v>655983</v>
      </c>
      <c r="E16" s="93">
        <v>6725869</v>
      </c>
      <c r="F16" s="93">
        <v>0</v>
      </c>
      <c r="G16" s="93">
        <v>0</v>
      </c>
      <c r="H16" s="93">
        <v>5963945</v>
      </c>
      <c r="I16" s="93">
        <v>94958</v>
      </c>
      <c r="J16" s="93">
        <v>6058903</v>
      </c>
      <c r="K16" s="93">
        <v>0</v>
      </c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4824386</v>
      </c>
      <c r="D17" s="93">
        <v>483872</v>
      </c>
      <c r="E17" s="93">
        <v>5308258</v>
      </c>
      <c r="F17" s="93">
        <v>0</v>
      </c>
      <c r="G17" s="93">
        <v>0</v>
      </c>
      <c r="H17" s="93">
        <v>4752080</v>
      </c>
      <c r="I17" s="93">
        <v>94206</v>
      </c>
      <c r="J17" s="93">
        <v>4846286</v>
      </c>
      <c r="K17" s="93">
        <v>0</v>
      </c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91.3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2195658</v>
      </c>
      <c r="D18" s="93">
        <v>309847</v>
      </c>
      <c r="E18" s="93">
        <v>2505505</v>
      </c>
      <c r="F18" s="93">
        <v>0</v>
      </c>
      <c r="G18" s="93">
        <v>0</v>
      </c>
      <c r="H18" s="93">
        <v>2164245</v>
      </c>
      <c r="I18" s="93">
        <v>33782</v>
      </c>
      <c r="J18" s="93">
        <v>2198027</v>
      </c>
      <c r="K18" s="93">
        <v>0</v>
      </c>
      <c r="L18" s="77">
        <f t="shared" si="0"/>
        <v>98.6</v>
      </c>
      <c r="M18" s="78">
        <f t="shared" si="0"/>
        <v>10.9</v>
      </c>
      <c r="N18" s="79">
        <f t="shared" si="0"/>
        <v>87.7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9056085</v>
      </c>
      <c r="D19" s="93">
        <v>1274670</v>
      </c>
      <c r="E19" s="93">
        <v>10330755</v>
      </c>
      <c r="F19" s="93">
        <v>0</v>
      </c>
      <c r="G19" s="93">
        <v>0</v>
      </c>
      <c r="H19" s="93">
        <v>8852623</v>
      </c>
      <c r="I19" s="93">
        <v>165348</v>
      </c>
      <c r="J19" s="93">
        <v>9017971</v>
      </c>
      <c r="K19" s="93">
        <v>0</v>
      </c>
      <c r="L19" s="77">
        <f t="shared" si="0"/>
        <v>97.8</v>
      </c>
      <c r="M19" s="78">
        <f t="shared" si="0"/>
        <v>13</v>
      </c>
      <c r="N19" s="79">
        <f t="shared" si="0"/>
        <v>87.3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3262648</v>
      </c>
      <c r="D20" s="93">
        <v>346633</v>
      </c>
      <c r="E20" s="93">
        <v>3609281</v>
      </c>
      <c r="F20" s="93">
        <v>0</v>
      </c>
      <c r="G20" s="93">
        <v>0</v>
      </c>
      <c r="H20" s="93">
        <v>3199736</v>
      </c>
      <c r="I20" s="93">
        <v>53180</v>
      </c>
      <c r="J20" s="93">
        <v>3252916</v>
      </c>
      <c r="K20" s="93">
        <v>0</v>
      </c>
      <c r="L20" s="80">
        <f t="shared" si="0"/>
        <v>98.1</v>
      </c>
      <c r="M20" s="81">
        <f t="shared" si="0"/>
        <v>15.3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1445990</v>
      </c>
      <c r="D21" s="93">
        <v>477538</v>
      </c>
      <c r="E21" s="93">
        <v>1923528</v>
      </c>
      <c r="F21" s="93">
        <v>0</v>
      </c>
      <c r="G21" s="93">
        <v>0</v>
      </c>
      <c r="H21" s="93">
        <v>1385845</v>
      </c>
      <c r="I21" s="93">
        <v>27294</v>
      </c>
      <c r="J21" s="93">
        <v>1413139</v>
      </c>
      <c r="K21" s="93">
        <v>0</v>
      </c>
      <c r="L21" s="77">
        <f t="shared" si="0"/>
        <v>95.8</v>
      </c>
      <c r="M21" s="78">
        <f t="shared" si="0"/>
        <v>5.7</v>
      </c>
      <c r="N21" s="79">
        <f t="shared" si="0"/>
        <v>73.5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3894184</v>
      </c>
      <c r="D22" s="94">
        <v>266413</v>
      </c>
      <c r="E22" s="94">
        <v>4160597</v>
      </c>
      <c r="F22" s="94">
        <v>0</v>
      </c>
      <c r="G22" s="94">
        <v>0</v>
      </c>
      <c r="H22" s="94">
        <v>3846596</v>
      </c>
      <c r="I22" s="94">
        <v>69324</v>
      </c>
      <c r="J22" s="94">
        <v>3915920</v>
      </c>
      <c r="K22" s="94">
        <v>0</v>
      </c>
      <c r="L22" s="95">
        <f t="shared" si="0"/>
        <v>98.8</v>
      </c>
      <c r="M22" s="96">
        <f t="shared" si="0"/>
        <v>26</v>
      </c>
      <c r="N22" s="97">
        <f t="shared" si="0"/>
        <v>94.1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115755660</v>
      </c>
      <c r="D23" s="85">
        <f t="shared" ref="D23:K23" si="1">SUM(D9:D22)</f>
        <v>11657060</v>
      </c>
      <c r="E23" s="85">
        <f t="shared" si="1"/>
        <v>127412720</v>
      </c>
      <c r="F23" s="85">
        <f t="shared" si="1"/>
        <v>0</v>
      </c>
      <c r="G23" s="85">
        <f t="shared" si="1"/>
        <v>0</v>
      </c>
      <c r="H23" s="85">
        <f t="shared" si="1"/>
        <v>113515493</v>
      </c>
      <c r="I23" s="85">
        <f t="shared" si="1"/>
        <v>2234164</v>
      </c>
      <c r="J23" s="85">
        <f t="shared" si="1"/>
        <v>115749657</v>
      </c>
      <c r="K23" s="85">
        <f t="shared" si="1"/>
        <v>0</v>
      </c>
      <c r="L23" s="86">
        <f t="shared" si="0"/>
        <v>98.1</v>
      </c>
      <c r="M23" s="87">
        <f t="shared" si="0"/>
        <v>19.2</v>
      </c>
      <c r="N23" s="88">
        <f t="shared" si="0"/>
        <v>90.8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2990779</v>
      </c>
      <c r="D24" s="71">
        <v>109727</v>
      </c>
      <c r="E24" s="71">
        <v>3100506</v>
      </c>
      <c r="F24" s="71">
        <v>0</v>
      </c>
      <c r="G24" s="71">
        <v>0</v>
      </c>
      <c r="H24" s="71">
        <v>2956517</v>
      </c>
      <c r="I24" s="71">
        <v>21617</v>
      </c>
      <c r="J24" s="71">
        <v>2978134</v>
      </c>
      <c r="K24" s="71">
        <v>0</v>
      </c>
      <c r="L24" s="72">
        <f t="shared" si="0"/>
        <v>98.9</v>
      </c>
      <c r="M24" s="73">
        <f t="shared" si="0"/>
        <v>19.7</v>
      </c>
      <c r="N24" s="74">
        <f t="shared" si="0"/>
        <v>96.1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1045319</v>
      </c>
      <c r="D25" s="76">
        <v>218752</v>
      </c>
      <c r="E25" s="76">
        <v>1264071</v>
      </c>
      <c r="F25" s="76">
        <v>0</v>
      </c>
      <c r="G25" s="76">
        <v>0</v>
      </c>
      <c r="H25" s="76">
        <v>1006559</v>
      </c>
      <c r="I25" s="76">
        <v>20895</v>
      </c>
      <c r="J25" s="76">
        <v>1027454</v>
      </c>
      <c r="K25" s="76">
        <v>0</v>
      </c>
      <c r="L25" s="77">
        <f t="shared" si="0"/>
        <v>96.3</v>
      </c>
      <c r="M25" s="78">
        <f t="shared" si="0"/>
        <v>9.6</v>
      </c>
      <c r="N25" s="79">
        <f t="shared" si="0"/>
        <v>81.3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896040</v>
      </c>
      <c r="D26" s="76">
        <v>58636</v>
      </c>
      <c r="E26" s="76">
        <v>954676</v>
      </c>
      <c r="F26" s="76">
        <v>0</v>
      </c>
      <c r="G26" s="76">
        <v>0</v>
      </c>
      <c r="H26" s="76">
        <v>877479</v>
      </c>
      <c r="I26" s="76">
        <v>9618</v>
      </c>
      <c r="J26" s="76">
        <v>887097</v>
      </c>
      <c r="K26" s="76">
        <v>0</v>
      </c>
      <c r="L26" s="77">
        <f t="shared" si="0"/>
        <v>97.9</v>
      </c>
      <c r="M26" s="78">
        <f t="shared" si="0"/>
        <v>16.399999999999999</v>
      </c>
      <c r="N26" s="79">
        <f t="shared" si="0"/>
        <v>92.9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889937</v>
      </c>
      <c r="D27" s="76">
        <v>78810</v>
      </c>
      <c r="E27" s="76">
        <v>968747</v>
      </c>
      <c r="F27" s="76">
        <v>0</v>
      </c>
      <c r="G27" s="76">
        <v>0</v>
      </c>
      <c r="H27" s="76">
        <v>878324</v>
      </c>
      <c r="I27" s="76">
        <v>12022</v>
      </c>
      <c r="J27" s="76">
        <v>890346</v>
      </c>
      <c r="K27" s="76">
        <v>0</v>
      </c>
      <c r="L27" s="77">
        <f t="shared" si="0"/>
        <v>98.7</v>
      </c>
      <c r="M27" s="78">
        <f t="shared" si="0"/>
        <v>15.3</v>
      </c>
      <c r="N27" s="79">
        <f t="shared" si="0"/>
        <v>91.9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2919330</v>
      </c>
      <c r="D28" s="76">
        <v>91754</v>
      </c>
      <c r="E28" s="76">
        <v>3011084</v>
      </c>
      <c r="F28" s="76">
        <v>0</v>
      </c>
      <c r="G28" s="76">
        <v>0</v>
      </c>
      <c r="H28" s="76">
        <v>2897332</v>
      </c>
      <c r="I28" s="76">
        <v>14001</v>
      </c>
      <c r="J28" s="76">
        <v>2911333</v>
      </c>
      <c r="K28" s="76">
        <v>0</v>
      </c>
      <c r="L28" s="77">
        <f t="shared" si="0"/>
        <v>99.2</v>
      </c>
      <c r="M28" s="78">
        <f t="shared" si="0"/>
        <v>15.3</v>
      </c>
      <c r="N28" s="79">
        <f t="shared" si="0"/>
        <v>96.7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2135738</v>
      </c>
      <c r="D29" s="76">
        <v>238128</v>
      </c>
      <c r="E29" s="76">
        <v>2373866</v>
      </c>
      <c r="F29" s="76">
        <v>0</v>
      </c>
      <c r="G29" s="76">
        <v>0</v>
      </c>
      <c r="H29" s="76">
        <v>2087308</v>
      </c>
      <c r="I29" s="76">
        <v>37318</v>
      </c>
      <c r="J29" s="76">
        <v>2124626</v>
      </c>
      <c r="K29" s="76">
        <v>0</v>
      </c>
      <c r="L29" s="77">
        <f t="shared" si="0"/>
        <v>97.7</v>
      </c>
      <c r="M29" s="78">
        <f t="shared" si="0"/>
        <v>15.7</v>
      </c>
      <c r="N29" s="79">
        <f t="shared" si="0"/>
        <v>89.5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1609248</v>
      </c>
      <c r="D30" s="76">
        <v>60728</v>
      </c>
      <c r="E30" s="76">
        <v>1669976</v>
      </c>
      <c r="F30" s="76">
        <v>0</v>
      </c>
      <c r="G30" s="76">
        <v>0</v>
      </c>
      <c r="H30" s="76">
        <v>1597737</v>
      </c>
      <c r="I30" s="76">
        <v>11798</v>
      </c>
      <c r="J30" s="76">
        <v>1609535</v>
      </c>
      <c r="K30" s="76">
        <v>0</v>
      </c>
      <c r="L30" s="77">
        <f t="shared" si="0"/>
        <v>99.3</v>
      </c>
      <c r="M30" s="78">
        <f t="shared" si="0"/>
        <v>19.399999999999999</v>
      </c>
      <c r="N30" s="79">
        <f t="shared" si="0"/>
        <v>96.4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750749</v>
      </c>
      <c r="D31" s="76">
        <v>59589</v>
      </c>
      <c r="E31" s="76">
        <v>810338</v>
      </c>
      <c r="F31" s="76">
        <v>0</v>
      </c>
      <c r="G31" s="76">
        <v>0</v>
      </c>
      <c r="H31" s="76">
        <v>739203</v>
      </c>
      <c r="I31" s="76">
        <v>14401</v>
      </c>
      <c r="J31" s="76">
        <v>753604</v>
      </c>
      <c r="K31" s="76">
        <v>0</v>
      </c>
      <c r="L31" s="77">
        <f t="shared" si="0"/>
        <v>98.5</v>
      </c>
      <c r="M31" s="78">
        <f t="shared" si="0"/>
        <v>24.2</v>
      </c>
      <c r="N31" s="79">
        <f t="shared" si="0"/>
        <v>93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1865929</v>
      </c>
      <c r="D32" s="76">
        <v>59177</v>
      </c>
      <c r="E32" s="76">
        <v>1925106</v>
      </c>
      <c r="F32" s="76">
        <v>0</v>
      </c>
      <c r="G32" s="76">
        <v>0</v>
      </c>
      <c r="H32" s="76">
        <v>1846248</v>
      </c>
      <c r="I32" s="76">
        <v>24758</v>
      </c>
      <c r="J32" s="76">
        <v>1871006</v>
      </c>
      <c r="K32" s="76">
        <v>0</v>
      </c>
      <c r="L32" s="77">
        <f t="shared" ref="L32:N36" si="2">IF(C32&gt;0,ROUND(H32/C32*100,1),"-")</f>
        <v>98.9</v>
      </c>
      <c r="M32" s="78">
        <f t="shared" si="2"/>
        <v>41.8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3240611</v>
      </c>
      <c r="D33" s="76">
        <v>467305</v>
      </c>
      <c r="E33" s="76">
        <v>3707916</v>
      </c>
      <c r="F33" s="76">
        <v>0</v>
      </c>
      <c r="G33" s="76">
        <v>0</v>
      </c>
      <c r="H33" s="76">
        <v>3146443</v>
      </c>
      <c r="I33" s="76">
        <v>76076</v>
      </c>
      <c r="J33" s="76">
        <v>3222519</v>
      </c>
      <c r="K33" s="76">
        <v>0</v>
      </c>
      <c r="L33" s="77">
        <f t="shared" si="2"/>
        <v>97.1</v>
      </c>
      <c r="M33" s="78">
        <f t="shared" si="2"/>
        <v>16.3</v>
      </c>
      <c r="N33" s="79">
        <f t="shared" si="2"/>
        <v>86.9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955909</v>
      </c>
      <c r="D34" s="76">
        <v>331172</v>
      </c>
      <c r="E34" s="76">
        <v>1287081</v>
      </c>
      <c r="F34" s="76">
        <v>0</v>
      </c>
      <c r="G34" s="76">
        <v>0</v>
      </c>
      <c r="H34" s="76">
        <v>931158</v>
      </c>
      <c r="I34" s="76">
        <v>72866</v>
      </c>
      <c r="J34" s="76">
        <v>1004024</v>
      </c>
      <c r="K34" s="76">
        <v>0</v>
      </c>
      <c r="L34" s="77">
        <f t="shared" si="2"/>
        <v>97.4</v>
      </c>
      <c r="M34" s="78">
        <f t="shared" si="2"/>
        <v>22</v>
      </c>
      <c r="N34" s="79">
        <f t="shared" si="2"/>
        <v>78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19299589</v>
      </c>
      <c r="D35" s="85">
        <f t="shared" si="3"/>
        <v>1773778</v>
      </c>
      <c r="E35" s="85">
        <f t="shared" si="3"/>
        <v>21073367</v>
      </c>
      <c r="F35" s="85">
        <f t="shared" si="3"/>
        <v>0</v>
      </c>
      <c r="G35" s="85">
        <f t="shared" si="3"/>
        <v>0</v>
      </c>
      <c r="H35" s="85">
        <f t="shared" si="3"/>
        <v>18964308</v>
      </c>
      <c r="I35" s="85">
        <f t="shared" si="3"/>
        <v>315370</v>
      </c>
      <c r="J35" s="85">
        <f t="shared" si="3"/>
        <v>19279678</v>
      </c>
      <c r="K35" s="85">
        <f t="shared" si="3"/>
        <v>0</v>
      </c>
      <c r="L35" s="86">
        <f t="shared" si="2"/>
        <v>98.3</v>
      </c>
      <c r="M35" s="87">
        <f t="shared" si="2"/>
        <v>17.8</v>
      </c>
      <c r="N35" s="88">
        <f t="shared" si="2"/>
        <v>91.5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135055249</v>
      </c>
      <c r="D36" s="89">
        <f t="shared" si="4"/>
        <v>13430838</v>
      </c>
      <c r="E36" s="89">
        <f t="shared" si="4"/>
        <v>148486087</v>
      </c>
      <c r="F36" s="89">
        <f t="shared" si="4"/>
        <v>0</v>
      </c>
      <c r="G36" s="89">
        <f t="shared" si="4"/>
        <v>0</v>
      </c>
      <c r="H36" s="89">
        <f t="shared" si="4"/>
        <v>132479801</v>
      </c>
      <c r="I36" s="89">
        <f t="shared" si="4"/>
        <v>2549534</v>
      </c>
      <c r="J36" s="89">
        <f t="shared" si="4"/>
        <v>135029335</v>
      </c>
      <c r="K36" s="89">
        <f t="shared" si="4"/>
        <v>0</v>
      </c>
      <c r="L36" s="90">
        <f t="shared" si="2"/>
        <v>98.1</v>
      </c>
      <c r="M36" s="91">
        <f t="shared" si="2"/>
        <v>19</v>
      </c>
      <c r="N36" s="92">
        <f t="shared" si="2"/>
        <v>90.9</v>
      </c>
    </row>
    <row r="38" spans="1:14" x14ac:dyDescent="0.15">
      <c r="B38" s="1" t="s">
        <v>391</v>
      </c>
      <c r="C38" s="1">
        <v>135055249</v>
      </c>
      <c r="D38" s="1">
        <v>13430838</v>
      </c>
      <c r="E38" s="1">
        <v>148486087</v>
      </c>
      <c r="F38" s="1">
        <v>0</v>
      </c>
      <c r="G38" s="1">
        <v>0</v>
      </c>
      <c r="H38" s="1">
        <v>132479801</v>
      </c>
      <c r="I38" s="1">
        <v>2549534</v>
      </c>
      <c r="J38" s="1">
        <v>135029335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196</v>
      </c>
      <c r="D3" s="8" t="s">
        <v>362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138</v>
      </c>
      <c r="D8" s="41" t="s">
        <v>139</v>
      </c>
      <c r="E8" s="41" t="s">
        <v>140</v>
      </c>
      <c r="F8" s="41" t="s">
        <v>141</v>
      </c>
      <c r="G8" s="41" t="s">
        <v>142</v>
      </c>
      <c r="H8" s="41" t="s">
        <v>143</v>
      </c>
      <c r="I8" s="41" t="s">
        <v>144</v>
      </c>
      <c r="J8" s="41" t="s">
        <v>145</v>
      </c>
      <c r="K8" s="41" t="s">
        <v>146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13304147</v>
      </c>
      <c r="D9" s="130">
        <v>1095303</v>
      </c>
      <c r="E9" s="130">
        <v>14399450</v>
      </c>
      <c r="F9" s="130">
        <v>0</v>
      </c>
      <c r="G9" s="130">
        <v>0</v>
      </c>
      <c r="H9" s="130">
        <v>13044676</v>
      </c>
      <c r="I9" s="130">
        <v>292527</v>
      </c>
      <c r="J9" s="130">
        <v>13337203</v>
      </c>
      <c r="K9" s="130">
        <v>0</v>
      </c>
      <c r="L9" s="72">
        <f t="shared" ref="L9:N31" si="0">IF(C9&gt;0,ROUND(H9/C9*100,1),"-")</f>
        <v>98</v>
      </c>
      <c r="M9" s="73">
        <f t="shared" si="0"/>
        <v>26.7</v>
      </c>
      <c r="N9" s="74">
        <f t="shared" si="0"/>
        <v>92.6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3054108</v>
      </c>
      <c r="D10" s="93">
        <v>413203</v>
      </c>
      <c r="E10" s="93">
        <v>3467311</v>
      </c>
      <c r="F10" s="93">
        <v>0</v>
      </c>
      <c r="G10" s="93">
        <v>0</v>
      </c>
      <c r="H10" s="93">
        <v>2985176</v>
      </c>
      <c r="I10" s="93">
        <v>94885</v>
      </c>
      <c r="J10" s="93">
        <v>3080061</v>
      </c>
      <c r="K10" s="93">
        <v>0</v>
      </c>
      <c r="L10" s="77">
        <f t="shared" si="0"/>
        <v>97.7</v>
      </c>
      <c r="M10" s="78">
        <f t="shared" si="0"/>
        <v>23</v>
      </c>
      <c r="N10" s="79">
        <f t="shared" si="0"/>
        <v>88.8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3220137</v>
      </c>
      <c r="D11" s="93">
        <v>300435</v>
      </c>
      <c r="E11" s="93">
        <v>3520572</v>
      </c>
      <c r="F11" s="93">
        <v>0</v>
      </c>
      <c r="G11" s="93">
        <v>0</v>
      </c>
      <c r="H11" s="93">
        <v>3166710</v>
      </c>
      <c r="I11" s="93">
        <v>44864</v>
      </c>
      <c r="J11" s="93">
        <v>3211574</v>
      </c>
      <c r="K11" s="93">
        <v>0</v>
      </c>
      <c r="L11" s="77">
        <f t="shared" si="0"/>
        <v>98.3</v>
      </c>
      <c r="M11" s="78">
        <f t="shared" si="0"/>
        <v>14.9</v>
      </c>
      <c r="N11" s="79">
        <f t="shared" si="0"/>
        <v>91.2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2938878</v>
      </c>
      <c r="D12" s="93">
        <v>156716</v>
      </c>
      <c r="E12" s="93">
        <v>3095594</v>
      </c>
      <c r="F12" s="93">
        <v>0</v>
      </c>
      <c r="G12" s="93">
        <v>0</v>
      </c>
      <c r="H12" s="93">
        <v>2912637</v>
      </c>
      <c r="I12" s="93">
        <v>36043</v>
      </c>
      <c r="J12" s="93">
        <v>2948680</v>
      </c>
      <c r="K12" s="93">
        <v>0</v>
      </c>
      <c r="L12" s="77">
        <f t="shared" si="0"/>
        <v>99.1</v>
      </c>
      <c r="M12" s="78">
        <f t="shared" si="0"/>
        <v>23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2430969</v>
      </c>
      <c r="D13" s="93">
        <v>246899</v>
      </c>
      <c r="E13" s="93">
        <v>2677868</v>
      </c>
      <c r="F13" s="93">
        <v>0</v>
      </c>
      <c r="G13" s="93">
        <v>0</v>
      </c>
      <c r="H13" s="93">
        <v>2373722</v>
      </c>
      <c r="I13" s="93">
        <v>58990</v>
      </c>
      <c r="J13" s="93">
        <v>2432712</v>
      </c>
      <c r="K13" s="93">
        <v>0</v>
      </c>
      <c r="L13" s="77">
        <f t="shared" si="0"/>
        <v>97.6</v>
      </c>
      <c r="M13" s="78">
        <f t="shared" si="0"/>
        <v>23.9</v>
      </c>
      <c r="N13" s="79">
        <f t="shared" si="0"/>
        <v>90.8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1736618</v>
      </c>
      <c r="D14" s="93">
        <v>347280</v>
      </c>
      <c r="E14" s="93">
        <v>2083898</v>
      </c>
      <c r="F14" s="93">
        <v>0</v>
      </c>
      <c r="G14" s="93">
        <v>0</v>
      </c>
      <c r="H14" s="93">
        <v>1646844</v>
      </c>
      <c r="I14" s="93">
        <v>74973</v>
      </c>
      <c r="J14" s="93">
        <v>1721817</v>
      </c>
      <c r="K14" s="93">
        <v>0</v>
      </c>
      <c r="L14" s="77">
        <f t="shared" si="0"/>
        <v>94.8</v>
      </c>
      <c r="M14" s="78">
        <f t="shared" si="0"/>
        <v>21.6</v>
      </c>
      <c r="N14" s="79">
        <f t="shared" si="0"/>
        <v>82.6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4064451</v>
      </c>
      <c r="D15" s="93">
        <v>449337</v>
      </c>
      <c r="E15" s="93">
        <v>4513788</v>
      </c>
      <c r="F15" s="93">
        <v>0</v>
      </c>
      <c r="G15" s="93">
        <v>0</v>
      </c>
      <c r="H15" s="93">
        <v>3978840</v>
      </c>
      <c r="I15" s="93">
        <v>64919</v>
      </c>
      <c r="J15" s="93">
        <v>4043759</v>
      </c>
      <c r="K15" s="93">
        <v>0</v>
      </c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1979489</v>
      </c>
      <c r="D16" s="93">
        <v>213927</v>
      </c>
      <c r="E16" s="93">
        <v>2193416</v>
      </c>
      <c r="F16" s="93">
        <v>0</v>
      </c>
      <c r="G16" s="93">
        <v>0</v>
      </c>
      <c r="H16" s="93">
        <v>1944940</v>
      </c>
      <c r="I16" s="93">
        <v>30968</v>
      </c>
      <c r="J16" s="93">
        <v>1975908</v>
      </c>
      <c r="K16" s="93">
        <v>0</v>
      </c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1410318</v>
      </c>
      <c r="D17" s="93">
        <v>141451</v>
      </c>
      <c r="E17" s="93">
        <v>1551769</v>
      </c>
      <c r="F17" s="93">
        <v>0</v>
      </c>
      <c r="G17" s="93">
        <v>0</v>
      </c>
      <c r="H17" s="93">
        <v>1389181</v>
      </c>
      <c r="I17" s="93">
        <v>27539</v>
      </c>
      <c r="J17" s="93">
        <v>1416720</v>
      </c>
      <c r="K17" s="93">
        <v>0</v>
      </c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91.3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652111</v>
      </c>
      <c r="D18" s="93">
        <v>92024</v>
      </c>
      <c r="E18" s="93">
        <v>744135</v>
      </c>
      <c r="F18" s="93">
        <v>0</v>
      </c>
      <c r="G18" s="93">
        <v>0</v>
      </c>
      <c r="H18" s="93">
        <v>642781</v>
      </c>
      <c r="I18" s="93">
        <v>10033</v>
      </c>
      <c r="J18" s="93">
        <v>652814</v>
      </c>
      <c r="K18" s="93">
        <v>0</v>
      </c>
      <c r="L18" s="77">
        <f t="shared" si="0"/>
        <v>98.6</v>
      </c>
      <c r="M18" s="78">
        <f t="shared" si="0"/>
        <v>10.9</v>
      </c>
      <c r="N18" s="79">
        <f t="shared" si="0"/>
        <v>87.7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2665284</v>
      </c>
      <c r="D19" s="93">
        <v>375146</v>
      </c>
      <c r="E19" s="93">
        <v>3040430</v>
      </c>
      <c r="F19" s="93">
        <v>0</v>
      </c>
      <c r="G19" s="93">
        <v>0</v>
      </c>
      <c r="H19" s="93">
        <v>2605403</v>
      </c>
      <c r="I19" s="93">
        <v>48663</v>
      </c>
      <c r="J19" s="93">
        <v>2654066</v>
      </c>
      <c r="K19" s="93">
        <v>0</v>
      </c>
      <c r="L19" s="77">
        <f t="shared" si="0"/>
        <v>97.8</v>
      </c>
      <c r="M19" s="78">
        <f t="shared" si="0"/>
        <v>13</v>
      </c>
      <c r="N19" s="79">
        <f t="shared" si="0"/>
        <v>87.3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1004636</v>
      </c>
      <c r="D20" s="93">
        <v>106735</v>
      </c>
      <c r="E20" s="93">
        <v>1111371</v>
      </c>
      <c r="F20" s="93">
        <v>0</v>
      </c>
      <c r="G20" s="93">
        <v>0</v>
      </c>
      <c r="H20" s="93">
        <v>985264</v>
      </c>
      <c r="I20" s="93">
        <v>16375</v>
      </c>
      <c r="J20" s="93">
        <v>1001639</v>
      </c>
      <c r="K20" s="93">
        <v>0</v>
      </c>
      <c r="L20" s="80">
        <f t="shared" si="0"/>
        <v>98.1</v>
      </c>
      <c r="M20" s="81">
        <f t="shared" si="0"/>
        <v>15.3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461294</v>
      </c>
      <c r="D21" s="93">
        <v>122034</v>
      </c>
      <c r="E21" s="93">
        <v>583328</v>
      </c>
      <c r="F21" s="93">
        <v>0</v>
      </c>
      <c r="G21" s="93">
        <v>0</v>
      </c>
      <c r="H21" s="93">
        <v>442107</v>
      </c>
      <c r="I21" s="93">
        <v>6975</v>
      </c>
      <c r="J21" s="93">
        <v>449082</v>
      </c>
      <c r="K21" s="93">
        <v>0</v>
      </c>
      <c r="L21" s="77">
        <f t="shared" si="0"/>
        <v>95.8</v>
      </c>
      <c r="M21" s="78">
        <f t="shared" si="0"/>
        <v>5.7</v>
      </c>
      <c r="N21" s="79">
        <f t="shared" si="0"/>
        <v>77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1432444</v>
      </c>
      <c r="D22" s="94">
        <v>97998</v>
      </c>
      <c r="E22" s="94">
        <v>1530442</v>
      </c>
      <c r="F22" s="94">
        <v>0</v>
      </c>
      <c r="G22" s="94">
        <v>0</v>
      </c>
      <c r="H22" s="94">
        <v>1414939</v>
      </c>
      <c r="I22" s="94">
        <v>25500</v>
      </c>
      <c r="J22" s="94">
        <v>1440439</v>
      </c>
      <c r="K22" s="94">
        <v>0</v>
      </c>
      <c r="L22" s="95">
        <f t="shared" si="0"/>
        <v>98.8</v>
      </c>
      <c r="M22" s="96">
        <f t="shared" si="0"/>
        <v>26</v>
      </c>
      <c r="N22" s="97">
        <f t="shared" si="0"/>
        <v>94.1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40354884</v>
      </c>
      <c r="D23" s="85">
        <f t="shared" ref="D23:K23" si="1">SUM(D9:D22)</f>
        <v>4158488</v>
      </c>
      <c r="E23" s="85">
        <f t="shared" si="1"/>
        <v>44513372</v>
      </c>
      <c r="F23" s="85">
        <f t="shared" si="1"/>
        <v>0</v>
      </c>
      <c r="G23" s="85">
        <f t="shared" si="1"/>
        <v>0</v>
      </c>
      <c r="H23" s="85">
        <f t="shared" si="1"/>
        <v>39533220</v>
      </c>
      <c r="I23" s="85">
        <f t="shared" si="1"/>
        <v>833254</v>
      </c>
      <c r="J23" s="85">
        <f t="shared" si="1"/>
        <v>40366474</v>
      </c>
      <c r="K23" s="85">
        <f t="shared" si="1"/>
        <v>0</v>
      </c>
      <c r="L23" s="86">
        <f t="shared" si="0"/>
        <v>98</v>
      </c>
      <c r="M23" s="87">
        <f t="shared" si="0"/>
        <v>20</v>
      </c>
      <c r="N23" s="88">
        <f t="shared" si="0"/>
        <v>90.7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1019133</v>
      </c>
      <c r="D24" s="71">
        <v>37390</v>
      </c>
      <c r="E24" s="71">
        <v>1056523</v>
      </c>
      <c r="F24" s="71">
        <v>0</v>
      </c>
      <c r="G24" s="71">
        <v>0</v>
      </c>
      <c r="H24" s="71">
        <v>1007458</v>
      </c>
      <c r="I24" s="71">
        <v>7366</v>
      </c>
      <c r="J24" s="71">
        <v>1014824</v>
      </c>
      <c r="K24" s="71">
        <v>0</v>
      </c>
      <c r="L24" s="72">
        <f t="shared" si="0"/>
        <v>98.9</v>
      </c>
      <c r="M24" s="73">
        <f t="shared" si="0"/>
        <v>19.7</v>
      </c>
      <c r="N24" s="74">
        <f t="shared" si="0"/>
        <v>96.1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381646</v>
      </c>
      <c r="D25" s="76">
        <v>79866</v>
      </c>
      <c r="E25" s="76">
        <v>461512</v>
      </c>
      <c r="F25" s="76">
        <v>0</v>
      </c>
      <c r="G25" s="76">
        <v>0</v>
      </c>
      <c r="H25" s="76">
        <v>367495</v>
      </c>
      <c r="I25" s="76">
        <v>7629</v>
      </c>
      <c r="J25" s="76">
        <v>375124</v>
      </c>
      <c r="K25" s="76">
        <v>0</v>
      </c>
      <c r="L25" s="77">
        <f t="shared" si="0"/>
        <v>96.3</v>
      </c>
      <c r="M25" s="78">
        <f t="shared" si="0"/>
        <v>9.6</v>
      </c>
      <c r="N25" s="79">
        <f t="shared" si="0"/>
        <v>81.3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222487</v>
      </c>
      <c r="D26" s="76">
        <v>14559</v>
      </c>
      <c r="E26" s="76">
        <v>237046</v>
      </c>
      <c r="F26" s="76">
        <v>0</v>
      </c>
      <c r="G26" s="76">
        <v>0</v>
      </c>
      <c r="H26" s="76">
        <v>217878</v>
      </c>
      <c r="I26" s="76">
        <v>2388</v>
      </c>
      <c r="J26" s="76">
        <v>220266</v>
      </c>
      <c r="K26" s="76">
        <v>0</v>
      </c>
      <c r="L26" s="77">
        <f t="shared" si="0"/>
        <v>97.9</v>
      </c>
      <c r="M26" s="78">
        <f t="shared" si="0"/>
        <v>16.399999999999999</v>
      </c>
      <c r="N26" s="79">
        <f t="shared" si="0"/>
        <v>92.9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235481</v>
      </c>
      <c r="D27" s="76">
        <v>18337</v>
      </c>
      <c r="E27" s="76">
        <v>253818</v>
      </c>
      <c r="F27" s="76">
        <v>0</v>
      </c>
      <c r="G27" s="76">
        <v>0</v>
      </c>
      <c r="H27" s="76">
        <v>232405</v>
      </c>
      <c r="I27" s="76">
        <v>2798</v>
      </c>
      <c r="J27" s="76">
        <v>235203</v>
      </c>
      <c r="K27" s="76">
        <v>0</v>
      </c>
      <c r="L27" s="77">
        <f t="shared" si="0"/>
        <v>98.7</v>
      </c>
      <c r="M27" s="78">
        <f t="shared" si="0"/>
        <v>15.3</v>
      </c>
      <c r="N27" s="79">
        <f t="shared" si="0"/>
        <v>92.7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533819</v>
      </c>
      <c r="D28" s="76">
        <v>16777</v>
      </c>
      <c r="E28" s="76">
        <v>550596</v>
      </c>
      <c r="F28" s="76">
        <v>0</v>
      </c>
      <c r="G28" s="76">
        <v>0</v>
      </c>
      <c r="H28" s="76">
        <v>529797</v>
      </c>
      <c r="I28" s="76">
        <v>2560</v>
      </c>
      <c r="J28" s="76">
        <v>532357</v>
      </c>
      <c r="K28" s="76">
        <v>0</v>
      </c>
      <c r="L28" s="77">
        <f t="shared" si="0"/>
        <v>99.2</v>
      </c>
      <c r="M28" s="78">
        <f t="shared" si="0"/>
        <v>15.3</v>
      </c>
      <c r="N28" s="79">
        <f t="shared" si="0"/>
        <v>96.7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820683</v>
      </c>
      <c r="D29" s="76">
        <v>91441</v>
      </c>
      <c r="E29" s="76">
        <v>912124</v>
      </c>
      <c r="F29" s="76">
        <v>0</v>
      </c>
      <c r="G29" s="76">
        <v>0</v>
      </c>
      <c r="H29" s="76">
        <v>801526</v>
      </c>
      <c r="I29" s="76">
        <v>14330</v>
      </c>
      <c r="J29" s="76">
        <v>815856</v>
      </c>
      <c r="K29" s="76">
        <v>0</v>
      </c>
      <c r="L29" s="77">
        <f t="shared" si="0"/>
        <v>97.7</v>
      </c>
      <c r="M29" s="78">
        <f t="shared" si="0"/>
        <v>15.7</v>
      </c>
      <c r="N29" s="79">
        <f t="shared" si="0"/>
        <v>89.4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528316</v>
      </c>
      <c r="D30" s="76">
        <v>19918</v>
      </c>
      <c r="E30" s="76">
        <v>548234</v>
      </c>
      <c r="F30" s="76">
        <v>0</v>
      </c>
      <c r="G30" s="76">
        <v>0</v>
      </c>
      <c r="H30" s="76">
        <v>524058</v>
      </c>
      <c r="I30" s="76">
        <v>3869</v>
      </c>
      <c r="J30" s="76">
        <v>527927</v>
      </c>
      <c r="K30" s="76">
        <v>0</v>
      </c>
      <c r="L30" s="77">
        <f t="shared" si="0"/>
        <v>99.2</v>
      </c>
      <c r="M30" s="78">
        <f t="shared" si="0"/>
        <v>19.399999999999999</v>
      </c>
      <c r="N30" s="79">
        <f t="shared" si="0"/>
        <v>96.3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236387</v>
      </c>
      <c r="D31" s="76">
        <v>18763</v>
      </c>
      <c r="E31" s="76">
        <v>255150</v>
      </c>
      <c r="F31" s="76">
        <v>0</v>
      </c>
      <c r="G31" s="76">
        <v>0</v>
      </c>
      <c r="H31" s="76">
        <v>232752</v>
      </c>
      <c r="I31" s="76">
        <v>4534</v>
      </c>
      <c r="J31" s="76">
        <v>237286</v>
      </c>
      <c r="K31" s="76">
        <v>0</v>
      </c>
      <c r="L31" s="77">
        <f t="shared" si="0"/>
        <v>98.5</v>
      </c>
      <c r="M31" s="78">
        <f t="shared" si="0"/>
        <v>24.2</v>
      </c>
      <c r="N31" s="79">
        <f t="shared" si="0"/>
        <v>93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628258</v>
      </c>
      <c r="D32" s="76">
        <v>19925</v>
      </c>
      <c r="E32" s="76">
        <v>648183</v>
      </c>
      <c r="F32" s="76">
        <v>0</v>
      </c>
      <c r="G32" s="76">
        <v>0</v>
      </c>
      <c r="H32" s="76">
        <v>621633</v>
      </c>
      <c r="I32" s="76">
        <v>8335</v>
      </c>
      <c r="J32" s="76">
        <v>629968</v>
      </c>
      <c r="K32" s="76">
        <v>0</v>
      </c>
      <c r="L32" s="77">
        <f t="shared" ref="L32:N36" si="2">IF(C32&gt;0,ROUND(H32/C32*100,1),"-")</f>
        <v>98.9</v>
      </c>
      <c r="M32" s="78">
        <f t="shared" si="2"/>
        <v>41.8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948562</v>
      </c>
      <c r="D33" s="76">
        <v>136920</v>
      </c>
      <c r="E33" s="76">
        <v>1085482</v>
      </c>
      <c r="F33" s="76">
        <v>0</v>
      </c>
      <c r="G33" s="76">
        <v>0</v>
      </c>
      <c r="H33" s="76">
        <v>921908</v>
      </c>
      <c r="I33" s="76">
        <v>22290</v>
      </c>
      <c r="J33" s="76">
        <v>944198</v>
      </c>
      <c r="K33" s="76">
        <v>0</v>
      </c>
      <c r="L33" s="77">
        <f t="shared" si="2"/>
        <v>97.2</v>
      </c>
      <c r="M33" s="78">
        <f t="shared" si="2"/>
        <v>16.3</v>
      </c>
      <c r="N33" s="79">
        <f t="shared" si="2"/>
        <v>87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291862</v>
      </c>
      <c r="D34" s="76">
        <v>101115</v>
      </c>
      <c r="E34" s="76">
        <v>392977</v>
      </c>
      <c r="F34" s="76">
        <v>0</v>
      </c>
      <c r="G34" s="76">
        <v>0</v>
      </c>
      <c r="H34" s="76">
        <v>284305</v>
      </c>
      <c r="I34" s="76">
        <v>22248</v>
      </c>
      <c r="J34" s="76">
        <v>306553</v>
      </c>
      <c r="K34" s="76">
        <v>0</v>
      </c>
      <c r="L34" s="77">
        <f t="shared" si="2"/>
        <v>97.4</v>
      </c>
      <c r="M34" s="78">
        <f t="shared" si="2"/>
        <v>22</v>
      </c>
      <c r="N34" s="79">
        <f t="shared" si="2"/>
        <v>78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5846634</v>
      </c>
      <c r="D35" s="85">
        <f t="shared" si="3"/>
        <v>555011</v>
      </c>
      <c r="E35" s="85">
        <f t="shared" si="3"/>
        <v>6401645</v>
      </c>
      <c r="F35" s="85">
        <f t="shared" si="3"/>
        <v>0</v>
      </c>
      <c r="G35" s="85">
        <f t="shared" si="3"/>
        <v>0</v>
      </c>
      <c r="H35" s="85">
        <f t="shared" si="3"/>
        <v>5741215</v>
      </c>
      <c r="I35" s="85">
        <f t="shared" si="3"/>
        <v>98347</v>
      </c>
      <c r="J35" s="85">
        <f t="shared" si="3"/>
        <v>5839562</v>
      </c>
      <c r="K35" s="85">
        <f t="shared" si="3"/>
        <v>0</v>
      </c>
      <c r="L35" s="86">
        <f t="shared" si="2"/>
        <v>98.2</v>
      </c>
      <c r="M35" s="87">
        <f t="shared" si="2"/>
        <v>17.7</v>
      </c>
      <c r="N35" s="88">
        <f t="shared" si="2"/>
        <v>91.2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46201518</v>
      </c>
      <c r="D36" s="89">
        <f t="shared" si="4"/>
        <v>4713499</v>
      </c>
      <c r="E36" s="89">
        <f t="shared" si="4"/>
        <v>50915017</v>
      </c>
      <c r="F36" s="89">
        <f t="shared" si="4"/>
        <v>0</v>
      </c>
      <c r="G36" s="89">
        <f t="shared" si="4"/>
        <v>0</v>
      </c>
      <c r="H36" s="89">
        <f t="shared" si="4"/>
        <v>45274435</v>
      </c>
      <c r="I36" s="89">
        <f t="shared" si="4"/>
        <v>931601</v>
      </c>
      <c r="J36" s="89">
        <f t="shared" si="4"/>
        <v>46206036</v>
      </c>
      <c r="K36" s="89">
        <f t="shared" si="4"/>
        <v>0</v>
      </c>
      <c r="L36" s="90">
        <f t="shared" si="2"/>
        <v>98</v>
      </c>
      <c r="M36" s="91">
        <f t="shared" si="2"/>
        <v>19.8</v>
      </c>
      <c r="N36" s="92">
        <f t="shared" si="2"/>
        <v>90.8</v>
      </c>
    </row>
    <row r="38" spans="1:14" x14ac:dyDescent="0.15">
      <c r="B38" s="1" t="s">
        <v>391</v>
      </c>
      <c r="C38" s="1">
        <v>46201518</v>
      </c>
      <c r="D38" s="1">
        <v>4713499</v>
      </c>
      <c r="E38" s="1">
        <v>50915017</v>
      </c>
      <c r="F38" s="1">
        <v>0</v>
      </c>
      <c r="G38" s="1">
        <v>0</v>
      </c>
      <c r="H38" s="1">
        <v>45274435</v>
      </c>
      <c r="I38" s="1">
        <v>931601</v>
      </c>
      <c r="J38" s="1">
        <v>46206036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197</v>
      </c>
      <c r="D3" s="8" t="s">
        <v>363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147</v>
      </c>
      <c r="D8" s="41" t="s">
        <v>148</v>
      </c>
      <c r="E8" s="41" t="s">
        <v>149</v>
      </c>
      <c r="F8" s="41" t="s">
        <v>150</v>
      </c>
      <c r="G8" s="41" t="s">
        <v>151</v>
      </c>
      <c r="H8" s="41" t="s">
        <v>152</v>
      </c>
      <c r="I8" s="41" t="s">
        <v>153</v>
      </c>
      <c r="J8" s="41" t="s">
        <v>154</v>
      </c>
      <c r="K8" s="41" t="s">
        <v>155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15450479</v>
      </c>
      <c r="D9" s="130">
        <v>1272007</v>
      </c>
      <c r="E9" s="130">
        <v>16722486</v>
      </c>
      <c r="F9" s="130">
        <v>0</v>
      </c>
      <c r="G9" s="115"/>
      <c r="H9" s="130">
        <v>15149147</v>
      </c>
      <c r="I9" s="130">
        <v>339720</v>
      </c>
      <c r="J9" s="130">
        <v>15488867</v>
      </c>
      <c r="K9" s="130">
        <v>0</v>
      </c>
      <c r="L9" s="72">
        <f t="shared" ref="L9:N31" si="0">IF(C9&gt;0,ROUND(H9/C9*100,1),"-")</f>
        <v>98</v>
      </c>
      <c r="M9" s="73">
        <f t="shared" si="0"/>
        <v>26.7</v>
      </c>
      <c r="N9" s="74">
        <f t="shared" si="0"/>
        <v>92.6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3796725</v>
      </c>
      <c r="D10" s="93">
        <v>513675</v>
      </c>
      <c r="E10" s="93">
        <v>4310400</v>
      </c>
      <c r="F10" s="93">
        <v>0</v>
      </c>
      <c r="G10" s="116"/>
      <c r="H10" s="93">
        <v>3711031</v>
      </c>
      <c r="I10" s="93">
        <v>117957</v>
      </c>
      <c r="J10" s="93">
        <v>3828988</v>
      </c>
      <c r="K10" s="93">
        <v>0</v>
      </c>
      <c r="L10" s="77">
        <f t="shared" si="0"/>
        <v>97.7</v>
      </c>
      <c r="M10" s="78">
        <f t="shared" si="0"/>
        <v>23</v>
      </c>
      <c r="N10" s="79">
        <f t="shared" si="0"/>
        <v>88.8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4174501</v>
      </c>
      <c r="D11" s="93">
        <v>389476</v>
      </c>
      <c r="E11" s="93">
        <v>4563977</v>
      </c>
      <c r="F11" s="93">
        <v>0</v>
      </c>
      <c r="G11" s="116"/>
      <c r="H11" s="93">
        <v>4105235</v>
      </c>
      <c r="I11" s="93">
        <v>58160</v>
      </c>
      <c r="J11" s="93">
        <v>4163395</v>
      </c>
      <c r="K11" s="93">
        <v>0</v>
      </c>
      <c r="L11" s="77">
        <f t="shared" si="0"/>
        <v>98.3</v>
      </c>
      <c r="M11" s="78">
        <f t="shared" si="0"/>
        <v>14.9</v>
      </c>
      <c r="N11" s="79">
        <f t="shared" si="0"/>
        <v>91.2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3171427</v>
      </c>
      <c r="D12" s="93">
        <v>169116</v>
      </c>
      <c r="E12" s="93">
        <v>3340543</v>
      </c>
      <c r="F12" s="93">
        <v>0</v>
      </c>
      <c r="G12" s="116"/>
      <c r="H12" s="93">
        <v>3143109</v>
      </c>
      <c r="I12" s="93">
        <v>38895</v>
      </c>
      <c r="J12" s="93">
        <v>3182004</v>
      </c>
      <c r="K12" s="93">
        <v>0</v>
      </c>
      <c r="L12" s="77">
        <f t="shared" si="0"/>
        <v>99.1</v>
      </c>
      <c r="M12" s="78">
        <f t="shared" si="0"/>
        <v>23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2586127</v>
      </c>
      <c r="D13" s="93">
        <v>262657</v>
      </c>
      <c r="E13" s="93">
        <v>2848784</v>
      </c>
      <c r="F13" s="93">
        <v>0</v>
      </c>
      <c r="G13" s="116"/>
      <c r="H13" s="93">
        <v>2525226</v>
      </c>
      <c r="I13" s="93">
        <v>62756</v>
      </c>
      <c r="J13" s="93">
        <v>2587982</v>
      </c>
      <c r="K13" s="93">
        <v>0</v>
      </c>
      <c r="L13" s="77">
        <f t="shared" si="0"/>
        <v>97.6</v>
      </c>
      <c r="M13" s="78">
        <f t="shared" si="0"/>
        <v>23.9</v>
      </c>
      <c r="N13" s="79">
        <f t="shared" si="0"/>
        <v>90.8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2716614</v>
      </c>
      <c r="D14" s="93">
        <v>543229</v>
      </c>
      <c r="E14" s="93">
        <v>3259843</v>
      </c>
      <c r="F14" s="93">
        <v>0</v>
      </c>
      <c r="G14" s="116"/>
      <c r="H14" s="93">
        <v>2576180</v>
      </c>
      <c r="I14" s="93">
        <v>117276</v>
      </c>
      <c r="J14" s="93">
        <v>2693456</v>
      </c>
      <c r="K14" s="93">
        <v>0</v>
      </c>
      <c r="L14" s="77">
        <f t="shared" si="0"/>
        <v>94.8</v>
      </c>
      <c r="M14" s="78">
        <f t="shared" si="0"/>
        <v>21.6</v>
      </c>
      <c r="N14" s="79">
        <f t="shared" si="0"/>
        <v>82.6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4945465</v>
      </c>
      <c r="D15" s="93">
        <v>546734</v>
      </c>
      <c r="E15" s="93">
        <v>5492199</v>
      </c>
      <c r="F15" s="93">
        <v>0</v>
      </c>
      <c r="G15" s="116"/>
      <c r="H15" s="93">
        <v>4841419</v>
      </c>
      <c r="I15" s="93">
        <v>78991</v>
      </c>
      <c r="J15" s="93">
        <v>4920410</v>
      </c>
      <c r="K15" s="93">
        <v>0</v>
      </c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2482877</v>
      </c>
      <c r="D16" s="93">
        <v>268329</v>
      </c>
      <c r="E16" s="93">
        <v>2751206</v>
      </c>
      <c r="F16" s="93">
        <v>0</v>
      </c>
      <c r="G16" s="116"/>
      <c r="H16" s="93">
        <v>2439542</v>
      </c>
      <c r="I16" s="93">
        <v>38842</v>
      </c>
      <c r="J16" s="93">
        <v>2478384</v>
      </c>
      <c r="K16" s="93">
        <v>0</v>
      </c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2145935</v>
      </c>
      <c r="D17" s="93">
        <v>215231</v>
      </c>
      <c r="E17" s="93">
        <v>2361166</v>
      </c>
      <c r="F17" s="93">
        <v>0</v>
      </c>
      <c r="G17" s="116"/>
      <c r="H17" s="93">
        <v>2113772</v>
      </c>
      <c r="I17" s="93">
        <v>41904</v>
      </c>
      <c r="J17" s="93">
        <v>2155676</v>
      </c>
      <c r="K17" s="93">
        <v>0</v>
      </c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91.3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935350</v>
      </c>
      <c r="D18" s="93">
        <v>131995</v>
      </c>
      <c r="E18" s="93">
        <v>1067345</v>
      </c>
      <c r="F18" s="93">
        <v>0</v>
      </c>
      <c r="G18" s="116"/>
      <c r="H18" s="93">
        <v>921968</v>
      </c>
      <c r="I18" s="93">
        <v>14391</v>
      </c>
      <c r="J18" s="93">
        <v>936359</v>
      </c>
      <c r="K18" s="93">
        <v>0</v>
      </c>
      <c r="L18" s="77">
        <f t="shared" si="0"/>
        <v>98.6</v>
      </c>
      <c r="M18" s="78">
        <f t="shared" si="0"/>
        <v>10.9</v>
      </c>
      <c r="N18" s="79">
        <f t="shared" si="0"/>
        <v>87.7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3495834</v>
      </c>
      <c r="D19" s="93">
        <v>492049</v>
      </c>
      <c r="E19" s="93">
        <v>3987883</v>
      </c>
      <c r="F19" s="93">
        <v>0</v>
      </c>
      <c r="G19" s="116"/>
      <c r="H19" s="93">
        <v>3417294</v>
      </c>
      <c r="I19" s="93">
        <v>63828</v>
      </c>
      <c r="J19" s="93">
        <v>3481122</v>
      </c>
      <c r="K19" s="93">
        <v>0</v>
      </c>
      <c r="L19" s="77">
        <f t="shared" si="0"/>
        <v>97.8</v>
      </c>
      <c r="M19" s="78">
        <f t="shared" si="0"/>
        <v>13</v>
      </c>
      <c r="N19" s="79">
        <f t="shared" si="0"/>
        <v>87.3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1432096</v>
      </c>
      <c r="D20" s="93">
        <v>152150</v>
      </c>
      <c r="E20" s="93">
        <v>1584246</v>
      </c>
      <c r="F20" s="93">
        <v>0</v>
      </c>
      <c r="G20" s="116"/>
      <c r="H20" s="93">
        <v>1404482</v>
      </c>
      <c r="I20" s="93">
        <v>23343</v>
      </c>
      <c r="J20" s="93">
        <v>1427825</v>
      </c>
      <c r="K20" s="93">
        <v>0</v>
      </c>
      <c r="L20" s="80">
        <f t="shared" si="0"/>
        <v>98.1</v>
      </c>
      <c r="M20" s="81">
        <f t="shared" si="0"/>
        <v>15.3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701197</v>
      </c>
      <c r="D21" s="93">
        <v>181385</v>
      </c>
      <c r="E21" s="93">
        <v>882582</v>
      </c>
      <c r="F21" s="93">
        <v>0</v>
      </c>
      <c r="G21" s="116"/>
      <c r="H21" s="93">
        <v>672031</v>
      </c>
      <c r="I21" s="93">
        <v>10367</v>
      </c>
      <c r="J21" s="93">
        <v>682398</v>
      </c>
      <c r="K21" s="93">
        <v>0</v>
      </c>
      <c r="L21" s="77">
        <f t="shared" si="0"/>
        <v>95.8</v>
      </c>
      <c r="M21" s="78">
        <f t="shared" si="0"/>
        <v>5.7</v>
      </c>
      <c r="N21" s="79">
        <f t="shared" si="0"/>
        <v>77.3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1670412</v>
      </c>
      <c r="D22" s="94">
        <v>114278</v>
      </c>
      <c r="E22" s="94">
        <v>1784690</v>
      </c>
      <c r="F22" s="94">
        <v>0</v>
      </c>
      <c r="G22" s="117"/>
      <c r="H22" s="94">
        <v>1649999</v>
      </c>
      <c r="I22" s="94">
        <v>29737</v>
      </c>
      <c r="J22" s="94">
        <v>1679736</v>
      </c>
      <c r="K22" s="94">
        <v>0</v>
      </c>
      <c r="L22" s="95">
        <f t="shared" si="0"/>
        <v>98.8</v>
      </c>
      <c r="M22" s="96">
        <f t="shared" si="0"/>
        <v>26</v>
      </c>
      <c r="N22" s="97">
        <f t="shared" si="0"/>
        <v>94.1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49705039</v>
      </c>
      <c r="D23" s="85">
        <f t="shared" ref="D23:K23" si="1">SUM(D9:D22)</f>
        <v>5252311</v>
      </c>
      <c r="E23" s="85">
        <f t="shared" si="1"/>
        <v>54957350</v>
      </c>
      <c r="F23" s="85">
        <f t="shared" si="1"/>
        <v>0</v>
      </c>
      <c r="G23" s="118"/>
      <c r="H23" s="85">
        <f t="shared" si="1"/>
        <v>48670435</v>
      </c>
      <c r="I23" s="85">
        <f t="shared" si="1"/>
        <v>1036167</v>
      </c>
      <c r="J23" s="85">
        <f t="shared" si="1"/>
        <v>49706602</v>
      </c>
      <c r="K23" s="85">
        <f t="shared" si="1"/>
        <v>0</v>
      </c>
      <c r="L23" s="86">
        <f t="shared" si="0"/>
        <v>97.9</v>
      </c>
      <c r="M23" s="87">
        <f t="shared" si="0"/>
        <v>19.7</v>
      </c>
      <c r="N23" s="88">
        <f t="shared" si="0"/>
        <v>90.4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1061892</v>
      </c>
      <c r="D24" s="71">
        <v>38959</v>
      </c>
      <c r="E24" s="71">
        <v>1100851</v>
      </c>
      <c r="F24" s="71">
        <v>0</v>
      </c>
      <c r="G24" s="115"/>
      <c r="H24" s="71">
        <v>1049727</v>
      </c>
      <c r="I24" s="71">
        <v>7675</v>
      </c>
      <c r="J24" s="71">
        <v>1057402</v>
      </c>
      <c r="K24" s="71">
        <v>0</v>
      </c>
      <c r="L24" s="72">
        <f t="shared" si="0"/>
        <v>98.9</v>
      </c>
      <c r="M24" s="73">
        <f t="shared" si="0"/>
        <v>19.7</v>
      </c>
      <c r="N24" s="74">
        <f t="shared" si="0"/>
        <v>96.1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523287</v>
      </c>
      <c r="D25" s="76">
        <v>109507</v>
      </c>
      <c r="E25" s="76">
        <v>632794</v>
      </c>
      <c r="F25" s="76">
        <v>0</v>
      </c>
      <c r="G25" s="116"/>
      <c r="H25" s="76">
        <v>503883</v>
      </c>
      <c r="I25" s="76">
        <v>10460</v>
      </c>
      <c r="J25" s="76">
        <v>514343</v>
      </c>
      <c r="K25" s="76">
        <v>0</v>
      </c>
      <c r="L25" s="77">
        <f t="shared" si="0"/>
        <v>96.3</v>
      </c>
      <c r="M25" s="78">
        <f t="shared" si="0"/>
        <v>9.6</v>
      </c>
      <c r="N25" s="79">
        <f t="shared" si="0"/>
        <v>81.3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373290</v>
      </c>
      <c r="D26" s="76">
        <v>24428</v>
      </c>
      <c r="E26" s="76">
        <v>397718</v>
      </c>
      <c r="F26" s="76">
        <v>0</v>
      </c>
      <c r="G26" s="116"/>
      <c r="H26" s="76">
        <v>365558</v>
      </c>
      <c r="I26" s="76">
        <v>4007</v>
      </c>
      <c r="J26" s="76">
        <v>369565</v>
      </c>
      <c r="K26" s="76">
        <v>0</v>
      </c>
      <c r="L26" s="77">
        <f t="shared" si="0"/>
        <v>97.9</v>
      </c>
      <c r="M26" s="78">
        <f t="shared" si="0"/>
        <v>16.399999999999999</v>
      </c>
      <c r="N26" s="79">
        <f t="shared" si="0"/>
        <v>92.9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379471</v>
      </c>
      <c r="D27" s="76">
        <v>59095</v>
      </c>
      <c r="E27" s="76">
        <v>438566</v>
      </c>
      <c r="F27" s="76">
        <v>0</v>
      </c>
      <c r="G27" s="116"/>
      <c r="H27" s="76">
        <v>374517</v>
      </c>
      <c r="I27" s="76">
        <v>9014</v>
      </c>
      <c r="J27" s="76">
        <v>383531</v>
      </c>
      <c r="K27" s="76">
        <v>0</v>
      </c>
      <c r="L27" s="77">
        <f t="shared" si="0"/>
        <v>98.7</v>
      </c>
      <c r="M27" s="78">
        <f t="shared" si="0"/>
        <v>15.3</v>
      </c>
      <c r="N27" s="79">
        <f t="shared" si="0"/>
        <v>87.5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1271451</v>
      </c>
      <c r="D28" s="76">
        <v>39962</v>
      </c>
      <c r="E28" s="76">
        <v>1311413</v>
      </c>
      <c r="F28" s="76">
        <v>0</v>
      </c>
      <c r="G28" s="116"/>
      <c r="H28" s="76">
        <v>1261870</v>
      </c>
      <c r="I28" s="76">
        <v>6098</v>
      </c>
      <c r="J28" s="76">
        <v>1267968</v>
      </c>
      <c r="K28" s="76">
        <v>0</v>
      </c>
      <c r="L28" s="77">
        <f t="shared" si="0"/>
        <v>99.2</v>
      </c>
      <c r="M28" s="78">
        <f t="shared" si="0"/>
        <v>15.3</v>
      </c>
      <c r="N28" s="79">
        <f t="shared" si="0"/>
        <v>96.7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949318</v>
      </c>
      <c r="D29" s="76">
        <v>105729</v>
      </c>
      <c r="E29" s="76">
        <v>1055047</v>
      </c>
      <c r="F29" s="76">
        <v>0</v>
      </c>
      <c r="G29" s="116"/>
      <c r="H29" s="76">
        <v>926765</v>
      </c>
      <c r="I29" s="76">
        <v>16569</v>
      </c>
      <c r="J29" s="76">
        <v>943334</v>
      </c>
      <c r="K29" s="76">
        <v>0</v>
      </c>
      <c r="L29" s="77">
        <f t="shared" si="0"/>
        <v>97.6</v>
      </c>
      <c r="M29" s="78">
        <f t="shared" si="0"/>
        <v>15.7</v>
      </c>
      <c r="N29" s="79">
        <f t="shared" si="0"/>
        <v>89.4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691494</v>
      </c>
      <c r="D30" s="76">
        <v>26113</v>
      </c>
      <c r="E30" s="76">
        <v>717607</v>
      </c>
      <c r="F30" s="76">
        <v>0</v>
      </c>
      <c r="G30" s="116"/>
      <c r="H30" s="76">
        <v>687026</v>
      </c>
      <c r="I30" s="76">
        <v>5073</v>
      </c>
      <c r="J30" s="76">
        <v>692099</v>
      </c>
      <c r="K30" s="76">
        <v>0</v>
      </c>
      <c r="L30" s="77">
        <f t="shared" si="0"/>
        <v>99.4</v>
      </c>
      <c r="M30" s="78">
        <f t="shared" si="0"/>
        <v>19.399999999999999</v>
      </c>
      <c r="N30" s="79">
        <f t="shared" si="0"/>
        <v>96.4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296548</v>
      </c>
      <c r="D31" s="76">
        <v>23538</v>
      </c>
      <c r="E31" s="76">
        <v>320086</v>
      </c>
      <c r="F31" s="76">
        <v>0</v>
      </c>
      <c r="G31" s="116"/>
      <c r="H31" s="76">
        <v>291987</v>
      </c>
      <c r="I31" s="76">
        <v>5689</v>
      </c>
      <c r="J31" s="76">
        <v>297676</v>
      </c>
      <c r="K31" s="76">
        <v>0</v>
      </c>
      <c r="L31" s="77">
        <f t="shared" si="0"/>
        <v>98.5</v>
      </c>
      <c r="M31" s="78">
        <f t="shared" si="0"/>
        <v>24.2</v>
      </c>
      <c r="N31" s="79">
        <f t="shared" si="0"/>
        <v>93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825674</v>
      </c>
      <c r="D32" s="76">
        <v>26186</v>
      </c>
      <c r="E32" s="76">
        <v>851860</v>
      </c>
      <c r="F32" s="76">
        <v>0</v>
      </c>
      <c r="G32" s="116"/>
      <c r="H32" s="76">
        <v>816964</v>
      </c>
      <c r="I32" s="76">
        <v>10956</v>
      </c>
      <c r="J32" s="76">
        <v>827920</v>
      </c>
      <c r="K32" s="76">
        <v>0</v>
      </c>
      <c r="L32" s="77">
        <f t="shared" ref="L32:N36" si="2">IF(C32&gt;0,ROUND(H32/C32*100,1),"-")</f>
        <v>98.9</v>
      </c>
      <c r="M32" s="78">
        <f t="shared" si="2"/>
        <v>41.8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1587482</v>
      </c>
      <c r="D33" s="76">
        <v>228980</v>
      </c>
      <c r="E33" s="76">
        <v>1816462</v>
      </c>
      <c r="F33" s="76">
        <v>0</v>
      </c>
      <c r="G33" s="116"/>
      <c r="H33" s="76">
        <v>1541757</v>
      </c>
      <c r="I33" s="76">
        <v>37277</v>
      </c>
      <c r="J33" s="76">
        <v>1579034</v>
      </c>
      <c r="K33" s="76">
        <v>0</v>
      </c>
      <c r="L33" s="77">
        <f t="shared" si="2"/>
        <v>97.1</v>
      </c>
      <c r="M33" s="78">
        <f t="shared" si="2"/>
        <v>16.3</v>
      </c>
      <c r="N33" s="79">
        <f t="shared" si="2"/>
        <v>86.9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403835</v>
      </c>
      <c r="D34" s="76">
        <v>139908</v>
      </c>
      <c r="E34" s="76">
        <v>543743</v>
      </c>
      <c r="F34" s="76">
        <v>0</v>
      </c>
      <c r="G34" s="116"/>
      <c r="H34" s="76">
        <v>393379</v>
      </c>
      <c r="I34" s="76">
        <v>30783</v>
      </c>
      <c r="J34" s="76">
        <v>424162</v>
      </c>
      <c r="K34" s="76">
        <v>0</v>
      </c>
      <c r="L34" s="77">
        <f t="shared" si="2"/>
        <v>97.4</v>
      </c>
      <c r="M34" s="78">
        <f t="shared" si="2"/>
        <v>22</v>
      </c>
      <c r="N34" s="79">
        <f t="shared" si="2"/>
        <v>78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8363742</v>
      </c>
      <c r="D35" s="85">
        <f t="shared" si="3"/>
        <v>822405</v>
      </c>
      <c r="E35" s="85">
        <f t="shared" si="3"/>
        <v>9186147</v>
      </c>
      <c r="F35" s="85">
        <f t="shared" si="3"/>
        <v>0</v>
      </c>
      <c r="G35" s="119"/>
      <c r="H35" s="85">
        <f t="shared" si="3"/>
        <v>8213433</v>
      </c>
      <c r="I35" s="85">
        <f t="shared" si="3"/>
        <v>143601</v>
      </c>
      <c r="J35" s="85">
        <f t="shared" si="3"/>
        <v>8357034</v>
      </c>
      <c r="K35" s="85">
        <f t="shared" si="3"/>
        <v>0</v>
      </c>
      <c r="L35" s="86">
        <f t="shared" si="2"/>
        <v>98.2</v>
      </c>
      <c r="M35" s="87">
        <f t="shared" si="2"/>
        <v>17.5</v>
      </c>
      <c r="N35" s="88">
        <f t="shared" si="2"/>
        <v>91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58068781</v>
      </c>
      <c r="D36" s="89">
        <f t="shared" si="4"/>
        <v>6074716</v>
      </c>
      <c r="E36" s="89">
        <f t="shared" si="4"/>
        <v>64143497</v>
      </c>
      <c r="F36" s="89">
        <f t="shared" si="4"/>
        <v>0</v>
      </c>
      <c r="G36" s="120"/>
      <c r="H36" s="89">
        <f t="shared" si="4"/>
        <v>56883868</v>
      </c>
      <c r="I36" s="89">
        <f t="shared" si="4"/>
        <v>1179768</v>
      </c>
      <c r="J36" s="89">
        <f t="shared" si="4"/>
        <v>58063636</v>
      </c>
      <c r="K36" s="89">
        <f t="shared" si="4"/>
        <v>0</v>
      </c>
      <c r="L36" s="90">
        <f t="shared" si="2"/>
        <v>98</v>
      </c>
      <c r="M36" s="91">
        <f t="shared" si="2"/>
        <v>19.399999999999999</v>
      </c>
      <c r="N36" s="92">
        <f t="shared" si="2"/>
        <v>90.5</v>
      </c>
    </row>
    <row r="38" spans="1:14" x14ac:dyDescent="0.15">
      <c r="B38" s="1" t="s">
        <v>391</v>
      </c>
      <c r="C38" s="1">
        <v>58068781</v>
      </c>
      <c r="D38" s="1">
        <v>6074716</v>
      </c>
      <c r="E38" s="1">
        <v>64143497</v>
      </c>
      <c r="F38" s="1">
        <v>0</v>
      </c>
      <c r="G38" s="1">
        <v>0</v>
      </c>
      <c r="H38" s="1">
        <v>56883868</v>
      </c>
      <c r="I38" s="1">
        <v>1179768</v>
      </c>
      <c r="J38" s="1">
        <v>58063636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M39"/>
  <sheetViews>
    <sheetView view="pageBreakPreview" zoomScale="60" zoomScaleNormal="10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198</v>
      </c>
      <c r="D3" s="8" t="s">
        <v>364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156</v>
      </c>
      <c r="D8" s="41" t="s">
        <v>157</v>
      </c>
      <c r="E8" s="41" t="s">
        <v>158</v>
      </c>
      <c r="F8" s="41" t="s">
        <v>159</v>
      </c>
      <c r="G8" s="41" t="s">
        <v>160</v>
      </c>
      <c r="H8" s="41" t="s">
        <v>161</v>
      </c>
      <c r="I8" s="41" t="s">
        <v>162</v>
      </c>
      <c r="J8" s="41" t="s">
        <v>163</v>
      </c>
      <c r="K8" s="41" t="s">
        <v>164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5613790</v>
      </c>
      <c r="D9" s="130">
        <v>34818</v>
      </c>
      <c r="E9" s="130">
        <v>5648608</v>
      </c>
      <c r="F9" s="130">
        <v>0</v>
      </c>
      <c r="G9" s="115"/>
      <c r="H9" s="130">
        <v>5605957</v>
      </c>
      <c r="I9" s="130">
        <v>9299</v>
      </c>
      <c r="J9" s="130">
        <v>5615256</v>
      </c>
      <c r="K9" s="130">
        <v>0</v>
      </c>
      <c r="L9" s="72">
        <f t="shared" ref="L9:N31" si="0">IF(C9&gt;0,ROUND(H9/C9*100,1),"-")</f>
        <v>99.9</v>
      </c>
      <c r="M9" s="73">
        <f t="shared" si="0"/>
        <v>26.7</v>
      </c>
      <c r="N9" s="74">
        <f t="shared" si="0"/>
        <v>99.4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1344997</v>
      </c>
      <c r="D10" s="93">
        <v>181971</v>
      </c>
      <c r="E10" s="93">
        <v>1526968</v>
      </c>
      <c r="F10" s="93">
        <v>0</v>
      </c>
      <c r="G10" s="116"/>
      <c r="H10" s="93">
        <v>1314640</v>
      </c>
      <c r="I10" s="93">
        <v>41786</v>
      </c>
      <c r="J10" s="93">
        <v>1356426</v>
      </c>
      <c r="K10" s="93">
        <v>0</v>
      </c>
      <c r="L10" s="77">
        <f t="shared" si="0"/>
        <v>97.7</v>
      </c>
      <c r="M10" s="78">
        <f t="shared" si="0"/>
        <v>23</v>
      </c>
      <c r="N10" s="79">
        <f t="shared" si="0"/>
        <v>88.8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1971337</v>
      </c>
      <c r="D11" s="93">
        <v>183923</v>
      </c>
      <c r="E11" s="93">
        <v>2155260</v>
      </c>
      <c r="F11" s="93">
        <v>0</v>
      </c>
      <c r="G11" s="116"/>
      <c r="H11" s="93">
        <v>1938627</v>
      </c>
      <c r="I11" s="93">
        <v>27465</v>
      </c>
      <c r="J11" s="93">
        <v>1966092</v>
      </c>
      <c r="K11" s="93">
        <v>0</v>
      </c>
      <c r="L11" s="77">
        <f t="shared" si="0"/>
        <v>98.3</v>
      </c>
      <c r="M11" s="78">
        <f t="shared" si="0"/>
        <v>14.9</v>
      </c>
      <c r="N11" s="79">
        <f t="shared" si="0"/>
        <v>91.2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1587796</v>
      </c>
      <c r="D12" s="93">
        <v>67358</v>
      </c>
      <c r="E12" s="93">
        <v>1655154</v>
      </c>
      <c r="F12" s="93">
        <v>0</v>
      </c>
      <c r="G12" s="116"/>
      <c r="H12" s="93">
        <v>1576517</v>
      </c>
      <c r="I12" s="93">
        <v>15491</v>
      </c>
      <c r="J12" s="93">
        <v>1592008</v>
      </c>
      <c r="K12" s="93">
        <v>0</v>
      </c>
      <c r="L12" s="77">
        <f t="shared" si="0"/>
        <v>99.3</v>
      </c>
      <c r="M12" s="78">
        <f t="shared" si="0"/>
        <v>23</v>
      </c>
      <c r="N12" s="79">
        <f t="shared" si="0"/>
        <v>96.2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1439942</v>
      </c>
      <c r="D13" s="93">
        <v>146246</v>
      </c>
      <c r="E13" s="93">
        <v>1586188</v>
      </c>
      <c r="F13" s="93">
        <v>0</v>
      </c>
      <c r="G13" s="116"/>
      <c r="H13" s="93">
        <v>1406033</v>
      </c>
      <c r="I13" s="93">
        <v>34942</v>
      </c>
      <c r="J13" s="93">
        <v>1440975</v>
      </c>
      <c r="K13" s="93">
        <v>0</v>
      </c>
      <c r="L13" s="77">
        <f t="shared" si="0"/>
        <v>97.6</v>
      </c>
      <c r="M13" s="78">
        <f t="shared" si="0"/>
        <v>23.9</v>
      </c>
      <c r="N13" s="79">
        <f t="shared" si="0"/>
        <v>90.8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2101621</v>
      </c>
      <c r="D14" s="93">
        <v>150629</v>
      </c>
      <c r="E14" s="93">
        <v>2252250</v>
      </c>
      <c r="F14" s="93">
        <v>0</v>
      </c>
      <c r="G14" s="116"/>
      <c r="H14" s="93">
        <v>2062675</v>
      </c>
      <c r="I14" s="93">
        <v>32519</v>
      </c>
      <c r="J14" s="93">
        <v>2095194</v>
      </c>
      <c r="K14" s="93">
        <v>0</v>
      </c>
      <c r="L14" s="77">
        <f t="shared" si="0"/>
        <v>98.1</v>
      </c>
      <c r="M14" s="78">
        <f t="shared" si="0"/>
        <v>21.6</v>
      </c>
      <c r="N14" s="79">
        <f t="shared" si="0"/>
        <v>93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3356694</v>
      </c>
      <c r="D15" s="93">
        <v>371092</v>
      </c>
      <c r="E15" s="93">
        <v>3727786</v>
      </c>
      <c r="F15" s="93">
        <v>0</v>
      </c>
      <c r="G15" s="116"/>
      <c r="H15" s="93">
        <v>3286022</v>
      </c>
      <c r="I15" s="93">
        <v>53614</v>
      </c>
      <c r="J15" s="93">
        <v>3339636</v>
      </c>
      <c r="K15" s="93">
        <v>0</v>
      </c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1607520</v>
      </c>
      <c r="D16" s="93">
        <v>173727</v>
      </c>
      <c r="E16" s="93">
        <v>1781247</v>
      </c>
      <c r="F16" s="93">
        <v>0</v>
      </c>
      <c r="G16" s="116"/>
      <c r="H16" s="93">
        <v>1579463</v>
      </c>
      <c r="I16" s="93">
        <v>25148</v>
      </c>
      <c r="J16" s="93">
        <v>1604611</v>
      </c>
      <c r="K16" s="93">
        <v>0</v>
      </c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1268133</v>
      </c>
      <c r="D17" s="93">
        <v>127190</v>
      </c>
      <c r="E17" s="93">
        <v>1395323</v>
      </c>
      <c r="F17" s="93">
        <v>0</v>
      </c>
      <c r="G17" s="116"/>
      <c r="H17" s="93">
        <v>1249127</v>
      </c>
      <c r="I17" s="93">
        <v>24763</v>
      </c>
      <c r="J17" s="93">
        <v>1273890</v>
      </c>
      <c r="K17" s="93">
        <v>0</v>
      </c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91.3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608197</v>
      </c>
      <c r="D18" s="93">
        <v>85828</v>
      </c>
      <c r="E18" s="93">
        <v>694025</v>
      </c>
      <c r="F18" s="93">
        <v>0</v>
      </c>
      <c r="G18" s="116"/>
      <c r="H18" s="93">
        <v>599496</v>
      </c>
      <c r="I18" s="93">
        <v>9358</v>
      </c>
      <c r="J18" s="93">
        <v>608854</v>
      </c>
      <c r="K18" s="93">
        <v>0</v>
      </c>
      <c r="L18" s="77">
        <f t="shared" si="0"/>
        <v>98.6</v>
      </c>
      <c r="M18" s="78">
        <f t="shared" si="0"/>
        <v>10.9</v>
      </c>
      <c r="N18" s="79">
        <f t="shared" si="0"/>
        <v>87.7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2894967</v>
      </c>
      <c r="D19" s="93">
        <v>407475</v>
      </c>
      <c r="E19" s="93">
        <v>3302442</v>
      </c>
      <c r="F19" s="93">
        <v>0</v>
      </c>
      <c r="G19" s="116"/>
      <c r="H19" s="93">
        <v>2829926</v>
      </c>
      <c r="I19" s="93">
        <v>52857</v>
      </c>
      <c r="J19" s="93">
        <v>2882783</v>
      </c>
      <c r="K19" s="93">
        <v>0</v>
      </c>
      <c r="L19" s="77">
        <f t="shared" si="0"/>
        <v>97.8</v>
      </c>
      <c r="M19" s="78">
        <f t="shared" si="0"/>
        <v>13</v>
      </c>
      <c r="N19" s="79">
        <f t="shared" si="0"/>
        <v>87.3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825916</v>
      </c>
      <c r="D20" s="93">
        <v>87748</v>
      </c>
      <c r="E20" s="93">
        <v>913664</v>
      </c>
      <c r="F20" s="93">
        <v>0</v>
      </c>
      <c r="G20" s="116"/>
      <c r="H20" s="93">
        <v>809990</v>
      </c>
      <c r="I20" s="93">
        <v>13462</v>
      </c>
      <c r="J20" s="93">
        <v>823452</v>
      </c>
      <c r="K20" s="93">
        <v>0</v>
      </c>
      <c r="L20" s="80">
        <f t="shared" si="0"/>
        <v>98.1</v>
      </c>
      <c r="M20" s="81">
        <f t="shared" si="0"/>
        <v>15.3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283499</v>
      </c>
      <c r="D21" s="93">
        <v>174119</v>
      </c>
      <c r="E21" s="93">
        <v>457618</v>
      </c>
      <c r="F21" s="93">
        <v>0</v>
      </c>
      <c r="G21" s="116"/>
      <c r="H21" s="93">
        <v>271707</v>
      </c>
      <c r="I21" s="93">
        <v>9952</v>
      </c>
      <c r="J21" s="93">
        <v>281659</v>
      </c>
      <c r="K21" s="93">
        <v>0</v>
      </c>
      <c r="L21" s="77">
        <f t="shared" si="0"/>
        <v>95.8</v>
      </c>
      <c r="M21" s="78">
        <f t="shared" si="0"/>
        <v>5.7</v>
      </c>
      <c r="N21" s="79">
        <f t="shared" si="0"/>
        <v>61.5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791328</v>
      </c>
      <c r="D22" s="94">
        <v>54137</v>
      </c>
      <c r="E22" s="94">
        <v>845465</v>
      </c>
      <c r="F22" s="94">
        <v>0</v>
      </c>
      <c r="G22" s="117"/>
      <c r="H22" s="94">
        <v>781658</v>
      </c>
      <c r="I22" s="94">
        <v>14087</v>
      </c>
      <c r="J22" s="94">
        <v>795745</v>
      </c>
      <c r="K22" s="94">
        <v>0</v>
      </c>
      <c r="L22" s="95">
        <f t="shared" si="0"/>
        <v>98.8</v>
      </c>
      <c r="M22" s="96">
        <f t="shared" si="0"/>
        <v>26</v>
      </c>
      <c r="N22" s="97">
        <f t="shared" si="0"/>
        <v>94.1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25695737</v>
      </c>
      <c r="D23" s="85">
        <f t="shared" ref="D23:K23" si="1">SUM(D9:D22)</f>
        <v>2246261</v>
      </c>
      <c r="E23" s="85">
        <f t="shared" si="1"/>
        <v>27941998</v>
      </c>
      <c r="F23" s="85">
        <f t="shared" si="1"/>
        <v>0</v>
      </c>
      <c r="G23" s="118"/>
      <c r="H23" s="85">
        <f t="shared" si="1"/>
        <v>25311838</v>
      </c>
      <c r="I23" s="85">
        <f t="shared" si="1"/>
        <v>364743</v>
      </c>
      <c r="J23" s="85">
        <f t="shared" si="1"/>
        <v>25676581</v>
      </c>
      <c r="K23" s="85">
        <f t="shared" si="1"/>
        <v>0</v>
      </c>
      <c r="L23" s="86">
        <f t="shared" si="0"/>
        <v>98.5</v>
      </c>
      <c r="M23" s="87">
        <f t="shared" si="0"/>
        <v>16.2</v>
      </c>
      <c r="N23" s="88">
        <f t="shared" si="0"/>
        <v>91.9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909754</v>
      </c>
      <c r="D24" s="71">
        <v>33378</v>
      </c>
      <c r="E24" s="71">
        <v>943132</v>
      </c>
      <c r="F24" s="71">
        <v>0</v>
      </c>
      <c r="G24" s="115"/>
      <c r="H24" s="71">
        <v>899332</v>
      </c>
      <c r="I24" s="71">
        <v>6576</v>
      </c>
      <c r="J24" s="71">
        <v>905908</v>
      </c>
      <c r="K24" s="71">
        <v>0</v>
      </c>
      <c r="L24" s="72">
        <f t="shared" si="0"/>
        <v>98.9</v>
      </c>
      <c r="M24" s="73">
        <f t="shared" si="0"/>
        <v>19.7</v>
      </c>
      <c r="N24" s="74">
        <f t="shared" si="0"/>
        <v>96.1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140386</v>
      </c>
      <c r="D25" s="76">
        <v>29379</v>
      </c>
      <c r="E25" s="76">
        <v>169765</v>
      </c>
      <c r="F25" s="76">
        <v>0</v>
      </c>
      <c r="G25" s="116"/>
      <c r="H25" s="76">
        <v>135181</v>
      </c>
      <c r="I25" s="76">
        <v>2806</v>
      </c>
      <c r="J25" s="76">
        <v>137987</v>
      </c>
      <c r="K25" s="76">
        <v>0</v>
      </c>
      <c r="L25" s="77">
        <f t="shared" si="0"/>
        <v>96.3</v>
      </c>
      <c r="M25" s="78">
        <f t="shared" si="0"/>
        <v>9.6</v>
      </c>
      <c r="N25" s="79">
        <f t="shared" si="0"/>
        <v>81.3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300263</v>
      </c>
      <c r="D26" s="76">
        <v>19649</v>
      </c>
      <c r="E26" s="76">
        <v>319912</v>
      </c>
      <c r="F26" s="76">
        <v>0</v>
      </c>
      <c r="G26" s="116"/>
      <c r="H26" s="76">
        <v>294043</v>
      </c>
      <c r="I26" s="76">
        <v>3223</v>
      </c>
      <c r="J26" s="76">
        <v>297266</v>
      </c>
      <c r="K26" s="76">
        <v>0</v>
      </c>
      <c r="L26" s="77">
        <f t="shared" si="0"/>
        <v>97.9</v>
      </c>
      <c r="M26" s="78">
        <f t="shared" si="0"/>
        <v>16.399999999999999</v>
      </c>
      <c r="N26" s="79">
        <f t="shared" si="0"/>
        <v>92.9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274985</v>
      </c>
      <c r="D27" s="76">
        <v>1378</v>
      </c>
      <c r="E27" s="76">
        <v>276363</v>
      </c>
      <c r="F27" s="76">
        <v>0</v>
      </c>
      <c r="G27" s="116"/>
      <c r="H27" s="76">
        <v>271402</v>
      </c>
      <c r="I27" s="76">
        <v>210</v>
      </c>
      <c r="J27" s="76">
        <v>271612</v>
      </c>
      <c r="K27" s="76">
        <v>0</v>
      </c>
      <c r="L27" s="77">
        <f t="shared" si="0"/>
        <v>98.7</v>
      </c>
      <c r="M27" s="78">
        <f t="shared" si="0"/>
        <v>15.2</v>
      </c>
      <c r="N27" s="79">
        <f t="shared" si="0"/>
        <v>98.3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1114060</v>
      </c>
      <c r="D28" s="76">
        <v>35015</v>
      </c>
      <c r="E28" s="76">
        <v>1149075</v>
      </c>
      <c r="F28" s="76">
        <v>0</v>
      </c>
      <c r="G28" s="116"/>
      <c r="H28" s="76">
        <v>1105665</v>
      </c>
      <c r="I28" s="76">
        <v>5343</v>
      </c>
      <c r="J28" s="76">
        <v>1111008</v>
      </c>
      <c r="K28" s="76">
        <v>0</v>
      </c>
      <c r="L28" s="77">
        <f t="shared" si="0"/>
        <v>99.2</v>
      </c>
      <c r="M28" s="78">
        <f t="shared" si="0"/>
        <v>15.3</v>
      </c>
      <c r="N28" s="79">
        <f t="shared" si="0"/>
        <v>96.7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365737</v>
      </c>
      <c r="D29" s="76">
        <v>40958</v>
      </c>
      <c r="E29" s="76">
        <v>406695</v>
      </c>
      <c r="F29" s="76">
        <v>0</v>
      </c>
      <c r="G29" s="116"/>
      <c r="H29" s="76">
        <v>359017</v>
      </c>
      <c r="I29" s="76">
        <v>6419</v>
      </c>
      <c r="J29" s="76">
        <v>365436</v>
      </c>
      <c r="K29" s="76">
        <v>0</v>
      </c>
      <c r="L29" s="77">
        <f t="shared" si="0"/>
        <v>98.2</v>
      </c>
      <c r="M29" s="78">
        <f t="shared" si="0"/>
        <v>15.7</v>
      </c>
      <c r="N29" s="79">
        <f t="shared" si="0"/>
        <v>89.9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389438</v>
      </c>
      <c r="D30" s="76">
        <v>14697</v>
      </c>
      <c r="E30" s="76">
        <v>404135</v>
      </c>
      <c r="F30" s="76">
        <v>0</v>
      </c>
      <c r="G30" s="116"/>
      <c r="H30" s="76">
        <v>386653</v>
      </c>
      <c r="I30" s="76">
        <v>2856</v>
      </c>
      <c r="J30" s="76">
        <v>389509</v>
      </c>
      <c r="K30" s="76">
        <v>0</v>
      </c>
      <c r="L30" s="77">
        <f t="shared" si="0"/>
        <v>99.3</v>
      </c>
      <c r="M30" s="78">
        <f t="shared" si="0"/>
        <v>19.399999999999999</v>
      </c>
      <c r="N30" s="79">
        <f t="shared" si="0"/>
        <v>96.4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217814</v>
      </c>
      <c r="D31" s="76">
        <v>17288</v>
      </c>
      <c r="E31" s="76">
        <v>235102</v>
      </c>
      <c r="F31" s="76">
        <v>0</v>
      </c>
      <c r="G31" s="116"/>
      <c r="H31" s="76">
        <v>214464</v>
      </c>
      <c r="I31" s="76">
        <v>4178</v>
      </c>
      <c r="J31" s="76">
        <v>218642</v>
      </c>
      <c r="K31" s="76">
        <v>0</v>
      </c>
      <c r="L31" s="77">
        <f t="shared" si="0"/>
        <v>98.5</v>
      </c>
      <c r="M31" s="78">
        <f t="shared" si="0"/>
        <v>24.2</v>
      </c>
      <c r="N31" s="79">
        <f t="shared" si="0"/>
        <v>93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411997</v>
      </c>
      <c r="D32" s="76">
        <v>13066</v>
      </c>
      <c r="E32" s="76">
        <v>425063</v>
      </c>
      <c r="F32" s="76">
        <v>0</v>
      </c>
      <c r="G32" s="116"/>
      <c r="H32" s="76">
        <v>407651</v>
      </c>
      <c r="I32" s="76">
        <v>5467</v>
      </c>
      <c r="J32" s="76">
        <v>413118</v>
      </c>
      <c r="K32" s="76">
        <v>0</v>
      </c>
      <c r="L32" s="77">
        <f t="shared" ref="L32:N36" si="2">IF(C32&gt;0,ROUND(H32/C32*100,1),"-")</f>
        <v>98.9</v>
      </c>
      <c r="M32" s="78">
        <f t="shared" si="2"/>
        <v>41.8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704567</v>
      </c>
      <c r="D33" s="76">
        <v>101405</v>
      </c>
      <c r="E33" s="76">
        <v>805972</v>
      </c>
      <c r="F33" s="76">
        <v>0</v>
      </c>
      <c r="G33" s="116"/>
      <c r="H33" s="76">
        <v>682778</v>
      </c>
      <c r="I33" s="76">
        <v>16509</v>
      </c>
      <c r="J33" s="76">
        <v>699287</v>
      </c>
      <c r="K33" s="76">
        <v>0</v>
      </c>
      <c r="L33" s="77">
        <f t="shared" si="2"/>
        <v>96.9</v>
      </c>
      <c r="M33" s="78">
        <f t="shared" si="2"/>
        <v>16.3</v>
      </c>
      <c r="N33" s="79">
        <f t="shared" si="2"/>
        <v>86.8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260212</v>
      </c>
      <c r="D34" s="76">
        <v>90149</v>
      </c>
      <c r="E34" s="76">
        <v>350361</v>
      </c>
      <c r="F34" s="76">
        <v>0</v>
      </c>
      <c r="G34" s="116"/>
      <c r="H34" s="76">
        <v>253474</v>
      </c>
      <c r="I34" s="76">
        <v>19835</v>
      </c>
      <c r="J34" s="76">
        <v>273309</v>
      </c>
      <c r="K34" s="76">
        <v>0</v>
      </c>
      <c r="L34" s="77">
        <f t="shared" si="2"/>
        <v>97.4</v>
      </c>
      <c r="M34" s="78">
        <f t="shared" si="2"/>
        <v>22</v>
      </c>
      <c r="N34" s="79">
        <f t="shared" si="2"/>
        <v>78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5089213</v>
      </c>
      <c r="D35" s="85">
        <f t="shared" si="3"/>
        <v>396362</v>
      </c>
      <c r="E35" s="85">
        <f t="shared" si="3"/>
        <v>5485575</v>
      </c>
      <c r="F35" s="85">
        <f t="shared" si="3"/>
        <v>0</v>
      </c>
      <c r="G35" s="119"/>
      <c r="H35" s="85">
        <f t="shared" si="3"/>
        <v>5009660</v>
      </c>
      <c r="I35" s="85">
        <f t="shared" si="3"/>
        <v>73422</v>
      </c>
      <c r="J35" s="85">
        <f t="shared" si="3"/>
        <v>5083082</v>
      </c>
      <c r="K35" s="85">
        <f t="shared" si="3"/>
        <v>0</v>
      </c>
      <c r="L35" s="86">
        <f t="shared" si="2"/>
        <v>98.4</v>
      </c>
      <c r="M35" s="87">
        <f t="shared" si="2"/>
        <v>18.5</v>
      </c>
      <c r="N35" s="88">
        <f t="shared" si="2"/>
        <v>92.7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30784950</v>
      </c>
      <c r="D36" s="89">
        <f t="shared" si="4"/>
        <v>2642623</v>
      </c>
      <c r="E36" s="89">
        <f t="shared" si="4"/>
        <v>33427573</v>
      </c>
      <c r="F36" s="89">
        <f t="shared" si="4"/>
        <v>0</v>
      </c>
      <c r="G36" s="120"/>
      <c r="H36" s="89">
        <f t="shared" si="4"/>
        <v>30321498</v>
      </c>
      <c r="I36" s="89">
        <f t="shared" si="4"/>
        <v>438165</v>
      </c>
      <c r="J36" s="89">
        <f t="shared" si="4"/>
        <v>30759663</v>
      </c>
      <c r="K36" s="89">
        <f t="shared" si="4"/>
        <v>0</v>
      </c>
      <c r="L36" s="90">
        <f t="shared" si="2"/>
        <v>98.5</v>
      </c>
      <c r="M36" s="91">
        <f t="shared" si="2"/>
        <v>16.600000000000001</v>
      </c>
      <c r="N36" s="92">
        <f t="shared" si="2"/>
        <v>92</v>
      </c>
    </row>
    <row r="38" spans="1:14" x14ac:dyDescent="0.15">
      <c r="B38" s="1" t="s">
        <v>391</v>
      </c>
      <c r="C38" s="1">
        <v>30784950</v>
      </c>
      <c r="D38" s="1">
        <v>2642623</v>
      </c>
      <c r="E38" s="1">
        <v>33427573</v>
      </c>
      <c r="F38" s="1">
        <v>0</v>
      </c>
      <c r="G38" s="1">
        <v>0</v>
      </c>
      <c r="H38" s="1">
        <v>30321498</v>
      </c>
      <c r="I38" s="1">
        <v>438165</v>
      </c>
      <c r="J38" s="1">
        <v>30759663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210</v>
      </c>
      <c r="D3" s="121" t="s">
        <v>389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165</v>
      </c>
      <c r="D8" s="41" t="s">
        <v>166</v>
      </c>
      <c r="E8" s="41" t="s">
        <v>167</v>
      </c>
      <c r="F8" s="41" t="s">
        <v>168</v>
      </c>
      <c r="G8" s="41" t="s">
        <v>169</v>
      </c>
      <c r="H8" s="41" t="s">
        <v>170</v>
      </c>
      <c r="I8" s="41" t="s">
        <v>171</v>
      </c>
      <c r="J8" s="41" t="s">
        <v>172</v>
      </c>
      <c r="K8" s="41" t="s">
        <v>173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149574</v>
      </c>
      <c r="D9" s="115"/>
      <c r="E9" s="130">
        <v>149574</v>
      </c>
      <c r="F9" s="115"/>
      <c r="G9" s="115"/>
      <c r="H9" s="130">
        <v>149574</v>
      </c>
      <c r="I9" s="115"/>
      <c r="J9" s="130">
        <v>149574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26769</v>
      </c>
      <c r="D10" s="116"/>
      <c r="E10" s="93">
        <v>26769</v>
      </c>
      <c r="F10" s="116"/>
      <c r="G10" s="116"/>
      <c r="H10" s="93">
        <v>26769</v>
      </c>
      <c r="I10" s="116"/>
      <c r="J10" s="93">
        <v>26769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273400</v>
      </c>
      <c r="D11" s="116"/>
      <c r="E11" s="93">
        <v>273400</v>
      </c>
      <c r="F11" s="116"/>
      <c r="G11" s="116"/>
      <c r="H11" s="93">
        <v>273400</v>
      </c>
      <c r="I11" s="116"/>
      <c r="J11" s="93">
        <v>273400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15893</v>
      </c>
      <c r="D12" s="116"/>
      <c r="E12" s="93">
        <v>15893</v>
      </c>
      <c r="F12" s="116"/>
      <c r="G12" s="116"/>
      <c r="H12" s="93">
        <v>15893</v>
      </c>
      <c r="I12" s="116"/>
      <c r="J12" s="93">
        <v>15893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17673</v>
      </c>
      <c r="D13" s="116"/>
      <c r="E13" s="93">
        <v>17673</v>
      </c>
      <c r="F13" s="116"/>
      <c r="G13" s="116"/>
      <c r="H13" s="93">
        <v>17673</v>
      </c>
      <c r="I13" s="116"/>
      <c r="J13" s="93">
        <v>17673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596590</v>
      </c>
      <c r="D14" s="116"/>
      <c r="E14" s="93">
        <v>596590</v>
      </c>
      <c r="F14" s="116"/>
      <c r="G14" s="116"/>
      <c r="H14" s="93">
        <v>596590</v>
      </c>
      <c r="I14" s="116"/>
      <c r="J14" s="93">
        <v>596590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18183</v>
      </c>
      <c r="D15" s="116"/>
      <c r="E15" s="93">
        <v>18183</v>
      </c>
      <c r="F15" s="116"/>
      <c r="G15" s="116"/>
      <c r="H15" s="93">
        <v>18183</v>
      </c>
      <c r="I15" s="116"/>
      <c r="J15" s="93">
        <v>18183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1784</v>
      </c>
      <c r="D16" s="116"/>
      <c r="E16" s="93">
        <v>1784</v>
      </c>
      <c r="F16" s="116"/>
      <c r="G16" s="116"/>
      <c r="H16" s="93">
        <v>1784</v>
      </c>
      <c r="I16" s="116"/>
      <c r="J16" s="93">
        <v>1784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8611</v>
      </c>
      <c r="D17" s="116"/>
      <c r="E17" s="93">
        <v>8611</v>
      </c>
      <c r="F17" s="116"/>
      <c r="G17" s="116"/>
      <c r="H17" s="93">
        <v>8611</v>
      </c>
      <c r="I17" s="116"/>
      <c r="J17" s="93">
        <v>8611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14218</v>
      </c>
      <c r="D18" s="116"/>
      <c r="E18" s="93">
        <v>14218</v>
      </c>
      <c r="F18" s="116"/>
      <c r="G18" s="116"/>
      <c r="H18" s="93">
        <v>14218</v>
      </c>
      <c r="I18" s="116"/>
      <c r="J18" s="93">
        <v>14218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83928</v>
      </c>
      <c r="D19" s="116"/>
      <c r="E19" s="93">
        <v>83928</v>
      </c>
      <c r="F19" s="116"/>
      <c r="G19" s="116"/>
      <c r="H19" s="93">
        <v>83928</v>
      </c>
      <c r="I19" s="116"/>
      <c r="J19" s="93">
        <v>83928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9915</v>
      </c>
      <c r="D20" s="116"/>
      <c r="E20" s="93">
        <v>9915</v>
      </c>
      <c r="F20" s="116"/>
      <c r="G20" s="116"/>
      <c r="H20" s="93">
        <v>9915</v>
      </c>
      <c r="I20" s="116"/>
      <c r="J20" s="93">
        <v>9915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614</v>
      </c>
      <c r="D21" s="116"/>
      <c r="E21" s="93">
        <v>614</v>
      </c>
      <c r="F21" s="116"/>
      <c r="G21" s="116"/>
      <c r="H21" s="93">
        <v>614</v>
      </c>
      <c r="I21" s="116"/>
      <c r="J21" s="93">
        <v>614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5688</v>
      </c>
      <c r="D22" s="117"/>
      <c r="E22" s="94">
        <v>5688</v>
      </c>
      <c r="F22" s="117"/>
      <c r="G22" s="117"/>
      <c r="H22" s="94">
        <v>5688</v>
      </c>
      <c r="I22" s="117"/>
      <c r="J22" s="94">
        <v>5688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1222840</v>
      </c>
      <c r="D23" s="118"/>
      <c r="E23" s="85">
        <f>SUM(E9:E22)</f>
        <v>1222840</v>
      </c>
      <c r="F23" s="118"/>
      <c r="G23" s="118"/>
      <c r="H23" s="85">
        <f>SUM(H9:H22)</f>
        <v>1222840</v>
      </c>
      <c r="I23" s="118"/>
      <c r="J23" s="85">
        <f>SUM(J9:J22)</f>
        <v>1222840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3556</v>
      </c>
      <c r="D24" s="115"/>
      <c r="E24" s="71">
        <v>3556</v>
      </c>
      <c r="F24" s="115"/>
      <c r="G24" s="115"/>
      <c r="H24" s="71">
        <v>3556</v>
      </c>
      <c r="I24" s="115"/>
      <c r="J24" s="71">
        <v>3556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2409</v>
      </c>
      <c r="D25" s="116"/>
      <c r="E25" s="76">
        <v>2409</v>
      </c>
      <c r="F25" s="116"/>
      <c r="G25" s="116"/>
      <c r="H25" s="76">
        <v>2409</v>
      </c>
      <c r="I25" s="116"/>
      <c r="J25" s="76">
        <v>2409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229</v>
      </c>
      <c r="D26" s="116"/>
      <c r="E26" s="76">
        <v>229</v>
      </c>
      <c r="F26" s="116"/>
      <c r="G26" s="116"/>
      <c r="H26" s="76">
        <v>229</v>
      </c>
      <c r="I26" s="116"/>
      <c r="J26" s="76">
        <v>229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78</v>
      </c>
      <c r="D27" s="116"/>
      <c r="E27" s="76">
        <v>78</v>
      </c>
      <c r="F27" s="116"/>
      <c r="G27" s="116"/>
      <c r="H27" s="76">
        <v>78</v>
      </c>
      <c r="I27" s="116"/>
      <c r="J27" s="76">
        <v>78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2391</v>
      </c>
      <c r="D28" s="116"/>
      <c r="E28" s="76">
        <v>2391</v>
      </c>
      <c r="F28" s="116"/>
      <c r="G28" s="116"/>
      <c r="H28" s="76">
        <v>2391</v>
      </c>
      <c r="I28" s="116"/>
      <c r="J28" s="76">
        <v>2391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3503</v>
      </c>
      <c r="D29" s="116"/>
      <c r="E29" s="76">
        <v>3503</v>
      </c>
      <c r="F29" s="116"/>
      <c r="G29" s="116"/>
      <c r="H29" s="76">
        <v>3503</v>
      </c>
      <c r="I29" s="116"/>
      <c r="J29" s="76">
        <v>3503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55736</v>
      </c>
      <c r="D30" s="116"/>
      <c r="E30" s="76">
        <v>55736</v>
      </c>
      <c r="F30" s="116"/>
      <c r="G30" s="116"/>
      <c r="H30" s="76">
        <v>55736</v>
      </c>
      <c r="I30" s="116"/>
      <c r="J30" s="76">
        <v>55736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12787</v>
      </c>
      <c r="D31" s="116"/>
      <c r="E31" s="76">
        <v>12787</v>
      </c>
      <c r="F31" s="116"/>
      <c r="G31" s="116"/>
      <c r="H31" s="76">
        <v>12787</v>
      </c>
      <c r="I31" s="116"/>
      <c r="J31" s="76">
        <v>12787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8873</v>
      </c>
      <c r="D32" s="116"/>
      <c r="E32" s="76">
        <v>8873</v>
      </c>
      <c r="F32" s="116"/>
      <c r="G32" s="116"/>
      <c r="H32" s="76">
        <v>8873</v>
      </c>
      <c r="I32" s="116"/>
      <c r="J32" s="76">
        <v>8873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4521</v>
      </c>
      <c r="D33" s="116"/>
      <c r="E33" s="76">
        <v>4521</v>
      </c>
      <c r="F33" s="116"/>
      <c r="G33" s="116"/>
      <c r="H33" s="76">
        <v>4521</v>
      </c>
      <c r="I33" s="116"/>
      <c r="J33" s="76">
        <v>4521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7535</v>
      </c>
      <c r="D34" s="116"/>
      <c r="E34" s="76">
        <v>7535</v>
      </c>
      <c r="F34" s="116"/>
      <c r="G34" s="116"/>
      <c r="H34" s="76">
        <v>7535</v>
      </c>
      <c r="I34" s="116"/>
      <c r="J34" s="76">
        <v>7535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2">SUM(C24:C34)</f>
        <v>101618</v>
      </c>
      <c r="D35" s="119"/>
      <c r="E35" s="85">
        <f t="shared" si="2"/>
        <v>101618</v>
      </c>
      <c r="F35" s="119"/>
      <c r="G35" s="119"/>
      <c r="H35" s="85">
        <f t="shared" si="2"/>
        <v>101618</v>
      </c>
      <c r="I35" s="119"/>
      <c r="J35" s="85">
        <f t="shared" si="2"/>
        <v>101618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3">C23+C35</f>
        <v>1324458</v>
      </c>
      <c r="D36" s="120"/>
      <c r="E36" s="89">
        <f t="shared" si="3"/>
        <v>1324458</v>
      </c>
      <c r="F36" s="120"/>
      <c r="G36" s="120"/>
      <c r="H36" s="89">
        <f t="shared" si="3"/>
        <v>1324458</v>
      </c>
      <c r="I36" s="120"/>
      <c r="J36" s="89">
        <f t="shared" si="3"/>
        <v>1324458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391</v>
      </c>
      <c r="C38" s="1">
        <v>1324458</v>
      </c>
      <c r="D38" s="1">
        <v>0</v>
      </c>
      <c r="E38" s="1">
        <v>1324458</v>
      </c>
      <c r="F38" s="1">
        <v>0</v>
      </c>
      <c r="G38" s="1">
        <v>0</v>
      </c>
      <c r="H38" s="1">
        <v>1324458</v>
      </c>
      <c r="I38" s="1">
        <v>0</v>
      </c>
      <c r="J38" s="1">
        <v>1324458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369</v>
      </c>
      <c r="D3" s="8" t="s">
        <v>174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211</v>
      </c>
      <c r="D8" s="41" t="s">
        <v>212</v>
      </c>
      <c r="E8" s="41" t="s">
        <v>213</v>
      </c>
      <c r="F8" s="41" t="s">
        <v>214</v>
      </c>
      <c r="G8" s="41" t="s">
        <v>215</v>
      </c>
      <c r="H8" s="41" t="s">
        <v>216</v>
      </c>
      <c r="I8" s="41" t="s">
        <v>217</v>
      </c>
      <c r="J8" s="41" t="s">
        <v>218</v>
      </c>
      <c r="K8" s="41" t="s">
        <v>219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808556</v>
      </c>
      <c r="D9" s="130">
        <v>65771</v>
      </c>
      <c r="E9" s="130">
        <v>874327</v>
      </c>
      <c r="F9" s="130">
        <v>0</v>
      </c>
      <c r="G9" s="115"/>
      <c r="H9" s="130">
        <v>788852</v>
      </c>
      <c r="I9" s="130">
        <v>14445</v>
      </c>
      <c r="J9" s="130">
        <v>803297</v>
      </c>
      <c r="K9" s="130">
        <v>0</v>
      </c>
      <c r="L9" s="72">
        <f t="shared" ref="L9:N31" si="0">IF(C9&gt;0,ROUND(H9/C9*100,1),"-")</f>
        <v>97.6</v>
      </c>
      <c r="M9" s="73">
        <f t="shared" si="0"/>
        <v>22</v>
      </c>
      <c r="N9" s="74">
        <f t="shared" si="0"/>
        <v>91.9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312361</v>
      </c>
      <c r="D10" s="93">
        <v>31222</v>
      </c>
      <c r="E10" s="93">
        <v>343583</v>
      </c>
      <c r="F10" s="93">
        <v>0</v>
      </c>
      <c r="G10" s="116"/>
      <c r="H10" s="93">
        <v>302913</v>
      </c>
      <c r="I10" s="93">
        <v>5998</v>
      </c>
      <c r="J10" s="93">
        <v>308911</v>
      </c>
      <c r="K10" s="93">
        <v>0</v>
      </c>
      <c r="L10" s="77">
        <f t="shared" si="0"/>
        <v>97</v>
      </c>
      <c r="M10" s="78">
        <f t="shared" si="0"/>
        <v>19.2</v>
      </c>
      <c r="N10" s="79">
        <f t="shared" si="0"/>
        <v>89.9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331375</v>
      </c>
      <c r="D11" s="93">
        <v>26534</v>
      </c>
      <c r="E11" s="93">
        <v>357909</v>
      </c>
      <c r="F11" s="93">
        <v>0</v>
      </c>
      <c r="G11" s="116"/>
      <c r="H11" s="93">
        <v>323219</v>
      </c>
      <c r="I11" s="93">
        <v>5214</v>
      </c>
      <c r="J11" s="93">
        <v>328433</v>
      </c>
      <c r="K11" s="93">
        <v>0</v>
      </c>
      <c r="L11" s="77">
        <f t="shared" si="0"/>
        <v>97.5</v>
      </c>
      <c r="M11" s="78">
        <f t="shared" si="0"/>
        <v>19.7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272594</v>
      </c>
      <c r="D12" s="93">
        <v>15526</v>
      </c>
      <c r="E12" s="93">
        <v>288120</v>
      </c>
      <c r="F12" s="93">
        <v>0</v>
      </c>
      <c r="G12" s="116"/>
      <c r="H12" s="93">
        <v>268207</v>
      </c>
      <c r="I12" s="93">
        <v>3082</v>
      </c>
      <c r="J12" s="93">
        <v>271289</v>
      </c>
      <c r="K12" s="93">
        <v>0</v>
      </c>
      <c r="L12" s="77">
        <f t="shared" si="0"/>
        <v>98.4</v>
      </c>
      <c r="M12" s="78">
        <f t="shared" si="0"/>
        <v>19.899999999999999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222075</v>
      </c>
      <c r="D13" s="93">
        <v>23636</v>
      </c>
      <c r="E13" s="93">
        <v>245711</v>
      </c>
      <c r="F13" s="93">
        <v>0</v>
      </c>
      <c r="G13" s="116"/>
      <c r="H13" s="93">
        <v>213982</v>
      </c>
      <c r="I13" s="93">
        <v>5329</v>
      </c>
      <c r="J13" s="93">
        <v>219311</v>
      </c>
      <c r="K13" s="93">
        <v>0</v>
      </c>
      <c r="L13" s="77">
        <f t="shared" si="0"/>
        <v>96.4</v>
      </c>
      <c r="M13" s="78">
        <f t="shared" si="0"/>
        <v>22.5</v>
      </c>
      <c r="N13" s="79">
        <f t="shared" si="0"/>
        <v>89.3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186170</v>
      </c>
      <c r="D14" s="93">
        <v>35170</v>
      </c>
      <c r="E14" s="93">
        <v>221340</v>
      </c>
      <c r="F14" s="93">
        <v>0</v>
      </c>
      <c r="G14" s="116"/>
      <c r="H14" s="93">
        <v>177727</v>
      </c>
      <c r="I14" s="93">
        <v>6569</v>
      </c>
      <c r="J14" s="93">
        <v>184296</v>
      </c>
      <c r="K14" s="93">
        <v>0</v>
      </c>
      <c r="L14" s="77">
        <f t="shared" si="0"/>
        <v>95.5</v>
      </c>
      <c r="M14" s="78">
        <f t="shared" si="0"/>
        <v>18.7</v>
      </c>
      <c r="N14" s="79">
        <f t="shared" si="0"/>
        <v>83.3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277795</v>
      </c>
      <c r="D15" s="93">
        <v>34238</v>
      </c>
      <c r="E15" s="93">
        <v>312033</v>
      </c>
      <c r="F15" s="93">
        <v>0</v>
      </c>
      <c r="G15" s="116"/>
      <c r="H15" s="93">
        <v>267938</v>
      </c>
      <c r="I15" s="93">
        <v>6154</v>
      </c>
      <c r="J15" s="93">
        <v>274092</v>
      </c>
      <c r="K15" s="93">
        <v>0</v>
      </c>
      <c r="L15" s="77">
        <f t="shared" si="0"/>
        <v>96.5</v>
      </c>
      <c r="M15" s="78">
        <f t="shared" si="0"/>
        <v>18</v>
      </c>
      <c r="N15" s="79">
        <f t="shared" si="0"/>
        <v>87.8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178825</v>
      </c>
      <c r="D16" s="93">
        <v>22258</v>
      </c>
      <c r="E16" s="93">
        <v>201083</v>
      </c>
      <c r="F16" s="93">
        <v>0</v>
      </c>
      <c r="G16" s="116"/>
      <c r="H16" s="93">
        <v>172840</v>
      </c>
      <c r="I16" s="93">
        <v>3189</v>
      </c>
      <c r="J16" s="93">
        <v>176029</v>
      </c>
      <c r="K16" s="93">
        <v>0</v>
      </c>
      <c r="L16" s="77">
        <f t="shared" si="0"/>
        <v>96.7</v>
      </c>
      <c r="M16" s="78">
        <f t="shared" si="0"/>
        <v>14.3</v>
      </c>
      <c r="N16" s="79">
        <f t="shared" si="0"/>
        <v>87.5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181837</v>
      </c>
      <c r="D17" s="93">
        <v>12094</v>
      </c>
      <c r="E17" s="93">
        <v>193931</v>
      </c>
      <c r="F17" s="93">
        <v>0</v>
      </c>
      <c r="G17" s="116"/>
      <c r="H17" s="93">
        <v>177785</v>
      </c>
      <c r="I17" s="93">
        <v>2758</v>
      </c>
      <c r="J17" s="93">
        <v>180543</v>
      </c>
      <c r="K17" s="93">
        <v>0</v>
      </c>
      <c r="L17" s="77">
        <f>IF(C17&gt;0,ROUND(H17/C17*100,1),"-")</f>
        <v>97.8</v>
      </c>
      <c r="M17" s="78">
        <f>IF(D17&gt;0,ROUND(I17/D17*100,1),"-")</f>
        <v>22.8</v>
      </c>
      <c r="N17" s="79">
        <f>IF(E17&gt;0,ROUND(J17/E17*100,1),"-")</f>
        <v>93.1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70772</v>
      </c>
      <c r="D18" s="93">
        <v>6760</v>
      </c>
      <c r="E18" s="93">
        <v>77532</v>
      </c>
      <c r="F18" s="93">
        <v>0</v>
      </c>
      <c r="G18" s="116"/>
      <c r="H18" s="93">
        <v>69071</v>
      </c>
      <c r="I18" s="93">
        <v>1141</v>
      </c>
      <c r="J18" s="93">
        <v>70212</v>
      </c>
      <c r="K18" s="93">
        <v>0</v>
      </c>
      <c r="L18" s="77">
        <f t="shared" si="0"/>
        <v>97.6</v>
      </c>
      <c r="M18" s="78">
        <f t="shared" si="0"/>
        <v>16.899999999999999</v>
      </c>
      <c r="N18" s="79">
        <f t="shared" si="0"/>
        <v>90.6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270148</v>
      </c>
      <c r="D19" s="93">
        <v>31550</v>
      </c>
      <c r="E19" s="93">
        <v>301698</v>
      </c>
      <c r="F19" s="93">
        <v>0</v>
      </c>
      <c r="G19" s="116"/>
      <c r="H19" s="93">
        <v>261198</v>
      </c>
      <c r="I19" s="93">
        <v>5958</v>
      </c>
      <c r="J19" s="93">
        <v>267156</v>
      </c>
      <c r="K19" s="93">
        <v>0</v>
      </c>
      <c r="L19" s="77">
        <f t="shared" si="0"/>
        <v>96.7</v>
      </c>
      <c r="M19" s="78">
        <f t="shared" si="0"/>
        <v>18.899999999999999</v>
      </c>
      <c r="N19" s="79">
        <f t="shared" si="0"/>
        <v>88.6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95774</v>
      </c>
      <c r="D20" s="93">
        <v>5846</v>
      </c>
      <c r="E20" s="93">
        <v>101620</v>
      </c>
      <c r="F20" s="93">
        <v>0</v>
      </c>
      <c r="G20" s="116"/>
      <c r="H20" s="93">
        <v>93956</v>
      </c>
      <c r="I20" s="93">
        <v>1907</v>
      </c>
      <c r="J20" s="93">
        <v>95863</v>
      </c>
      <c r="K20" s="93">
        <v>0</v>
      </c>
      <c r="L20" s="80">
        <f t="shared" si="0"/>
        <v>98.1</v>
      </c>
      <c r="M20" s="81">
        <f t="shared" si="0"/>
        <v>32.6</v>
      </c>
      <c r="N20" s="82">
        <f t="shared" si="0"/>
        <v>94.3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68403</v>
      </c>
      <c r="D21" s="93">
        <v>3233</v>
      </c>
      <c r="E21" s="93">
        <v>71636</v>
      </c>
      <c r="F21" s="93">
        <v>0</v>
      </c>
      <c r="G21" s="116"/>
      <c r="H21" s="93">
        <v>67436</v>
      </c>
      <c r="I21" s="93">
        <v>1135</v>
      </c>
      <c r="J21" s="93">
        <v>68571</v>
      </c>
      <c r="K21" s="93">
        <v>0</v>
      </c>
      <c r="L21" s="77">
        <f t="shared" si="0"/>
        <v>98.6</v>
      </c>
      <c r="M21" s="78">
        <f t="shared" si="0"/>
        <v>35.1</v>
      </c>
      <c r="N21" s="79">
        <f t="shared" si="0"/>
        <v>95.7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98099</v>
      </c>
      <c r="D22" s="94">
        <v>6918</v>
      </c>
      <c r="E22" s="94">
        <v>105017</v>
      </c>
      <c r="F22" s="94">
        <v>0</v>
      </c>
      <c r="G22" s="117"/>
      <c r="H22" s="94">
        <v>96052</v>
      </c>
      <c r="I22" s="94">
        <v>1423</v>
      </c>
      <c r="J22" s="94">
        <v>97475</v>
      </c>
      <c r="K22" s="94">
        <v>0</v>
      </c>
      <c r="L22" s="95">
        <f t="shared" si="0"/>
        <v>97.9</v>
      </c>
      <c r="M22" s="96">
        <f t="shared" si="0"/>
        <v>20.6</v>
      </c>
      <c r="N22" s="97">
        <f t="shared" si="0"/>
        <v>92.8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3374784</v>
      </c>
      <c r="D23" s="85">
        <f t="shared" ref="D23:K23" si="1">SUM(D9:D22)</f>
        <v>320756</v>
      </c>
      <c r="E23" s="85">
        <f t="shared" si="1"/>
        <v>3695540</v>
      </c>
      <c r="F23" s="85">
        <f t="shared" si="1"/>
        <v>0</v>
      </c>
      <c r="G23" s="118"/>
      <c r="H23" s="85">
        <f t="shared" si="1"/>
        <v>3281176</v>
      </c>
      <c r="I23" s="85">
        <f t="shared" si="1"/>
        <v>64302</v>
      </c>
      <c r="J23" s="85">
        <f t="shared" si="1"/>
        <v>3345478</v>
      </c>
      <c r="K23" s="85">
        <f t="shared" si="1"/>
        <v>0</v>
      </c>
      <c r="L23" s="86">
        <f t="shared" si="0"/>
        <v>97.2</v>
      </c>
      <c r="M23" s="87">
        <f t="shared" si="0"/>
        <v>20</v>
      </c>
      <c r="N23" s="88">
        <f t="shared" si="0"/>
        <v>90.5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69225</v>
      </c>
      <c r="D24" s="71">
        <v>4823</v>
      </c>
      <c r="E24" s="71">
        <v>74048</v>
      </c>
      <c r="F24" s="71">
        <v>0</v>
      </c>
      <c r="G24" s="115"/>
      <c r="H24" s="71">
        <v>67606</v>
      </c>
      <c r="I24" s="71">
        <v>901</v>
      </c>
      <c r="J24" s="71">
        <v>68507</v>
      </c>
      <c r="K24" s="71">
        <v>0</v>
      </c>
      <c r="L24" s="72">
        <f t="shared" si="0"/>
        <v>97.7</v>
      </c>
      <c r="M24" s="73">
        <f t="shared" si="0"/>
        <v>18.7</v>
      </c>
      <c r="N24" s="74">
        <f t="shared" si="0"/>
        <v>92.5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54623</v>
      </c>
      <c r="D25" s="76">
        <v>4209</v>
      </c>
      <c r="E25" s="76">
        <v>58832</v>
      </c>
      <c r="F25" s="76">
        <v>0</v>
      </c>
      <c r="G25" s="116"/>
      <c r="H25" s="76">
        <v>53387</v>
      </c>
      <c r="I25" s="76">
        <v>817</v>
      </c>
      <c r="J25" s="76">
        <v>54204</v>
      </c>
      <c r="K25" s="76">
        <v>0</v>
      </c>
      <c r="L25" s="77">
        <f t="shared" si="0"/>
        <v>97.7</v>
      </c>
      <c r="M25" s="78">
        <f t="shared" si="0"/>
        <v>19.399999999999999</v>
      </c>
      <c r="N25" s="79">
        <f t="shared" si="0"/>
        <v>92.1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35826</v>
      </c>
      <c r="D26" s="76">
        <v>1934</v>
      </c>
      <c r="E26" s="76">
        <v>37760</v>
      </c>
      <c r="F26" s="76">
        <v>0</v>
      </c>
      <c r="G26" s="116"/>
      <c r="H26" s="76">
        <v>35228</v>
      </c>
      <c r="I26" s="76">
        <v>411</v>
      </c>
      <c r="J26" s="76">
        <v>35639</v>
      </c>
      <c r="K26" s="76">
        <v>0</v>
      </c>
      <c r="L26" s="77">
        <f t="shared" si="0"/>
        <v>98.3</v>
      </c>
      <c r="M26" s="78">
        <f t="shared" si="0"/>
        <v>21.3</v>
      </c>
      <c r="N26" s="79">
        <f t="shared" si="0"/>
        <v>94.4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29590</v>
      </c>
      <c r="D27" s="76">
        <v>1836</v>
      </c>
      <c r="E27" s="76">
        <v>31426</v>
      </c>
      <c r="F27" s="76">
        <v>0</v>
      </c>
      <c r="G27" s="116"/>
      <c r="H27" s="76">
        <v>28856</v>
      </c>
      <c r="I27" s="76">
        <v>356</v>
      </c>
      <c r="J27" s="76">
        <v>29212</v>
      </c>
      <c r="K27" s="76">
        <v>0</v>
      </c>
      <c r="L27" s="77">
        <f t="shared" si="0"/>
        <v>97.5</v>
      </c>
      <c r="M27" s="78">
        <f t="shared" si="0"/>
        <v>19.399999999999999</v>
      </c>
      <c r="N27" s="79">
        <f t="shared" si="0"/>
        <v>93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40780</v>
      </c>
      <c r="D28" s="76">
        <v>3635</v>
      </c>
      <c r="E28" s="76">
        <v>44415</v>
      </c>
      <c r="F28" s="76">
        <v>0</v>
      </c>
      <c r="G28" s="116"/>
      <c r="H28" s="76">
        <v>39550</v>
      </c>
      <c r="I28" s="76">
        <v>490</v>
      </c>
      <c r="J28" s="76">
        <v>40040</v>
      </c>
      <c r="K28" s="76">
        <v>0</v>
      </c>
      <c r="L28" s="77">
        <f t="shared" si="0"/>
        <v>97</v>
      </c>
      <c r="M28" s="78">
        <f t="shared" si="0"/>
        <v>13.5</v>
      </c>
      <c r="N28" s="79">
        <f t="shared" si="0"/>
        <v>90.1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74061</v>
      </c>
      <c r="D29" s="76">
        <v>7323</v>
      </c>
      <c r="E29" s="76">
        <v>81384</v>
      </c>
      <c r="F29" s="76">
        <v>0</v>
      </c>
      <c r="G29" s="116"/>
      <c r="H29" s="76">
        <v>72249</v>
      </c>
      <c r="I29" s="76">
        <v>1278</v>
      </c>
      <c r="J29" s="76">
        <v>73527</v>
      </c>
      <c r="K29" s="76">
        <v>0</v>
      </c>
      <c r="L29" s="77">
        <f t="shared" si="0"/>
        <v>97.6</v>
      </c>
      <c r="M29" s="78">
        <f t="shared" si="0"/>
        <v>17.5</v>
      </c>
      <c r="N29" s="79">
        <f t="shared" si="0"/>
        <v>90.3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44106</v>
      </c>
      <c r="D30" s="76">
        <v>3947</v>
      </c>
      <c r="E30" s="76">
        <v>48053</v>
      </c>
      <c r="F30" s="76">
        <v>0</v>
      </c>
      <c r="G30" s="116"/>
      <c r="H30" s="76">
        <v>43017</v>
      </c>
      <c r="I30" s="76">
        <v>654</v>
      </c>
      <c r="J30" s="76">
        <v>43671</v>
      </c>
      <c r="K30" s="76">
        <v>0</v>
      </c>
      <c r="L30" s="77">
        <f t="shared" si="0"/>
        <v>97.5</v>
      </c>
      <c r="M30" s="78">
        <f t="shared" si="0"/>
        <v>16.600000000000001</v>
      </c>
      <c r="N30" s="79">
        <f t="shared" si="0"/>
        <v>90.9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31370</v>
      </c>
      <c r="D31" s="76">
        <v>2973</v>
      </c>
      <c r="E31" s="76">
        <v>34343</v>
      </c>
      <c r="F31" s="76">
        <v>0</v>
      </c>
      <c r="G31" s="116"/>
      <c r="H31" s="76">
        <v>30705</v>
      </c>
      <c r="I31" s="76">
        <v>654</v>
      </c>
      <c r="J31" s="76">
        <v>31359</v>
      </c>
      <c r="K31" s="76">
        <v>0</v>
      </c>
      <c r="L31" s="77">
        <f t="shared" si="0"/>
        <v>97.9</v>
      </c>
      <c r="M31" s="78">
        <f t="shared" si="0"/>
        <v>22</v>
      </c>
      <c r="N31" s="79">
        <f t="shared" si="0"/>
        <v>91.3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61984</v>
      </c>
      <c r="D32" s="76">
        <v>2752</v>
      </c>
      <c r="E32" s="76">
        <v>64736</v>
      </c>
      <c r="F32" s="76">
        <v>0</v>
      </c>
      <c r="G32" s="116"/>
      <c r="H32" s="76">
        <v>60755</v>
      </c>
      <c r="I32" s="76">
        <v>944</v>
      </c>
      <c r="J32" s="76">
        <v>61699</v>
      </c>
      <c r="K32" s="76">
        <v>0</v>
      </c>
      <c r="L32" s="77">
        <f t="shared" ref="L32:N36" si="2">IF(C32&gt;0,ROUND(H32/C32*100,1),"-")</f>
        <v>98</v>
      </c>
      <c r="M32" s="78">
        <f t="shared" si="2"/>
        <v>34.299999999999997</v>
      </c>
      <c r="N32" s="79">
        <f t="shared" si="2"/>
        <v>95.3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69045</v>
      </c>
      <c r="D33" s="76">
        <v>8114</v>
      </c>
      <c r="E33" s="76">
        <v>77159</v>
      </c>
      <c r="F33" s="76">
        <v>0</v>
      </c>
      <c r="G33" s="116"/>
      <c r="H33" s="76">
        <v>67036</v>
      </c>
      <c r="I33" s="76">
        <v>1593</v>
      </c>
      <c r="J33" s="76">
        <v>68629</v>
      </c>
      <c r="K33" s="76">
        <v>0</v>
      </c>
      <c r="L33" s="77">
        <f t="shared" si="2"/>
        <v>97.1</v>
      </c>
      <c r="M33" s="78">
        <f t="shared" si="2"/>
        <v>19.600000000000001</v>
      </c>
      <c r="N33" s="79">
        <f t="shared" si="2"/>
        <v>88.9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46155</v>
      </c>
      <c r="D34" s="76">
        <v>3905</v>
      </c>
      <c r="E34" s="76">
        <v>50060</v>
      </c>
      <c r="F34" s="76">
        <v>0</v>
      </c>
      <c r="G34" s="116"/>
      <c r="H34" s="76">
        <v>45075</v>
      </c>
      <c r="I34" s="76">
        <v>737</v>
      </c>
      <c r="J34" s="76">
        <v>45812</v>
      </c>
      <c r="K34" s="76">
        <v>0</v>
      </c>
      <c r="L34" s="77">
        <f t="shared" si="2"/>
        <v>97.7</v>
      </c>
      <c r="M34" s="78">
        <f t="shared" si="2"/>
        <v>18.899999999999999</v>
      </c>
      <c r="N34" s="79">
        <f t="shared" si="2"/>
        <v>91.5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556765</v>
      </c>
      <c r="D35" s="85">
        <f t="shared" si="3"/>
        <v>45451</v>
      </c>
      <c r="E35" s="85">
        <f t="shared" si="3"/>
        <v>602216</v>
      </c>
      <c r="F35" s="85">
        <f t="shared" si="3"/>
        <v>0</v>
      </c>
      <c r="G35" s="119"/>
      <c r="H35" s="85">
        <f t="shared" si="3"/>
        <v>543464</v>
      </c>
      <c r="I35" s="85">
        <f t="shared" si="3"/>
        <v>8835</v>
      </c>
      <c r="J35" s="85">
        <f t="shared" si="3"/>
        <v>552299</v>
      </c>
      <c r="K35" s="85">
        <f t="shared" si="3"/>
        <v>0</v>
      </c>
      <c r="L35" s="86">
        <f t="shared" si="2"/>
        <v>97.6</v>
      </c>
      <c r="M35" s="87">
        <f t="shared" si="2"/>
        <v>19.399999999999999</v>
      </c>
      <c r="N35" s="88">
        <f t="shared" si="2"/>
        <v>91.7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3931549</v>
      </c>
      <c r="D36" s="89">
        <f t="shared" si="4"/>
        <v>366207</v>
      </c>
      <c r="E36" s="89">
        <f t="shared" si="4"/>
        <v>4297756</v>
      </c>
      <c r="F36" s="89">
        <f t="shared" si="4"/>
        <v>0</v>
      </c>
      <c r="G36" s="120"/>
      <c r="H36" s="89">
        <f t="shared" si="4"/>
        <v>3824640</v>
      </c>
      <c r="I36" s="89">
        <f t="shared" si="4"/>
        <v>73137</v>
      </c>
      <c r="J36" s="89">
        <f t="shared" si="4"/>
        <v>3897777</v>
      </c>
      <c r="K36" s="89">
        <f t="shared" si="4"/>
        <v>0</v>
      </c>
      <c r="L36" s="90">
        <f t="shared" si="2"/>
        <v>97.3</v>
      </c>
      <c r="M36" s="91">
        <f t="shared" si="2"/>
        <v>20</v>
      </c>
      <c r="N36" s="92">
        <f t="shared" si="2"/>
        <v>90.7</v>
      </c>
    </row>
    <row r="38" spans="1:14" x14ac:dyDescent="0.15">
      <c r="B38" s="1" t="s">
        <v>390</v>
      </c>
      <c r="C38" s="1">
        <v>3931549</v>
      </c>
      <c r="D38" s="1">
        <v>366207</v>
      </c>
      <c r="E38" s="1">
        <v>4297756</v>
      </c>
      <c r="F38" s="1">
        <v>0</v>
      </c>
      <c r="G38" s="1">
        <v>0</v>
      </c>
      <c r="H38" s="1">
        <v>3824640</v>
      </c>
      <c r="I38" s="1">
        <v>73137</v>
      </c>
      <c r="J38" s="1">
        <v>3897777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370</v>
      </c>
      <c r="D3" s="8" t="s">
        <v>175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220</v>
      </c>
      <c r="D8" s="41" t="s">
        <v>221</v>
      </c>
      <c r="E8" s="41" t="s">
        <v>222</v>
      </c>
      <c r="F8" s="41" t="s">
        <v>223</v>
      </c>
      <c r="G8" s="41" t="s">
        <v>224</v>
      </c>
      <c r="H8" s="41" t="s">
        <v>225</v>
      </c>
      <c r="I8" s="41" t="s">
        <v>226</v>
      </c>
      <c r="J8" s="41" t="s">
        <v>227</v>
      </c>
      <c r="K8" s="41" t="s">
        <v>228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4029653</v>
      </c>
      <c r="D9" s="130">
        <v>0</v>
      </c>
      <c r="E9" s="130">
        <v>4029653</v>
      </c>
      <c r="F9" s="115"/>
      <c r="G9" s="115"/>
      <c r="H9" s="130">
        <v>4029653</v>
      </c>
      <c r="I9" s="130">
        <v>0</v>
      </c>
      <c r="J9" s="130">
        <v>4029653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1048552</v>
      </c>
      <c r="D10" s="93">
        <v>0</v>
      </c>
      <c r="E10" s="93">
        <v>1048552</v>
      </c>
      <c r="F10" s="116"/>
      <c r="G10" s="116"/>
      <c r="H10" s="93">
        <v>1048552</v>
      </c>
      <c r="I10" s="93">
        <v>0</v>
      </c>
      <c r="J10" s="93">
        <v>1048552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1194364</v>
      </c>
      <c r="D11" s="93">
        <v>0</v>
      </c>
      <c r="E11" s="93">
        <v>1194364</v>
      </c>
      <c r="F11" s="116"/>
      <c r="G11" s="116"/>
      <c r="H11" s="93">
        <v>1194364</v>
      </c>
      <c r="I11" s="93">
        <v>0</v>
      </c>
      <c r="J11" s="93">
        <v>1194364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949596</v>
      </c>
      <c r="D12" s="93">
        <v>0</v>
      </c>
      <c r="E12" s="93">
        <v>949596</v>
      </c>
      <c r="F12" s="116"/>
      <c r="G12" s="116"/>
      <c r="H12" s="93">
        <v>949596</v>
      </c>
      <c r="I12" s="93">
        <v>0</v>
      </c>
      <c r="J12" s="93">
        <v>949596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722788</v>
      </c>
      <c r="D13" s="93">
        <v>0</v>
      </c>
      <c r="E13" s="93">
        <v>722788</v>
      </c>
      <c r="F13" s="116"/>
      <c r="G13" s="116"/>
      <c r="H13" s="93">
        <v>722788</v>
      </c>
      <c r="I13" s="93">
        <v>0</v>
      </c>
      <c r="J13" s="93">
        <v>722788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668875</v>
      </c>
      <c r="D14" s="93">
        <v>0</v>
      </c>
      <c r="E14" s="93">
        <v>668875</v>
      </c>
      <c r="F14" s="116"/>
      <c r="G14" s="116"/>
      <c r="H14" s="93">
        <v>668875</v>
      </c>
      <c r="I14" s="93">
        <v>0</v>
      </c>
      <c r="J14" s="93">
        <v>668875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1380963</v>
      </c>
      <c r="D15" s="93">
        <v>0</v>
      </c>
      <c r="E15" s="93">
        <v>1380963</v>
      </c>
      <c r="F15" s="116"/>
      <c r="G15" s="116"/>
      <c r="H15" s="93">
        <v>1380963</v>
      </c>
      <c r="I15" s="93">
        <v>0</v>
      </c>
      <c r="J15" s="93">
        <v>1380963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665418</v>
      </c>
      <c r="D16" s="93">
        <v>0</v>
      </c>
      <c r="E16" s="93">
        <v>665418</v>
      </c>
      <c r="F16" s="116"/>
      <c r="G16" s="116"/>
      <c r="H16" s="93">
        <v>665418</v>
      </c>
      <c r="I16" s="93">
        <v>0</v>
      </c>
      <c r="J16" s="93">
        <v>665418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522614</v>
      </c>
      <c r="D17" s="93">
        <v>0</v>
      </c>
      <c r="E17" s="93">
        <v>522614</v>
      </c>
      <c r="F17" s="116"/>
      <c r="G17" s="116"/>
      <c r="H17" s="93">
        <v>522614</v>
      </c>
      <c r="I17" s="93">
        <v>0</v>
      </c>
      <c r="J17" s="93">
        <v>522614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255576</v>
      </c>
      <c r="D18" s="93">
        <v>0</v>
      </c>
      <c r="E18" s="93">
        <v>255576</v>
      </c>
      <c r="F18" s="116"/>
      <c r="G18" s="116"/>
      <c r="H18" s="93">
        <v>255576</v>
      </c>
      <c r="I18" s="93">
        <v>0</v>
      </c>
      <c r="J18" s="93">
        <v>255576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1112648</v>
      </c>
      <c r="D19" s="93">
        <v>0</v>
      </c>
      <c r="E19" s="93">
        <v>1112648</v>
      </c>
      <c r="F19" s="116"/>
      <c r="G19" s="116"/>
      <c r="H19" s="93">
        <v>1112647</v>
      </c>
      <c r="I19" s="93">
        <v>0</v>
      </c>
      <c r="J19" s="93">
        <v>1112647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348574</v>
      </c>
      <c r="D20" s="93">
        <v>0</v>
      </c>
      <c r="E20" s="93">
        <v>348574</v>
      </c>
      <c r="F20" s="116"/>
      <c r="G20" s="116"/>
      <c r="H20" s="93">
        <v>348574</v>
      </c>
      <c r="I20" s="93">
        <v>0</v>
      </c>
      <c r="J20" s="93">
        <v>348574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189000</v>
      </c>
      <c r="D21" s="93">
        <v>0</v>
      </c>
      <c r="E21" s="93">
        <v>189000</v>
      </c>
      <c r="F21" s="116"/>
      <c r="G21" s="116"/>
      <c r="H21" s="93">
        <v>189000</v>
      </c>
      <c r="I21" s="93">
        <v>0</v>
      </c>
      <c r="J21" s="93">
        <v>189000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422095</v>
      </c>
      <c r="D22" s="94">
        <v>0</v>
      </c>
      <c r="E22" s="94">
        <v>422095</v>
      </c>
      <c r="F22" s="117"/>
      <c r="G22" s="117"/>
      <c r="H22" s="94">
        <v>422095</v>
      </c>
      <c r="I22" s="94">
        <v>0</v>
      </c>
      <c r="J22" s="94">
        <v>422095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13510716</v>
      </c>
      <c r="D23" s="85">
        <f t="shared" ref="D23:J23" si="1">SUM(D9:D22)</f>
        <v>0</v>
      </c>
      <c r="E23" s="85">
        <f t="shared" si="1"/>
        <v>13510716</v>
      </c>
      <c r="F23" s="118"/>
      <c r="G23" s="118"/>
      <c r="H23" s="85">
        <f t="shared" si="1"/>
        <v>13510715</v>
      </c>
      <c r="I23" s="85">
        <f t="shared" si="1"/>
        <v>0</v>
      </c>
      <c r="J23" s="85">
        <f t="shared" si="1"/>
        <v>13510715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304218</v>
      </c>
      <c r="D24" s="71">
        <v>0</v>
      </c>
      <c r="E24" s="71">
        <v>304218</v>
      </c>
      <c r="F24" s="115"/>
      <c r="G24" s="115"/>
      <c r="H24" s="71">
        <v>304218</v>
      </c>
      <c r="I24" s="71">
        <v>0</v>
      </c>
      <c r="J24" s="71">
        <v>304218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147117</v>
      </c>
      <c r="D25" s="76">
        <v>0</v>
      </c>
      <c r="E25" s="76">
        <v>147117</v>
      </c>
      <c r="F25" s="116"/>
      <c r="G25" s="116"/>
      <c r="H25" s="76">
        <v>147117</v>
      </c>
      <c r="I25" s="76">
        <v>0</v>
      </c>
      <c r="J25" s="76">
        <v>147117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58780</v>
      </c>
      <c r="D26" s="76">
        <v>0</v>
      </c>
      <c r="E26" s="76">
        <v>58780</v>
      </c>
      <c r="F26" s="116"/>
      <c r="G26" s="116"/>
      <c r="H26" s="76">
        <v>58780</v>
      </c>
      <c r="I26" s="76">
        <v>0</v>
      </c>
      <c r="J26" s="76">
        <v>58780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70350</v>
      </c>
      <c r="D27" s="76">
        <v>0</v>
      </c>
      <c r="E27" s="76">
        <v>70350</v>
      </c>
      <c r="F27" s="116"/>
      <c r="G27" s="116"/>
      <c r="H27" s="76">
        <v>70350</v>
      </c>
      <c r="I27" s="76">
        <v>0</v>
      </c>
      <c r="J27" s="76">
        <v>70350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123045</v>
      </c>
      <c r="D28" s="76">
        <v>0</v>
      </c>
      <c r="E28" s="76">
        <v>123045</v>
      </c>
      <c r="F28" s="116"/>
      <c r="G28" s="116"/>
      <c r="H28" s="76">
        <v>123045</v>
      </c>
      <c r="I28" s="76">
        <v>0</v>
      </c>
      <c r="J28" s="76">
        <v>123045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268326</v>
      </c>
      <c r="D29" s="76">
        <v>0</v>
      </c>
      <c r="E29" s="76">
        <v>268326</v>
      </c>
      <c r="F29" s="116"/>
      <c r="G29" s="116"/>
      <c r="H29" s="76">
        <v>268326</v>
      </c>
      <c r="I29" s="76">
        <v>0</v>
      </c>
      <c r="J29" s="76">
        <v>268326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161673</v>
      </c>
      <c r="D30" s="76">
        <v>0</v>
      </c>
      <c r="E30" s="76">
        <v>161673</v>
      </c>
      <c r="F30" s="116"/>
      <c r="G30" s="116"/>
      <c r="H30" s="76">
        <v>161673</v>
      </c>
      <c r="I30" s="76">
        <v>0</v>
      </c>
      <c r="J30" s="76">
        <v>161673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79366</v>
      </c>
      <c r="D31" s="76">
        <v>0</v>
      </c>
      <c r="E31" s="76">
        <v>79366</v>
      </c>
      <c r="F31" s="116"/>
      <c r="G31" s="116"/>
      <c r="H31" s="76">
        <v>79366</v>
      </c>
      <c r="I31" s="76">
        <v>0</v>
      </c>
      <c r="J31" s="76">
        <v>79366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212846</v>
      </c>
      <c r="D32" s="76">
        <v>0</v>
      </c>
      <c r="E32" s="76">
        <v>212846</v>
      </c>
      <c r="F32" s="116"/>
      <c r="G32" s="116"/>
      <c r="H32" s="76">
        <v>212846</v>
      </c>
      <c r="I32" s="76">
        <v>0</v>
      </c>
      <c r="J32" s="76">
        <v>212846</v>
      </c>
      <c r="K32" s="116"/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193281</v>
      </c>
      <c r="D33" s="76">
        <v>0</v>
      </c>
      <c r="E33" s="76">
        <v>193281</v>
      </c>
      <c r="F33" s="116"/>
      <c r="G33" s="116"/>
      <c r="H33" s="76">
        <v>193281</v>
      </c>
      <c r="I33" s="76">
        <v>0</v>
      </c>
      <c r="J33" s="76">
        <v>193281</v>
      </c>
      <c r="K33" s="116"/>
      <c r="L33" s="77">
        <f t="shared" si="2"/>
        <v>100</v>
      </c>
      <c r="M33" s="78" t="str">
        <f t="shared" si="2"/>
        <v>-</v>
      </c>
      <c r="N33" s="79">
        <f t="shared" si="2"/>
        <v>100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124686</v>
      </c>
      <c r="D34" s="76">
        <v>0</v>
      </c>
      <c r="E34" s="76">
        <v>124686</v>
      </c>
      <c r="F34" s="116"/>
      <c r="G34" s="116"/>
      <c r="H34" s="76">
        <v>124686</v>
      </c>
      <c r="I34" s="76">
        <v>0</v>
      </c>
      <c r="J34" s="76">
        <v>124686</v>
      </c>
      <c r="K34" s="116"/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1743688</v>
      </c>
      <c r="D35" s="85">
        <f t="shared" si="3"/>
        <v>0</v>
      </c>
      <c r="E35" s="85">
        <f t="shared" si="3"/>
        <v>1743688</v>
      </c>
      <c r="F35" s="119"/>
      <c r="G35" s="119"/>
      <c r="H35" s="85">
        <f t="shared" si="3"/>
        <v>1743688</v>
      </c>
      <c r="I35" s="85">
        <f t="shared" si="3"/>
        <v>0</v>
      </c>
      <c r="J35" s="85">
        <f t="shared" si="3"/>
        <v>1743688</v>
      </c>
      <c r="K35" s="119"/>
      <c r="L35" s="86">
        <f t="shared" si="2"/>
        <v>100</v>
      </c>
      <c r="M35" s="87" t="str">
        <f t="shared" si="2"/>
        <v>-</v>
      </c>
      <c r="N35" s="88">
        <f t="shared" si="2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15254404</v>
      </c>
      <c r="D36" s="89">
        <f t="shared" si="4"/>
        <v>0</v>
      </c>
      <c r="E36" s="89">
        <f t="shared" si="4"/>
        <v>15254404</v>
      </c>
      <c r="F36" s="120"/>
      <c r="G36" s="120"/>
      <c r="H36" s="89">
        <f t="shared" si="4"/>
        <v>15254403</v>
      </c>
      <c r="I36" s="89">
        <f t="shared" si="4"/>
        <v>0</v>
      </c>
      <c r="J36" s="89">
        <f t="shared" si="4"/>
        <v>15254403</v>
      </c>
      <c r="K36" s="120"/>
      <c r="L36" s="90">
        <f t="shared" si="2"/>
        <v>100</v>
      </c>
      <c r="M36" s="91" t="str">
        <f t="shared" si="2"/>
        <v>-</v>
      </c>
      <c r="N36" s="92">
        <f t="shared" si="2"/>
        <v>100</v>
      </c>
    </row>
    <row r="38" spans="1:14" x14ac:dyDescent="0.15">
      <c r="B38" s="1" t="s">
        <v>390</v>
      </c>
      <c r="C38" s="1">
        <v>15254404</v>
      </c>
      <c r="D38" s="1">
        <v>4029653</v>
      </c>
      <c r="E38" s="1">
        <v>19284057</v>
      </c>
      <c r="F38" s="1">
        <v>0</v>
      </c>
      <c r="G38" s="1">
        <v>0</v>
      </c>
      <c r="H38" s="1">
        <v>15254403</v>
      </c>
      <c r="I38" s="1">
        <v>0</v>
      </c>
      <c r="J38" s="1">
        <v>15254403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-4029653</v>
      </c>
      <c r="E39" s="1">
        <f t="shared" si="5"/>
        <v>-4029653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M39"/>
  <sheetViews>
    <sheetView view="pageBreakPreview" zoomScale="60" zoomScaleNormal="100" workbookViewId="0">
      <pane xSplit="2" ySplit="8" topLeftCell="C1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371</v>
      </c>
      <c r="D3" s="8" t="s">
        <v>176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229</v>
      </c>
      <c r="D8" s="41" t="s">
        <v>230</v>
      </c>
      <c r="E8" s="41" t="s">
        <v>231</v>
      </c>
      <c r="F8" s="41" t="s">
        <v>232</v>
      </c>
      <c r="G8" s="41" t="s">
        <v>233</v>
      </c>
      <c r="H8" s="41" t="s">
        <v>234</v>
      </c>
      <c r="I8" s="41" t="s">
        <v>235</v>
      </c>
      <c r="J8" s="41" t="s">
        <v>236</v>
      </c>
      <c r="K8" s="41" t="s">
        <v>237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23</v>
      </c>
      <c r="D9" s="130">
        <v>0</v>
      </c>
      <c r="E9" s="130">
        <v>23</v>
      </c>
      <c r="F9" s="130">
        <v>0</v>
      </c>
      <c r="G9" s="115"/>
      <c r="H9" s="130">
        <v>23</v>
      </c>
      <c r="I9" s="130">
        <v>0</v>
      </c>
      <c r="J9" s="130">
        <v>23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731</v>
      </c>
      <c r="D10" s="93">
        <v>0</v>
      </c>
      <c r="E10" s="93">
        <v>731</v>
      </c>
      <c r="F10" s="93">
        <v>0</v>
      </c>
      <c r="G10" s="116"/>
      <c r="H10" s="93">
        <v>731</v>
      </c>
      <c r="I10" s="93">
        <v>0</v>
      </c>
      <c r="J10" s="93">
        <v>731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3030</v>
      </c>
      <c r="D11" s="93">
        <v>0</v>
      </c>
      <c r="E11" s="93">
        <v>3030</v>
      </c>
      <c r="F11" s="93">
        <v>0</v>
      </c>
      <c r="G11" s="116"/>
      <c r="H11" s="93">
        <v>3030</v>
      </c>
      <c r="I11" s="93">
        <v>0</v>
      </c>
      <c r="J11" s="93">
        <v>3030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19845</v>
      </c>
      <c r="D12" s="93">
        <v>0</v>
      </c>
      <c r="E12" s="93">
        <v>19845</v>
      </c>
      <c r="F12" s="93">
        <v>0</v>
      </c>
      <c r="G12" s="116"/>
      <c r="H12" s="93">
        <v>19845</v>
      </c>
      <c r="I12" s="93">
        <v>0</v>
      </c>
      <c r="J12" s="93">
        <v>19845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1065</v>
      </c>
      <c r="D13" s="93">
        <v>0</v>
      </c>
      <c r="E13" s="93">
        <v>1065</v>
      </c>
      <c r="F13" s="93">
        <v>0</v>
      </c>
      <c r="G13" s="116"/>
      <c r="H13" s="93">
        <v>1065</v>
      </c>
      <c r="I13" s="93">
        <v>0</v>
      </c>
      <c r="J13" s="93">
        <v>1065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236</v>
      </c>
      <c r="D14" s="93">
        <v>0</v>
      </c>
      <c r="E14" s="93">
        <v>236</v>
      </c>
      <c r="F14" s="93">
        <v>0</v>
      </c>
      <c r="G14" s="116"/>
      <c r="H14" s="93">
        <v>236</v>
      </c>
      <c r="I14" s="93">
        <v>0</v>
      </c>
      <c r="J14" s="93">
        <v>236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93">
        <v>0</v>
      </c>
      <c r="G15" s="116"/>
      <c r="H15" s="93">
        <v>0</v>
      </c>
      <c r="I15" s="93">
        <v>0</v>
      </c>
      <c r="J15" s="93">
        <v>0</v>
      </c>
      <c r="K15" s="93">
        <v>0</v>
      </c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93">
        <v>0</v>
      </c>
      <c r="G16" s="116"/>
      <c r="H16" s="93">
        <v>0</v>
      </c>
      <c r="I16" s="93">
        <v>0</v>
      </c>
      <c r="J16" s="93">
        <v>0</v>
      </c>
      <c r="K16" s="93">
        <v>0</v>
      </c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0</v>
      </c>
      <c r="E17" s="93">
        <v>0</v>
      </c>
      <c r="F17" s="93">
        <v>0</v>
      </c>
      <c r="G17" s="116"/>
      <c r="H17" s="93">
        <v>0</v>
      </c>
      <c r="I17" s="93">
        <v>0</v>
      </c>
      <c r="J17" s="93">
        <v>0</v>
      </c>
      <c r="K17" s="93">
        <v>0</v>
      </c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93">
        <v>0</v>
      </c>
      <c r="G18" s="116"/>
      <c r="H18" s="93">
        <v>0</v>
      </c>
      <c r="I18" s="93">
        <v>0</v>
      </c>
      <c r="J18" s="93">
        <v>0</v>
      </c>
      <c r="K18" s="93">
        <v>0</v>
      </c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93">
        <v>0</v>
      </c>
      <c r="G19" s="116"/>
      <c r="H19" s="93">
        <v>0</v>
      </c>
      <c r="I19" s="93">
        <v>0</v>
      </c>
      <c r="J19" s="93">
        <v>0</v>
      </c>
      <c r="K19" s="93">
        <v>0</v>
      </c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0</v>
      </c>
      <c r="E20" s="93">
        <v>0</v>
      </c>
      <c r="F20" s="93">
        <v>0</v>
      </c>
      <c r="G20" s="116"/>
      <c r="H20" s="93">
        <v>0</v>
      </c>
      <c r="I20" s="93">
        <v>0</v>
      </c>
      <c r="J20" s="93">
        <v>0</v>
      </c>
      <c r="K20" s="93">
        <v>0</v>
      </c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93">
        <v>0</v>
      </c>
      <c r="G21" s="116"/>
      <c r="H21" s="93">
        <v>0</v>
      </c>
      <c r="I21" s="93">
        <v>0</v>
      </c>
      <c r="J21" s="93">
        <v>0</v>
      </c>
      <c r="K21" s="93">
        <v>0</v>
      </c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24930</v>
      </c>
      <c r="D23" s="85">
        <f t="shared" ref="D23:K23" si="1">SUM(D9:D22)</f>
        <v>0</v>
      </c>
      <c r="E23" s="85">
        <f t="shared" si="1"/>
        <v>24930</v>
      </c>
      <c r="F23" s="85">
        <f t="shared" si="1"/>
        <v>0</v>
      </c>
      <c r="G23" s="118"/>
      <c r="H23" s="85">
        <f t="shared" si="1"/>
        <v>24930</v>
      </c>
      <c r="I23" s="85">
        <f t="shared" si="1"/>
        <v>0</v>
      </c>
      <c r="J23" s="85">
        <f t="shared" si="1"/>
        <v>24930</v>
      </c>
      <c r="K23" s="85">
        <f t="shared" si="1"/>
        <v>0</v>
      </c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76">
        <v>0</v>
      </c>
      <c r="G25" s="116"/>
      <c r="H25" s="76">
        <v>0</v>
      </c>
      <c r="I25" s="76">
        <v>0</v>
      </c>
      <c r="J25" s="76">
        <v>0</v>
      </c>
      <c r="K25" s="76">
        <v>0</v>
      </c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76">
        <v>0</v>
      </c>
      <c r="G27" s="116"/>
      <c r="H27" s="76">
        <v>0</v>
      </c>
      <c r="I27" s="76">
        <v>0</v>
      </c>
      <c r="J27" s="76">
        <v>0</v>
      </c>
      <c r="K27" s="76">
        <v>0</v>
      </c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76">
        <v>0</v>
      </c>
      <c r="G28" s="116"/>
      <c r="H28" s="76">
        <v>0</v>
      </c>
      <c r="I28" s="76">
        <v>0</v>
      </c>
      <c r="J28" s="76">
        <v>0</v>
      </c>
      <c r="K28" s="76">
        <v>0</v>
      </c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76">
        <v>0</v>
      </c>
      <c r="G32" s="116"/>
      <c r="H32" s="76">
        <v>0</v>
      </c>
      <c r="I32" s="76">
        <v>0</v>
      </c>
      <c r="J32" s="76">
        <v>0</v>
      </c>
      <c r="K32" s="76">
        <v>0</v>
      </c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76">
        <v>0</v>
      </c>
      <c r="G33" s="116"/>
      <c r="H33" s="76">
        <v>0</v>
      </c>
      <c r="I33" s="76">
        <v>0</v>
      </c>
      <c r="J33" s="76">
        <v>0</v>
      </c>
      <c r="K33" s="76">
        <v>0</v>
      </c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76">
        <v>0</v>
      </c>
      <c r="G34" s="116"/>
      <c r="H34" s="76">
        <v>0</v>
      </c>
      <c r="I34" s="76">
        <v>0</v>
      </c>
      <c r="J34" s="76">
        <v>0</v>
      </c>
      <c r="K34" s="76">
        <v>0</v>
      </c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0</v>
      </c>
      <c r="D35" s="85">
        <f t="shared" si="3"/>
        <v>0</v>
      </c>
      <c r="E35" s="85">
        <f t="shared" si="3"/>
        <v>0</v>
      </c>
      <c r="F35" s="85">
        <f t="shared" si="3"/>
        <v>0</v>
      </c>
      <c r="G35" s="119"/>
      <c r="H35" s="85">
        <f t="shared" si="3"/>
        <v>0</v>
      </c>
      <c r="I35" s="85">
        <f t="shared" si="3"/>
        <v>0</v>
      </c>
      <c r="J35" s="85">
        <f t="shared" si="3"/>
        <v>0</v>
      </c>
      <c r="K35" s="85">
        <f t="shared" si="3"/>
        <v>0</v>
      </c>
      <c r="L35" s="86" t="str">
        <f t="shared" si="2"/>
        <v>-</v>
      </c>
      <c r="M35" s="87" t="str">
        <f t="shared" si="2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24930</v>
      </c>
      <c r="D36" s="89">
        <f t="shared" si="4"/>
        <v>0</v>
      </c>
      <c r="E36" s="89">
        <f t="shared" si="4"/>
        <v>24930</v>
      </c>
      <c r="F36" s="89">
        <f t="shared" si="4"/>
        <v>0</v>
      </c>
      <c r="G36" s="120"/>
      <c r="H36" s="89">
        <f t="shared" si="4"/>
        <v>24930</v>
      </c>
      <c r="I36" s="89">
        <f t="shared" si="4"/>
        <v>0</v>
      </c>
      <c r="J36" s="89">
        <f t="shared" si="4"/>
        <v>24930</v>
      </c>
      <c r="K36" s="89">
        <f t="shared" si="4"/>
        <v>0</v>
      </c>
      <c r="L36" s="90">
        <f t="shared" si="2"/>
        <v>100</v>
      </c>
      <c r="M36" s="91" t="str">
        <f t="shared" si="2"/>
        <v>-</v>
      </c>
      <c r="N36" s="92">
        <f t="shared" si="2"/>
        <v>100</v>
      </c>
    </row>
    <row r="38" spans="1:14" x14ac:dyDescent="0.15">
      <c r="B38" s="1" t="s">
        <v>390</v>
      </c>
      <c r="C38" s="1">
        <v>24930</v>
      </c>
      <c r="D38" s="1">
        <v>0</v>
      </c>
      <c r="E38" s="1">
        <v>24930</v>
      </c>
      <c r="F38" s="1">
        <v>0</v>
      </c>
      <c r="G38" s="1">
        <v>0</v>
      </c>
      <c r="H38" s="1">
        <v>24930</v>
      </c>
      <c r="I38" s="1">
        <v>0</v>
      </c>
      <c r="J38" s="1">
        <v>24930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M39"/>
  <sheetViews>
    <sheetView tabSelected="1"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E10" sqref="E10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185</v>
      </c>
      <c r="D3" s="8" t="s">
        <v>51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52</v>
      </c>
      <c r="D8" s="41" t="s">
        <v>53</v>
      </c>
      <c r="E8" s="41" t="s">
        <v>54</v>
      </c>
      <c r="F8" s="41" t="s">
        <v>55</v>
      </c>
      <c r="G8" s="41" t="s">
        <v>56</v>
      </c>
      <c r="H8" s="41" t="s">
        <v>57</v>
      </c>
      <c r="I8" s="41" t="s">
        <v>58</v>
      </c>
      <c r="J8" s="41" t="s">
        <v>59</v>
      </c>
      <c r="K8" s="41" t="s">
        <v>60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83226295</v>
      </c>
      <c r="D9" s="126">
        <v>4939466</v>
      </c>
      <c r="E9" s="126">
        <v>88165761</v>
      </c>
      <c r="F9" s="126">
        <v>2163379</v>
      </c>
      <c r="G9" s="126">
        <v>0</v>
      </c>
      <c r="H9" s="126">
        <v>82151516</v>
      </c>
      <c r="I9" s="126">
        <v>1193498</v>
      </c>
      <c r="J9" s="126">
        <v>83345014</v>
      </c>
      <c r="K9" s="126">
        <v>2156889</v>
      </c>
      <c r="L9" s="72">
        <f t="shared" ref="L9:N31" si="0">IF(C9&gt;0,ROUND(H9/C9*100,1),"-")</f>
        <v>98.7</v>
      </c>
      <c r="M9" s="73">
        <f t="shared" si="0"/>
        <v>24.2</v>
      </c>
      <c r="N9" s="74">
        <f t="shared" si="0"/>
        <v>94.5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17946973</v>
      </c>
      <c r="D10" s="128">
        <v>1945461</v>
      </c>
      <c r="E10" s="128">
        <v>19892434</v>
      </c>
      <c r="F10" s="128">
        <v>235567</v>
      </c>
      <c r="G10" s="128">
        <v>0</v>
      </c>
      <c r="H10" s="128">
        <v>17622393</v>
      </c>
      <c r="I10" s="128">
        <v>420578</v>
      </c>
      <c r="J10" s="128">
        <v>18042971</v>
      </c>
      <c r="K10" s="128">
        <v>234154</v>
      </c>
      <c r="L10" s="77">
        <f t="shared" si="0"/>
        <v>98.2</v>
      </c>
      <c r="M10" s="78">
        <f t="shared" si="0"/>
        <v>21.6</v>
      </c>
      <c r="N10" s="79">
        <f t="shared" si="0"/>
        <v>90.7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20648425</v>
      </c>
      <c r="D11" s="128">
        <v>1632114</v>
      </c>
      <c r="E11" s="128">
        <v>22280539</v>
      </c>
      <c r="F11" s="128">
        <v>342063</v>
      </c>
      <c r="G11" s="128">
        <v>0</v>
      </c>
      <c r="H11" s="128">
        <v>20354406</v>
      </c>
      <c r="I11" s="128">
        <v>273192</v>
      </c>
      <c r="J11" s="128">
        <v>20627598</v>
      </c>
      <c r="K11" s="128">
        <v>340770</v>
      </c>
      <c r="L11" s="77">
        <f t="shared" si="0"/>
        <v>98.6</v>
      </c>
      <c r="M11" s="78">
        <f t="shared" si="0"/>
        <v>16.7</v>
      </c>
      <c r="N11" s="79">
        <f t="shared" si="0"/>
        <v>92.6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16046399</v>
      </c>
      <c r="D12" s="128">
        <v>713455</v>
      </c>
      <c r="E12" s="128">
        <v>16759854</v>
      </c>
      <c r="F12" s="128">
        <v>274480</v>
      </c>
      <c r="G12" s="128">
        <v>0</v>
      </c>
      <c r="H12" s="128">
        <v>15908583</v>
      </c>
      <c r="I12" s="128">
        <v>173200</v>
      </c>
      <c r="J12" s="128">
        <v>16081783</v>
      </c>
      <c r="K12" s="128">
        <v>273565</v>
      </c>
      <c r="L12" s="77">
        <f t="shared" si="0"/>
        <v>99.1</v>
      </c>
      <c r="M12" s="78">
        <f t="shared" si="0"/>
        <v>24.3</v>
      </c>
      <c r="N12" s="79">
        <f t="shared" si="0"/>
        <v>96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13247488</v>
      </c>
      <c r="D13" s="128">
        <v>1104469</v>
      </c>
      <c r="E13" s="128">
        <v>14351957</v>
      </c>
      <c r="F13" s="128">
        <v>210747</v>
      </c>
      <c r="G13" s="128">
        <v>0</v>
      </c>
      <c r="H13" s="128">
        <v>12999953</v>
      </c>
      <c r="I13" s="128">
        <v>296389</v>
      </c>
      <c r="J13" s="128">
        <v>13296342</v>
      </c>
      <c r="K13" s="128">
        <v>209061</v>
      </c>
      <c r="L13" s="77">
        <f t="shared" si="0"/>
        <v>98.1</v>
      </c>
      <c r="M13" s="78">
        <f t="shared" si="0"/>
        <v>26.8</v>
      </c>
      <c r="N13" s="79">
        <f t="shared" si="0"/>
        <v>92.6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12358205</v>
      </c>
      <c r="D14" s="128">
        <v>1442957</v>
      </c>
      <c r="E14" s="128">
        <v>13801162</v>
      </c>
      <c r="F14" s="128">
        <v>125119</v>
      </c>
      <c r="G14" s="128">
        <v>0</v>
      </c>
      <c r="H14" s="128">
        <v>11988683</v>
      </c>
      <c r="I14" s="128">
        <v>378758</v>
      </c>
      <c r="J14" s="128">
        <v>12367441</v>
      </c>
      <c r="K14" s="128">
        <v>124118</v>
      </c>
      <c r="L14" s="77">
        <f t="shared" si="0"/>
        <v>97</v>
      </c>
      <c r="M14" s="78">
        <f t="shared" si="0"/>
        <v>26.2</v>
      </c>
      <c r="N14" s="79">
        <f t="shared" si="0"/>
        <v>89.6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26843609</v>
      </c>
      <c r="D15" s="128">
        <v>2495777</v>
      </c>
      <c r="E15" s="128">
        <v>29339386</v>
      </c>
      <c r="F15" s="128">
        <v>767799</v>
      </c>
      <c r="G15" s="128">
        <v>0</v>
      </c>
      <c r="H15" s="128">
        <v>26370716</v>
      </c>
      <c r="I15" s="128">
        <v>411906</v>
      </c>
      <c r="J15" s="128">
        <v>26782622</v>
      </c>
      <c r="K15" s="128">
        <v>766263</v>
      </c>
      <c r="L15" s="77">
        <f t="shared" si="0"/>
        <v>98.2</v>
      </c>
      <c r="M15" s="78">
        <f t="shared" si="0"/>
        <v>16.5</v>
      </c>
      <c r="N15" s="79">
        <f t="shared" si="0"/>
        <v>91.3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11784970</v>
      </c>
      <c r="D16" s="128">
        <v>1074508</v>
      </c>
      <c r="E16" s="128">
        <v>12859478</v>
      </c>
      <c r="F16" s="128">
        <v>200236</v>
      </c>
      <c r="G16" s="128">
        <v>0</v>
      </c>
      <c r="H16" s="128">
        <v>11604918</v>
      </c>
      <c r="I16" s="128">
        <v>162473</v>
      </c>
      <c r="J16" s="128">
        <v>11767391</v>
      </c>
      <c r="K16" s="128">
        <v>199435</v>
      </c>
      <c r="L16" s="77">
        <f t="shared" si="0"/>
        <v>98.5</v>
      </c>
      <c r="M16" s="78">
        <f t="shared" si="0"/>
        <v>15.1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209</v>
      </c>
      <c r="C17" s="128">
        <v>9805500</v>
      </c>
      <c r="D17" s="128">
        <v>700372</v>
      </c>
      <c r="E17" s="128">
        <v>10505872</v>
      </c>
      <c r="F17" s="128">
        <v>124727</v>
      </c>
      <c r="G17" s="128">
        <v>0</v>
      </c>
      <c r="H17" s="128">
        <v>9689878</v>
      </c>
      <c r="I17" s="128">
        <v>161852</v>
      </c>
      <c r="J17" s="128">
        <v>9851730</v>
      </c>
      <c r="K17" s="128">
        <v>124727</v>
      </c>
      <c r="L17" s="77">
        <f>IF(C17&gt;0,ROUND(H17/C17*100,1),"-")</f>
        <v>98.8</v>
      </c>
      <c r="M17" s="78">
        <f>IF(D17&gt;0,ROUND(I17/D17*100,1),"-")</f>
        <v>23.1</v>
      </c>
      <c r="N17" s="79">
        <f>IF(E17&gt;0,ROUND(J17/E17*100,1),"-")</f>
        <v>93.8</v>
      </c>
    </row>
    <row r="18" spans="1:14" s="21" customFormat="1" ht="24.95" customHeight="1" x14ac:dyDescent="0.2">
      <c r="A18" s="46">
        <v>10</v>
      </c>
      <c r="B18" s="47" t="s">
        <v>206</v>
      </c>
      <c r="C18" s="128">
        <v>4371062</v>
      </c>
      <c r="D18" s="128">
        <v>475981</v>
      </c>
      <c r="E18" s="128">
        <v>4847043</v>
      </c>
      <c r="F18" s="128">
        <v>61500</v>
      </c>
      <c r="G18" s="128">
        <v>0</v>
      </c>
      <c r="H18" s="128">
        <v>4312796</v>
      </c>
      <c r="I18" s="128">
        <v>74475</v>
      </c>
      <c r="J18" s="128">
        <v>4387271</v>
      </c>
      <c r="K18" s="128">
        <v>61346</v>
      </c>
      <c r="L18" s="77">
        <f t="shared" si="0"/>
        <v>98.7</v>
      </c>
      <c r="M18" s="78">
        <f t="shared" si="0"/>
        <v>15.6</v>
      </c>
      <c r="N18" s="79">
        <f t="shared" si="0"/>
        <v>90.5</v>
      </c>
    </row>
    <row r="19" spans="1:14" s="21" customFormat="1" ht="24.95" customHeight="1" x14ac:dyDescent="0.2">
      <c r="A19" s="46">
        <v>11</v>
      </c>
      <c r="B19" s="47" t="s">
        <v>207</v>
      </c>
      <c r="C19" s="128">
        <v>18055839</v>
      </c>
      <c r="D19" s="128">
        <v>1912937</v>
      </c>
      <c r="E19" s="128">
        <v>19968776</v>
      </c>
      <c r="F19" s="128">
        <v>322074</v>
      </c>
      <c r="G19" s="128">
        <v>0</v>
      </c>
      <c r="H19" s="128">
        <v>17731468</v>
      </c>
      <c r="I19" s="128">
        <v>298714</v>
      </c>
      <c r="J19" s="128">
        <v>18030182</v>
      </c>
      <c r="K19" s="128">
        <v>320786</v>
      </c>
      <c r="L19" s="77">
        <f t="shared" si="0"/>
        <v>98.2</v>
      </c>
      <c r="M19" s="78">
        <f t="shared" si="0"/>
        <v>15.6</v>
      </c>
      <c r="N19" s="79">
        <f t="shared" si="0"/>
        <v>90.3</v>
      </c>
    </row>
    <row r="20" spans="1:14" s="21" customFormat="1" ht="24.95" customHeight="1" x14ac:dyDescent="0.2">
      <c r="A20" s="48">
        <v>12</v>
      </c>
      <c r="B20" s="49" t="s">
        <v>208</v>
      </c>
      <c r="C20" s="128">
        <v>6329490</v>
      </c>
      <c r="D20" s="128">
        <v>507652</v>
      </c>
      <c r="E20" s="128">
        <v>6837142</v>
      </c>
      <c r="F20" s="128">
        <v>87360</v>
      </c>
      <c r="G20" s="128">
        <v>0</v>
      </c>
      <c r="H20" s="128">
        <v>6234294</v>
      </c>
      <c r="I20" s="128">
        <v>104657</v>
      </c>
      <c r="J20" s="128">
        <v>6338951</v>
      </c>
      <c r="K20" s="128">
        <v>87171</v>
      </c>
      <c r="L20" s="80">
        <f t="shared" si="0"/>
        <v>98.5</v>
      </c>
      <c r="M20" s="81">
        <f t="shared" si="0"/>
        <v>20.6</v>
      </c>
      <c r="N20" s="82">
        <f t="shared" si="0"/>
        <v>92.7</v>
      </c>
    </row>
    <row r="21" spans="1:14" s="21" customFormat="1" ht="24.95" customHeight="1" x14ac:dyDescent="0.2">
      <c r="A21" s="46">
        <v>13</v>
      </c>
      <c r="B21" s="47" t="s">
        <v>339</v>
      </c>
      <c r="C21" s="128">
        <v>3066159</v>
      </c>
      <c r="D21" s="128">
        <v>557526</v>
      </c>
      <c r="E21" s="128">
        <v>3623685</v>
      </c>
      <c r="F21" s="128">
        <v>49099</v>
      </c>
      <c r="G21" s="128">
        <v>0</v>
      </c>
      <c r="H21" s="128">
        <v>2994769</v>
      </c>
      <c r="I21" s="128">
        <v>49861</v>
      </c>
      <c r="J21" s="128">
        <v>3044630</v>
      </c>
      <c r="K21" s="128">
        <v>48975</v>
      </c>
      <c r="L21" s="77">
        <f t="shared" ref="L21:N22" si="1">IF(C21&gt;0,ROUND(H21/C21*100,1),"-")</f>
        <v>97.7</v>
      </c>
      <c r="M21" s="78">
        <f t="shared" si="1"/>
        <v>8.9</v>
      </c>
      <c r="N21" s="79">
        <f t="shared" si="1"/>
        <v>84</v>
      </c>
    </row>
    <row r="22" spans="1:14" s="21" customFormat="1" ht="24.95" customHeight="1" x14ac:dyDescent="0.2">
      <c r="A22" s="46">
        <v>14</v>
      </c>
      <c r="B22" s="50" t="s">
        <v>340</v>
      </c>
      <c r="C22" s="131">
        <v>8871583</v>
      </c>
      <c r="D22" s="131">
        <v>445137</v>
      </c>
      <c r="E22" s="131">
        <v>9316720</v>
      </c>
      <c r="F22" s="131">
        <v>115458</v>
      </c>
      <c r="G22" s="131">
        <v>0</v>
      </c>
      <c r="H22" s="131">
        <v>8794668</v>
      </c>
      <c r="I22" s="131">
        <v>123111</v>
      </c>
      <c r="J22" s="131">
        <v>8917779</v>
      </c>
      <c r="K22" s="131">
        <v>115112</v>
      </c>
      <c r="L22" s="80">
        <f t="shared" si="1"/>
        <v>99.1</v>
      </c>
      <c r="M22" s="81">
        <f t="shared" si="1"/>
        <v>27.7</v>
      </c>
      <c r="N22" s="82">
        <f t="shared" si="1"/>
        <v>95.7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252601997</v>
      </c>
      <c r="D23" s="85">
        <f t="shared" ref="D23:K23" si="2">SUM(D9:D22)</f>
        <v>19947812</v>
      </c>
      <c r="E23" s="85">
        <f t="shared" si="2"/>
        <v>272549809</v>
      </c>
      <c r="F23" s="85">
        <f t="shared" si="2"/>
        <v>5079608</v>
      </c>
      <c r="G23" s="85">
        <f t="shared" si="2"/>
        <v>0</v>
      </c>
      <c r="H23" s="85">
        <f t="shared" si="2"/>
        <v>248759041</v>
      </c>
      <c r="I23" s="85">
        <f t="shared" si="2"/>
        <v>4122664</v>
      </c>
      <c r="J23" s="85">
        <f t="shared" si="2"/>
        <v>252881705</v>
      </c>
      <c r="K23" s="85">
        <f t="shared" si="2"/>
        <v>5062372</v>
      </c>
      <c r="L23" s="86">
        <f t="shared" si="0"/>
        <v>98.5</v>
      </c>
      <c r="M23" s="87">
        <f t="shared" si="0"/>
        <v>20.7</v>
      </c>
      <c r="N23" s="88">
        <f t="shared" si="0"/>
        <v>92.8</v>
      </c>
    </row>
    <row r="24" spans="1:14" s="21" customFormat="1" ht="24.95" customHeight="1" x14ac:dyDescent="0.2">
      <c r="A24" s="44">
        <v>15</v>
      </c>
      <c r="B24" s="45" t="s">
        <v>41</v>
      </c>
      <c r="C24" s="132">
        <v>7431508</v>
      </c>
      <c r="D24" s="126">
        <v>197367</v>
      </c>
      <c r="E24" s="126">
        <v>7628875</v>
      </c>
      <c r="F24" s="126">
        <v>430278</v>
      </c>
      <c r="G24" s="126">
        <v>0</v>
      </c>
      <c r="H24" s="126">
        <v>7371577</v>
      </c>
      <c r="I24" s="126">
        <v>47471</v>
      </c>
      <c r="J24" s="126">
        <v>7419048</v>
      </c>
      <c r="K24" s="133">
        <v>430093</v>
      </c>
      <c r="L24" s="72">
        <f t="shared" si="0"/>
        <v>99.2</v>
      </c>
      <c r="M24" s="73">
        <f t="shared" si="0"/>
        <v>24.1</v>
      </c>
      <c r="N24" s="74">
        <f t="shared" si="0"/>
        <v>97.2</v>
      </c>
    </row>
    <row r="25" spans="1:14" s="21" customFormat="1" ht="24.95" customHeight="1" x14ac:dyDescent="0.2">
      <c r="A25" s="46">
        <v>16</v>
      </c>
      <c r="B25" s="47" t="s">
        <v>388</v>
      </c>
      <c r="C25" s="127">
        <v>2340645</v>
      </c>
      <c r="D25" s="128">
        <v>312398</v>
      </c>
      <c r="E25" s="128">
        <v>2653043</v>
      </c>
      <c r="F25" s="128">
        <v>22966</v>
      </c>
      <c r="G25" s="128">
        <v>0</v>
      </c>
      <c r="H25" s="128">
        <v>2285337</v>
      </c>
      <c r="I25" s="128">
        <v>44350</v>
      </c>
      <c r="J25" s="128">
        <v>2329687</v>
      </c>
      <c r="K25" s="134">
        <v>22775</v>
      </c>
      <c r="L25" s="77">
        <f t="shared" si="0"/>
        <v>97.6</v>
      </c>
      <c r="M25" s="78">
        <f t="shared" si="0"/>
        <v>14.2</v>
      </c>
      <c r="N25" s="79">
        <f t="shared" si="0"/>
        <v>87.8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1573025</v>
      </c>
      <c r="D26" s="128">
        <v>89685</v>
      </c>
      <c r="E26" s="128">
        <v>1662710</v>
      </c>
      <c r="F26" s="128">
        <v>8025</v>
      </c>
      <c r="G26" s="128">
        <v>0</v>
      </c>
      <c r="H26" s="128">
        <v>1546735</v>
      </c>
      <c r="I26" s="128">
        <v>17460</v>
      </c>
      <c r="J26" s="128">
        <v>1564195</v>
      </c>
      <c r="K26" s="134">
        <v>8009</v>
      </c>
      <c r="L26" s="77">
        <f t="shared" si="0"/>
        <v>98.3</v>
      </c>
      <c r="M26" s="78">
        <f t="shared" si="0"/>
        <v>19.5</v>
      </c>
      <c r="N26" s="79">
        <f t="shared" si="0"/>
        <v>94.1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2085022</v>
      </c>
      <c r="D27" s="128">
        <v>121051</v>
      </c>
      <c r="E27" s="128">
        <v>2206073</v>
      </c>
      <c r="F27" s="128">
        <v>102463</v>
      </c>
      <c r="G27" s="128">
        <v>0</v>
      </c>
      <c r="H27" s="128">
        <v>2066570</v>
      </c>
      <c r="I27" s="128">
        <v>18200</v>
      </c>
      <c r="J27" s="128">
        <v>2084770</v>
      </c>
      <c r="K27" s="134">
        <v>102463</v>
      </c>
      <c r="L27" s="77">
        <f t="shared" si="0"/>
        <v>99.1</v>
      </c>
      <c r="M27" s="78">
        <f t="shared" si="0"/>
        <v>15</v>
      </c>
      <c r="N27" s="79">
        <f t="shared" si="0"/>
        <v>94.5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4289603</v>
      </c>
      <c r="D28" s="128">
        <v>162383</v>
      </c>
      <c r="E28" s="128">
        <v>4451986</v>
      </c>
      <c r="F28" s="128">
        <v>77922</v>
      </c>
      <c r="G28" s="128">
        <v>0</v>
      </c>
      <c r="H28" s="128">
        <v>4251714</v>
      </c>
      <c r="I28" s="128">
        <v>25649</v>
      </c>
      <c r="J28" s="128">
        <v>4277363</v>
      </c>
      <c r="K28" s="134">
        <v>77766</v>
      </c>
      <c r="L28" s="77">
        <f t="shared" si="0"/>
        <v>99.1</v>
      </c>
      <c r="M28" s="78">
        <f t="shared" si="0"/>
        <v>15.8</v>
      </c>
      <c r="N28" s="79">
        <f t="shared" si="0"/>
        <v>96.1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4764077</v>
      </c>
      <c r="D29" s="128">
        <v>381497</v>
      </c>
      <c r="E29" s="128">
        <v>5145574</v>
      </c>
      <c r="F29" s="128">
        <v>55034</v>
      </c>
      <c r="G29" s="128">
        <v>0</v>
      </c>
      <c r="H29" s="128">
        <v>4689354</v>
      </c>
      <c r="I29" s="128">
        <v>72287</v>
      </c>
      <c r="J29" s="128">
        <v>4761641</v>
      </c>
      <c r="K29" s="134">
        <v>54648</v>
      </c>
      <c r="L29" s="77">
        <f t="shared" si="0"/>
        <v>98.4</v>
      </c>
      <c r="M29" s="78">
        <f t="shared" si="0"/>
        <v>18.899999999999999</v>
      </c>
      <c r="N29" s="79">
        <f t="shared" si="0"/>
        <v>92.5</v>
      </c>
    </row>
    <row r="30" spans="1:14" s="21" customFormat="1" ht="24.95" customHeight="1" x14ac:dyDescent="0.2">
      <c r="A30" s="46">
        <v>21</v>
      </c>
      <c r="B30" s="47" t="s">
        <v>46</v>
      </c>
      <c r="C30" s="127">
        <v>3678046</v>
      </c>
      <c r="D30" s="128">
        <v>117840</v>
      </c>
      <c r="E30" s="128">
        <v>3795886</v>
      </c>
      <c r="F30" s="128">
        <v>73801</v>
      </c>
      <c r="G30" s="128">
        <v>0</v>
      </c>
      <c r="H30" s="128">
        <v>3656891</v>
      </c>
      <c r="I30" s="128">
        <v>27686</v>
      </c>
      <c r="J30" s="128">
        <v>3684577</v>
      </c>
      <c r="K30" s="134">
        <v>73654</v>
      </c>
      <c r="L30" s="77">
        <f t="shared" si="0"/>
        <v>99.4</v>
      </c>
      <c r="M30" s="78">
        <f t="shared" si="0"/>
        <v>23.5</v>
      </c>
      <c r="N30" s="79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1416307</v>
      </c>
      <c r="D31" s="128">
        <v>88910</v>
      </c>
      <c r="E31" s="128">
        <v>1505217</v>
      </c>
      <c r="F31" s="128">
        <v>16418</v>
      </c>
      <c r="G31" s="128">
        <v>0</v>
      </c>
      <c r="H31" s="128">
        <v>1397597</v>
      </c>
      <c r="I31" s="128">
        <v>22996</v>
      </c>
      <c r="J31" s="128">
        <v>1420593</v>
      </c>
      <c r="K31" s="134">
        <v>16386</v>
      </c>
      <c r="L31" s="77">
        <f t="shared" si="0"/>
        <v>98.7</v>
      </c>
      <c r="M31" s="78">
        <f t="shared" si="0"/>
        <v>25.9</v>
      </c>
      <c r="N31" s="79">
        <f t="shared" si="0"/>
        <v>94.4</v>
      </c>
    </row>
    <row r="32" spans="1:14" s="21" customFormat="1" ht="24.95" customHeight="1" x14ac:dyDescent="0.2">
      <c r="A32" s="46">
        <v>23</v>
      </c>
      <c r="B32" s="47" t="s">
        <v>48</v>
      </c>
      <c r="C32" s="127">
        <v>4054462</v>
      </c>
      <c r="D32" s="128">
        <v>125310</v>
      </c>
      <c r="E32" s="128">
        <v>4179772</v>
      </c>
      <c r="F32" s="128">
        <v>35208</v>
      </c>
      <c r="G32" s="128">
        <v>0</v>
      </c>
      <c r="H32" s="128">
        <v>4015036</v>
      </c>
      <c r="I32" s="128">
        <v>47746</v>
      </c>
      <c r="J32" s="128">
        <v>4062782</v>
      </c>
      <c r="K32" s="134">
        <v>35109</v>
      </c>
      <c r="L32" s="77">
        <f t="shared" ref="L32:N36" si="3">IF(C32&gt;0,ROUND(H32/C32*100,1),"-")</f>
        <v>99</v>
      </c>
      <c r="M32" s="78">
        <f t="shared" si="3"/>
        <v>38.1</v>
      </c>
      <c r="N32" s="79">
        <f t="shared" si="3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4815865</v>
      </c>
      <c r="D33" s="128">
        <v>621722</v>
      </c>
      <c r="E33" s="128">
        <v>5437587</v>
      </c>
      <c r="F33" s="128">
        <v>29464</v>
      </c>
      <c r="G33" s="128">
        <v>0</v>
      </c>
      <c r="H33" s="128">
        <v>4689658</v>
      </c>
      <c r="I33" s="128">
        <v>111698</v>
      </c>
      <c r="J33" s="128">
        <v>4801356</v>
      </c>
      <c r="K33" s="134">
        <v>29435</v>
      </c>
      <c r="L33" s="77">
        <f t="shared" si="3"/>
        <v>97.4</v>
      </c>
      <c r="M33" s="78">
        <f t="shared" si="3"/>
        <v>18</v>
      </c>
      <c r="N33" s="79">
        <f t="shared" si="3"/>
        <v>88.3</v>
      </c>
    </row>
    <row r="34" spans="1:14" s="21" customFormat="1" ht="24.95" customHeight="1" x14ac:dyDescent="0.2">
      <c r="A34" s="46">
        <v>25</v>
      </c>
      <c r="B34" s="51" t="s">
        <v>341</v>
      </c>
      <c r="C34" s="127">
        <v>1917426</v>
      </c>
      <c r="D34" s="128">
        <v>395004</v>
      </c>
      <c r="E34" s="128">
        <v>2312430</v>
      </c>
      <c r="F34" s="128">
        <v>109287</v>
      </c>
      <c r="G34" s="128">
        <v>0</v>
      </c>
      <c r="H34" s="128">
        <v>1879933</v>
      </c>
      <c r="I34" s="128">
        <v>88492</v>
      </c>
      <c r="J34" s="128">
        <v>1968425</v>
      </c>
      <c r="K34" s="134">
        <v>109210</v>
      </c>
      <c r="L34" s="77">
        <f t="shared" si="3"/>
        <v>98</v>
      </c>
      <c r="M34" s="78">
        <f t="shared" si="3"/>
        <v>22.4</v>
      </c>
      <c r="N34" s="79">
        <f t="shared" si="3"/>
        <v>85.1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4">SUM(C24:C34)</f>
        <v>38365986</v>
      </c>
      <c r="D35" s="85">
        <f t="shared" si="4"/>
        <v>2613167</v>
      </c>
      <c r="E35" s="85">
        <f t="shared" si="4"/>
        <v>40979153</v>
      </c>
      <c r="F35" s="85">
        <f t="shared" si="4"/>
        <v>960866</v>
      </c>
      <c r="G35" s="85">
        <f t="shared" si="4"/>
        <v>0</v>
      </c>
      <c r="H35" s="85">
        <f t="shared" si="4"/>
        <v>37850402</v>
      </c>
      <c r="I35" s="85">
        <f t="shared" si="4"/>
        <v>524035</v>
      </c>
      <c r="J35" s="85">
        <f t="shared" si="4"/>
        <v>38374437</v>
      </c>
      <c r="K35" s="85">
        <f t="shared" si="4"/>
        <v>959548</v>
      </c>
      <c r="L35" s="86">
        <f t="shared" si="3"/>
        <v>98.7</v>
      </c>
      <c r="M35" s="87">
        <f t="shared" si="3"/>
        <v>20.100000000000001</v>
      </c>
      <c r="N35" s="88">
        <f t="shared" si="3"/>
        <v>93.6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C23+C35</f>
        <v>290967983</v>
      </c>
      <c r="D36" s="89">
        <f t="shared" si="5"/>
        <v>22560979</v>
      </c>
      <c r="E36" s="89">
        <f t="shared" si="5"/>
        <v>313528962</v>
      </c>
      <c r="F36" s="89">
        <f t="shared" si="5"/>
        <v>6040474</v>
      </c>
      <c r="G36" s="89">
        <f t="shared" si="5"/>
        <v>0</v>
      </c>
      <c r="H36" s="89">
        <f t="shared" si="5"/>
        <v>286609443</v>
      </c>
      <c r="I36" s="89">
        <f t="shared" si="5"/>
        <v>4646699</v>
      </c>
      <c r="J36" s="89">
        <f t="shared" si="5"/>
        <v>291256142</v>
      </c>
      <c r="K36" s="89">
        <f t="shared" si="5"/>
        <v>6021920</v>
      </c>
      <c r="L36" s="90">
        <f t="shared" si="3"/>
        <v>98.5</v>
      </c>
      <c r="M36" s="91">
        <f t="shared" si="3"/>
        <v>20.6</v>
      </c>
      <c r="N36" s="92">
        <f t="shared" si="3"/>
        <v>92.9</v>
      </c>
    </row>
    <row r="38" spans="1:14" x14ac:dyDescent="0.15">
      <c r="B38" s="1" t="s">
        <v>391</v>
      </c>
      <c r="C38" s="1">
        <v>290967983</v>
      </c>
      <c r="D38" s="1">
        <v>26590632</v>
      </c>
      <c r="E38" s="1">
        <v>317558615</v>
      </c>
      <c r="F38" s="1">
        <v>6040474</v>
      </c>
      <c r="G38" s="1">
        <v>0</v>
      </c>
      <c r="H38" s="1">
        <v>286609443</v>
      </c>
      <c r="I38" s="1">
        <v>4646699</v>
      </c>
      <c r="J38" s="1">
        <v>291256142</v>
      </c>
      <c r="K38" s="1">
        <v>6021920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6">D36-D38</f>
        <v>-4029653</v>
      </c>
      <c r="E39" s="1">
        <f t="shared" si="6"/>
        <v>-4029653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372</v>
      </c>
      <c r="D3" s="8" t="s">
        <v>177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238</v>
      </c>
      <c r="D8" s="41" t="s">
        <v>239</v>
      </c>
      <c r="E8" s="41" t="s">
        <v>240</v>
      </c>
      <c r="F8" s="41"/>
      <c r="G8" s="41" t="s">
        <v>241</v>
      </c>
      <c r="H8" s="41" t="s">
        <v>242</v>
      </c>
      <c r="I8" s="41" t="s">
        <v>243</v>
      </c>
      <c r="J8" s="41" t="s">
        <v>244</v>
      </c>
      <c r="K8" s="41" t="s">
        <v>245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>
        <v>0</v>
      </c>
      <c r="M9" s="73" t="str">
        <f t="shared" ref="L9:N31" si="0">IF(D9&gt;0,ROUND(I9/D9*100,1),"-")</f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>
        <v>0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15100</v>
      </c>
      <c r="E11" s="93">
        <v>15100</v>
      </c>
      <c r="F11" s="116"/>
      <c r="G11" s="93">
        <v>0</v>
      </c>
      <c r="H11" s="93">
        <v>0</v>
      </c>
      <c r="I11" s="93">
        <v>0</v>
      </c>
      <c r="J11" s="93">
        <v>0</v>
      </c>
      <c r="K11" s="116"/>
      <c r="L11" s="77">
        <v>0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>
        <v>0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153</v>
      </c>
      <c r="D13" s="93">
        <v>0</v>
      </c>
      <c r="E13" s="93">
        <v>153</v>
      </c>
      <c r="F13" s="116"/>
      <c r="G13" s="93">
        <v>0</v>
      </c>
      <c r="H13" s="93">
        <v>153</v>
      </c>
      <c r="I13" s="93">
        <v>0</v>
      </c>
      <c r="J13" s="93">
        <v>153</v>
      </c>
      <c r="K13" s="116"/>
      <c r="L13" s="77">
        <v>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>
        <v>0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>
        <v>0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>
        <v>0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2917</v>
      </c>
      <c r="E17" s="93">
        <v>2917</v>
      </c>
      <c r="F17" s="116"/>
      <c r="G17" s="93">
        <v>0</v>
      </c>
      <c r="H17" s="93">
        <v>0</v>
      </c>
      <c r="I17" s="93">
        <v>2917</v>
      </c>
      <c r="J17" s="93">
        <v>2917</v>
      </c>
      <c r="K17" s="116"/>
      <c r="L17" s="77">
        <v>0</v>
      </c>
      <c r="M17" s="78">
        <f>IF(D17&gt;0,ROUND(I17/D17*100,1),"-")</f>
        <v>100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>
        <v>0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>
        <v>0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7933</v>
      </c>
      <c r="E20" s="93">
        <v>7933</v>
      </c>
      <c r="F20" s="116"/>
      <c r="G20" s="93">
        <v>0</v>
      </c>
      <c r="H20" s="93">
        <v>0</v>
      </c>
      <c r="I20" s="93">
        <v>7933</v>
      </c>
      <c r="J20" s="93">
        <v>7933</v>
      </c>
      <c r="K20" s="116"/>
      <c r="L20" s="80">
        <v>0</v>
      </c>
      <c r="M20" s="81">
        <f t="shared" si="0"/>
        <v>100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>
        <v>0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>
        <v>0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153</v>
      </c>
      <c r="D23" s="85">
        <f t="shared" ref="D23:J23" si="1">SUM(D9:D22)</f>
        <v>25950</v>
      </c>
      <c r="E23" s="85">
        <f t="shared" si="1"/>
        <v>26103</v>
      </c>
      <c r="F23" s="118"/>
      <c r="G23" s="85">
        <f t="shared" si="1"/>
        <v>0</v>
      </c>
      <c r="H23" s="85">
        <f t="shared" si="1"/>
        <v>153</v>
      </c>
      <c r="I23" s="85">
        <f t="shared" si="1"/>
        <v>10850</v>
      </c>
      <c r="J23" s="85">
        <f t="shared" si="1"/>
        <v>11003</v>
      </c>
      <c r="K23" s="118"/>
      <c r="L23" s="86">
        <f t="shared" si="0"/>
        <v>100</v>
      </c>
      <c r="M23" s="87">
        <f t="shared" si="0"/>
        <v>41.8</v>
      </c>
      <c r="N23" s="88">
        <f t="shared" si="0"/>
        <v>42.2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>
        <v>0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>
        <v>0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>
        <v>0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>
        <v>0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>
        <v>0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>
        <v>0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>
        <v>0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431</v>
      </c>
      <c r="E31" s="76">
        <v>431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>
        <v>0</v>
      </c>
      <c r="M31" s="78">
        <f t="shared" si="0"/>
        <v>0</v>
      </c>
      <c r="N31" s="79">
        <f t="shared" si="0"/>
        <v>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>
        <v>0</v>
      </c>
      <c r="M32" s="78" t="str">
        <f t="shared" ref="L32:N36" si="2">IF(D32&gt;0,ROUND(I32/D32*100,1),"-")</f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>
        <v>0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6439</v>
      </c>
      <c r="E34" s="76">
        <v>6439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>
        <v>0</v>
      </c>
      <c r="M34" s="78">
        <f t="shared" si="2"/>
        <v>0</v>
      </c>
      <c r="N34" s="79">
        <f t="shared" si="2"/>
        <v>0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0</v>
      </c>
      <c r="D35" s="85">
        <f t="shared" si="3"/>
        <v>6870</v>
      </c>
      <c r="E35" s="85">
        <f t="shared" si="3"/>
        <v>6870</v>
      </c>
      <c r="F35" s="119"/>
      <c r="G35" s="85">
        <f t="shared" si="3"/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119"/>
      <c r="L35" s="86" t="str">
        <f t="shared" si="2"/>
        <v>-</v>
      </c>
      <c r="M35" s="87">
        <f t="shared" si="2"/>
        <v>0</v>
      </c>
      <c r="N35" s="88">
        <f t="shared" si="2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153</v>
      </c>
      <c r="D36" s="89">
        <f t="shared" si="4"/>
        <v>32820</v>
      </c>
      <c r="E36" s="89">
        <f t="shared" si="4"/>
        <v>32973</v>
      </c>
      <c r="F36" s="120"/>
      <c r="G36" s="89">
        <f t="shared" si="4"/>
        <v>0</v>
      </c>
      <c r="H36" s="89">
        <f t="shared" si="4"/>
        <v>153</v>
      </c>
      <c r="I36" s="89">
        <f t="shared" si="4"/>
        <v>10850</v>
      </c>
      <c r="J36" s="89">
        <f t="shared" si="4"/>
        <v>11003</v>
      </c>
      <c r="K36" s="120"/>
      <c r="L36" s="90">
        <f t="shared" si="2"/>
        <v>100</v>
      </c>
      <c r="M36" s="91">
        <f t="shared" si="2"/>
        <v>33.1</v>
      </c>
      <c r="N36" s="92">
        <f t="shared" si="2"/>
        <v>33.4</v>
      </c>
    </row>
    <row r="38" spans="1:14" x14ac:dyDescent="0.15">
      <c r="B38" s="1" t="s">
        <v>390</v>
      </c>
      <c r="C38" s="1">
        <v>153</v>
      </c>
      <c r="D38" s="1">
        <v>32820</v>
      </c>
      <c r="E38" s="1">
        <v>32973</v>
      </c>
      <c r="F38" s="1">
        <v>0</v>
      </c>
      <c r="G38" s="1">
        <v>0</v>
      </c>
      <c r="H38" s="1">
        <v>153</v>
      </c>
      <c r="I38" s="1">
        <v>10850</v>
      </c>
      <c r="J38" s="1">
        <v>11003</v>
      </c>
      <c r="K38" s="1">
        <v>0</v>
      </c>
      <c r="L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IM39"/>
  <sheetViews>
    <sheetView view="pageBreakPreview" zoomScale="60" zoomScaleNormal="100" workbookViewId="0">
      <pane xSplit="2" ySplit="8" topLeftCell="C23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373</v>
      </c>
      <c r="D3" s="8" t="s">
        <v>365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246</v>
      </c>
      <c r="D8" s="41" t="s">
        <v>247</v>
      </c>
      <c r="E8" s="41" t="s">
        <v>248</v>
      </c>
      <c r="F8" s="41" t="s">
        <v>249</v>
      </c>
      <c r="G8" s="41" t="s">
        <v>250</v>
      </c>
      <c r="H8" s="41" t="s">
        <v>251</v>
      </c>
      <c r="I8" s="41" t="s">
        <v>252</v>
      </c>
      <c r="J8" s="41" t="s">
        <v>253</v>
      </c>
      <c r="K8" s="41" t="s">
        <v>254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11022</v>
      </c>
      <c r="E11" s="93">
        <v>11022</v>
      </c>
      <c r="F11" s="116"/>
      <c r="G11" s="93">
        <v>0</v>
      </c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153</v>
      </c>
      <c r="D13" s="93">
        <v>0</v>
      </c>
      <c r="E13" s="93">
        <v>153</v>
      </c>
      <c r="F13" s="116"/>
      <c r="G13" s="93">
        <v>0</v>
      </c>
      <c r="H13" s="93">
        <v>153</v>
      </c>
      <c r="I13" s="93">
        <v>0</v>
      </c>
      <c r="J13" s="93">
        <v>153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1252</v>
      </c>
      <c r="E17" s="93">
        <v>1252</v>
      </c>
      <c r="F17" s="116"/>
      <c r="G17" s="93">
        <v>0</v>
      </c>
      <c r="H17" s="93">
        <v>0</v>
      </c>
      <c r="I17" s="93">
        <v>1252</v>
      </c>
      <c r="J17" s="93">
        <v>1252</v>
      </c>
      <c r="K17" s="116"/>
      <c r="L17" s="77" t="str">
        <f>IF(C17&gt;0,ROUND(H17/C17*100,1),"-")</f>
        <v>-</v>
      </c>
      <c r="M17" s="78">
        <f>IF(D17&gt;0,ROUND(I17/D17*100,1),"-")</f>
        <v>100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4739</v>
      </c>
      <c r="E20" s="93">
        <v>4739</v>
      </c>
      <c r="F20" s="116"/>
      <c r="G20" s="93">
        <v>0</v>
      </c>
      <c r="H20" s="93">
        <v>0</v>
      </c>
      <c r="I20" s="93">
        <v>4739</v>
      </c>
      <c r="J20" s="93">
        <v>4739</v>
      </c>
      <c r="K20" s="116"/>
      <c r="L20" s="80" t="str">
        <f t="shared" si="0"/>
        <v>-</v>
      </c>
      <c r="M20" s="81">
        <f t="shared" si="0"/>
        <v>100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153</v>
      </c>
      <c r="D23" s="85">
        <f t="shared" ref="D23:J23" si="1">SUM(D9:D22)</f>
        <v>17013</v>
      </c>
      <c r="E23" s="85">
        <f t="shared" si="1"/>
        <v>17166</v>
      </c>
      <c r="F23" s="118"/>
      <c r="G23" s="85">
        <f t="shared" si="1"/>
        <v>0</v>
      </c>
      <c r="H23" s="85">
        <f t="shared" si="1"/>
        <v>153</v>
      </c>
      <c r="I23" s="85">
        <f t="shared" si="1"/>
        <v>5991</v>
      </c>
      <c r="J23" s="85">
        <f t="shared" si="1"/>
        <v>6144</v>
      </c>
      <c r="K23" s="118"/>
      <c r="L23" s="86">
        <f t="shared" si="0"/>
        <v>100</v>
      </c>
      <c r="M23" s="87">
        <f t="shared" si="0"/>
        <v>35.200000000000003</v>
      </c>
      <c r="N23" s="88">
        <f t="shared" si="0"/>
        <v>35.799999999999997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431</v>
      </c>
      <c r="E31" s="76">
        <v>431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>
        <f t="shared" si="0"/>
        <v>0</v>
      </c>
      <c r="N31" s="79">
        <f t="shared" si="0"/>
        <v>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2409</v>
      </c>
      <c r="E34" s="76">
        <v>2409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>
        <f t="shared" si="2"/>
        <v>0</v>
      </c>
      <c r="N34" s="79">
        <f t="shared" si="2"/>
        <v>0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0</v>
      </c>
      <c r="D35" s="85">
        <f t="shared" si="3"/>
        <v>2840</v>
      </c>
      <c r="E35" s="85">
        <f t="shared" si="3"/>
        <v>2840</v>
      </c>
      <c r="F35" s="119"/>
      <c r="G35" s="85">
        <f t="shared" si="3"/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119"/>
      <c r="L35" s="86" t="str">
        <f t="shared" si="2"/>
        <v>-</v>
      </c>
      <c r="M35" s="87">
        <f t="shared" si="2"/>
        <v>0</v>
      </c>
      <c r="N35" s="88">
        <f t="shared" si="2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153</v>
      </c>
      <c r="D36" s="89">
        <f t="shared" si="4"/>
        <v>19853</v>
      </c>
      <c r="E36" s="89">
        <f t="shared" si="4"/>
        <v>20006</v>
      </c>
      <c r="F36" s="120"/>
      <c r="G36" s="89">
        <f t="shared" si="4"/>
        <v>0</v>
      </c>
      <c r="H36" s="89">
        <f t="shared" si="4"/>
        <v>153</v>
      </c>
      <c r="I36" s="89">
        <f t="shared" si="4"/>
        <v>5991</v>
      </c>
      <c r="J36" s="89">
        <f t="shared" si="4"/>
        <v>6144</v>
      </c>
      <c r="K36" s="120"/>
      <c r="L36" s="90">
        <f t="shared" si="2"/>
        <v>100</v>
      </c>
      <c r="M36" s="91">
        <f t="shared" si="2"/>
        <v>30.2</v>
      </c>
      <c r="N36" s="92">
        <f t="shared" si="2"/>
        <v>30.7</v>
      </c>
    </row>
    <row r="38" spans="1:14" x14ac:dyDescent="0.15">
      <c r="B38" s="1" t="s">
        <v>390</v>
      </c>
      <c r="C38" s="1">
        <v>153</v>
      </c>
      <c r="D38" s="1">
        <v>19853</v>
      </c>
      <c r="E38" s="1">
        <v>20006</v>
      </c>
      <c r="F38" s="1">
        <v>0</v>
      </c>
      <c r="G38" s="1">
        <v>0</v>
      </c>
      <c r="H38" s="1">
        <v>153</v>
      </c>
      <c r="I38" s="1">
        <v>5991</v>
      </c>
      <c r="J38" s="1">
        <v>6144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374</v>
      </c>
      <c r="D3" s="8" t="s">
        <v>366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255</v>
      </c>
      <c r="D8" s="41" t="s">
        <v>256</v>
      </c>
      <c r="E8" s="41" t="s">
        <v>257</v>
      </c>
      <c r="F8" s="41" t="s">
        <v>258</v>
      </c>
      <c r="G8" s="41" t="s">
        <v>259</v>
      </c>
      <c r="H8" s="41" t="s">
        <v>260</v>
      </c>
      <c r="I8" s="41" t="s">
        <v>261</v>
      </c>
      <c r="J8" s="41" t="s">
        <v>262</v>
      </c>
      <c r="K8" s="41" t="s">
        <v>263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4078</v>
      </c>
      <c r="E11" s="93">
        <v>4078</v>
      </c>
      <c r="F11" s="116"/>
      <c r="G11" s="93">
        <v>0</v>
      </c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1665</v>
      </c>
      <c r="E17" s="93">
        <v>1665</v>
      </c>
      <c r="F17" s="116"/>
      <c r="G17" s="93">
        <v>0</v>
      </c>
      <c r="H17" s="93">
        <v>0</v>
      </c>
      <c r="I17" s="93">
        <v>1665</v>
      </c>
      <c r="J17" s="93">
        <v>1665</v>
      </c>
      <c r="K17" s="116"/>
      <c r="L17" s="77" t="str">
        <f>IF(C17&gt;0,ROUND(H17/C17*100,1),"-")</f>
        <v>-</v>
      </c>
      <c r="M17" s="78">
        <f>IF(D17&gt;0,ROUND(I17/D17*100,1),"-")</f>
        <v>100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3194</v>
      </c>
      <c r="E20" s="93">
        <v>3194</v>
      </c>
      <c r="F20" s="116"/>
      <c r="G20" s="93">
        <v>0</v>
      </c>
      <c r="H20" s="93">
        <v>0</v>
      </c>
      <c r="I20" s="93">
        <v>3194</v>
      </c>
      <c r="J20" s="93">
        <v>3194</v>
      </c>
      <c r="K20" s="116"/>
      <c r="L20" s="80" t="str">
        <f t="shared" si="0"/>
        <v>-</v>
      </c>
      <c r="M20" s="81">
        <f t="shared" si="0"/>
        <v>100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0</v>
      </c>
      <c r="D23" s="85">
        <f t="shared" ref="D23:J23" si="1">SUM(D9:D22)</f>
        <v>8937</v>
      </c>
      <c r="E23" s="85">
        <f t="shared" si="1"/>
        <v>8937</v>
      </c>
      <c r="F23" s="118"/>
      <c r="G23" s="85">
        <f t="shared" si="1"/>
        <v>0</v>
      </c>
      <c r="H23" s="85">
        <f t="shared" si="1"/>
        <v>0</v>
      </c>
      <c r="I23" s="85">
        <f t="shared" si="1"/>
        <v>4859</v>
      </c>
      <c r="J23" s="85">
        <f t="shared" si="1"/>
        <v>4859</v>
      </c>
      <c r="K23" s="118"/>
      <c r="L23" s="86" t="str">
        <f t="shared" si="0"/>
        <v>-</v>
      </c>
      <c r="M23" s="87">
        <f t="shared" si="0"/>
        <v>54.4</v>
      </c>
      <c r="N23" s="88">
        <f t="shared" si="0"/>
        <v>54.4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4030</v>
      </c>
      <c r="E34" s="76">
        <v>4030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>
        <f t="shared" si="2"/>
        <v>0</v>
      </c>
      <c r="N34" s="79">
        <f t="shared" si="2"/>
        <v>0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0</v>
      </c>
      <c r="D35" s="85">
        <f t="shared" si="3"/>
        <v>4030</v>
      </c>
      <c r="E35" s="85">
        <f t="shared" si="3"/>
        <v>4030</v>
      </c>
      <c r="F35" s="119"/>
      <c r="G35" s="85">
        <f t="shared" si="3"/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119"/>
      <c r="L35" s="86" t="str">
        <f t="shared" si="2"/>
        <v>-</v>
      </c>
      <c r="M35" s="87">
        <f t="shared" si="2"/>
        <v>0</v>
      </c>
      <c r="N35" s="88">
        <f t="shared" si="2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0</v>
      </c>
      <c r="D36" s="89">
        <f t="shared" si="4"/>
        <v>12967</v>
      </c>
      <c r="E36" s="89">
        <f t="shared" si="4"/>
        <v>12967</v>
      </c>
      <c r="F36" s="120"/>
      <c r="G36" s="89">
        <f t="shared" si="4"/>
        <v>0</v>
      </c>
      <c r="H36" s="89">
        <f t="shared" si="4"/>
        <v>0</v>
      </c>
      <c r="I36" s="89">
        <f t="shared" si="4"/>
        <v>4859</v>
      </c>
      <c r="J36" s="89">
        <f t="shared" si="4"/>
        <v>4859</v>
      </c>
      <c r="K36" s="120"/>
      <c r="L36" s="90" t="str">
        <f t="shared" si="2"/>
        <v>-</v>
      </c>
      <c r="M36" s="91">
        <f t="shared" si="2"/>
        <v>37.5</v>
      </c>
      <c r="N36" s="92">
        <f t="shared" si="2"/>
        <v>37.5</v>
      </c>
    </row>
    <row r="38" spans="1:14" x14ac:dyDescent="0.15">
      <c r="B38" s="1" t="s">
        <v>390</v>
      </c>
      <c r="C38" s="1">
        <v>0</v>
      </c>
      <c r="D38" s="1">
        <v>12967</v>
      </c>
      <c r="E38" s="1">
        <v>12967</v>
      </c>
      <c r="F38" s="1">
        <v>0</v>
      </c>
      <c r="G38" s="1">
        <v>0</v>
      </c>
      <c r="H38" s="1">
        <v>0</v>
      </c>
      <c r="I38" s="1">
        <v>4859</v>
      </c>
      <c r="J38" s="1">
        <v>4859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M39"/>
  <sheetViews>
    <sheetView view="pageBreakPreview" topLeftCell="A4" zoomScale="60" zoomScaleNormal="100" workbookViewId="0">
      <pane xSplit="2" ySplit="5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375</v>
      </c>
      <c r="D3" s="8" t="s">
        <v>178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264</v>
      </c>
      <c r="D8" s="41" t="s">
        <v>265</v>
      </c>
      <c r="E8" s="41" t="s">
        <v>266</v>
      </c>
      <c r="F8" s="41" t="s">
        <v>267</v>
      </c>
      <c r="G8" s="41" t="s">
        <v>268</v>
      </c>
      <c r="H8" s="41" t="s">
        <v>269</v>
      </c>
      <c r="I8" s="41" t="s">
        <v>270</v>
      </c>
      <c r="J8" s="41" t="s">
        <v>271</v>
      </c>
      <c r="K8" s="41" t="s">
        <v>272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0</v>
      </c>
      <c r="D23" s="85">
        <f t="shared" ref="D23:J23" si="1">SUM(D9:D22)</f>
        <v>0</v>
      </c>
      <c r="E23" s="85">
        <f t="shared" si="1"/>
        <v>0</v>
      </c>
      <c r="F23" s="118"/>
      <c r="G23" s="118"/>
      <c r="H23" s="85">
        <f t="shared" si="1"/>
        <v>0</v>
      </c>
      <c r="I23" s="85">
        <f t="shared" si="1"/>
        <v>0</v>
      </c>
      <c r="J23" s="85">
        <f t="shared" si="1"/>
        <v>0</v>
      </c>
      <c r="K23" s="118"/>
      <c r="L23" s="86" t="str">
        <f t="shared" si="0"/>
        <v>-</v>
      </c>
      <c r="M23" s="87" t="str">
        <f t="shared" si="0"/>
        <v>-</v>
      </c>
      <c r="N23" s="88" t="str">
        <f t="shared" si="0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0</v>
      </c>
      <c r="D35" s="85">
        <f t="shared" si="3"/>
        <v>0</v>
      </c>
      <c r="E35" s="85">
        <f t="shared" si="3"/>
        <v>0</v>
      </c>
      <c r="F35" s="119"/>
      <c r="G35" s="119"/>
      <c r="H35" s="85">
        <f t="shared" si="3"/>
        <v>0</v>
      </c>
      <c r="I35" s="85">
        <f t="shared" si="3"/>
        <v>0</v>
      </c>
      <c r="J35" s="85">
        <f t="shared" si="3"/>
        <v>0</v>
      </c>
      <c r="K35" s="119"/>
      <c r="L35" s="86" t="str">
        <f t="shared" si="2"/>
        <v>-</v>
      </c>
      <c r="M35" s="87" t="str">
        <f t="shared" si="2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0</v>
      </c>
      <c r="D36" s="89">
        <f t="shared" si="4"/>
        <v>0</v>
      </c>
      <c r="E36" s="89">
        <f t="shared" si="4"/>
        <v>0</v>
      </c>
      <c r="F36" s="120"/>
      <c r="G36" s="120"/>
      <c r="H36" s="89">
        <f t="shared" si="4"/>
        <v>0</v>
      </c>
      <c r="I36" s="89">
        <f t="shared" si="4"/>
        <v>0</v>
      </c>
      <c r="J36" s="89">
        <f t="shared" si="4"/>
        <v>0</v>
      </c>
      <c r="K36" s="120"/>
      <c r="L36" s="90" t="str">
        <f t="shared" si="2"/>
        <v>-</v>
      </c>
      <c r="M36" s="91" t="str">
        <f t="shared" si="2"/>
        <v>-</v>
      </c>
      <c r="N36" s="92" t="str">
        <f t="shared" si="2"/>
        <v>-</v>
      </c>
    </row>
    <row r="38" spans="1:14" x14ac:dyDescent="0.15">
      <c r="B38" s="1" t="s">
        <v>390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402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376</v>
      </c>
      <c r="D3" s="8" t="s">
        <v>179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273</v>
      </c>
      <c r="D8" s="41" t="s">
        <v>274</v>
      </c>
      <c r="E8" s="41" t="s">
        <v>275</v>
      </c>
      <c r="F8" s="41" t="s">
        <v>276</v>
      </c>
      <c r="G8" s="41" t="s">
        <v>277</v>
      </c>
      <c r="H8" s="41" t="s">
        <v>278</v>
      </c>
      <c r="I8" s="41" t="s">
        <v>279</v>
      </c>
      <c r="J8" s="41" t="s">
        <v>280</v>
      </c>
      <c r="K8" s="41" t="s">
        <v>281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8570250</v>
      </c>
      <c r="D9" s="130">
        <v>428975</v>
      </c>
      <c r="E9" s="130">
        <v>8999225</v>
      </c>
      <c r="F9" s="130">
        <v>0</v>
      </c>
      <c r="G9" s="130">
        <v>0</v>
      </c>
      <c r="H9" s="130">
        <v>8463440</v>
      </c>
      <c r="I9" s="130">
        <v>117566</v>
      </c>
      <c r="J9" s="130">
        <v>8581006</v>
      </c>
      <c r="K9" s="130">
        <v>0</v>
      </c>
      <c r="L9" s="72">
        <f t="shared" ref="L9:N31" si="0">IF(C9&gt;0,ROUND(H9/C9*100,1),"-")</f>
        <v>98.8</v>
      </c>
      <c r="M9" s="73">
        <f t="shared" si="0"/>
        <v>27.4</v>
      </c>
      <c r="N9" s="74">
        <f t="shared" si="0"/>
        <v>95.4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1337628</v>
      </c>
      <c r="D10" s="93">
        <v>205760</v>
      </c>
      <c r="E10" s="93">
        <v>1543388</v>
      </c>
      <c r="F10" s="93">
        <v>0</v>
      </c>
      <c r="G10" s="93">
        <v>0</v>
      </c>
      <c r="H10" s="93">
        <v>1302716</v>
      </c>
      <c r="I10" s="93">
        <v>47730</v>
      </c>
      <c r="J10" s="93">
        <v>1350446</v>
      </c>
      <c r="K10" s="93">
        <v>0</v>
      </c>
      <c r="L10" s="77">
        <f t="shared" si="0"/>
        <v>97.4</v>
      </c>
      <c r="M10" s="78">
        <f t="shared" si="0"/>
        <v>23.2</v>
      </c>
      <c r="N10" s="79">
        <f t="shared" si="0"/>
        <v>87.5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354044</v>
      </c>
      <c r="D11" s="93">
        <v>91877</v>
      </c>
      <c r="E11" s="93">
        <v>445921</v>
      </c>
      <c r="F11" s="93">
        <v>0</v>
      </c>
      <c r="G11" s="93">
        <v>0</v>
      </c>
      <c r="H11" s="93">
        <v>347169</v>
      </c>
      <c r="I11" s="93">
        <v>15484</v>
      </c>
      <c r="J11" s="93">
        <v>362653</v>
      </c>
      <c r="K11" s="93">
        <v>0</v>
      </c>
      <c r="L11" s="77">
        <f t="shared" si="0"/>
        <v>98.1</v>
      </c>
      <c r="M11" s="78">
        <f t="shared" si="0"/>
        <v>16.899999999999999</v>
      </c>
      <c r="N11" s="79">
        <f t="shared" si="0"/>
        <v>81.3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1156871</v>
      </c>
      <c r="D12" s="93">
        <v>61690</v>
      </c>
      <c r="E12" s="93">
        <v>1218561</v>
      </c>
      <c r="F12" s="93">
        <v>0</v>
      </c>
      <c r="G12" s="93">
        <v>0</v>
      </c>
      <c r="H12" s="93">
        <v>1146542</v>
      </c>
      <c r="I12" s="93">
        <v>14188</v>
      </c>
      <c r="J12" s="93">
        <v>1160730</v>
      </c>
      <c r="K12" s="93">
        <v>0</v>
      </c>
      <c r="L12" s="77">
        <f t="shared" si="0"/>
        <v>99.1</v>
      </c>
      <c r="M12" s="78">
        <f t="shared" si="0"/>
        <v>23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792803</v>
      </c>
      <c r="D13" s="93">
        <v>98711</v>
      </c>
      <c r="E13" s="93">
        <v>891514</v>
      </c>
      <c r="F13" s="93">
        <v>0</v>
      </c>
      <c r="G13" s="93">
        <v>0</v>
      </c>
      <c r="H13" s="93">
        <v>771231</v>
      </c>
      <c r="I13" s="93">
        <v>24663</v>
      </c>
      <c r="J13" s="93">
        <v>795894</v>
      </c>
      <c r="K13" s="93">
        <v>0</v>
      </c>
      <c r="L13" s="77">
        <f t="shared" si="0"/>
        <v>97.3</v>
      </c>
      <c r="M13" s="78">
        <f t="shared" si="0"/>
        <v>25</v>
      </c>
      <c r="N13" s="79">
        <f t="shared" si="0"/>
        <v>89.3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796464</v>
      </c>
      <c r="D14" s="93">
        <v>149738</v>
      </c>
      <c r="E14" s="93">
        <v>946202</v>
      </c>
      <c r="F14" s="93">
        <v>0</v>
      </c>
      <c r="G14" s="93">
        <v>0</v>
      </c>
      <c r="H14" s="93">
        <v>763394</v>
      </c>
      <c r="I14" s="93">
        <v>35977</v>
      </c>
      <c r="J14" s="93">
        <v>799371</v>
      </c>
      <c r="K14" s="93">
        <v>0</v>
      </c>
      <c r="L14" s="77">
        <f t="shared" si="0"/>
        <v>95.8</v>
      </c>
      <c r="M14" s="78">
        <f t="shared" si="0"/>
        <v>24</v>
      </c>
      <c r="N14" s="79">
        <f t="shared" si="0"/>
        <v>84.5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1727627</v>
      </c>
      <c r="D15" s="93">
        <v>190958</v>
      </c>
      <c r="E15" s="93">
        <v>1918585</v>
      </c>
      <c r="F15" s="93">
        <v>0</v>
      </c>
      <c r="G15" s="93">
        <v>0</v>
      </c>
      <c r="H15" s="93">
        <v>1691635</v>
      </c>
      <c r="I15" s="93">
        <v>27589</v>
      </c>
      <c r="J15" s="93">
        <v>1719224</v>
      </c>
      <c r="K15" s="93">
        <v>0</v>
      </c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698787</v>
      </c>
      <c r="D16" s="93">
        <v>74945</v>
      </c>
      <c r="E16" s="93">
        <v>773732</v>
      </c>
      <c r="F16" s="93">
        <v>0</v>
      </c>
      <c r="G16" s="93">
        <v>0</v>
      </c>
      <c r="H16" s="93">
        <v>686684</v>
      </c>
      <c r="I16" s="93">
        <v>10849</v>
      </c>
      <c r="J16" s="93">
        <v>697533</v>
      </c>
      <c r="K16" s="93">
        <v>0</v>
      </c>
      <c r="L16" s="77">
        <f t="shared" si="0"/>
        <v>98.3</v>
      </c>
      <c r="M16" s="78">
        <f t="shared" si="0"/>
        <v>14.5</v>
      </c>
      <c r="N16" s="79">
        <f t="shared" si="0"/>
        <v>90.2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339533</v>
      </c>
      <c r="D17" s="93">
        <v>33734</v>
      </c>
      <c r="E17" s="93">
        <v>373267</v>
      </c>
      <c r="F17" s="93">
        <v>0</v>
      </c>
      <c r="G17" s="93">
        <v>0</v>
      </c>
      <c r="H17" s="93">
        <v>334772</v>
      </c>
      <c r="I17" s="93">
        <v>6568</v>
      </c>
      <c r="J17" s="93">
        <v>341340</v>
      </c>
      <c r="K17" s="93">
        <v>0</v>
      </c>
      <c r="L17" s="77">
        <f>IF(C17&gt;0,ROUND(H17/C17*100,1),"-")</f>
        <v>98.6</v>
      </c>
      <c r="M17" s="78">
        <f>IF(D17&gt;0,ROUND(I17/D17*100,1),"-")</f>
        <v>19.5</v>
      </c>
      <c r="N17" s="79">
        <f>IF(E17&gt;0,ROUND(J17/E17*100,1),"-")</f>
        <v>91.4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166238</v>
      </c>
      <c r="D18" s="93">
        <v>18867</v>
      </c>
      <c r="E18" s="93">
        <v>185105</v>
      </c>
      <c r="F18" s="93">
        <v>0</v>
      </c>
      <c r="G18" s="93">
        <v>0</v>
      </c>
      <c r="H18" s="93">
        <v>163012</v>
      </c>
      <c r="I18" s="93">
        <v>3383</v>
      </c>
      <c r="J18" s="93">
        <v>166395</v>
      </c>
      <c r="K18" s="93">
        <v>0</v>
      </c>
      <c r="L18" s="77">
        <f t="shared" si="0"/>
        <v>98.1</v>
      </c>
      <c r="M18" s="78">
        <f t="shared" si="0"/>
        <v>17.899999999999999</v>
      </c>
      <c r="N18" s="79">
        <f t="shared" si="0"/>
        <v>89.9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604054</v>
      </c>
      <c r="D19" s="93">
        <v>113231</v>
      </c>
      <c r="E19" s="93">
        <v>717285</v>
      </c>
      <c r="F19" s="93">
        <v>0</v>
      </c>
      <c r="G19" s="93">
        <v>0</v>
      </c>
      <c r="H19" s="93">
        <v>583617</v>
      </c>
      <c r="I19" s="93">
        <v>15882</v>
      </c>
      <c r="J19" s="93">
        <v>599499</v>
      </c>
      <c r="K19" s="93">
        <v>0</v>
      </c>
      <c r="L19" s="77">
        <f t="shared" si="0"/>
        <v>96.6</v>
      </c>
      <c r="M19" s="78">
        <f t="shared" si="0"/>
        <v>14</v>
      </c>
      <c r="N19" s="79">
        <f t="shared" si="0"/>
        <v>83.6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186599</v>
      </c>
      <c r="D20" s="93">
        <v>16286</v>
      </c>
      <c r="E20" s="93">
        <v>202885</v>
      </c>
      <c r="F20" s="93">
        <v>0</v>
      </c>
      <c r="G20" s="93">
        <v>0</v>
      </c>
      <c r="H20" s="93">
        <v>183643</v>
      </c>
      <c r="I20" s="93">
        <v>2499</v>
      </c>
      <c r="J20" s="93">
        <v>186142</v>
      </c>
      <c r="K20" s="93">
        <v>0</v>
      </c>
      <c r="L20" s="80">
        <f t="shared" si="0"/>
        <v>98.4</v>
      </c>
      <c r="M20" s="81">
        <f t="shared" si="0"/>
        <v>15.3</v>
      </c>
      <c r="N20" s="82">
        <f t="shared" si="0"/>
        <v>91.7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8498</v>
      </c>
      <c r="D21" s="93">
        <v>1710</v>
      </c>
      <c r="E21" s="93">
        <v>10208</v>
      </c>
      <c r="F21" s="93">
        <v>0</v>
      </c>
      <c r="G21" s="93">
        <v>0</v>
      </c>
      <c r="H21" s="93">
        <v>7818</v>
      </c>
      <c r="I21" s="93">
        <v>1384</v>
      </c>
      <c r="J21" s="93">
        <v>9202</v>
      </c>
      <c r="K21" s="93">
        <v>0</v>
      </c>
      <c r="L21" s="77">
        <f t="shared" si="0"/>
        <v>92</v>
      </c>
      <c r="M21" s="78">
        <f t="shared" si="0"/>
        <v>80.900000000000006</v>
      </c>
      <c r="N21" s="79">
        <f t="shared" si="0"/>
        <v>90.1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468368</v>
      </c>
      <c r="D22" s="94">
        <v>29837</v>
      </c>
      <c r="E22" s="94">
        <v>498205</v>
      </c>
      <c r="F22" s="94">
        <v>0</v>
      </c>
      <c r="G22" s="94">
        <v>0</v>
      </c>
      <c r="H22" s="94">
        <v>462841</v>
      </c>
      <c r="I22" s="94">
        <v>8293</v>
      </c>
      <c r="J22" s="94">
        <v>471134</v>
      </c>
      <c r="K22" s="94">
        <v>0</v>
      </c>
      <c r="L22" s="95">
        <f t="shared" si="0"/>
        <v>98.8</v>
      </c>
      <c r="M22" s="96">
        <f t="shared" si="0"/>
        <v>27.8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17207764</v>
      </c>
      <c r="D23" s="85">
        <f t="shared" ref="D23:K23" si="1">SUM(D9:D22)</f>
        <v>1516319</v>
      </c>
      <c r="E23" s="85">
        <f t="shared" si="1"/>
        <v>18724083</v>
      </c>
      <c r="F23" s="85">
        <f t="shared" si="1"/>
        <v>0</v>
      </c>
      <c r="G23" s="85">
        <f t="shared" si="1"/>
        <v>0</v>
      </c>
      <c r="H23" s="85">
        <f t="shared" si="1"/>
        <v>16908514</v>
      </c>
      <c r="I23" s="85">
        <f t="shared" si="1"/>
        <v>332055</v>
      </c>
      <c r="J23" s="85">
        <f t="shared" si="1"/>
        <v>17240569</v>
      </c>
      <c r="K23" s="85">
        <f t="shared" si="1"/>
        <v>0</v>
      </c>
      <c r="L23" s="86">
        <f t="shared" si="0"/>
        <v>98.3</v>
      </c>
      <c r="M23" s="87">
        <f t="shared" si="0"/>
        <v>21.9</v>
      </c>
      <c r="N23" s="88">
        <f t="shared" si="0"/>
        <v>92.1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218670</v>
      </c>
      <c r="D24" s="71">
        <v>6405</v>
      </c>
      <c r="E24" s="71">
        <v>225075</v>
      </c>
      <c r="F24" s="71">
        <v>0</v>
      </c>
      <c r="G24" s="71">
        <v>0</v>
      </c>
      <c r="H24" s="71">
        <v>216246</v>
      </c>
      <c r="I24" s="71">
        <v>1159</v>
      </c>
      <c r="J24" s="71">
        <v>217405</v>
      </c>
      <c r="K24" s="71">
        <v>0</v>
      </c>
      <c r="L24" s="72">
        <f t="shared" si="0"/>
        <v>98.9</v>
      </c>
      <c r="M24" s="73">
        <f t="shared" si="0"/>
        <v>18.100000000000001</v>
      </c>
      <c r="N24" s="74">
        <f t="shared" si="0"/>
        <v>96.6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3055</v>
      </c>
      <c r="D25" s="76">
        <v>0</v>
      </c>
      <c r="E25" s="76">
        <v>3055</v>
      </c>
      <c r="F25" s="76">
        <v>0</v>
      </c>
      <c r="G25" s="76">
        <v>0</v>
      </c>
      <c r="H25" s="76">
        <v>3055</v>
      </c>
      <c r="I25" s="76">
        <v>0</v>
      </c>
      <c r="J25" s="76">
        <v>3055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1888</v>
      </c>
      <c r="D27" s="76">
        <v>0</v>
      </c>
      <c r="E27" s="76">
        <v>1888</v>
      </c>
      <c r="F27" s="76">
        <v>0</v>
      </c>
      <c r="G27" s="76">
        <v>0</v>
      </c>
      <c r="H27" s="76">
        <v>1888</v>
      </c>
      <c r="I27" s="76">
        <v>0</v>
      </c>
      <c r="J27" s="76">
        <v>1888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199329</v>
      </c>
      <c r="D28" s="76">
        <v>1013</v>
      </c>
      <c r="E28" s="76">
        <v>200342</v>
      </c>
      <c r="F28" s="76">
        <v>0</v>
      </c>
      <c r="G28" s="76">
        <v>0</v>
      </c>
      <c r="H28" s="76">
        <v>198836</v>
      </c>
      <c r="I28" s="76">
        <v>200</v>
      </c>
      <c r="J28" s="76">
        <v>199036</v>
      </c>
      <c r="K28" s="76">
        <v>0</v>
      </c>
      <c r="L28" s="77">
        <f t="shared" si="0"/>
        <v>99.8</v>
      </c>
      <c r="M28" s="78">
        <f t="shared" si="0"/>
        <v>19.7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15477</v>
      </c>
      <c r="E29" s="76">
        <v>15477</v>
      </c>
      <c r="F29" s="76">
        <v>0</v>
      </c>
      <c r="G29" s="76">
        <v>0</v>
      </c>
      <c r="H29" s="76">
        <v>0</v>
      </c>
      <c r="I29" s="76">
        <v>2421</v>
      </c>
      <c r="J29" s="76">
        <v>2421</v>
      </c>
      <c r="K29" s="76">
        <v>0</v>
      </c>
      <c r="L29" s="77" t="str">
        <f t="shared" si="0"/>
        <v>-</v>
      </c>
      <c r="M29" s="78">
        <f t="shared" si="0"/>
        <v>15.6</v>
      </c>
      <c r="N29" s="79">
        <f t="shared" si="0"/>
        <v>15.6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133600</v>
      </c>
      <c r="D32" s="76">
        <v>3663</v>
      </c>
      <c r="E32" s="76">
        <v>137263</v>
      </c>
      <c r="F32" s="76">
        <v>0</v>
      </c>
      <c r="G32" s="76">
        <v>0</v>
      </c>
      <c r="H32" s="76">
        <v>132333</v>
      </c>
      <c r="I32" s="76">
        <v>1527</v>
      </c>
      <c r="J32" s="76">
        <v>133860</v>
      </c>
      <c r="K32" s="76">
        <v>0</v>
      </c>
      <c r="L32" s="77">
        <f t="shared" ref="L32:N36" si="2">IF(C32&gt;0,ROUND(H32/C32*100,1),"-")</f>
        <v>99.1</v>
      </c>
      <c r="M32" s="78">
        <f t="shared" si="2"/>
        <v>41.7</v>
      </c>
      <c r="N32" s="79">
        <f t="shared" si="2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200533</v>
      </c>
      <c r="D33" s="76">
        <v>18020</v>
      </c>
      <c r="E33" s="76">
        <v>218553</v>
      </c>
      <c r="F33" s="76">
        <v>0</v>
      </c>
      <c r="G33" s="76">
        <v>0</v>
      </c>
      <c r="H33" s="76">
        <v>196756</v>
      </c>
      <c r="I33" s="76">
        <v>2424</v>
      </c>
      <c r="J33" s="76">
        <v>199180</v>
      </c>
      <c r="K33" s="76">
        <v>0</v>
      </c>
      <c r="L33" s="77">
        <f t="shared" si="2"/>
        <v>98.1</v>
      </c>
      <c r="M33" s="78">
        <f t="shared" si="2"/>
        <v>13.5</v>
      </c>
      <c r="N33" s="79">
        <f t="shared" si="2"/>
        <v>91.1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17637</v>
      </c>
      <c r="D34" s="76">
        <v>0</v>
      </c>
      <c r="E34" s="76">
        <v>17637</v>
      </c>
      <c r="F34" s="76">
        <v>0</v>
      </c>
      <c r="G34" s="76">
        <v>0</v>
      </c>
      <c r="H34" s="76">
        <v>17637</v>
      </c>
      <c r="I34" s="76">
        <v>0</v>
      </c>
      <c r="J34" s="76">
        <v>17637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774712</v>
      </c>
      <c r="D35" s="85">
        <f t="shared" si="3"/>
        <v>44578</v>
      </c>
      <c r="E35" s="85">
        <f t="shared" si="3"/>
        <v>819290</v>
      </c>
      <c r="F35" s="85">
        <f t="shared" si="3"/>
        <v>0</v>
      </c>
      <c r="G35" s="85">
        <f t="shared" si="3"/>
        <v>0</v>
      </c>
      <c r="H35" s="85">
        <f t="shared" si="3"/>
        <v>766751</v>
      </c>
      <c r="I35" s="85">
        <f t="shared" si="3"/>
        <v>7731</v>
      </c>
      <c r="J35" s="85">
        <f t="shared" si="3"/>
        <v>774482</v>
      </c>
      <c r="K35" s="85">
        <f t="shared" si="3"/>
        <v>0</v>
      </c>
      <c r="L35" s="86">
        <f t="shared" si="2"/>
        <v>99</v>
      </c>
      <c r="M35" s="87">
        <f t="shared" si="2"/>
        <v>17.3</v>
      </c>
      <c r="N35" s="88">
        <f t="shared" si="2"/>
        <v>94.5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17982476</v>
      </c>
      <c r="D36" s="89">
        <f t="shared" si="4"/>
        <v>1560897</v>
      </c>
      <c r="E36" s="89">
        <f t="shared" si="4"/>
        <v>19543373</v>
      </c>
      <c r="F36" s="89">
        <f t="shared" si="4"/>
        <v>0</v>
      </c>
      <c r="G36" s="89">
        <f t="shared" si="4"/>
        <v>0</v>
      </c>
      <c r="H36" s="89">
        <f t="shared" si="4"/>
        <v>17675265</v>
      </c>
      <c r="I36" s="89">
        <f t="shared" si="4"/>
        <v>339786</v>
      </c>
      <c r="J36" s="89">
        <f t="shared" si="4"/>
        <v>18015051</v>
      </c>
      <c r="K36" s="89">
        <f t="shared" si="4"/>
        <v>0</v>
      </c>
      <c r="L36" s="90">
        <f t="shared" si="2"/>
        <v>98.3</v>
      </c>
      <c r="M36" s="91">
        <f t="shared" si="2"/>
        <v>21.8</v>
      </c>
      <c r="N36" s="92">
        <f t="shared" si="2"/>
        <v>92.2</v>
      </c>
    </row>
    <row r="38" spans="1:14" x14ac:dyDescent="0.15">
      <c r="B38" s="1" t="s">
        <v>390</v>
      </c>
      <c r="C38" s="1">
        <v>17982476</v>
      </c>
      <c r="D38" s="1">
        <v>1560897</v>
      </c>
      <c r="E38" s="1">
        <v>19543373</v>
      </c>
      <c r="F38" s="1">
        <v>0</v>
      </c>
      <c r="G38" s="1">
        <v>0</v>
      </c>
      <c r="H38" s="1">
        <v>17675265</v>
      </c>
      <c r="I38" s="1">
        <v>339786</v>
      </c>
      <c r="J38" s="1">
        <v>18015051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377</v>
      </c>
      <c r="D3" s="8" t="s">
        <v>180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282</v>
      </c>
      <c r="D8" s="41" t="s">
        <v>283</v>
      </c>
      <c r="E8" s="41" t="s">
        <v>284</v>
      </c>
      <c r="F8" s="41" t="s">
        <v>285</v>
      </c>
      <c r="G8" s="41" t="s">
        <v>286</v>
      </c>
      <c r="H8" s="41" t="s">
        <v>287</v>
      </c>
      <c r="I8" s="41" t="s">
        <v>288</v>
      </c>
      <c r="J8" s="41" t="s">
        <v>289</v>
      </c>
      <c r="K8" s="41" t="s">
        <v>290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24492</v>
      </c>
      <c r="D9" s="130">
        <v>0</v>
      </c>
      <c r="E9" s="130">
        <v>24492</v>
      </c>
      <c r="F9" s="130">
        <v>0</v>
      </c>
      <c r="G9" s="115"/>
      <c r="H9" s="130">
        <v>24492</v>
      </c>
      <c r="I9" s="130">
        <v>0</v>
      </c>
      <c r="J9" s="130">
        <v>24492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93">
        <v>0</v>
      </c>
      <c r="G10" s="116"/>
      <c r="H10" s="93">
        <v>0</v>
      </c>
      <c r="I10" s="93">
        <v>0</v>
      </c>
      <c r="J10" s="93">
        <v>0</v>
      </c>
      <c r="K10" s="93">
        <v>0</v>
      </c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12861</v>
      </c>
      <c r="D11" s="93">
        <v>0</v>
      </c>
      <c r="E11" s="93">
        <v>12861</v>
      </c>
      <c r="F11" s="93">
        <v>0</v>
      </c>
      <c r="G11" s="116"/>
      <c r="H11" s="93">
        <v>12861</v>
      </c>
      <c r="I11" s="93">
        <v>0</v>
      </c>
      <c r="J11" s="93">
        <v>12861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93">
        <v>0</v>
      </c>
      <c r="G12" s="116"/>
      <c r="H12" s="93">
        <v>0</v>
      </c>
      <c r="I12" s="93">
        <v>0</v>
      </c>
      <c r="J12" s="93">
        <v>0</v>
      </c>
      <c r="K12" s="93">
        <v>0</v>
      </c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10288</v>
      </c>
      <c r="D13" s="93">
        <v>0</v>
      </c>
      <c r="E13" s="93">
        <v>10288</v>
      </c>
      <c r="F13" s="93">
        <v>0</v>
      </c>
      <c r="G13" s="116"/>
      <c r="H13" s="93">
        <v>10288</v>
      </c>
      <c r="I13" s="93">
        <v>0</v>
      </c>
      <c r="J13" s="93">
        <v>10288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363592</v>
      </c>
      <c r="D14" s="93">
        <v>34564</v>
      </c>
      <c r="E14" s="93">
        <v>398156</v>
      </c>
      <c r="F14" s="93">
        <v>0</v>
      </c>
      <c r="G14" s="116"/>
      <c r="H14" s="93">
        <v>352900</v>
      </c>
      <c r="I14" s="93">
        <v>11112</v>
      </c>
      <c r="J14" s="93">
        <v>364012</v>
      </c>
      <c r="K14" s="93">
        <v>0</v>
      </c>
      <c r="L14" s="77">
        <f t="shared" si="0"/>
        <v>97.1</v>
      </c>
      <c r="M14" s="78">
        <f t="shared" si="0"/>
        <v>32.1</v>
      </c>
      <c r="N14" s="79">
        <f t="shared" si="0"/>
        <v>91.4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345</v>
      </c>
      <c r="D15" s="93">
        <v>0</v>
      </c>
      <c r="E15" s="93">
        <v>345</v>
      </c>
      <c r="F15" s="93">
        <v>0</v>
      </c>
      <c r="G15" s="116"/>
      <c r="H15" s="93">
        <v>345</v>
      </c>
      <c r="I15" s="93">
        <v>0</v>
      </c>
      <c r="J15" s="93">
        <v>345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5314</v>
      </c>
      <c r="D16" s="93">
        <v>0</v>
      </c>
      <c r="E16" s="93">
        <v>5314</v>
      </c>
      <c r="F16" s="93">
        <v>0</v>
      </c>
      <c r="G16" s="116"/>
      <c r="H16" s="93">
        <v>5314</v>
      </c>
      <c r="I16" s="93">
        <v>0</v>
      </c>
      <c r="J16" s="93">
        <v>5314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21856</v>
      </c>
      <c r="D17" s="93">
        <v>0</v>
      </c>
      <c r="E17" s="93">
        <v>21856</v>
      </c>
      <c r="F17" s="93">
        <v>0</v>
      </c>
      <c r="G17" s="116"/>
      <c r="H17" s="93">
        <v>21856</v>
      </c>
      <c r="I17" s="93">
        <v>0</v>
      </c>
      <c r="J17" s="93">
        <v>21856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1475</v>
      </c>
      <c r="D18" s="93">
        <v>0</v>
      </c>
      <c r="E18" s="93">
        <v>1475</v>
      </c>
      <c r="F18" s="93">
        <v>0</v>
      </c>
      <c r="G18" s="116"/>
      <c r="H18" s="93">
        <v>1475</v>
      </c>
      <c r="I18" s="93">
        <v>0</v>
      </c>
      <c r="J18" s="93">
        <v>1475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138776</v>
      </c>
      <c r="D19" s="93">
        <v>15758</v>
      </c>
      <c r="E19" s="93">
        <v>154534</v>
      </c>
      <c r="F19" s="93">
        <v>0</v>
      </c>
      <c r="G19" s="116"/>
      <c r="H19" s="93">
        <v>131141</v>
      </c>
      <c r="I19" s="93">
        <v>4304</v>
      </c>
      <c r="J19" s="93">
        <v>135445</v>
      </c>
      <c r="K19" s="93">
        <v>0</v>
      </c>
      <c r="L19" s="77">
        <f t="shared" si="0"/>
        <v>94.5</v>
      </c>
      <c r="M19" s="78">
        <f t="shared" si="0"/>
        <v>27.3</v>
      </c>
      <c r="N19" s="79">
        <f t="shared" si="0"/>
        <v>87.6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33313</v>
      </c>
      <c r="D20" s="93">
        <v>0</v>
      </c>
      <c r="E20" s="93">
        <v>33313</v>
      </c>
      <c r="F20" s="93">
        <v>0</v>
      </c>
      <c r="G20" s="116"/>
      <c r="H20" s="93">
        <v>33313</v>
      </c>
      <c r="I20" s="93">
        <v>0</v>
      </c>
      <c r="J20" s="93">
        <v>33313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8498</v>
      </c>
      <c r="D21" s="93">
        <v>1710</v>
      </c>
      <c r="E21" s="93">
        <v>10208</v>
      </c>
      <c r="F21" s="93">
        <v>0</v>
      </c>
      <c r="G21" s="116"/>
      <c r="H21" s="93">
        <v>7818</v>
      </c>
      <c r="I21" s="93">
        <v>1384</v>
      </c>
      <c r="J21" s="93">
        <v>9202</v>
      </c>
      <c r="K21" s="93">
        <v>0</v>
      </c>
      <c r="L21" s="77">
        <f t="shared" si="0"/>
        <v>92</v>
      </c>
      <c r="M21" s="78">
        <f t="shared" si="0"/>
        <v>80.900000000000006</v>
      </c>
      <c r="N21" s="79">
        <f t="shared" si="0"/>
        <v>90.1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620810</v>
      </c>
      <c r="D23" s="85">
        <f t="shared" ref="D23:K23" si="1">SUM(D9:D22)</f>
        <v>52032</v>
      </c>
      <c r="E23" s="85">
        <f t="shared" si="1"/>
        <v>672842</v>
      </c>
      <c r="F23" s="85">
        <f t="shared" si="1"/>
        <v>0</v>
      </c>
      <c r="G23" s="118"/>
      <c r="H23" s="85">
        <f t="shared" si="1"/>
        <v>601803</v>
      </c>
      <c r="I23" s="85">
        <f t="shared" si="1"/>
        <v>16800</v>
      </c>
      <c r="J23" s="85">
        <f t="shared" si="1"/>
        <v>618603</v>
      </c>
      <c r="K23" s="85">
        <f t="shared" si="1"/>
        <v>0</v>
      </c>
      <c r="L23" s="86">
        <f t="shared" si="0"/>
        <v>96.9</v>
      </c>
      <c r="M23" s="87">
        <f t="shared" si="0"/>
        <v>32.299999999999997</v>
      </c>
      <c r="N23" s="88">
        <f t="shared" si="0"/>
        <v>91.9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3055</v>
      </c>
      <c r="D25" s="76">
        <v>0</v>
      </c>
      <c r="E25" s="76">
        <v>3055</v>
      </c>
      <c r="F25" s="76">
        <v>0</v>
      </c>
      <c r="G25" s="116"/>
      <c r="H25" s="76">
        <v>3055</v>
      </c>
      <c r="I25" s="76">
        <v>0</v>
      </c>
      <c r="J25" s="76">
        <v>3055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1888</v>
      </c>
      <c r="D27" s="76">
        <v>0</v>
      </c>
      <c r="E27" s="76">
        <v>1888</v>
      </c>
      <c r="F27" s="76">
        <v>0</v>
      </c>
      <c r="G27" s="116"/>
      <c r="H27" s="76">
        <v>1888</v>
      </c>
      <c r="I27" s="76">
        <v>0</v>
      </c>
      <c r="J27" s="76">
        <v>1888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10400</v>
      </c>
      <c r="D28" s="76">
        <v>0</v>
      </c>
      <c r="E28" s="76">
        <v>10400</v>
      </c>
      <c r="F28" s="76">
        <v>0</v>
      </c>
      <c r="G28" s="116"/>
      <c r="H28" s="76">
        <v>10400</v>
      </c>
      <c r="I28" s="76">
        <v>0</v>
      </c>
      <c r="J28" s="76">
        <v>10400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13129</v>
      </c>
      <c r="D32" s="76">
        <v>0</v>
      </c>
      <c r="E32" s="76">
        <v>13129</v>
      </c>
      <c r="F32" s="76">
        <v>0</v>
      </c>
      <c r="G32" s="116"/>
      <c r="H32" s="76">
        <v>13129</v>
      </c>
      <c r="I32" s="76">
        <v>0</v>
      </c>
      <c r="J32" s="76">
        <v>13129</v>
      </c>
      <c r="K32" s="76">
        <v>0</v>
      </c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200533</v>
      </c>
      <c r="D33" s="76">
        <v>18020</v>
      </c>
      <c r="E33" s="76">
        <v>218553</v>
      </c>
      <c r="F33" s="76">
        <v>0</v>
      </c>
      <c r="G33" s="116"/>
      <c r="H33" s="76">
        <v>196756</v>
      </c>
      <c r="I33" s="76">
        <v>2424</v>
      </c>
      <c r="J33" s="76">
        <v>199180</v>
      </c>
      <c r="K33" s="76">
        <v>0</v>
      </c>
      <c r="L33" s="77">
        <f t="shared" si="2"/>
        <v>98.1</v>
      </c>
      <c r="M33" s="78">
        <f t="shared" si="2"/>
        <v>13.5</v>
      </c>
      <c r="N33" s="79">
        <f t="shared" si="2"/>
        <v>91.1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17637</v>
      </c>
      <c r="D34" s="76">
        <v>0</v>
      </c>
      <c r="E34" s="76">
        <v>17637</v>
      </c>
      <c r="F34" s="76">
        <v>0</v>
      </c>
      <c r="G34" s="116"/>
      <c r="H34" s="76">
        <v>17637</v>
      </c>
      <c r="I34" s="76">
        <v>0</v>
      </c>
      <c r="J34" s="76">
        <v>17637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246642</v>
      </c>
      <c r="D35" s="85">
        <f t="shared" si="3"/>
        <v>18020</v>
      </c>
      <c r="E35" s="85">
        <f t="shared" si="3"/>
        <v>264662</v>
      </c>
      <c r="F35" s="85">
        <f t="shared" si="3"/>
        <v>0</v>
      </c>
      <c r="G35" s="119"/>
      <c r="H35" s="85">
        <f t="shared" si="3"/>
        <v>242865</v>
      </c>
      <c r="I35" s="85">
        <f t="shared" si="3"/>
        <v>2424</v>
      </c>
      <c r="J35" s="85">
        <f t="shared" si="3"/>
        <v>245289</v>
      </c>
      <c r="K35" s="85">
        <f t="shared" si="3"/>
        <v>0</v>
      </c>
      <c r="L35" s="86">
        <f t="shared" si="2"/>
        <v>98.5</v>
      </c>
      <c r="M35" s="87">
        <f t="shared" si="2"/>
        <v>13.5</v>
      </c>
      <c r="N35" s="88">
        <f t="shared" si="2"/>
        <v>92.7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867452</v>
      </c>
      <c r="D36" s="89">
        <f t="shared" si="4"/>
        <v>70052</v>
      </c>
      <c r="E36" s="89">
        <f t="shared" si="4"/>
        <v>937504</v>
      </c>
      <c r="F36" s="89">
        <f t="shared" si="4"/>
        <v>0</v>
      </c>
      <c r="G36" s="120"/>
      <c r="H36" s="89">
        <f t="shared" si="4"/>
        <v>844668</v>
      </c>
      <c r="I36" s="89">
        <f t="shared" si="4"/>
        <v>19224</v>
      </c>
      <c r="J36" s="89">
        <f t="shared" si="4"/>
        <v>863892</v>
      </c>
      <c r="K36" s="89">
        <f t="shared" si="4"/>
        <v>0</v>
      </c>
      <c r="L36" s="90">
        <f t="shared" si="2"/>
        <v>97.4</v>
      </c>
      <c r="M36" s="91">
        <f t="shared" si="2"/>
        <v>27.4</v>
      </c>
      <c r="N36" s="92">
        <f t="shared" si="2"/>
        <v>92.1</v>
      </c>
    </row>
    <row r="38" spans="1:14" x14ac:dyDescent="0.15">
      <c r="B38" s="1" t="s">
        <v>390</v>
      </c>
      <c r="C38" s="1">
        <v>867452</v>
      </c>
      <c r="D38" s="1">
        <v>70052</v>
      </c>
      <c r="E38" s="1">
        <v>937504</v>
      </c>
      <c r="F38" s="1">
        <v>0</v>
      </c>
      <c r="G38" s="1">
        <v>0</v>
      </c>
      <c r="H38" s="1">
        <v>844668</v>
      </c>
      <c r="I38" s="1">
        <v>19224</v>
      </c>
      <c r="J38" s="1">
        <v>863892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378</v>
      </c>
      <c r="D3" s="8" t="s">
        <v>181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291</v>
      </c>
      <c r="D8" s="41" t="s">
        <v>292</v>
      </c>
      <c r="E8" s="41" t="s">
        <v>293</v>
      </c>
      <c r="F8" s="41" t="s">
        <v>294</v>
      </c>
      <c r="G8" s="41" t="s">
        <v>295</v>
      </c>
      <c r="H8" s="41" t="s">
        <v>296</v>
      </c>
      <c r="I8" s="41" t="s">
        <v>297</v>
      </c>
      <c r="J8" s="41" t="s">
        <v>298</v>
      </c>
      <c r="K8" s="41" t="s">
        <v>299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3415019</v>
      </c>
      <c r="D9" s="130">
        <v>9699</v>
      </c>
      <c r="E9" s="130">
        <v>3424718</v>
      </c>
      <c r="F9" s="115"/>
      <c r="G9" s="115"/>
      <c r="H9" s="130">
        <v>3408274</v>
      </c>
      <c r="I9" s="130">
        <v>5100</v>
      </c>
      <c r="J9" s="130">
        <v>3413374</v>
      </c>
      <c r="K9" s="115"/>
      <c r="L9" s="72">
        <f t="shared" ref="L9:N31" si="0">IF(C9&gt;0,ROUND(H9/C9*100,1),"-")</f>
        <v>99.8</v>
      </c>
      <c r="M9" s="73">
        <f t="shared" si="0"/>
        <v>52.6</v>
      </c>
      <c r="N9" s="74">
        <f t="shared" si="0"/>
        <v>99.7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3415019</v>
      </c>
      <c r="D23" s="85">
        <f t="shared" ref="D23:J23" si="1">SUM(D9:D22)</f>
        <v>9699</v>
      </c>
      <c r="E23" s="85">
        <f t="shared" si="1"/>
        <v>3424718</v>
      </c>
      <c r="F23" s="118"/>
      <c r="G23" s="118"/>
      <c r="H23" s="85">
        <f t="shared" si="1"/>
        <v>3408274</v>
      </c>
      <c r="I23" s="85">
        <f t="shared" si="1"/>
        <v>5100</v>
      </c>
      <c r="J23" s="85">
        <f t="shared" si="1"/>
        <v>3413374</v>
      </c>
      <c r="K23" s="118"/>
      <c r="L23" s="86">
        <f t="shared" si="0"/>
        <v>99.8</v>
      </c>
      <c r="M23" s="87">
        <f t="shared" si="0"/>
        <v>52.6</v>
      </c>
      <c r="N23" s="88">
        <f t="shared" si="0"/>
        <v>99.7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0</v>
      </c>
      <c r="D35" s="85">
        <f t="shared" si="3"/>
        <v>0</v>
      </c>
      <c r="E35" s="85">
        <f t="shared" si="3"/>
        <v>0</v>
      </c>
      <c r="F35" s="119"/>
      <c r="G35" s="119"/>
      <c r="H35" s="85">
        <f t="shared" si="3"/>
        <v>0</v>
      </c>
      <c r="I35" s="85">
        <f t="shared" si="3"/>
        <v>0</v>
      </c>
      <c r="J35" s="85">
        <f t="shared" si="3"/>
        <v>0</v>
      </c>
      <c r="K35" s="119"/>
      <c r="L35" s="86" t="str">
        <f t="shared" si="2"/>
        <v>-</v>
      </c>
      <c r="M35" s="87" t="str">
        <f t="shared" si="2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3415019</v>
      </c>
      <c r="D36" s="89">
        <f t="shared" si="4"/>
        <v>9699</v>
      </c>
      <c r="E36" s="89">
        <f t="shared" si="4"/>
        <v>3424718</v>
      </c>
      <c r="F36" s="120"/>
      <c r="G36" s="120"/>
      <c r="H36" s="89">
        <f t="shared" si="4"/>
        <v>3408274</v>
      </c>
      <c r="I36" s="89">
        <f t="shared" si="4"/>
        <v>5100</v>
      </c>
      <c r="J36" s="89">
        <f t="shared" si="4"/>
        <v>3413374</v>
      </c>
      <c r="K36" s="120"/>
      <c r="L36" s="90">
        <f t="shared" si="2"/>
        <v>99.8</v>
      </c>
      <c r="M36" s="91">
        <f t="shared" si="2"/>
        <v>52.6</v>
      </c>
      <c r="N36" s="92">
        <f t="shared" si="2"/>
        <v>99.7</v>
      </c>
    </row>
    <row r="38" spans="1:14" x14ac:dyDescent="0.15">
      <c r="B38" s="1" t="s">
        <v>390</v>
      </c>
      <c r="C38" s="1">
        <v>3415019</v>
      </c>
      <c r="D38" s="1">
        <v>9699</v>
      </c>
      <c r="E38" s="1">
        <v>3424718</v>
      </c>
      <c r="F38" s="1">
        <v>0</v>
      </c>
      <c r="G38" s="1">
        <v>0</v>
      </c>
      <c r="H38" s="1">
        <v>3408274</v>
      </c>
      <c r="I38" s="1">
        <v>5100</v>
      </c>
      <c r="J38" s="1">
        <v>3413374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379</v>
      </c>
      <c r="D3" s="8" t="s">
        <v>182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300</v>
      </c>
      <c r="D8" s="41" t="s">
        <v>301</v>
      </c>
      <c r="E8" s="41" t="s">
        <v>302</v>
      </c>
      <c r="F8" s="41" t="s">
        <v>303</v>
      </c>
      <c r="G8" s="41" t="s">
        <v>304</v>
      </c>
      <c r="H8" s="41" t="s">
        <v>305</v>
      </c>
      <c r="I8" s="41" t="s">
        <v>306</v>
      </c>
      <c r="J8" s="41" t="s">
        <v>307</v>
      </c>
      <c r="K8" s="41" t="s">
        <v>308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5130739</v>
      </c>
      <c r="D9" s="130">
        <v>419276</v>
      </c>
      <c r="E9" s="130">
        <v>5550015</v>
      </c>
      <c r="F9" s="115"/>
      <c r="G9" s="130">
        <v>0</v>
      </c>
      <c r="H9" s="130">
        <v>5030674</v>
      </c>
      <c r="I9" s="130">
        <v>112466</v>
      </c>
      <c r="J9" s="130">
        <v>5143140</v>
      </c>
      <c r="K9" s="115"/>
      <c r="L9" s="72">
        <f t="shared" ref="L9:N31" si="0">IF(C9&gt;0,ROUND(H9/C9*100,1),"-")</f>
        <v>98</v>
      </c>
      <c r="M9" s="73">
        <f t="shared" si="0"/>
        <v>26.8</v>
      </c>
      <c r="N9" s="74">
        <f t="shared" si="0"/>
        <v>92.7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1337628</v>
      </c>
      <c r="D10" s="93">
        <v>205760</v>
      </c>
      <c r="E10" s="93">
        <v>1543388</v>
      </c>
      <c r="F10" s="116"/>
      <c r="G10" s="93">
        <v>0</v>
      </c>
      <c r="H10" s="93">
        <v>1302716</v>
      </c>
      <c r="I10" s="93">
        <v>47730</v>
      </c>
      <c r="J10" s="93">
        <v>1350446</v>
      </c>
      <c r="K10" s="116"/>
      <c r="L10" s="77">
        <f t="shared" si="0"/>
        <v>97.4</v>
      </c>
      <c r="M10" s="78">
        <f t="shared" si="0"/>
        <v>23.2</v>
      </c>
      <c r="N10" s="79">
        <f t="shared" si="0"/>
        <v>87.5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341183</v>
      </c>
      <c r="D11" s="93">
        <v>91877</v>
      </c>
      <c r="E11" s="93">
        <v>433060</v>
      </c>
      <c r="F11" s="116"/>
      <c r="G11" s="93">
        <v>0</v>
      </c>
      <c r="H11" s="93">
        <v>334308</v>
      </c>
      <c r="I11" s="93">
        <v>15484</v>
      </c>
      <c r="J11" s="93">
        <v>349792</v>
      </c>
      <c r="K11" s="116"/>
      <c r="L11" s="77">
        <f t="shared" si="0"/>
        <v>98</v>
      </c>
      <c r="M11" s="78">
        <f t="shared" si="0"/>
        <v>16.899999999999999</v>
      </c>
      <c r="N11" s="79">
        <f t="shared" si="0"/>
        <v>80.8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1156871</v>
      </c>
      <c r="D12" s="93">
        <v>61690</v>
      </c>
      <c r="E12" s="93">
        <v>1218561</v>
      </c>
      <c r="F12" s="116"/>
      <c r="G12" s="93">
        <v>0</v>
      </c>
      <c r="H12" s="93">
        <v>1146542</v>
      </c>
      <c r="I12" s="93">
        <v>14188</v>
      </c>
      <c r="J12" s="93">
        <v>1160730</v>
      </c>
      <c r="K12" s="116"/>
      <c r="L12" s="77">
        <f t="shared" si="0"/>
        <v>99.1</v>
      </c>
      <c r="M12" s="78">
        <f t="shared" si="0"/>
        <v>23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782515</v>
      </c>
      <c r="D13" s="93">
        <v>98711</v>
      </c>
      <c r="E13" s="93">
        <v>881226</v>
      </c>
      <c r="F13" s="116"/>
      <c r="G13" s="93">
        <v>0</v>
      </c>
      <c r="H13" s="93">
        <v>760943</v>
      </c>
      <c r="I13" s="93">
        <v>24663</v>
      </c>
      <c r="J13" s="93">
        <v>785606</v>
      </c>
      <c r="K13" s="116"/>
      <c r="L13" s="77">
        <f t="shared" si="0"/>
        <v>97.2</v>
      </c>
      <c r="M13" s="78">
        <f t="shared" si="0"/>
        <v>25</v>
      </c>
      <c r="N13" s="79">
        <f t="shared" si="0"/>
        <v>89.1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432872</v>
      </c>
      <c r="D14" s="93">
        <v>115174</v>
      </c>
      <c r="E14" s="93">
        <v>548046</v>
      </c>
      <c r="F14" s="116"/>
      <c r="G14" s="93">
        <v>0</v>
      </c>
      <c r="H14" s="93">
        <v>410494</v>
      </c>
      <c r="I14" s="93">
        <v>24865</v>
      </c>
      <c r="J14" s="93">
        <v>435359</v>
      </c>
      <c r="K14" s="116"/>
      <c r="L14" s="77">
        <f t="shared" si="0"/>
        <v>94.8</v>
      </c>
      <c r="M14" s="78">
        <f t="shared" si="0"/>
        <v>21.6</v>
      </c>
      <c r="N14" s="79">
        <f t="shared" si="0"/>
        <v>79.400000000000006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1727282</v>
      </c>
      <c r="D15" s="93">
        <v>190958</v>
      </c>
      <c r="E15" s="93">
        <v>1918240</v>
      </c>
      <c r="F15" s="116"/>
      <c r="G15" s="93">
        <v>0</v>
      </c>
      <c r="H15" s="93">
        <v>1691290</v>
      </c>
      <c r="I15" s="93">
        <v>27589</v>
      </c>
      <c r="J15" s="93">
        <v>1718879</v>
      </c>
      <c r="K15" s="116"/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693473</v>
      </c>
      <c r="D16" s="93">
        <v>74945</v>
      </c>
      <c r="E16" s="93">
        <v>768418</v>
      </c>
      <c r="F16" s="116"/>
      <c r="G16" s="93">
        <v>0</v>
      </c>
      <c r="H16" s="93">
        <v>681370</v>
      </c>
      <c r="I16" s="93">
        <v>10849</v>
      </c>
      <c r="J16" s="93">
        <v>692219</v>
      </c>
      <c r="K16" s="116"/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317677</v>
      </c>
      <c r="D17" s="93">
        <v>33734</v>
      </c>
      <c r="E17" s="93">
        <v>351411</v>
      </c>
      <c r="F17" s="116"/>
      <c r="G17" s="93">
        <v>0</v>
      </c>
      <c r="H17" s="93">
        <v>312916</v>
      </c>
      <c r="I17" s="93">
        <v>6568</v>
      </c>
      <c r="J17" s="93">
        <v>319484</v>
      </c>
      <c r="K17" s="116"/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90.9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164763</v>
      </c>
      <c r="D18" s="93">
        <v>18867</v>
      </c>
      <c r="E18" s="93">
        <v>183630</v>
      </c>
      <c r="F18" s="116"/>
      <c r="G18" s="93">
        <v>0</v>
      </c>
      <c r="H18" s="93">
        <v>161537</v>
      </c>
      <c r="I18" s="93">
        <v>3383</v>
      </c>
      <c r="J18" s="93">
        <v>164920</v>
      </c>
      <c r="K18" s="116"/>
      <c r="L18" s="77">
        <f t="shared" si="0"/>
        <v>98</v>
      </c>
      <c r="M18" s="78">
        <f t="shared" si="0"/>
        <v>17.899999999999999</v>
      </c>
      <c r="N18" s="79">
        <f t="shared" si="0"/>
        <v>89.8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465278</v>
      </c>
      <c r="D19" s="93">
        <v>97473</v>
      </c>
      <c r="E19" s="93">
        <v>562751</v>
      </c>
      <c r="F19" s="116"/>
      <c r="G19" s="93">
        <v>0</v>
      </c>
      <c r="H19" s="93">
        <v>452476</v>
      </c>
      <c r="I19" s="93">
        <v>11578</v>
      </c>
      <c r="J19" s="93">
        <v>464054</v>
      </c>
      <c r="K19" s="116"/>
      <c r="L19" s="77">
        <f t="shared" si="0"/>
        <v>97.2</v>
      </c>
      <c r="M19" s="78">
        <f t="shared" si="0"/>
        <v>11.9</v>
      </c>
      <c r="N19" s="79">
        <f t="shared" si="0"/>
        <v>82.5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153286</v>
      </c>
      <c r="D20" s="93">
        <v>16286</v>
      </c>
      <c r="E20" s="93">
        <v>169572</v>
      </c>
      <c r="F20" s="116"/>
      <c r="G20" s="93">
        <v>0</v>
      </c>
      <c r="H20" s="93">
        <v>150330</v>
      </c>
      <c r="I20" s="93">
        <v>2499</v>
      </c>
      <c r="J20" s="93">
        <v>152829</v>
      </c>
      <c r="K20" s="116"/>
      <c r="L20" s="80">
        <f t="shared" si="0"/>
        <v>98.1</v>
      </c>
      <c r="M20" s="81">
        <f t="shared" si="0"/>
        <v>15.3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468368</v>
      </c>
      <c r="D22" s="94">
        <v>29837</v>
      </c>
      <c r="E22" s="94">
        <v>498205</v>
      </c>
      <c r="F22" s="117"/>
      <c r="G22" s="94">
        <v>0</v>
      </c>
      <c r="H22" s="94">
        <v>462841</v>
      </c>
      <c r="I22" s="94">
        <v>8293</v>
      </c>
      <c r="J22" s="94">
        <v>471134</v>
      </c>
      <c r="K22" s="117"/>
      <c r="L22" s="95">
        <f t="shared" si="0"/>
        <v>98.8</v>
      </c>
      <c r="M22" s="96">
        <f t="shared" si="0"/>
        <v>27.8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13171935</v>
      </c>
      <c r="D23" s="85">
        <f t="shared" ref="D23:J23" si="1">SUM(D9:D22)</f>
        <v>1454588</v>
      </c>
      <c r="E23" s="85">
        <f t="shared" si="1"/>
        <v>14626523</v>
      </c>
      <c r="F23" s="118"/>
      <c r="G23" s="85">
        <f t="shared" si="1"/>
        <v>0</v>
      </c>
      <c r="H23" s="85">
        <f t="shared" si="1"/>
        <v>12898437</v>
      </c>
      <c r="I23" s="85">
        <f t="shared" si="1"/>
        <v>310155</v>
      </c>
      <c r="J23" s="85">
        <f t="shared" si="1"/>
        <v>13208592</v>
      </c>
      <c r="K23" s="118"/>
      <c r="L23" s="86">
        <f t="shared" si="0"/>
        <v>97.9</v>
      </c>
      <c r="M23" s="87">
        <f t="shared" si="0"/>
        <v>21.3</v>
      </c>
      <c r="N23" s="88">
        <f t="shared" si="0"/>
        <v>90.3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218670</v>
      </c>
      <c r="D24" s="71">
        <v>6405</v>
      </c>
      <c r="E24" s="71">
        <v>225075</v>
      </c>
      <c r="F24" s="115"/>
      <c r="G24" s="71">
        <v>0</v>
      </c>
      <c r="H24" s="71">
        <v>216246</v>
      </c>
      <c r="I24" s="71">
        <v>1159</v>
      </c>
      <c r="J24" s="71">
        <v>217405</v>
      </c>
      <c r="K24" s="115"/>
      <c r="L24" s="72">
        <f t="shared" si="0"/>
        <v>98.9</v>
      </c>
      <c r="M24" s="73">
        <f t="shared" si="0"/>
        <v>18.100000000000001</v>
      </c>
      <c r="N24" s="74">
        <f t="shared" si="0"/>
        <v>96.6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188929</v>
      </c>
      <c r="D28" s="76">
        <v>1013</v>
      </c>
      <c r="E28" s="76">
        <v>189942</v>
      </c>
      <c r="F28" s="116"/>
      <c r="G28" s="76">
        <v>0</v>
      </c>
      <c r="H28" s="76">
        <v>188436</v>
      </c>
      <c r="I28" s="76">
        <v>200</v>
      </c>
      <c r="J28" s="76">
        <v>188636</v>
      </c>
      <c r="K28" s="116"/>
      <c r="L28" s="77">
        <f t="shared" si="0"/>
        <v>99.7</v>
      </c>
      <c r="M28" s="78">
        <f t="shared" si="0"/>
        <v>19.7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15477</v>
      </c>
      <c r="E29" s="76">
        <v>15477</v>
      </c>
      <c r="F29" s="116"/>
      <c r="G29" s="76">
        <v>0</v>
      </c>
      <c r="H29" s="76">
        <v>0</v>
      </c>
      <c r="I29" s="76">
        <v>2421</v>
      </c>
      <c r="J29" s="76">
        <v>2421</v>
      </c>
      <c r="K29" s="116"/>
      <c r="L29" s="77" t="str">
        <f t="shared" si="0"/>
        <v>-</v>
      </c>
      <c r="M29" s="78">
        <f t="shared" si="0"/>
        <v>15.6</v>
      </c>
      <c r="N29" s="79">
        <f t="shared" si="0"/>
        <v>15.6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120471</v>
      </c>
      <c r="D32" s="76">
        <v>3663</v>
      </c>
      <c r="E32" s="76">
        <v>124134</v>
      </c>
      <c r="F32" s="116"/>
      <c r="G32" s="76">
        <v>0</v>
      </c>
      <c r="H32" s="76">
        <v>119204</v>
      </c>
      <c r="I32" s="76">
        <v>1527</v>
      </c>
      <c r="J32" s="76">
        <v>120731</v>
      </c>
      <c r="K32" s="116"/>
      <c r="L32" s="77">
        <f t="shared" ref="L32:N36" si="2">IF(C32&gt;0,ROUND(H32/C32*100,1),"-")</f>
        <v>98.9</v>
      </c>
      <c r="M32" s="78">
        <f t="shared" si="2"/>
        <v>41.7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528070</v>
      </c>
      <c r="D35" s="85">
        <f t="shared" si="3"/>
        <v>26558</v>
      </c>
      <c r="E35" s="85">
        <f t="shared" si="3"/>
        <v>554628</v>
      </c>
      <c r="F35" s="119"/>
      <c r="G35" s="85">
        <f t="shared" si="3"/>
        <v>0</v>
      </c>
      <c r="H35" s="85">
        <f t="shared" si="3"/>
        <v>523886</v>
      </c>
      <c r="I35" s="85">
        <f t="shared" si="3"/>
        <v>5307</v>
      </c>
      <c r="J35" s="85">
        <f t="shared" si="3"/>
        <v>529193</v>
      </c>
      <c r="K35" s="119"/>
      <c r="L35" s="86">
        <f t="shared" si="2"/>
        <v>99.2</v>
      </c>
      <c r="M35" s="87">
        <f t="shared" si="2"/>
        <v>20</v>
      </c>
      <c r="N35" s="88">
        <f t="shared" si="2"/>
        <v>95.4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13700005</v>
      </c>
      <c r="D36" s="89">
        <f t="shared" si="4"/>
        <v>1481146</v>
      </c>
      <c r="E36" s="89">
        <f t="shared" si="4"/>
        <v>15181151</v>
      </c>
      <c r="F36" s="120"/>
      <c r="G36" s="89">
        <f t="shared" si="4"/>
        <v>0</v>
      </c>
      <c r="H36" s="89">
        <f t="shared" si="4"/>
        <v>13422323</v>
      </c>
      <c r="I36" s="89">
        <f t="shared" si="4"/>
        <v>315462</v>
      </c>
      <c r="J36" s="89">
        <f t="shared" si="4"/>
        <v>13737785</v>
      </c>
      <c r="K36" s="120"/>
      <c r="L36" s="90">
        <f t="shared" si="2"/>
        <v>98</v>
      </c>
      <c r="M36" s="91">
        <f t="shared" si="2"/>
        <v>21.3</v>
      </c>
      <c r="N36" s="92">
        <f t="shared" si="2"/>
        <v>90.5</v>
      </c>
    </row>
    <row r="38" spans="1:14" x14ac:dyDescent="0.15">
      <c r="B38" s="1" t="s">
        <v>390</v>
      </c>
      <c r="C38" s="1">
        <v>13700005</v>
      </c>
      <c r="D38" s="1">
        <v>1481146</v>
      </c>
      <c r="E38" s="1">
        <v>15181151</v>
      </c>
      <c r="F38" s="1">
        <v>0</v>
      </c>
      <c r="G38" s="1">
        <v>0</v>
      </c>
      <c r="H38" s="1">
        <v>13422323</v>
      </c>
      <c r="I38" s="1">
        <v>315462</v>
      </c>
      <c r="J38" s="1">
        <v>13737785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380</v>
      </c>
      <c r="D3" s="8" t="s">
        <v>367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309</v>
      </c>
      <c r="D8" s="41" t="s">
        <v>310</v>
      </c>
      <c r="E8" s="41" t="s">
        <v>311</v>
      </c>
      <c r="F8" s="41" t="s">
        <v>312</v>
      </c>
      <c r="G8" s="41" t="s">
        <v>313</v>
      </c>
      <c r="H8" s="41" t="s">
        <v>314</v>
      </c>
      <c r="I8" s="41" t="s">
        <v>315</v>
      </c>
      <c r="J8" s="41" t="s">
        <v>316</v>
      </c>
      <c r="K8" s="41" t="s">
        <v>317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2667108</v>
      </c>
      <c r="D9" s="130">
        <v>217952</v>
      </c>
      <c r="E9" s="130">
        <v>2885060</v>
      </c>
      <c r="F9" s="115"/>
      <c r="G9" s="130">
        <v>0</v>
      </c>
      <c r="H9" s="130">
        <v>2615091</v>
      </c>
      <c r="I9" s="130">
        <v>58463</v>
      </c>
      <c r="J9" s="130">
        <v>2673554</v>
      </c>
      <c r="K9" s="115"/>
      <c r="L9" s="72">
        <f t="shared" ref="L9:N31" si="0">IF(C9&gt;0,ROUND(H9/C9*100,1),"-")</f>
        <v>98</v>
      </c>
      <c r="M9" s="73">
        <f t="shared" si="0"/>
        <v>26.8</v>
      </c>
      <c r="N9" s="74">
        <f t="shared" si="0"/>
        <v>92.7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684585</v>
      </c>
      <c r="D10" s="93">
        <v>105306</v>
      </c>
      <c r="E10" s="93">
        <v>789891</v>
      </c>
      <c r="F10" s="116"/>
      <c r="G10" s="93">
        <v>0</v>
      </c>
      <c r="H10" s="93">
        <v>666717</v>
      </c>
      <c r="I10" s="93">
        <v>24428</v>
      </c>
      <c r="J10" s="93">
        <v>691145</v>
      </c>
      <c r="K10" s="116"/>
      <c r="L10" s="77">
        <f t="shared" si="0"/>
        <v>97.4</v>
      </c>
      <c r="M10" s="78">
        <f t="shared" si="0"/>
        <v>23.2</v>
      </c>
      <c r="N10" s="79">
        <f t="shared" si="0"/>
        <v>87.5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172245</v>
      </c>
      <c r="D11" s="93">
        <v>46384</v>
      </c>
      <c r="E11" s="93">
        <v>218629</v>
      </c>
      <c r="F11" s="116"/>
      <c r="G11" s="93">
        <v>0</v>
      </c>
      <c r="H11" s="93">
        <v>168774</v>
      </c>
      <c r="I11" s="93">
        <v>7817</v>
      </c>
      <c r="J11" s="93">
        <v>176591</v>
      </c>
      <c r="K11" s="116"/>
      <c r="L11" s="77">
        <f t="shared" si="0"/>
        <v>98</v>
      </c>
      <c r="M11" s="78">
        <f t="shared" si="0"/>
        <v>16.899999999999999</v>
      </c>
      <c r="N11" s="79">
        <f t="shared" si="0"/>
        <v>80.8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624584</v>
      </c>
      <c r="D12" s="93">
        <v>33306</v>
      </c>
      <c r="E12" s="93">
        <v>657890</v>
      </c>
      <c r="F12" s="116"/>
      <c r="G12" s="93">
        <v>0</v>
      </c>
      <c r="H12" s="93">
        <v>619008</v>
      </c>
      <c r="I12" s="93">
        <v>7660</v>
      </c>
      <c r="J12" s="93">
        <v>626668</v>
      </c>
      <c r="K12" s="116"/>
      <c r="L12" s="77">
        <f t="shared" si="0"/>
        <v>99.1</v>
      </c>
      <c r="M12" s="78">
        <f t="shared" si="0"/>
        <v>23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425846</v>
      </c>
      <c r="D13" s="93">
        <v>53719</v>
      </c>
      <c r="E13" s="93">
        <v>479565</v>
      </c>
      <c r="F13" s="116"/>
      <c r="G13" s="93">
        <v>0</v>
      </c>
      <c r="H13" s="93">
        <v>414106</v>
      </c>
      <c r="I13" s="93">
        <v>13422</v>
      </c>
      <c r="J13" s="93">
        <v>427528</v>
      </c>
      <c r="K13" s="116"/>
      <c r="L13" s="77">
        <f t="shared" si="0"/>
        <v>97.2</v>
      </c>
      <c r="M13" s="78">
        <f t="shared" si="0"/>
        <v>25</v>
      </c>
      <c r="N13" s="79">
        <f t="shared" si="0"/>
        <v>89.1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182236</v>
      </c>
      <c r="D14" s="93">
        <v>48487</v>
      </c>
      <c r="E14" s="93">
        <v>230723</v>
      </c>
      <c r="F14" s="116"/>
      <c r="G14" s="93">
        <v>0</v>
      </c>
      <c r="H14" s="93">
        <v>172815</v>
      </c>
      <c r="I14" s="93">
        <v>10468</v>
      </c>
      <c r="J14" s="93">
        <v>183283</v>
      </c>
      <c r="K14" s="116"/>
      <c r="L14" s="77">
        <f t="shared" si="0"/>
        <v>94.8</v>
      </c>
      <c r="M14" s="78">
        <f t="shared" si="0"/>
        <v>21.6</v>
      </c>
      <c r="N14" s="79">
        <f t="shared" si="0"/>
        <v>79.400000000000006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856552</v>
      </c>
      <c r="D15" s="93">
        <v>94695</v>
      </c>
      <c r="E15" s="93">
        <v>951247</v>
      </c>
      <c r="F15" s="116"/>
      <c r="G15" s="93">
        <v>0</v>
      </c>
      <c r="H15" s="93">
        <v>838690</v>
      </c>
      <c r="I15" s="93">
        <v>13681</v>
      </c>
      <c r="J15" s="93">
        <v>852371</v>
      </c>
      <c r="K15" s="116"/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326870</v>
      </c>
      <c r="D16" s="93">
        <v>35325</v>
      </c>
      <c r="E16" s="93">
        <v>362195</v>
      </c>
      <c r="F16" s="116"/>
      <c r="G16" s="93">
        <v>0</v>
      </c>
      <c r="H16" s="93">
        <v>321165</v>
      </c>
      <c r="I16" s="93">
        <v>5114</v>
      </c>
      <c r="J16" s="93">
        <v>326279</v>
      </c>
      <c r="K16" s="116"/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133496</v>
      </c>
      <c r="D17" s="93">
        <v>14176</v>
      </c>
      <c r="E17" s="93">
        <v>147672</v>
      </c>
      <c r="F17" s="116"/>
      <c r="G17" s="93">
        <v>0</v>
      </c>
      <c r="H17" s="93">
        <v>131496</v>
      </c>
      <c r="I17" s="93">
        <v>2760</v>
      </c>
      <c r="J17" s="93">
        <v>134256</v>
      </c>
      <c r="K17" s="116"/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90.9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75132</v>
      </c>
      <c r="D18" s="93">
        <v>8603</v>
      </c>
      <c r="E18" s="93">
        <v>83735</v>
      </c>
      <c r="F18" s="116"/>
      <c r="G18" s="93">
        <v>0</v>
      </c>
      <c r="H18" s="93">
        <v>73661</v>
      </c>
      <c r="I18" s="93">
        <v>1543</v>
      </c>
      <c r="J18" s="93">
        <v>75204</v>
      </c>
      <c r="K18" s="116"/>
      <c r="L18" s="77">
        <f t="shared" si="0"/>
        <v>98</v>
      </c>
      <c r="M18" s="78">
        <f t="shared" si="0"/>
        <v>17.899999999999999</v>
      </c>
      <c r="N18" s="79">
        <f t="shared" si="0"/>
        <v>89.8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210526</v>
      </c>
      <c r="D19" s="93">
        <v>44104</v>
      </c>
      <c r="E19" s="93">
        <v>254630</v>
      </c>
      <c r="F19" s="116"/>
      <c r="G19" s="93">
        <v>0</v>
      </c>
      <c r="H19" s="93">
        <v>204733</v>
      </c>
      <c r="I19" s="93">
        <v>5239</v>
      </c>
      <c r="J19" s="93">
        <v>209972</v>
      </c>
      <c r="K19" s="116"/>
      <c r="L19" s="77">
        <f t="shared" si="0"/>
        <v>97.2</v>
      </c>
      <c r="M19" s="78">
        <f t="shared" si="0"/>
        <v>11.9</v>
      </c>
      <c r="N19" s="79">
        <f t="shared" si="0"/>
        <v>82.5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71547</v>
      </c>
      <c r="D20" s="93">
        <v>7602</v>
      </c>
      <c r="E20" s="93">
        <v>79149</v>
      </c>
      <c r="F20" s="116"/>
      <c r="G20" s="93">
        <v>0</v>
      </c>
      <c r="H20" s="93">
        <v>70167</v>
      </c>
      <c r="I20" s="93">
        <v>1166</v>
      </c>
      <c r="J20" s="93">
        <v>71333</v>
      </c>
      <c r="K20" s="116"/>
      <c r="L20" s="80">
        <f t="shared" si="0"/>
        <v>98.1</v>
      </c>
      <c r="M20" s="81">
        <f t="shared" si="0"/>
        <v>15.3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247975</v>
      </c>
      <c r="D22" s="94">
        <v>15797</v>
      </c>
      <c r="E22" s="94">
        <v>263772</v>
      </c>
      <c r="F22" s="117"/>
      <c r="G22" s="94">
        <v>0</v>
      </c>
      <c r="H22" s="94">
        <v>245048</v>
      </c>
      <c r="I22" s="94">
        <v>4391</v>
      </c>
      <c r="J22" s="94">
        <v>249439</v>
      </c>
      <c r="K22" s="117"/>
      <c r="L22" s="95">
        <f t="shared" si="0"/>
        <v>98.8</v>
      </c>
      <c r="M22" s="96">
        <f t="shared" si="0"/>
        <v>27.8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6678702</v>
      </c>
      <c r="D23" s="85">
        <f t="shared" ref="D23:J23" si="1">SUM(D9:D22)</f>
        <v>725456</v>
      </c>
      <c r="E23" s="85">
        <f t="shared" si="1"/>
        <v>7404158</v>
      </c>
      <c r="F23" s="118"/>
      <c r="G23" s="85">
        <f t="shared" si="1"/>
        <v>0</v>
      </c>
      <c r="H23" s="85">
        <f t="shared" si="1"/>
        <v>6541471</v>
      </c>
      <c r="I23" s="85">
        <f t="shared" si="1"/>
        <v>156152</v>
      </c>
      <c r="J23" s="85">
        <f t="shared" si="1"/>
        <v>6697623</v>
      </c>
      <c r="K23" s="118"/>
      <c r="L23" s="86">
        <f t="shared" si="0"/>
        <v>97.9</v>
      </c>
      <c r="M23" s="87">
        <f t="shared" si="0"/>
        <v>21.5</v>
      </c>
      <c r="N23" s="88">
        <f t="shared" si="0"/>
        <v>90.5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120071</v>
      </c>
      <c r="D24" s="71">
        <v>3517</v>
      </c>
      <c r="E24" s="71">
        <v>123588</v>
      </c>
      <c r="F24" s="115"/>
      <c r="G24" s="71">
        <v>0</v>
      </c>
      <c r="H24" s="71">
        <v>118741</v>
      </c>
      <c r="I24" s="71">
        <v>636</v>
      </c>
      <c r="J24" s="71">
        <v>119377</v>
      </c>
      <c r="K24" s="115"/>
      <c r="L24" s="72">
        <f t="shared" si="0"/>
        <v>98.9</v>
      </c>
      <c r="M24" s="73">
        <f t="shared" si="0"/>
        <v>18.100000000000001</v>
      </c>
      <c r="N24" s="74">
        <f t="shared" si="0"/>
        <v>96.6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43336</v>
      </c>
      <c r="D28" s="76">
        <v>232</v>
      </c>
      <c r="E28" s="76">
        <v>43568</v>
      </c>
      <c r="F28" s="116"/>
      <c r="G28" s="76">
        <v>0</v>
      </c>
      <c r="H28" s="76">
        <v>43224</v>
      </c>
      <c r="I28" s="76">
        <v>46</v>
      </c>
      <c r="J28" s="76">
        <v>43270</v>
      </c>
      <c r="K28" s="116"/>
      <c r="L28" s="77">
        <f t="shared" si="0"/>
        <v>99.7</v>
      </c>
      <c r="M28" s="78">
        <f t="shared" si="0"/>
        <v>19.8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8698</v>
      </c>
      <c r="E29" s="76">
        <v>8698</v>
      </c>
      <c r="F29" s="116"/>
      <c r="G29" s="76">
        <v>0</v>
      </c>
      <c r="H29" s="76">
        <v>0</v>
      </c>
      <c r="I29" s="76">
        <v>1361</v>
      </c>
      <c r="J29" s="76">
        <v>1361</v>
      </c>
      <c r="K29" s="116"/>
      <c r="L29" s="77" t="str">
        <f t="shared" si="0"/>
        <v>-</v>
      </c>
      <c r="M29" s="78">
        <f t="shared" si="0"/>
        <v>15.6</v>
      </c>
      <c r="N29" s="79">
        <f t="shared" si="0"/>
        <v>15.6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54272</v>
      </c>
      <c r="D32" s="76">
        <v>1650</v>
      </c>
      <c r="E32" s="76">
        <v>55922</v>
      </c>
      <c r="F32" s="116"/>
      <c r="G32" s="76">
        <v>0</v>
      </c>
      <c r="H32" s="76">
        <v>53701</v>
      </c>
      <c r="I32" s="76">
        <v>688</v>
      </c>
      <c r="J32" s="76">
        <v>54389</v>
      </c>
      <c r="K32" s="116"/>
      <c r="L32" s="77">
        <f t="shared" ref="L32:N36" si="2">IF(C32&gt;0,ROUND(H32/C32*100,1),"-")</f>
        <v>98.9</v>
      </c>
      <c r="M32" s="78">
        <f t="shared" si="2"/>
        <v>41.7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217679</v>
      </c>
      <c r="D35" s="85">
        <f t="shared" si="3"/>
        <v>14097</v>
      </c>
      <c r="E35" s="85">
        <f t="shared" si="3"/>
        <v>231776</v>
      </c>
      <c r="F35" s="119"/>
      <c r="G35" s="85">
        <f t="shared" si="3"/>
        <v>0</v>
      </c>
      <c r="H35" s="85">
        <f t="shared" si="3"/>
        <v>215666</v>
      </c>
      <c r="I35" s="85">
        <f t="shared" si="3"/>
        <v>2731</v>
      </c>
      <c r="J35" s="85">
        <f t="shared" si="3"/>
        <v>218397</v>
      </c>
      <c r="K35" s="119"/>
      <c r="L35" s="86">
        <f t="shared" si="2"/>
        <v>99.1</v>
      </c>
      <c r="M35" s="87">
        <f t="shared" si="2"/>
        <v>19.399999999999999</v>
      </c>
      <c r="N35" s="88">
        <f t="shared" si="2"/>
        <v>94.2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6896381</v>
      </c>
      <c r="D36" s="89">
        <f t="shared" si="4"/>
        <v>739553</v>
      </c>
      <c r="E36" s="89">
        <f t="shared" si="4"/>
        <v>7635934</v>
      </c>
      <c r="F36" s="120"/>
      <c r="G36" s="89">
        <f t="shared" si="4"/>
        <v>0</v>
      </c>
      <c r="H36" s="89">
        <f t="shared" si="4"/>
        <v>6757137</v>
      </c>
      <c r="I36" s="89">
        <f t="shared" si="4"/>
        <v>158883</v>
      </c>
      <c r="J36" s="89">
        <f t="shared" si="4"/>
        <v>6916020</v>
      </c>
      <c r="K36" s="120"/>
      <c r="L36" s="90">
        <f t="shared" si="2"/>
        <v>98</v>
      </c>
      <c r="M36" s="91">
        <f t="shared" si="2"/>
        <v>21.5</v>
      </c>
      <c r="N36" s="92">
        <f t="shared" si="2"/>
        <v>90.6</v>
      </c>
    </row>
    <row r="38" spans="1:14" x14ac:dyDescent="0.15">
      <c r="B38" s="1" t="s">
        <v>390</v>
      </c>
      <c r="C38" s="1">
        <v>6896381</v>
      </c>
      <c r="D38" s="1">
        <v>739553</v>
      </c>
      <c r="E38" s="1">
        <v>7635934</v>
      </c>
      <c r="F38" s="1">
        <v>0</v>
      </c>
      <c r="G38" s="1">
        <v>0</v>
      </c>
      <c r="H38" s="1">
        <v>6757137</v>
      </c>
      <c r="I38" s="1">
        <v>158883</v>
      </c>
      <c r="J38" s="1">
        <v>6916020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381</v>
      </c>
      <c r="D3" s="8" t="s">
        <v>368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318</v>
      </c>
      <c r="D8" s="41" t="s">
        <v>319</v>
      </c>
      <c r="E8" s="41" t="s">
        <v>320</v>
      </c>
      <c r="F8" s="41" t="s">
        <v>321</v>
      </c>
      <c r="G8" s="41" t="s">
        <v>322</v>
      </c>
      <c r="H8" s="41" t="s">
        <v>323</v>
      </c>
      <c r="I8" s="41" t="s">
        <v>324</v>
      </c>
      <c r="J8" s="41" t="s">
        <v>325</v>
      </c>
      <c r="K8" s="41" t="s">
        <v>326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2463631</v>
      </c>
      <c r="D9" s="130">
        <v>201324</v>
      </c>
      <c r="E9" s="130">
        <v>2664955</v>
      </c>
      <c r="F9" s="115"/>
      <c r="G9" s="115"/>
      <c r="H9" s="130">
        <v>2415583</v>
      </c>
      <c r="I9" s="130">
        <v>54003</v>
      </c>
      <c r="J9" s="130">
        <v>2469586</v>
      </c>
      <c r="K9" s="115"/>
      <c r="L9" s="72">
        <f t="shared" ref="L9:N31" si="0">IF(C9&gt;0,ROUND(H9/C9*100,1),"-")</f>
        <v>98</v>
      </c>
      <c r="M9" s="73">
        <f t="shared" si="0"/>
        <v>26.8</v>
      </c>
      <c r="N9" s="74">
        <f t="shared" si="0"/>
        <v>92.7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653043</v>
      </c>
      <c r="D10" s="93">
        <v>100454</v>
      </c>
      <c r="E10" s="93">
        <v>753497</v>
      </c>
      <c r="F10" s="116"/>
      <c r="G10" s="116"/>
      <c r="H10" s="93">
        <v>635999</v>
      </c>
      <c r="I10" s="93">
        <v>23302</v>
      </c>
      <c r="J10" s="93">
        <v>659301</v>
      </c>
      <c r="K10" s="116"/>
      <c r="L10" s="77">
        <f t="shared" si="0"/>
        <v>97.4</v>
      </c>
      <c r="M10" s="78">
        <f t="shared" si="0"/>
        <v>23.2</v>
      </c>
      <c r="N10" s="79">
        <f t="shared" si="0"/>
        <v>87.5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168938</v>
      </c>
      <c r="D11" s="93">
        <v>45493</v>
      </c>
      <c r="E11" s="93">
        <v>214431</v>
      </c>
      <c r="F11" s="116"/>
      <c r="G11" s="116"/>
      <c r="H11" s="93">
        <v>165534</v>
      </c>
      <c r="I11" s="93">
        <v>7667</v>
      </c>
      <c r="J11" s="93">
        <v>173201</v>
      </c>
      <c r="K11" s="116"/>
      <c r="L11" s="77">
        <f t="shared" si="0"/>
        <v>98</v>
      </c>
      <c r="M11" s="78">
        <f t="shared" si="0"/>
        <v>16.899999999999999</v>
      </c>
      <c r="N11" s="79">
        <f t="shared" si="0"/>
        <v>80.8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532287</v>
      </c>
      <c r="D12" s="93">
        <v>28384</v>
      </c>
      <c r="E12" s="93">
        <v>560671</v>
      </c>
      <c r="F12" s="116"/>
      <c r="G12" s="116"/>
      <c r="H12" s="93">
        <v>527534</v>
      </c>
      <c r="I12" s="93">
        <v>6528</v>
      </c>
      <c r="J12" s="93">
        <v>534062</v>
      </c>
      <c r="K12" s="116"/>
      <c r="L12" s="77">
        <f t="shared" si="0"/>
        <v>99.1</v>
      </c>
      <c r="M12" s="78">
        <f t="shared" si="0"/>
        <v>23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356669</v>
      </c>
      <c r="D13" s="93">
        <v>44992</v>
      </c>
      <c r="E13" s="93">
        <v>401661</v>
      </c>
      <c r="F13" s="116"/>
      <c r="G13" s="116"/>
      <c r="H13" s="93">
        <v>346837</v>
      </c>
      <c r="I13" s="93">
        <v>11241</v>
      </c>
      <c r="J13" s="93">
        <v>358078</v>
      </c>
      <c r="K13" s="116"/>
      <c r="L13" s="77">
        <f t="shared" si="0"/>
        <v>97.2</v>
      </c>
      <c r="M13" s="78">
        <f t="shared" si="0"/>
        <v>25</v>
      </c>
      <c r="N13" s="79">
        <f t="shared" si="0"/>
        <v>89.1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250636</v>
      </c>
      <c r="D14" s="93">
        <v>66687</v>
      </c>
      <c r="E14" s="93">
        <v>317323</v>
      </c>
      <c r="F14" s="116"/>
      <c r="G14" s="116"/>
      <c r="H14" s="93">
        <v>237679</v>
      </c>
      <c r="I14" s="93">
        <v>14397</v>
      </c>
      <c r="J14" s="93">
        <v>252076</v>
      </c>
      <c r="K14" s="116"/>
      <c r="L14" s="77">
        <f t="shared" si="0"/>
        <v>94.8</v>
      </c>
      <c r="M14" s="78">
        <f t="shared" si="0"/>
        <v>21.6</v>
      </c>
      <c r="N14" s="79">
        <f t="shared" si="0"/>
        <v>79.400000000000006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870730</v>
      </c>
      <c r="D15" s="93">
        <v>96263</v>
      </c>
      <c r="E15" s="93">
        <v>966993</v>
      </c>
      <c r="F15" s="116"/>
      <c r="G15" s="116"/>
      <c r="H15" s="93">
        <v>852600</v>
      </c>
      <c r="I15" s="93">
        <v>13908</v>
      </c>
      <c r="J15" s="93">
        <v>866508</v>
      </c>
      <c r="K15" s="116"/>
      <c r="L15" s="77">
        <f t="shared" si="0"/>
        <v>97.9</v>
      </c>
      <c r="M15" s="78">
        <f t="shared" si="0"/>
        <v>14.4</v>
      </c>
      <c r="N15" s="79">
        <f t="shared" si="0"/>
        <v>89.6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366603</v>
      </c>
      <c r="D16" s="93">
        <v>39620</v>
      </c>
      <c r="E16" s="93">
        <v>406223</v>
      </c>
      <c r="F16" s="116"/>
      <c r="G16" s="116"/>
      <c r="H16" s="93">
        <v>360205</v>
      </c>
      <c r="I16" s="93">
        <v>5735</v>
      </c>
      <c r="J16" s="93">
        <v>365940</v>
      </c>
      <c r="K16" s="116"/>
      <c r="L16" s="77">
        <f t="shared" si="0"/>
        <v>98.3</v>
      </c>
      <c r="M16" s="78">
        <f t="shared" si="0"/>
        <v>14.5</v>
      </c>
      <c r="N16" s="79">
        <f t="shared" si="0"/>
        <v>90.1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184181</v>
      </c>
      <c r="D17" s="93">
        <v>19558</v>
      </c>
      <c r="E17" s="93">
        <v>203739</v>
      </c>
      <c r="F17" s="116"/>
      <c r="G17" s="116"/>
      <c r="H17" s="93">
        <v>181420</v>
      </c>
      <c r="I17" s="93">
        <v>3808</v>
      </c>
      <c r="J17" s="93">
        <v>185228</v>
      </c>
      <c r="K17" s="116"/>
      <c r="L17" s="77">
        <f>IF(C17&gt;0,ROUND(H17/C17*100,1),"-")</f>
        <v>98.5</v>
      </c>
      <c r="M17" s="78">
        <f>IF(D17&gt;0,ROUND(I17/D17*100,1),"-")</f>
        <v>19.5</v>
      </c>
      <c r="N17" s="79">
        <f>IF(E17&gt;0,ROUND(J17/E17*100,1),"-")</f>
        <v>90.9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89631</v>
      </c>
      <c r="D18" s="93">
        <v>10264</v>
      </c>
      <c r="E18" s="93">
        <v>99895</v>
      </c>
      <c r="F18" s="116"/>
      <c r="G18" s="116"/>
      <c r="H18" s="93">
        <v>87876</v>
      </c>
      <c r="I18" s="93">
        <v>1840</v>
      </c>
      <c r="J18" s="93">
        <v>89716</v>
      </c>
      <c r="K18" s="116"/>
      <c r="L18" s="77">
        <f t="shared" si="0"/>
        <v>98</v>
      </c>
      <c r="M18" s="78">
        <f t="shared" si="0"/>
        <v>17.899999999999999</v>
      </c>
      <c r="N18" s="79">
        <f t="shared" si="0"/>
        <v>89.8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254752</v>
      </c>
      <c r="D19" s="93">
        <v>53369</v>
      </c>
      <c r="E19" s="93">
        <v>308121</v>
      </c>
      <c r="F19" s="116"/>
      <c r="G19" s="116"/>
      <c r="H19" s="93">
        <v>247743</v>
      </c>
      <c r="I19" s="93">
        <v>6339</v>
      </c>
      <c r="J19" s="93">
        <v>254082</v>
      </c>
      <c r="K19" s="116"/>
      <c r="L19" s="77">
        <f t="shared" si="0"/>
        <v>97.2</v>
      </c>
      <c r="M19" s="78">
        <f t="shared" si="0"/>
        <v>11.9</v>
      </c>
      <c r="N19" s="79">
        <f t="shared" si="0"/>
        <v>82.5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81739</v>
      </c>
      <c r="D20" s="93">
        <v>8684</v>
      </c>
      <c r="E20" s="93">
        <v>90423</v>
      </c>
      <c r="F20" s="116"/>
      <c r="G20" s="116"/>
      <c r="H20" s="93">
        <v>80163</v>
      </c>
      <c r="I20" s="93">
        <v>1333</v>
      </c>
      <c r="J20" s="93">
        <v>81496</v>
      </c>
      <c r="K20" s="116"/>
      <c r="L20" s="80">
        <f t="shared" si="0"/>
        <v>98.1</v>
      </c>
      <c r="M20" s="81">
        <f t="shared" si="0"/>
        <v>15.4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220393</v>
      </c>
      <c r="D22" s="94">
        <v>14040</v>
      </c>
      <c r="E22" s="94">
        <v>234433</v>
      </c>
      <c r="F22" s="117"/>
      <c r="G22" s="117"/>
      <c r="H22" s="94">
        <v>217793</v>
      </c>
      <c r="I22" s="94">
        <v>3902</v>
      </c>
      <c r="J22" s="94">
        <v>221695</v>
      </c>
      <c r="K22" s="117"/>
      <c r="L22" s="95">
        <f t="shared" si="0"/>
        <v>98.8</v>
      </c>
      <c r="M22" s="96">
        <f t="shared" si="0"/>
        <v>27.8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6493233</v>
      </c>
      <c r="D23" s="85">
        <f t="shared" ref="D23:J23" si="1">SUM(D9:D22)</f>
        <v>729132</v>
      </c>
      <c r="E23" s="85">
        <f t="shared" si="1"/>
        <v>7222365</v>
      </c>
      <c r="F23" s="118"/>
      <c r="G23" s="118"/>
      <c r="H23" s="85">
        <f t="shared" si="1"/>
        <v>6356966</v>
      </c>
      <c r="I23" s="85">
        <f t="shared" si="1"/>
        <v>154003</v>
      </c>
      <c r="J23" s="85">
        <f t="shared" si="1"/>
        <v>6510969</v>
      </c>
      <c r="K23" s="118"/>
      <c r="L23" s="86">
        <f t="shared" si="0"/>
        <v>97.9</v>
      </c>
      <c r="M23" s="87">
        <f t="shared" si="0"/>
        <v>21.1</v>
      </c>
      <c r="N23" s="88">
        <f t="shared" si="0"/>
        <v>90.2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98599</v>
      </c>
      <c r="D24" s="71">
        <v>2888</v>
      </c>
      <c r="E24" s="71">
        <v>101487</v>
      </c>
      <c r="F24" s="115"/>
      <c r="G24" s="115"/>
      <c r="H24" s="71">
        <v>97505</v>
      </c>
      <c r="I24" s="71">
        <v>523</v>
      </c>
      <c r="J24" s="71">
        <v>98028</v>
      </c>
      <c r="K24" s="115"/>
      <c r="L24" s="72">
        <f t="shared" si="0"/>
        <v>98.9</v>
      </c>
      <c r="M24" s="73">
        <f t="shared" si="0"/>
        <v>18.100000000000001</v>
      </c>
      <c r="N24" s="74">
        <f t="shared" si="0"/>
        <v>96.6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145593</v>
      </c>
      <c r="D28" s="76">
        <v>781</v>
      </c>
      <c r="E28" s="76">
        <v>146374</v>
      </c>
      <c r="F28" s="116"/>
      <c r="G28" s="116"/>
      <c r="H28" s="76">
        <v>145212</v>
      </c>
      <c r="I28" s="76">
        <v>154</v>
      </c>
      <c r="J28" s="76">
        <v>145366</v>
      </c>
      <c r="K28" s="116"/>
      <c r="L28" s="77">
        <f t="shared" si="0"/>
        <v>99.7</v>
      </c>
      <c r="M28" s="78">
        <f t="shared" si="0"/>
        <v>19.7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6779</v>
      </c>
      <c r="E29" s="76">
        <v>6779</v>
      </c>
      <c r="F29" s="116"/>
      <c r="G29" s="116"/>
      <c r="H29" s="76">
        <v>0</v>
      </c>
      <c r="I29" s="76">
        <v>1060</v>
      </c>
      <c r="J29" s="76">
        <v>1060</v>
      </c>
      <c r="K29" s="116"/>
      <c r="L29" s="77" t="str">
        <f t="shared" si="0"/>
        <v>-</v>
      </c>
      <c r="M29" s="78">
        <f t="shared" si="0"/>
        <v>15.6</v>
      </c>
      <c r="N29" s="79">
        <f t="shared" si="0"/>
        <v>15.6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66199</v>
      </c>
      <c r="D32" s="76">
        <v>2013</v>
      </c>
      <c r="E32" s="76">
        <v>68212</v>
      </c>
      <c r="F32" s="116"/>
      <c r="G32" s="116"/>
      <c r="H32" s="76">
        <v>65503</v>
      </c>
      <c r="I32" s="76">
        <v>839</v>
      </c>
      <c r="J32" s="76">
        <v>66342</v>
      </c>
      <c r="K32" s="116"/>
      <c r="L32" s="77">
        <f t="shared" ref="L32:N36" si="2">IF(C32&gt;0,ROUND(H32/C32*100,1),"-")</f>
        <v>98.9</v>
      </c>
      <c r="M32" s="78">
        <f t="shared" si="2"/>
        <v>41.7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310391</v>
      </c>
      <c r="D35" s="85">
        <f t="shared" si="3"/>
        <v>12461</v>
      </c>
      <c r="E35" s="85">
        <f t="shared" si="3"/>
        <v>322852</v>
      </c>
      <c r="F35" s="119"/>
      <c r="G35" s="119"/>
      <c r="H35" s="85">
        <f t="shared" si="3"/>
        <v>308220</v>
      </c>
      <c r="I35" s="85">
        <f t="shared" si="3"/>
        <v>2576</v>
      </c>
      <c r="J35" s="85">
        <f t="shared" si="3"/>
        <v>310796</v>
      </c>
      <c r="K35" s="119"/>
      <c r="L35" s="86">
        <f t="shared" si="2"/>
        <v>99.3</v>
      </c>
      <c r="M35" s="87">
        <f t="shared" si="2"/>
        <v>20.7</v>
      </c>
      <c r="N35" s="88">
        <f t="shared" si="2"/>
        <v>96.3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6803624</v>
      </c>
      <c r="D36" s="89">
        <f t="shared" si="4"/>
        <v>741593</v>
      </c>
      <c r="E36" s="89">
        <f t="shared" si="4"/>
        <v>7545217</v>
      </c>
      <c r="F36" s="120"/>
      <c r="G36" s="120"/>
      <c r="H36" s="89">
        <f t="shared" si="4"/>
        <v>6665186</v>
      </c>
      <c r="I36" s="89">
        <f t="shared" si="4"/>
        <v>156579</v>
      </c>
      <c r="J36" s="89">
        <f t="shared" si="4"/>
        <v>6821765</v>
      </c>
      <c r="K36" s="120"/>
      <c r="L36" s="90">
        <f t="shared" si="2"/>
        <v>98</v>
      </c>
      <c r="M36" s="91">
        <f t="shared" si="2"/>
        <v>21.1</v>
      </c>
      <c r="N36" s="92">
        <f t="shared" si="2"/>
        <v>90.4</v>
      </c>
    </row>
    <row r="38" spans="1:14" x14ac:dyDescent="0.15">
      <c r="B38" s="1" t="s">
        <v>390</v>
      </c>
      <c r="C38" s="1">
        <v>6803624</v>
      </c>
      <c r="D38" s="1">
        <v>741593</v>
      </c>
      <c r="E38" s="1">
        <v>7545217</v>
      </c>
      <c r="F38" s="1">
        <v>0</v>
      </c>
      <c r="G38" s="1">
        <v>0</v>
      </c>
      <c r="H38" s="1">
        <v>6665186</v>
      </c>
      <c r="I38" s="1">
        <v>156579</v>
      </c>
      <c r="J38" s="1">
        <v>6821765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186</v>
      </c>
      <c r="D3" s="8" t="s">
        <v>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62</v>
      </c>
      <c r="D8" s="41" t="s">
        <v>63</v>
      </c>
      <c r="E8" s="41" t="s">
        <v>64</v>
      </c>
      <c r="F8" s="41" t="s">
        <v>65</v>
      </c>
      <c r="G8" s="41" t="s">
        <v>66</v>
      </c>
      <c r="H8" s="41" t="s">
        <v>67</v>
      </c>
      <c r="I8" s="41" t="s">
        <v>68</v>
      </c>
      <c r="J8" s="41" t="s">
        <v>69</v>
      </c>
      <c r="K8" s="41" t="s">
        <v>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43870073</v>
      </c>
      <c r="D9" s="126">
        <v>2471567</v>
      </c>
      <c r="E9" s="126">
        <v>46341640</v>
      </c>
      <c r="F9" s="126">
        <v>2163379</v>
      </c>
      <c r="G9" s="115"/>
      <c r="H9" s="126">
        <v>43383634</v>
      </c>
      <c r="I9" s="126">
        <v>537507</v>
      </c>
      <c r="J9" s="126">
        <v>43921141</v>
      </c>
      <c r="K9" s="126">
        <v>2156889</v>
      </c>
      <c r="L9" s="72">
        <f t="shared" ref="L9:N31" si="0">IF(C9&gt;0,ROUND(H9/C9*100,1),"-")</f>
        <v>98.9</v>
      </c>
      <c r="M9" s="73">
        <f t="shared" si="0"/>
        <v>21.7</v>
      </c>
      <c r="N9" s="74">
        <f t="shared" si="0"/>
        <v>94.8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8362730</v>
      </c>
      <c r="D10" s="128">
        <v>805390</v>
      </c>
      <c r="E10" s="128">
        <v>9168120</v>
      </c>
      <c r="F10" s="128">
        <v>235567</v>
      </c>
      <c r="G10" s="116"/>
      <c r="H10" s="128">
        <v>8232581</v>
      </c>
      <c r="I10" s="128">
        <v>159952</v>
      </c>
      <c r="J10" s="128">
        <v>8392533</v>
      </c>
      <c r="K10" s="128">
        <v>234154</v>
      </c>
      <c r="L10" s="77">
        <f t="shared" si="0"/>
        <v>98.4</v>
      </c>
      <c r="M10" s="78">
        <f t="shared" si="0"/>
        <v>19.899999999999999</v>
      </c>
      <c r="N10" s="79">
        <f t="shared" si="0"/>
        <v>91.5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9480281</v>
      </c>
      <c r="D11" s="128">
        <v>716646</v>
      </c>
      <c r="E11" s="128">
        <v>10196927</v>
      </c>
      <c r="F11" s="128">
        <v>342063</v>
      </c>
      <c r="G11" s="116"/>
      <c r="H11" s="128">
        <v>9349821</v>
      </c>
      <c r="I11" s="128">
        <v>137489</v>
      </c>
      <c r="J11" s="128">
        <v>9487310</v>
      </c>
      <c r="K11" s="128">
        <v>340770</v>
      </c>
      <c r="L11" s="77">
        <f t="shared" si="0"/>
        <v>98.6</v>
      </c>
      <c r="M11" s="78">
        <f t="shared" si="0"/>
        <v>19.2</v>
      </c>
      <c r="N11" s="79">
        <f t="shared" si="0"/>
        <v>93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7090370</v>
      </c>
      <c r="D12" s="128">
        <v>304739</v>
      </c>
      <c r="E12" s="128">
        <v>7395109</v>
      </c>
      <c r="F12" s="128">
        <v>274480</v>
      </c>
      <c r="G12" s="116"/>
      <c r="H12" s="128">
        <v>7022779</v>
      </c>
      <c r="I12" s="128">
        <v>79689</v>
      </c>
      <c r="J12" s="128">
        <v>7102468</v>
      </c>
      <c r="K12" s="128">
        <v>273565</v>
      </c>
      <c r="L12" s="77">
        <f t="shared" si="0"/>
        <v>99</v>
      </c>
      <c r="M12" s="78">
        <f t="shared" si="0"/>
        <v>26.1</v>
      </c>
      <c r="N12" s="79">
        <f t="shared" si="0"/>
        <v>96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5826696</v>
      </c>
      <c r="D13" s="128">
        <v>425031</v>
      </c>
      <c r="E13" s="128">
        <v>6251727</v>
      </c>
      <c r="F13" s="128">
        <v>210747</v>
      </c>
      <c r="G13" s="116"/>
      <c r="H13" s="128">
        <v>5739311</v>
      </c>
      <c r="I13" s="128">
        <v>134372</v>
      </c>
      <c r="J13" s="128">
        <v>5873683</v>
      </c>
      <c r="K13" s="128">
        <v>209061</v>
      </c>
      <c r="L13" s="77">
        <f t="shared" si="0"/>
        <v>98.5</v>
      </c>
      <c r="M13" s="78">
        <f t="shared" si="0"/>
        <v>31.6</v>
      </c>
      <c r="N13" s="79">
        <f t="shared" si="0"/>
        <v>94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4351481</v>
      </c>
      <c r="D14" s="128">
        <v>366649</v>
      </c>
      <c r="E14" s="128">
        <v>4718130</v>
      </c>
      <c r="F14" s="128">
        <v>125119</v>
      </c>
      <c r="G14" s="116"/>
      <c r="H14" s="128">
        <v>4259556</v>
      </c>
      <c r="I14" s="128">
        <v>147421</v>
      </c>
      <c r="J14" s="128">
        <v>4406977</v>
      </c>
      <c r="K14" s="128">
        <v>124118</v>
      </c>
      <c r="L14" s="77">
        <f t="shared" si="0"/>
        <v>97.9</v>
      </c>
      <c r="M14" s="78">
        <f t="shared" si="0"/>
        <v>40.200000000000003</v>
      </c>
      <c r="N14" s="79">
        <f t="shared" si="0"/>
        <v>93.4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12800058</v>
      </c>
      <c r="D15" s="128">
        <v>1094376</v>
      </c>
      <c r="E15" s="128">
        <v>13894434</v>
      </c>
      <c r="F15" s="128">
        <v>767799</v>
      </c>
      <c r="G15" s="116"/>
      <c r="H15" s="128">
        <v>12597351</v>
      </c>
      <c r="I15" s="128">
        <v>208228</v>
      </c>
      <c r="J15" s="128">
        <v>12805579</v>
      </c>
      <c r="K15" s="128">
        <v>766263</v>
      </c>
      <c r="L15" s="77">
        <f t="shared" si="0"/>
        <v>98.4</v>
      </c>
      <c r="M15" s="78">
        <f t="shared" si="0"/>
        <v>19</v>
      </c>
      <c r="N15" s="79">
        <f t="shared" si="0"/>
        <v>92.2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4869057</v>
      </c>
      <c r="D16" s="128">
        <v>396267</v>
      </c>
      <c r="E16" s="128">
        <v>5265324</v>
      </c>
      <c r="F16" s="128">
        <v>200236</v>
      </c>
      <c r="G16" s="116"/>
      <c r="H16" s="128">
        <v>4800931</v>
      </c>
      <c r="I16" s="128">
        <v>64326</v>
      </c>
      <c r="J16" s="128">
        <v>4865257</v>
      </c>
      <c r="K16" s="128">
        <v>199435</v>
      </c>
      <c r="L16" s="77">
        <f t="shared" si="0"/>
        <v>98.6</v>
      </c>
      <c r="M16" s="78">
        <f t="shared" si="0"/>
        <v>16.2</v>
      </c>
      <c r="N16" s="79">
        <f t="shared" si="0"/>
        <v>92.4</v>
      </c>
    </row>
    <row r="17" spans="1:14" s="21" customFormat="1" ht="24.95" customHeight="1" x14ac:dyDescent="0.2">
      <c r="A17" s="46">
        <v>9</v>
      </c>
      <c r="B17" s="47" t="s">
        <v>209</v>
      </c>
      <c r="C17" s="128">
        <v>4268052</v>
      </c>
      <c r="D17" s="128">
        <v>201489</v>
      </c>
      <c r="E17" s="128">
        <v>4469541</v>
      </c>
      <c r="F17" s="128">
        <v>124727</v>
      </c>
      <c r="G17" s="116"/>
      <c r="H17" s="128">
        <v>4228788</v>
      </c>
      <c r="I17" s="128">
        <v>61971</v>
      </c>
      <c r="J17" s="128">
        <v>4290759</v>
      </c>
      <c r="K17" s="128">
        <v>124727</v>
      </c>
      <c r="L17" s="77">
        <f>IF(C17&gt;0,ROUND(H17/C17*100,1),"-")</f>
        <v>99.1</v>
      </c>
      <c r="M17" s="78">
        <f>IF(D17&gt;0,ROUND(I17/D17*100,1),"-")</f>
        <v>30.8</v>
      </c>
      <c r="N17" s="79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206</v>
      </c>
      <c r="C18" s="128">
        <v>1834838</v>
      </c>
      <c r="D18" s="128">
        <v>159374</v>
      </c>
      <c r="E18" s="128">
        <v>1994212</v>
      </c>
      <c r="F18" s="128">
        <v>61500</v>
      </c>
      <c r="G18" s="116"/>
      <c r="H18" s="128">
        <v>1809686</v>
      </c>
      <c r="I18" s="128">
        <v>39552</v>
      </c>
      <c r="J18" s="128">
        <v>1849238</v>
      </c>
      <c r="K18" s="128">
        <v>61346</v>
      </c>
      <c r="L18" s="77">
        <f t="shared" si="0"/>
        <v>98.6</v>
      </c>
      <c r="M18" s="78">
        <f t="shared" si="0"/>
        <v>24.8</v>
      </c>
      <c r="N18" s="79">
        <f t="shared" si="0"/>
        <v>92.7</v>
      </c>
    </row>
    <row r="19" spans="1:14" s="21" customFormat="1" ht="24.95" customHeight="1" x14ac:dyDescent="0.2">
      <c r="A19" s="46">
        <v>11</v>
      </c>
      <c r="B19" s="47" t="s">
        <v>207</v>
      </c>
      <c r="C19" s="128">
        <v>7533030</v>
      </c>
      <c r="D19" s="128">
        <v>606717</v>
      </c>
      <c r="E19" s="128">
        <v>8139747</v>
      </c>
      <c r="F19" s="128">
        <v>322074</v>
      </c>
      <c r="G19" s="116"/>
      <c r="H19" s="128">
        <v>7421072</v>
      </c>
      <c r="I19" s="128">
        <v>127408</v>
      </c>
      <c r="J19" s="128">
        <v>7548480</v>
      </c>
      <c r="K19" s="128">
        <v>320786</v>
      </c>
      <c r="L19" s="77">
        <f t="shared" si="0"/>
        <v>98.5</v>
      </c>
      <c r="M19" s="78">
        <f t="shared" si="0"/>
        <v>21</v>
      </c>
      <c r="N19" s="79">
        <f t="shared" si="0"/>
        <v>92.7</v>
      </c>
    </row>
    <row r="20" spans="1:14" s="21" customFormat="1" ht="24.95" customHeight="1" x14ac:dyDescent="0.2">
      <c r="A20" s="48">
        <v>12</v>
      </c>
      <c r="B20" s="49" t="s">
        <v>208</v>
      </c>
      <c r="C20" s="128">
        <v>2612579</v>
      </c>
      <c r="D20" s="128">
        <v>147240</v>
      </c>
      <c r="E20" s="128">
        <v>2759819</v>
      </c>
      <c r="F20" s="128">
        <v>87360</v>
      </c>
      <c r="G20" s="116"/>
      <c r="H20" s="128">
        <v>2582113</v>
      </c>
      <c r="I20" s="128">
        <v>41637</v>
      </c>
      <c r="J20" s="128">
        <v>2623750</v>
      </c>
      <c r="K20" s="128">
        <v>87171</v>
      </c>
      <c r="L20" s="80">
        <f t="shared" si="0"/>
        <v>98.8</v>
      </c>
      <c r="M20" s="81">
        <f t="shared" si="0"/>
        <v>28.3</v>
      </c>
      <c r="N20" s="82">
        <f t="shared" si="0"/>
        <v>95.1</v>
      </c>
    </row>
    <row r="21" spans="1:14" s="21" customFormat="1" ht="24.95" customHeight="1" x14ac:dyDescent="0.2">
      <c r="A21" s="46">
        <v>13</v>
      </c>
      <c r="B21" s="47" t="s">
        <v>339</v>
      </c>
      <c r="C21" s="128">
        <v>1362152</v>
      </c>
      <c r="D21" s="128">
        <v>76755</v>
      </c>
      <c r="E21" s="128">
        <v>1438907</v>
      </c>
      <c r="F21" s="128">
        <v>49099</v>
      </c>
      <c r="G21" s="116"/>
      <c r="H21" s="128">
        <v>1351874</v>
      </c>
      <c r="I21" s="128">
        <v>21432</v>
      </c>
      <c r="J21" s="128">
        <v>1373306</v>
      </c>
      <c r="K21" s="128">
        <v>48975</v>
      </c>
      <c r="L21" s="80">
        <f t="shared" ref="L21:N22" si="1">IF(C21&gt;0,ROUND(H21/C21*100,1),"-")</f>
        <v>99.2</v>
      </c>
      <c r="M21" s="81">
        <f t="shared" si="1"/>
        <v>27.9</v>
      </c>
      <c r="N21" s="82">
        <f t="shared" si="1"/>
        <v>95.4</v>
      </c>
    </row>
    <row r="22" spans="1:14" s="21" customFormat="1" ht="24.95" customHeight="1" x14ac:dyDescent="0.2">
      <c r="A22" s="46">
        <v>14</v>
      </c>
      <c r="B22" s="50" t="s">
        <v>340</v>
      </c>
      <c r="C22" s="131">
        <v>4451517</v>
      </c>
      <c r="D22" s="131">
        <v>171806</v>
      </c>
      <c r="E22" s="131">
        <v>4623323</v>
      </c>
      <c r="F22" s="131">
        <v>115458</v>
      </c>
      <c r="G22" s="117"/>
      <c r="H22" s="131">
        <v>4424237</v>
      </c>
      <c r="I22" s="131">
        <v>52364</v>
      </c>
      <c r="J22" s="131">
        <v>4476601</v>
      </c>
      <c r="K22" s="131">
        <v>115112</v>
      </c>
      <c r="L22" s="80">
        <f t="shared" si="1"/>
        <v>99.4</v>
      </c>
      <c r="M22" s="81">
        <f t="shared" si="1"/>
        <v>30.5</v>
      </c>
      <c r="N22" s="82">
        <f t="shared" si="1"/>
        <v>96.8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118712914</v>
      </c>
      <c r="D23" s="85">
        <f t="shared" ref="D23:K23" si="2">SUM(D9:D22)</f>
        <v>7944046</v>
      </c>
      <c r="E23" s="85">
        <f t="shared" si="2"/>
        <v>126656960</v>
      </c>
      <c r="F23" s="85">
        <f t="shared" si="2"/>
        <v>5079608</v>
      </c>
      <c r="G23" s="118"/>
      <c r="H23" s="85">
        <f t="shared" si="2"/>
        <v>117203734</v>
      </c>
      <c r="I23" s="85">
        <f t="shared" si="2"/>
        <v>1813348</v>
      </c>
      <c r="J23" s="85">
        <f t="shared" si="2"/>
        <v>119017082</v>
      </c>
      <c r="K23" s="85">
        <f t="shared" si="2"/>
        <v>5062372</v>
      </c>
      <c r="L23" s="86">
        <f t="shared" si="0"/>
        <v>98.7</v>
      </c>
      <c r="M23" s="87">
        <f t="shared" si="0"/>
        <v>22.8</v>
      </c>
      <c r="N23" s="88">
        <f t="shared" si="0"/>
        <v>94</v>
      </c>
    </row>
    <row r="24" spans="1:14" s="21" customFormat="1" ht="24.95" customHeight="1" x14ac:dyDescent="0.2">
      <c r="A24" s="44">
        <v>15</v>
      </c>
      <c r="B24" s="45" t="s">
        <v>41</v>
      </c>
      <c r="C24" s="126">
        <v>4063730</v>
      </c>
      <c r="D24" s="126">
        <v>82817</v>
      </c>
      <c r="E24" s="126">
        <v>4146547</v>
      </c>
      <c r="F24" s="126">
        <v>430278</v>
      </c>
      <c r="G24" s="115"/>
      <c r="H24" s="126">
        <v>4039680</v>
      </c>
      <c r="I24" s="126">
        <v>24953</v>
      </c>
      <c r="J24" s="126">
        <v>4064633</v>
      </c>
      <c r="K24" s="126">
        <v>430093</v>
      </c>
      <c r="L24" s="72">
        <f t="shared" si="0"/>
        <v>99.4</v>
      </c>
      <c r="M24" s="73">
        <f t="shared" si="0"/>
        <v>30.1</v>
      </c>
      <c r="N24" s="74">
        <f t="shared" si="0"/>
        <v>98</v>
      </c>
    </row>
    <row r="25" spans="1:14" s="21" customFormat="1" ht="24.95" customHeight="1" x14ac:dyDescent="0.2">
      <c r="A25" s="46">
        <v>16</v>
      </c>
      <c r="B25" s="47" t="s">
        <v>388</v>
      </c>
      <c r="C25" s="128">
        <v>1091177</v>
      </c>
      <c r="D25" s="128">
        <v>89437</v>
      </c>
      <c r="E25" s="128">
        <v>1180614</v>
      </c>
      <c r="F25" s="128">
        <v>22966</v>
      </c>
      <c r="G25" s="116"/>
      <c r="H25" s="128">
        <v>1075865</v>
      </c>
      <c r="I25" s="128">
        <v>22638</v>
      </c>
      <c r="J25" s="128">
        <v>1098503</v>
      </c>
      <c r="K25" s="128">
        <v>22775</v>
      </c>
      <c r="L25" s="77">
        <f t="shared" si="0"/>
        <v>98.6</v>
      </c>
      <c r="M25" s="78">
        <f t="shared" si="0"/>
        <v>25.3</v>
      </c>
      <c r="N25" s="79">
        <f t="shared" si="0"/>
        <v>93</v>
      </c>
    </row>
    <row r="26" spans="1:14" s="21" customFormat="1" ht="24.95" customHeight="1" x14ac:dyDescent="0.2">
      <c r="A26" s="46">
        <v>17</v>
      </c>
      <c r="B26" s="47" t="s">
        <v>42</v>
      </c>
      <c r="C26" s="128">
        <v>582150</v>
      </c>
      <c r="D26" s="128">
        <v>29115</v>
      </c>
      <c r="E26" s="128">
        <v>611265</v>
      </c>
      <c r="F26" s="128">
        <v>8025</v>
      </c>
      <c r="G26" s="116"/>
      <c r="H26" s="128">
        <v>575019</v>
      </c>
      <c r="I26" s="128">
        <v>7431</v>
      </c>
      <c r="J26" s="128">
        <v>582450</v>
      </c>
      <c r="K26" s="128">
        <v>8009</v>
      </c>
      <c r="L26" s="77">
        <f t="shared" si="0"/>
        <v>98.8</v>
      </c>
      <c r="M26" s="78">
        <f t="shared" si="0"/>
        <v>25.5</v>
      </c>
      <c r="N26" s="79">
        <f t="shared" si="0"/>
        <v>95.3</v>
      </c>
    </row>
    <row r="27" spans="1:14" s="21" customFormat="1" ht="24.95" customHeight="1" x14ac:dyDescent="0.2">
      <c r="A27" s="46">
        <v>18</v>
      </c>
      <c r="B27" s="47" t="s">
        <v>43</v>
      </c>
      <c r="C27" s="128">
        <v>1095067</v>
      </c>
      <c r="D27" s="128">
        <v>40405</v>
      </c>
      <c r="E27" s="128">
        <v>1135472</v>
      </c>
      <c r="F27" s="128">
        <v>102463</v>
      </c>
      <c r="G27" s="116"/>
      <c r="H27" s="128">
        <v>1088962</v>
      </c>
      <c r="I27" s="128">
        <v>5822</v>
      </c>
      <c r="J27" s="128">
        <v>1094784</v>
      </c>
      <c r="K27" s="128">
        <v>102463</v>
      </c>
      <c r="L27" s="77">
        <f t="shared" si="0"/>
        <v>99.4</v>
      </c>
      <c r="M27" s="78">
        <f t="shared" si="0"/>
        <v>14.4</v>
      </c>
      <c r="N27" s="79">
        <f t="shared" si="0"/>
        <v>96.4</v>
      </c>
    </row>
    <row r="28" spans="1:14" s="21" customFormat="1" ht="24.95" customHeight="1" x14ac:dyDescent="0.2">
      <c r="A28" s="46">
        <v>19</v>
      </c>
      <c r="B28" s="47" t="s">
        <v>44</v>
      </c>
      <c r="C28" s="128">
        <v>1204057</v>
      </c>
      <c r="D28" s="128">
        <v>66994</v>
      </c>
      <c r="E28" s="128">
        <v>1271051</v>
      </c>
      <c r="F28" s="128">
        <v>77922</v>
      </c>
      <c r="G28" s="116"/>
      <c r="H28" s="128">
        <v>1189396</v>
      </c>
      <c r="I28" s="128">
        <v>11158</v>
      </c>
      <c r="J28" s="128">
        <v>1200554</v>
      </c>
      <c r="K28" s="128">
        <v>77766</v>
      </c>
      <c r="L28" s="77">
        <f t="shared" si="0"/>
        <v>98.8</v>
      </c>
      <c r="M28" s="78">
        <f t="shared" si="0"/>
        <v>16.7</v>
      </c>
      <c r="N28" s="79">
        <f t="shared" si="0"/>
        <v>94.5</v>
      </c>
    </row>
    <row r="29" spans="1:14" s="21" customFormat="1" ht="24.95" customHeight="1" x14ac:dyDescent="0.2">
      <c r="A29" s="46">
        <v>20</v>
      </c>
      <c r="B29" s="47" t="s">
        <v>45</v>
      </c>
      <c r="C29" s="128">
        <v>2282449</v>
      </c>
      <c r="D29" s="128">
        <v>136046</v>
      </c>
      <c r="E29" s="128">
        <v>2418495</v>
      </c>
      <c r="F29" s="128">
        <v>55034</v>
      </c>
      <c r="G29" s="116"/>
      <c r="H29" s="128">
        <v>2257968</v>
      </c>
      <c r="I29" s="128">
        <v>33691</v>
      </c>
      <c r="J29" s="128">
        <v>2291659</v>
      </c>
      <c r="K29" s="128">
        <v>54648</v>
      </c>
      <c r="L29" s="77">
        <f t="shared" si="0"/>
        <v>98.9</v>
      </c>
      <c r="M29" s="78">
        <f t="shared" si="0"/>
        <v>24.8</v>
      </c>
      <c r="N29" s="79">
        <f t="shared" si="0"/>
        <v>94.8</v>
      </c>
    </row>
    <row r="30" spans="1:14" s="21" customFormat="1" ht="24.95" customHeight="1" x14ac:dyDescent="0.2">
      <c r="A30" s="46">
        <v>21</v>
      </c>
      <c r="B30" s="47" t="s">
        <v>46</v>
      </c>
      <c r="C30" s="128">
        <v>1807283</v>
      </c>
      <c r="D30" s="128">
        <v>53165</v>
      </c>
      <c r="E30" s="128">
        <v>1860448</v>
      </c>
      <c r="F30" s="128">
        <v>73801</v>
      </c>
      <c r="G30" s="116"/>
      <c r="H30" s="128">
        <v>1798728</v>
      </c>
      <c r="I30" s="128">
        <v>15234</v>
      </c>
      <c r="J30" s="128">
        <v>1813962</v>
      </c>
      <c r="K30" s="128">
        <v>73654</v>
      </c>
      <c r="L30" s="77">
        <f t="shared" si="0"/>
        <v>99.5</v>
      </c>
      <c r="M30" s="78">
        <f t="shared" si="0"/>
        <v>28.7</v>
      </c>
      <c r="N30" s="79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28">
        <v>542035</v>
      </c>
      <c r="D31" s="128">
        <v>25917</v>
      </c>
      <c r="E31" s="128">
        <v>567952</v>
      </c>
      <c r="F31" s="128">
        <v>16418</v>
      </c>
      <c r="G31" s="116"/>
      <c r="H31" s="128">
        <v>535536</v>
      </c>
      <c r="I31" s="128">
        <v>7941</v>
      </c>
      <c r="J31" s="128">
        <v>543477</v>
      </c>
      <c r="K31" s="128">
        <v>16386</v>
      </c>
      <c r="L31" s="77">
        <f t="shared" si="0"/>
        <v>98.8</v>
      </c>
      <c r="M31" s="78">
        <f t="shared" si="0"/>
        <v>30.6</v>
      </c>
      <c r="N31" s="79">
        <f t="shared" si="0"/>
        <v>95.7</v>
      </c>
    </row>
    <row r="32" spans="1:14" s="21" customFormat="1" ht="24.95" customHeight="1" x14ac:dyDescent="0.2">
      <c r="A32" s="46">
        <v>23</v>
      </c>
      <c r="B32" s="47" t="s">
        <v>48</v>
      </c>
      <c r="C32" s="128">
        <v>1904830</v>
      </c>
      <c r="D32" s="128">
        <v>63381</v>
      </c>
      <c r="E32" s="128">
        <v>1968211</v>
      </c>
      <c r="F32" s="128">
        <v>35208</v>
      </c>
      <c r="G32" s="116"/>
      <c r="H32" s="128">
        <v>1886314</v>
      </c>
      <c r="I32" s="128">
        <v>22044</v>
      </c>
      <c r="J32" s="128">
        <v>1908358</v>
      </c>
      <c r="K32" s="128">
        <v>35109</v>
      </c>
      <c r="L32" s="77">
        <f t="shared" ref="L32:N36" si="3">IF(C32&gt;0,ROUND(H32/C32*100,1),"-")</f>
        <v>99</v>
      </c>
      <c r="M32" s="78">
        <f t="shared" si="3"/>
        <v>34.799999999999997</v>
      </c>
      <c r="N32" s="79">
        <f t="shared" si="3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128">
        <v>1308407</v>
      </c>
      <c r="D33" s="128">
        <v>146303</v>
      </c>
      <c r="E33" s="128">
        <v>1454710</v>
      </c>
      <c r="F33" s="128">
        <v>29464</v>
      </c>
      <c r="G33" s="116"/>
      <c r="H33" s="128">
        <v>1278377</v>
      </c>
      <c r="I33" s="128">
        <v>34029</v>
      </c>
      <c r="J33" s="128">
        <v>1312406</v>
      </c>
      <c r="K33" s="128">
        <v>29435</v>
      </c>
      <c r="L33" s="77">
        <f t="shared" si="3"/>
        <v>97.7</v>
      </c>
      <c r="M33" s="78">
        <f t="shared" si="3"/>
        <v>23.3</v>
      </c>
      <c r="N33" s="79">
        <f t="shared" si="3"/>
        <v>90.2</v>
      </c>
    </row>
    <row r="34" spans="1:14" s="21" customFormat="1" ht="24.95" customHeight="1" x14ac:dyDescent="0.2">
      <c r="A34" s="46">
        <v>25</v>
      </c>
      <c r="B34" s="51" t="s">
        <v>341</v>
      </c>
      <c r="C34" s="128">
        <v>783141</v>
      </c>
      <c r="D34" s="128">
        <v>53488</v>
      </c>
      <c r="E34" s="128">
        <v>836629</v>
      </c>
      <c r="F34" s="128">
        <v>109287</v>
      </c>
      <c r="G34" s="116"/>
      <c r="H34" s="128">
        <v>771479</v>
      </c>
      <c r="I34" s="128">
        <v>14889</v>
      </c>
      <c r="J34" s="128">
        <v>786368</v>
      </c>
      <c r="K34" s="128">
        <v>109210</v>
      </c>
      <c r="L34" s="77">
        <f t="shared" si="3"/>
        <v>98.5</v>
      </c>
      <c r="M34" s="78">
        <f t="shared" si="3"/>
        <v>27.8</v>
      </c>
      <c r="N34" s="79">
        <f t="shared" si="3"/>
        <v>94</v>
      </c>
    </row>
    <row r="35" spans="1:14" s="21" customFormat="1" ht="24.95" customHeight="1" x14ac:dyDescent="0.2">
      <c r="A35" s="58"/>
      <c r="B35" s="59" t="s">
        <v>344</v>
      </c>
      <c r="C35" s="114">
        <f t="shared" ref="C35:K35" si="4">SUM(C24:C34)</f>
        <v>16664326</v>
      </c>
      <c r="D35" s="114">
        <f t="shared" si="4"/>
        <v>787068</v>
      </c>
      <c r="E35" s="114">
        <f t="shared" si="4"/>
        <v>17451394</v>
      </c>
      <c r="F35" s="114">
        <f t="shared" si="4"/>
        <v>960866</v>
      </c>
      <c r="G35" s="119"/>
      <c r="H35" s="114">
        <f t="shared" si="4"/>
        <v>16497324</v>
      </c>
      <c r="I35" s="114">
        <f t="shared" si="4"/>
        <v>199830</v>
      </c>
      <c r="J35" s="114">
        <f t="shared" si="4"/>
        <v>16697154</v>
      </c>
      <c r="K35" s="114">
        <f t="shared" si="4"/>
        <v>959548</v>
      </c>
      <c r="L35" s="86">
        <f t="shared" si="3"/>
        <v>99</v>
      </c>
      <c r="M35" s="87">
        <f t="shared" si="3"/>
        <v>25.4</v>
      </c>
      <c r="N35" s="88">
        <f t="shared" si="3"/>
        <v>95.7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C23+C35</f>
        <v>135377240</v>
      </c>
      <c r="D36" s="89">
        <f t="shared" si="5"/>
        <v>8731114</v>
      </c>
      <c r="E36" s="89">
        <f t="shared" si="5"/>
        <v>144108354</v>
      </c>
      <c r="F36" s="89">
        <f t="shared" si="5"/>
        <v>6040474</v>
      </c>
      <c r="G36" s="120"/>
      <c r="H36" s="89">
        <f t="shared" si="5"/>
        <v>133701058</v>
      </c>
      <c r="I36" s="89">
        <f t="shared" si="5"/>
        <v>2013178</v>
      </c>
      <c r="J36" s="89">
        <f t="shared" si="5"/>
        <v>135714236</v>
      </c>
      <c r="K36" s="89">
        <f t="shared" si="5"/>
        <v>6021920</v>
      </c>
      <c r="L36" s="90">
        <f t="shared" si="3"/>
        <v>98.8</v>
      </c>
      <c r="M36" s="91">
        <f t="shared" si="3"/>
        <v>23.1</v>
      </c>
      <c r="N36" s="92">
        <f t="shared" si="3"/>
        <v>94.2</v>
      </c>
    </row>
    <row r="38" spans="1:14" x14ac:dyDescent="0.15">
      <c r="B38" s="1" t="s">
        <v>391</v>
      </c>
      <c r="C38" s="1">
        <v>135377240</v>
      </c>
      <c r="D38" s="1">
        <v>8731114</v>
      </c>
      <c r="E38" s="1">
        <v>144108354</v>
      </c>
      <c r="F38" s="1">
        <v>6040474</v>
      </c>
      <c r="G38" s="1">
        <v>0</v>
      </c>
      <c r="H38" s="1">
        <v>133701058</v>
      </c>
      <c r="I38" s="1">
        <v>2013178</v>
      </c>
      <c r="J38" s="1">
        <v>135714236</v>
      </c>
      <c r="K38" s="1">
        <v>6021920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0" sqref="E10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382</v>
      </c>
      <c r="D3" s="8" t="s">
        <v>386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327</v>
      </c>
      <c r="D8" s="41" t="s">
        <v>328</v>
      </c>
      <c r="E8" s="41" t="s">
        <v>329</v>
      </c>
      <c r="F8" s="41" t="s">
        <v>200</v>
      </c>
      <c r="G8" s="41" t="s">
        <v>201</v>
      </c>
      <c r="H8" s="41" t="s">
        <v>202</v>
      </c>
      <c r="I8" s="41" t="s">
        <v>203</v>
      </c>
      <c r="J8" s="41" t="s">
        <v>204</v>
      </c>
      <c r="K8" s="41" t="s">
        <v>205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91796545</v>
      </c>
      <c r="D9" s="130">
        <v>5368441</v>
      </c>
      <c r="E9" s="130">
        <v>97164986</v>
      </c>
      <c r="F9" s="130">
        <v>2163379</v>
      </c>
      <c r="G9" s="130">
        <v>0</v>
      </c>
      <c r="H9" s="130">
        <v>90614956</v>
      </c>
      <c r="I9" s="130">
        <v>1311064</v>
      </c>
      <c r="J9" s="130">
        <v>91926020</v>
      </c>
      <c r="K9" s="130">
        <v>2156889</v>
      </c>
      <c r="L9" s="72">
        <f t="shared" ref="L9:L31" si="0">IF(C9&gt;0,ROUND(H9/C9*100,1),"-")</f>
        <v>98.7</v>
      </c>
      <c r="M9" s="73">
        <f t="shared" ref="M9:M31" si="1">IF(D9&gt;0,ROUND(I9/D9*100,1),"-")</f>
        <v>24.4</v>
      </c>
      <c r="N9" s="74">
        <f t="shared" ref="N9:N31" si="2">IF(E9&gt;0,ROUND(J9/E9*100,1),"-")</f>
        <v>94.6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19284601</v>
      </c>
      <c r="D10" s="93">
        <v>2151221</v>
      </c>
      <c r="E10" s="93">
        <v>21435822</v>
      </c>
      <c r="F10" s="93">
        <v>235567</v>
      </c>
      <c r="G10" s="93">
        <v>0</v>
      </c>
      <c r="H10" s="93">
        <v>18925109</v>
      </c>
      <c r="I10" s="93">
        <v>468308</v>
      </c>
      <c r="J10" s="93">
        <v>19393417</v>
      </c>
      <c r="K10" s="93">
        <v>234154</v>
      </c>
      <c r="L10" s="77">
        <f t="shared" si="0"/>
        <v>98.1</v>
      </c>
      <c r="M10" s="78">
        <f t="shared" si="1"/>
        <v>21.8</v>
      </c>
      <c r="N10" s="79">
        <f t="shared" si="2"/>
        <v>90.5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21002469</v>
      </c>
      <c r="D11" s="93">
        <v>1723991</v>
      </c>
      <c r="E11" s="93">
        <v>22726460</v>
      </c>
      <c r="F11" s="93">
        <v>342063</v>
      </c>
      <c r="G11" s="93">
        <v>0</v>
      </c>
      <c r="H11" s="93">
        <v>20701575</v>
      </c>
      <c r="I11" s="93">
        <v>288676</v>
      </c>
      <c r="J11" s="93">
        <v>20990251</v>
      </c>
      <c r="K11" s="93">
        <v>340770</v>
      </c>
      <c r="L11" s="77">
        <f t="shared" si="0"/>
        <v>98.6</v>
      </c>
      <c r="M11" s="78">
        <f t="shared" si="1"/>
        <v>16.7</v>
      </c>
      <c r="N11" s="79">
        <f t="shared" si="2"/>
        <v>92.4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17203270</v>
      </c>
      <c r="D12" s="93">
        <v>775145</v>
      </c>
      <c r="E12" s="93">
        <v>17978415</v>
      </c>
      <c r="F12" s="93">
        <v>274480</v>
      </c>
      <c r="G12" s="93">
        <v>0</v>
      </c>
      <c r="H12" s="93">
        <v>17055125</v>
      </c>
      <c r="I12" s="93">
        <v>187388</v>
      </c>
      <c r="J12" s="93">
        <v>17242513</v>
      </c>
      <c r="K12" s="93">
        <v>273565</v>
      </c>
      <c r="L12" s="77">
        <f t="shared" si="0"/>
        <v>99.1</v>
      </c>
      <c r="M12" s="78">
        <f t="shared" si="1"/>
        <v>24.2</v>
      </c>
      <c r="N12" s="79">
        <f t="shared" si="2"/>
        <v>95.9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14040291</v>
      </c>
      <c r="D13" s="93">
        <v>1203180</v>
      </c>
      <c r="E13" s="93">
        <v>15243471</v>
      </c>
      <c r="F13" s="93">
        <v>210747</v>
      </c>
      <c r="G13" s="93">
        <v>0</v>
      </c>
      <c r="H13" s="93">
        <v>13771184</v>
      </c>
      <c r="I13" s="93">
        <v>321052</v>
      </c>
      <c r="J13" s="93">
        <v>14092236</v>
      </c>
      <c r="K13" s="93">
        <v>209061</v>
      </c>
      <c r="L13" s="77">
        <f t="shared" si="0"/>
        <v>98.1</v>
      </c>
      <c r="M13" s="78">
        <f t="shared" si="1"/>
        <v>26.7</v>
      </c>
      <c r="N13" s="79">
        <f t="shared" si="2"/>
        <v>92.4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13154669</v>
      </c>
      <c r="D14" s="93">
        <v>1592695</v>
      </c>
      <c r="E14" s="93">
        <v>14747364</v>
      </c>
      <c r="F14" s="93">
        <v>125119</v>
      </c>
      <c r="G14" s="93">
        <v>0</v>
      </c>
      <c r="H14" s="93">
        <v>12752077</v>
      </c>
      <c r="I14" s="93">
        <v>414735</v>
      </c>
      <c r="J14" s="93">
        <v>13166812</v>
      </c>
      <c r="K14" s="93">
        <v>124118</v>
      </c>
      <c r="L14" s="77">
        <f t="shared" si="0"/>
        <v>96.9</v>
      </c>
      <c r="M14" s="78">
        <f t="shared" si="1"/>
        <v>26</v>
      </c>
      <c r="N14" s="79">
        <f t="shared" si="2"/>
        <v>89.3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28571236</v>
      </c>
      <c r="D15" s="93">
        <v>2686735</v>
      </c>
      <c r="E15" s="93">
        <v>31257971</v>
      </c>
      <c r="F15" s="93">
        <v>767799</v>
      </c>
      <c r="G15" s="93">
        <v>0</v>
      </c>
      <c r="H15" s="93">
        <v>28062351</v>
      </c>
      <c r="I15" s="93">
        <v>439495</v>
      </c>
      <c r="J15" s="93">
        <v>28501846</v>
      </c>
      <c r="K15" s="93">
        <v>766263</v>
      </c>
      <c r="L15" s="77">
        <f t="shared" si="0"/>
        <v>98.2</v>
      </c>
      <c r="M15" s="78">
        <f t="shared" si="1"/>
        <v>16.399999999999999</v>
      </c>
      <c r="N15" s="79">
        <f t="shared" si="2"/>
        <v>91.2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12483757</v>
      </c>
      <c r="D16" s="93">
        <v>1149453</v>
      </c>
      <c r="E16" s="93">
        <v>13633210</v>
      </c>
      <c r="F16" s="93">
        <v>200236</v>
      </c>
      <c r="G16" s="93">
        <v>0</v>
      </c>
      <c r="H16" s="93">
        <v>12291602</v>
      </c>
      <c r="I16" s="93">
        <v>173322</v>
      </c>
      <c r="J16" s="93">
        <v>12464924</v>
      </c>
      <c r="K16" s="93">
        <v>199435</v>
      </c>
      <c r="L16" s="77">
        <f t="shared" si="0"/>
        <v>98.5</v>
      </c>
      <c r="M16" s="78">
        <f t="shared" si="1"/>
        <v>15.1</v>
      </c>
      <c r="N16" s="79">
        <f t="shared" si="2"/>
        <v>91.4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10145033</v>
      </c>
      <c r="D17" s="93">
        <v>734106</v>
      </c>
      <c r="E17" s="93">
        <v>10879139</v>
      </c>
      <c r="F17" s="93">
        <v>124727</v>
      </c>
      <c r="G17" s="93">
        <v>0</v>
      </c>
      <c r="H17" s="93">
        <v>10024650</v>
      </c>
      <c r="I17" s="93">
        <v>168420</v>
      </c>
      <c r="J17" s="93">
        <v>10193070</v>
      </c>
      <c r="K17" s="93">
        <v>124727</v>
      </c>
      <c r="L17" s="77">
        <f>IF(C17&gt;0,ROUND(H17/C17*100,1),"-")</f>
        <v>98.8</v>
      </c>
      <c r="M17" s="78">
        <f>IF(D17&gt;0,ROUND(I17/D17*100,1),"-")</f>
        <v>22.9</v>
      </c>
      <c r="N17" s="79">
        <f>IF(E17&gt;0,ROUND(J17/E17*100,1),"-")</f>
        <v>93.7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4537300</v>
      </c>
      <c r="D18" s="93">
        <v>494848</v>
      </c>
      <c r="E18" s="93">
        <v>5032148</v>
      </c>
      <c r="F18" s="93">
        <v>61500</v>
      </c>
      <c r="G18" s="93">
        <v>0</v>
      </c>
      <c r="H18" s="93">
        <v>4475808</v>
      </c>
      <c r="I18" s="93">
        <v>77858</v>
      </c>
      <c r="J18" s="93">
        <v>4553666</v>
      </c>
      <c r="K18" s="93">
        <v>61346</v>
      </c>
      <c r="L18" s="77">
        <f t="shared" si="0"/>
        <v>98.6</v>
      </c>
      <c r="M18" s="78">
        <f t="shared" si="1"/>
        <v>15.7</v>
      </c>
      <c r="N18" s="79">
        <f t="shared" si="2"/>
        <v>90.5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18659893</v>
      </c>
      <c r="D19" s="93">
        <v>2026168</v>
      </c>
      <c r="E19" s="93">
        <v>20686061</v>
      </c>
      <c r="F19" s="93">
        <v>322074</v>
      </c>
      <c r="G19" s="93">
        <v>0</v>
      </c>
      <c r="H19" s="93">
        <v>18315085</v>
      </c>
      <c r="I19" s="93">
        <v>314596</v>
      </c>
      <c r="J19" s="93">
        <v>18629681</v>
      </c>
      <c r="K19" s="93">
        <v>320786</v>
      </c>
      <c r="L19" s="77">
        <f t="shared" si="0"/>
        <v>98.2</v>
      </c>
      <c r="M19" s="78">
        <f t="shared" si="1"/>
        <v>15.5</v>
      </c>
      <c r="N19" s="79">
        <f t="shared" si="2"/>
        <v>90.1</v>
      </c>
    </row>
    <row r="20" spans="1:14" s="21" customFormat="1" ht="24.95" customHeight="1" x14ac:dyDescent="0.2">
      <c r="A20" s="46">
        <v>12</v>
      </c>
      <c r="B20" s="49" t="s">
        <v>208</v>
      </c>
      <c r="C20" s="93">
        <v>6516089</v>
      </c>
      <c r="D20" s="93">
        <v>523938</v>
      </c>
      <c r="E20" s="93">
        <v>7040027</v>
      </c>
      <c r="F20" s="93">
        <v>87360</v>
      </c>
      <c r="G20" s="93">
        <v>0</v>
      </c>
      <c r="H20" s="93">
        <v>6417937</v>
      </c>
      <c r="I20" s="93">
        <v>107156</v>
      </c>
      <c r="J20" s="93">
        <v>6525093</v>
      </c>
      <c r="K20" s="93">
        <v>87171</v>
      </c>
      <c r="L20" s="80">
        <f t="shared" si="0"/>
        <v>98.5</v>
      </c>
      <c r="M20" s="81">
        <f t="shared" si="1"/>
        <v>20.5</v>
      </c>
      <c r="N20" s="82">
        <f t="shared" si="2"/>
        <v>92.7</v>
      </c>
    </row>
    <row r="21" spans="1:14" s="21" customFormat="1" ht="24.95" customHeight="1" x14ac:dyDescent="0.2">
      <c r="A21" s="62">
        <v>13</v>
      </c>
      <c r="B21" s="47" t="s">
        <v>339</v>
      </c>
      <c r="C21" s="93">
        <v>3074657</v>
      </c>
      <c r="D21" s="93">
        <v>559236</v>
      </c>
      <c r="E21" s="93">
        <v>3633893</v>
      </c>
      <c r="F21" s="93">
        <v>49099</v>
      </c>
      <c r="G21" s="93">
        <v>0</v>
      </c>
      <c r="H21" s="93">
        <v>3002587</v>
      </c>
      <c r="I21" s="93">
        <v>51245</v>
      </c>
      <c r="J21" s="93">
        <v>3053832</v>
      </c>
      <c r="K21" s="93">
        <v>48975</v>
      </c>
      <c r="L21" s="80">
        <f t="shared" ref="L21:N22" si="3">IF(C21&gt;0,ROUND(H21/C21*100,1),"-")</f>
        <v>97.7</v>
      </c>
      <c r="M21" s="81">
        <f t="shared" si="3"/>
        <v>9.1999999999999993</v>
      </c>
      <c r="N21" s="82">
        <f t="shared" si="3"/>
        <v>84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9339951</v>
      </c>
      <c r="D22" s="94">
        <v>474974</v>
      </c>
      <c r="E22" s="94">
        <v>9814925</v>
      </c>
      <c r="F22" s="94">
        <v>115458</v>
      </c>
      <c r="G22" s="94">
        <v>0</v>
      </c>
      <c r="H22" s="94">
        <v>9257509</v>
      </c>
      <c r="I22" s="94">
        <v>131404</v>
      </c>
      <c r="J22" s="94">
        <v>9388913</v>
      </c>
      <c r="K22" s="94">
        <v>115112</v>
      </c>
      <c r="L22" s="80">
        <f t="shared" si="3"/>
        <v>99.1</v>
      </c>
      <c r="M22" s="81">
        <f t="shared" si="3"/>
        <v>27.7</v>
      </c>
      <c r="N22" s="82">
        <f t="shared" si="3"/>
        <v>95.7</v>
      </c>
    </row>
    <row r="23" spans="1:14" s="21" customFormat="1" ht="24.95" customHeight="1" x14ac:dyDescent="0.2">
      <c r="A23" s="58"/>
      <c r="B23" s="59" t="s">
        <v>343</v>
      </c>
      <c r="C23" s="85">
        <f>SUM(C9:C22)</f>
        <v>269809761</v>
      </c>
      <c r="D23" s="85">
        <f t="shared" ref="D23:K23" si="4">SUM(D9:D22)</f>
        <v>21464131</v>
      </c>
      <c r="E23" s="85">
        <f t="shared" si="4"/>
        <v>291273892</v>
      </c>
      <c r="F23" s="85">
        <f t="shared" si="4"/>
        <v>5079608</v>
      </c>
      <c r="G23" s="85">
        <f t="shared" si="4"/>
        <v>0</v>
      </c>
      <c r="H23" s="85">
        <f t="shared" si="4"/>
        <v>265667555</v>
      </c>
      <c r="I23" s="85">
        <f t="shared" si="4"/>
        <v>4454719</v>
      </c>
      <c r="J23" s="85">
        <f t="shared" si="4"/>
        <v>270122274</v>
      </c>
      <c r="K23" s="85">
        <f t="shared" si="4"/>
        <v>5062372</v>
      </c>
      <c r="L23" s="86">
        <f t="shared" si="0"/>
        <v>98.5</v>
      </c>
      <c r="M23" s="87">
        <f t="shared" si="1"/>
        <v>20.8</v>
      </c>
      <c r="N23" s="88">
        <f t="shared" si="2"/>
        <v>92.7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7650178</v>
      </c>
      <c r="D24" s="71">
        <v>203772</v>
      </c>
      <c r="E24" s="71">
        <v>7853950</v>
      </c>
      <c r="F24" s="71">
        <v>430278</v>
      </c>
      <c r="G24" s="71">
        <v>0</v>
      </c>
      <c r="H24" s="71">
        <v>7587823</v>
      </c>
      <c r="I24" s="71">
        <v>48630</v>
      </c>
      <c r="J24" s="71">
        <v>7636453</v>
      </c>
      <c r="K24" s="71">
        <v>430093</v>
      </c>
      <c r="L24" s="72">
        <f t="shared" si="0"/>
        <v>99.2</v>
      </c>
      <c r="M24" s="73">
        <f t="shared" si="1"/>
        <v>23.9</v>
      </c>
      <c r="N24" s="74">
        <f t="shared" si="2"/>
        <v>97.2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2343700</v>
      </c>
      <c r="D25" s="76">
        <v>312398</v>
      </c>
      <c r="E25" s="76">
        <v>2656098</v>
      </c>
      <c r="F25" s="76">
        <v>22966</v>
      </c>
      <c r="G25" s="76">
        <v>0</v>
      </c>
      <c r="H25" s="76">
        <v>2288392</v>
      </c>
      <c r="I25" s="76">
        <v>44350</v>
      </c>
      <c r="J25" s="76">
        <v>2332742</v>
      </c>
      <c r="K25" s="76">
        <v>22775</v>
      </c>
      <c r="L25" s="77">
        <f t="shared" si="0"/>
        <v>97.6</v>
      </c>
      <c r="M25" s="78">
        <f t="shared" si="1"/>
        <v>14.2</v>
      </c>
      <c r="N25" s="79">
        <f t="shared" si="2"/>
        <v>87.8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1573025</v>
      </c>
      <c r="D26" s="76">
        <v>89685</v>
      </c>
      <c r="E26" s="76">
        <v>1662710</v>
      </c>
      <c r="F26" s="76">
        <v>8025</v>
      </c>
      <c r="G26" s="76">
        <v>0</v>
      </c>
      <c r="H26" s="76">
        <v>1546735</v>
      </c>
      <c r="I26" s="76">
        <v>17460</v>
      </c>
      <c r="J26" s="76">
        <v>1564195</v>
      </c>
      <c r="K26" s="76">
        <v>8009</v>
      </c>
      <c r="L26" s="77">
        <f t="shared" si="0"/>
        <v>98.3</v>
      </c>
      <c r="M26" s="78">
        <f t="shared" si="1"/>
        <v>19.5</v>
      </c>
      <c r="N26" s="79">
        <f t="shared" si="2"/>
        <v>94.1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2086910</v>
      </c>
      <c r="D27" s="76">
        <v>121051</v>
      </c>
      <c r="E27" s="76">
        <v>2207961</v>
      </c>
      <c r="F27" s="76">
        <v>102463</v>
      </c>
      <c r="G27" s="76">
        <v>0</v>
      </c>
      <c r="H27" s="76">
        <v>2068458</v>
      </c>
      <c r="I27" s="76">
        <v>18200</v>
      </c>
      <c r="J27" s="76">
        <v>2086658</v>
      </c>
      <c r="K27" s="76">
        <v>102463</v>
      </c>
      <c r="L27" s="77">
        <f t="shared" si="0"/>
        <v>99.1</v>
      </c>
      <c r="M27" s="78">
        <f t="shared" si="1"/>
        <v>15</v>
      </c>
      <c r="N27" s="79">
        <f t="shared" si="2"/>
        <v>94.5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4488932</v>
      </c>
      <c r="D28" s="76">
        <v>163396</v>
      </c>
      <c r="E28" s="76">
        <v>4652328</v>
      </c>
      <c r="F28" s="76">
        <v>77922</v>
      </c>
      <c r="G28" s="76">
        <v>0</v>
      </c>
      <c r="H28" s="76">
        <v>4450550</v>
      </c>
      <c r="I28" s="76">
        <v>25849</v>
      </c>
      <c r="J28" s="76">
        <v>4476399</v>
      </c>
      <c r="K28" s="76">
        <v>77766</v>
      </c>
      <c r="L28" s="77">
        <f t="shared" si="0"/>
        <v>99.1</v>
      </c>
      <c r="M28" s="78">
        <f t="shared" si="1"/>
        <v>15.8</v>
      </c>
      <c r="N28" s="79">
        <f t="shared" si="2"/>
        <v>96.2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4764077</v>
      </c>
      <c r="D29" s="76">
        <v>396974</v>
      </c>
      <c r="E29" s="76">
        <v>5161051</v>
      </c>
      <c r="F29" s="76">
        <v>55034</v>
      </c>
      <c r="G29" s="76">
        <v>0</v>
      </c>
      <c r="H29" s="76">
        <v>4689354</v>
      </c>
      <c r="I29" s="76">
        <v>74708</v>
      </c>
      <c r="J29" s="76">
        <v>4764062</v>
      </c>
      <c r="K29" s="76">
        <v>54648</v>
      </c>
      <c r="L29" s="77">
        <f t="shared" si="0"/>
        <v>98.4</v>
      </c>
      <c r="M29" s="78">
        <f t="shared" si="1"/>
        <v>18.8</v>
      </c>
      <c r="N29" s="79">
        <f t="shared" si="2"/>
        <v>92.3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3678046</v>
      </c>
      <c r="D30" s="76">
        <v>117840</v>
      </c>
      <c r="E30" s="76">
        <v>3795886</v>
      </c>
      <c r="F30" s="76">
        <v>73801</v>
      </c>
      <c r="G30" s="76">
        <v>0</v>
      </c>
      <c r="H30" s="76">
        <v>3656891</v>
      </c>
      <c r="I30" s="76">
        <v>27686</v>
      </c>
      <c r="J30" s="76">
        <v>3684577</v>
      </c>
      <c r="K30" s="76">
        <v>73654</v>
      </c>
      <c r="L30" s="77">
        <f t="shared" si="0"/>
        <v>99.4</v>
      </c>
      <c r="M30" s="78">
        <f t="shared" si="1"/>
        <v>23.5</v>
      </c>
      <c r="N30" s="79">
        <f t="shared" si="2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1416307</v>
      </c>
      <c r="D31" s="76">
        <v>88910</v>
      </c>
      <c r="E31" s="76">
        <v>1505217</v>
      </c>
      <c r="F31" s="76">
        <v>16418</v>
      </c>
      <c r="G31" s="76">
        <v>0</v>
      </c>
      <c r="H31" s="76">
        <v>1397597</v>
      </c>
      <c r="I31" s="76">
        <v>22996</v>
      </c>
      <c r="J31" s="76">
        <v>1420593</v>
      </c>
      <c r="K31" s="76">
        <v>16386</v>
      </c>
      <c r="L31" s="77">
        <f t="shared" si="0"/>
        <v>98.7</v>
      </c>
      <c r="M31" s="78">
        <f t="shared" si="1"/>
        <v>25.9</v>
      </c>
      <c r="N31" s="79">
        <f t="shared" si="2"/>
        <v>94.4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4188062</v>
      </c>
      <c r="D32" s="76">
        <v>128973</v>
      </c>
      <c r="E32" s="76">
        <v>4317035</v>
      </c>
      <c r="F32" s="76">
        <v>35208</v>
      </c>
      <c r="G32" s="76">
        <v>0</v>
      </c>
      <c r="H32" s="76">
        <v>4147369</v>
      </c>
      <c r="I32" s="76">
        <v>49273</v>
      </c>
      <c r="J32" s="76">
        <v>4196642</v>
      </c>
      <c r="K32" s="76">
        <v>35109</v>
      </c>
      <c r="L32" s="77">
        <f t="shared" ref="L32:N36" si="5">IF(C32&gt;0,ROUND(H32/C32*100,1),"-")</f>
        <v>99</v>
      </c>
      <c r="M32" s="78">
        <f t="shared" si="5"/>
        <v>38.200000000000003</v>
      </c>
      <c r="N32" s="79">
        <f t="shared" si="5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5016398</v>
      </c>
      <c r="D33" s="76">
        <v>639742</v>
      </c>
      <c r="E33" s="76">
        <v>5656140</v>
      </c>
      <c r="F33" s="76">
        <v>29464</v>
      </c>
      <c r="G33" s="76">
        <v>0</v>
      </c>
      <c r="H33" s="76">
        <v>4886414</v>
      </c>
      <c r="I33" s="76">
        <v>114122</v>
      </c>
      <c r="J33" s="76">
        <v>5000536</v>
      </c>
      <c r="K33" s="76">
        <v>29435</v>
      </c>
      <c r="L33" s="77">
        <f t="shared" si="5"/>
        <v>97.4</v>
      </c>
      <c r="M33" s="78">
        <f t="shared" si="5"/>
        <v>17.8</v>
      </c>
      <c r="N33" s="79">
        <f t="shared" si="5"/>
        <v>88.4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1935063</v>
      </c>
      <c r="D34" s="76">
        <v>395004</v>
      </c>
      <c r="E34" s="76">
        <v>2330067</v>
      </c>
      <c r="F34" s="76">
        <v>109287</v>
      </c>
      <c r="G34" s="76">
        <v>0</v>
      </c>
      <c r="H34" s="76">
        <v>1897570</v>
      </c>
      <c r="I34" s="76">
        <v>88492</v>
      </c>
      <c r="J34" s="76">
        <v>1986062</v>
      </c>
      <c r="K34" s="76">
        <v>109210</v>
      </c>
      <c r="L34" s="77">
        <f t="shared" si="5"/>
        <v>98.1</v>
      </c>
      <c r="M34" s="78">
        <f t="shared" si="5"/>
        <v>22.4</v>
      </c>
      <c r="N34" s="79">
        <f t="shared" si="5"/>
        <v>85.2</v>
      </c>
    </row>
    <row r="35" spans="1:14" s="21" customFormat="1" ht="24.95" customHeight="1" x14ac:dyDescent="0.2">
      <c r="A35" s="58"/>
      <c r="B35" s="59" t="s">
        <v>342</v>
      </c>
      <c r="C35" s="85">
        <f t="shared" ref="C35:K35" si="6">SUM(C24:C34)</f>
        <v>39140698</v>
      </c>
      <c r="D35" s="85">
        <f t="shared" si="6"/>
        <v>2657745</v>
      </c>
      <c r="E35" s="85">
        <f t="shared" si="6"/>
        <v>41798443</v>
      </c>
      <c r="F35" s="85">
        <f t="shared" si="6"/>
        <v>960866</v>
      </c>
      <c r="G35" s="85">
        <f t="shared" si="6"/>
        <v>0</v>
      </c>
      <c r="H35" s="85">
        <f t="shared" si="6"/>
        <v>38617153</v>
      </c>
      <c r="I35" s="85">
        <f t="shared" si="6"/>
        <v>531766</v>
      </c>
      <c r="J35" s="85">
        <f t="shared" si="6"/>
        <v>39148919</v>
      </c>
      <c r="K35" s="85">
        <f t="shared" si="6"/>
        <v>959548</v>
      </c>
      <c r="L35" s="86">
        <f t="shared" si="5"/>
        <v>98.7</v>
      </c>
      <c r="M35" s="87">
        <f t="shared" si="5"/>
        <v>20</v>
      </c>
      <c r="N35" s="88">
        <f t="shared" si="5"/>
        <v>93.7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7">C23+C35</f>
        <v>308950459</v>
      </c>
      <c r="D36" s="89">
        <f t="shared" si="7"/>
        <v>24121876</v>
      </c>
      <c r="E36" s="89">
        <f t="shared" si="7"/>
        <v>333072335</v>
      </c>
      <c r="F36" s="89">
        <f t="shared" si="7"/>
        <v>6040474</v>
      </c>
      <c r="G36" s="89">
        <f t="shared" si="7"/>
        <v>0</v>
      </c>
      <c r="H36" s="89">
        <f t="shared" si="7"/>
        <v>304284708</v>
      </c>
      <c r="I36" s="89">
        <f t="shared" si="7"/>
        <v>4986485</v>
      </c>
      <c r="J36" s="89">
        <f t="shared" si="7"/>
        <v>309271193</v>
      </c>
      <c r="K36" s="89">
        <f t="shared" si="7"/>
        <v>6021920</v>
      </c>
      <c r="L36" s="90">
        <f t="shared" si="5"/>
        <v>98.5</v>
      </c>
      <c r="M36" s="91">
        <f t="shared" si="5"/>
        <v>20.7</v>
      </c>
      <c r="N36" s="92">
        <f t="shared" si="5"/>
        <v>92.9</v>
      </c>
    </row>
    <row r="38" spans="1:14" x14ac:dyDescent="0.15">
      <c r="B38" s="1" t="s">
        <v>390</v>
      </c>
      <c r="C38" s="1">
        <v>308950459</v>
      </c>
      <c r="D38" s="1">
        <v>28151529</v>
      </c>
      <c r="E38" s="1">
        <v>337101988</v>
      </c>
      <c r="F38" s="1">
        <v>6040474</v>
      </c>
      <c r="G38" s="1">
        <v>0</v>
      </c>
      <c r="H38" s="1">
        <v>304284708</v>
      </c>
      <c r="I38" s="1">
        <v>4986485</v>
      </c>
      <c r="J38" s="1">
        <v>309271193</v>
      </c>
      <c r="K38" s="1">
        <v>6021920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8">D36-D38</f>
        <v>-4029653</v>
      </c>
      <c r="E39" s="1">
        <f t="shared" si="8"/>
        <v>-4029653</v>
      </c>
      <c r="F39" s="1">
        <f t="shared" si="8"/>
        <v>0</v>
      </c>
      <c r="G39" s="1">
        <f t="shared" si="8"/>
        <v>0</v>
      </c>
      <c r="H39" s="1">
        <f t="shared" si="8"/>
        <v>0</v>
      </c>
      <c r="I39" s="1">
        <f t="shared" si="8"/>
        <v>0</v>
      </c>
      <c r="J39" s="1">
        <f t="shared" si="8"/>
        <v>0</v>
      </c>
      <c r="K39" s="1">
        <f t="shared" si="8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383</v>
      </c>
      <c r="D3" s="8" t="s">
        <v>183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330</v>
      </c>
      <c r="D8" s="41" t="s">
        <v>331</v>
      </c>
      <c r="E8" s="41" t="s">
        <v>332</v>
      </c>
      <c r="F8" s="41" t="s">
        <v>333</v>
      </c>
      <c r="G8" s="41" t="s">
        <v>334</v>
      </c>
      <c r="H8" s="41" t="s">
        <v>335</v>
      </c>
      <c r="I8" s="41" t="s">
        <v>336</v>
      </c>
      <c r="J8" s="41" t="s">
        <v>337</v>
      </c>
      <c r="K8" s="41" t="s">
        <v>338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12799925</v>
      </c>
      <c r="D9" s="130">
        <v>4155685</v>
      </c>
      <c r="E9" s="130">
        <v>16955610</v>
      </c>
      <c r="F9" s="115"/>
      <c r="G9" s="115"/>
      <c r="H9" s="130">
        <v>11066929</v>
      </c>
      <c r="I9" s="130">
        <v>1026565</v>
      </c>
      <c r="J9" s="130">
        <v>12093494</v>
      </c>
      <c r="K9" s="115"/>
      <c r="L9" s="72">
        <f t="shared" ref="L9:N31" si="0">IF(C9&gt;0,ROUND(H9/C9*100,1),"-")</f>
        <v>86.5</v>
      </c>
      <c r="M9" s="73">
        <f t="shared" si="0"/>
        <v>24.7</v>
      </c>
      <c r="N9" s="74">
        <f t="shared" si="0"/>
        <v>71.3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3904066</v>
      </c>
      <c r="D10" s="93">
        <v>2103817</v>
      </c>
      <c r="E10" s="93">
        <v>6007883</v>
      </c>
      <c r="F10" s="116"/>
      <c r="G10" s="116"/>
      <c r="H10" s="93">
        <v>3466104</v>
      </c>
      <c r="I10" s="93">
        <v>408428</v>
      </c>
      <c r="J10" s="93">
        <v>3874532</v>
      </c>
      <c r="K10" s="116"/>
      <c r="L10" s="77">
        <f t="shared" si="0"/>
        <v>88.8</v>
      </c>
      <c r="M10" s="78">
        <f t="shared" si="0"/>
        <v>19.399999999999999</v>
      </c>
      <c r="N10" s="79">
        <f t="shared" si="0"/>
        <v>64.5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4842017</v>
      </c>
      <c r="D11" s="93">
        <v>1694210</v>
      </c>
      <c r="E11" s="93">
        <v>6536227</v>
      </c>
      <c r="F11" s="116"/>
      <c r="G11" s="116"/>
      <c r="H11" s="93">
        <v>4297052</v>
      </c>
      <c r="I11" s="93">
        <v>346327</v>
      </c>
      <c r="J11" s="93">
        <v>4643379</v>
      </c>
      <c r="K11" s="116"/>
      <c r="L11" s="77">
        <f t="shared" si="0"/>
        <v>88.7</v>
      </c>
      <c r="M11" s="78">
        <f t="shared" si="0"/>
        <v>20.399999999999999</v>
      </c>
      <c r="N11" s="79">
        <f t="shared" si="0"/>
        <v>71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3458915</v>
      </c>
      <c r="D12" s="93">
        <v>916577</v>
      </c>
      <c r="E12" s="93">
        <v>4375492</v>
      </c>
      <c r="F12" s="116"/>
      <c r="G12" s="116"/>
      <c r="H12" s="93">
        <v>3201395</v>
      </c>
      <c r="I12" s="93">
        <v>215356</v>
      </c>
      <c r="J12" s="93">
        <v>3416751</v>
      </c>
      <c r="K12" s="116"/>
      <c r="L12" s="77">
        <f t="shared" si="0"/>
        <v>92.6</v>
      </c>
      <c r="M12" s="78">
        <f t="shared" si="0"/>
        <v>23.5</v>
      </c>
      <c r="N12" s="79">
        <f t="shared" si="0"/>
        <v>78.099999999999994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3237843</v>
      </c>
      <c r="D13" s="93">
        <v>1352298</v>
      </c>
      <c r="E13" s="93">
        <v>4590141</v>
      </c>
      <c r="F13" s="116"/>
      <c r="G13" s="116"/>
      <c r="H13" s="93">
        <v>2849119</v>
      </c>
      <c r="I13" s="93">
        <v>336293</v>
      </c>
      <c r="J13" s="93">
        <v>3185412</v>
      </c>
      <c r="K13" s="116"/>
      <c r="L13" s="77">
        <f t="shared" si="0"/>
        <v>88</v>
      </c>
      <c r="M13" s="78">
        <f t="shared" si="0"/>
        <v>24.9</v>
      </c>
      <c r="N13" s="79">
        <f t="shared" si="0"/>
        <v>69.400000000000006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2261896</v>
      </c>
      <c r="D14" s="93">
        <v>1116707</v>
      </c>
      <c r="E14" s="93">
        <v>3378603</v>
      </c>
      <c r="F14" s="116"/>
      <c r="G14" s="116"/>
      <c r="H14" s="93">
        <v>1982225</v>
      </c>
      <c r="I14" s="93">
        <v>275969</v>
      </c>
      <c r="J14" s="93">
        <v>2258194</v>
      </c>
      <c r="K14" s="116"/>
      <c r="L14" s="77">
        <f t="shared" si="0"/>
        <v>87.6</v>
      </c>
      <c r="M14" s="78">
        <f t="shared" si="0"/>
        <v>24.7</v>
      </c>
      <c r="N14" s="79">
        <f t="shared" si="0"/>
        <v>66.8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4825617</v>
      </c>
      <c r="D15" s="93">
        <v>2248530</v>
      </c>
      <c r="E15" s="93">
        <v>7074147</v>
      </c>
      <c r="F15" s="116"/>
      <c r="G15" s="116"/>
      <c r="H15" s="93">
        <v>4209935</v>
      </c>
      <c r="I15" s="93">
        <v>402614</v>
      </c>
      <c r="J15" s="93">
        <v>4612549</v>
      </c>
      <c r="K15" s="116"/>
      <c r="L15" s="77">
        <f t="shared" si="0"/>
        <v>87.2</v>
      </c>
      <c r="M15" s="78">
        <f t="shared" si="0"/>
        <v>17.899999999999999</v>
      </c>
      <c r="N15" s="79">
        <f t="shared" si="0"/>
        <v>65.2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2416632</v>
      </c>
      <c r="D16" s="93">
        <v>1044282</v>
      </c>
      <c r="E16" s="93">
        <v>3460914</v>
      </c>
      <c r="F16" s="116"/>
      <c r="G16" s="116"/>
      <c r="H16" s="93">
        <v>2168869</v>
      </c>
      <c r="I16" s="93">
        <v>163092</v>
      </c>
      <c r="J16" s="93">
        <v>2331961</v>
      </c>
      <c r="K16" s="116"/>
      <c r="L16" s="77">
        <f t="shared" si="0"/>
        <v>89.7</v>
      </c>
      <c r="M16" s="78">
        <f t="shared" si="0"/>
        <v>15.6</v>
      </c>
      <c r="N16" s="79">
        <f t="shared" si="0"/>
        <v>67.400000000000006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2005627</v>
      </c>
      <c r="D17" s="93">
        <v>806194</v>
      </c>
      <c r="E17" s="93">
        <v>2811821</v>
      </c>
      <c r="F17" s="116"/>
      <c r="G17" s="116"/>
      <c r="H17" s="93">
        <v>1838162</v>
      </c>
      <c r="I17" s="93">
        <v>217313</v>
      </c>
      <c r="J17" s="93">
        <v>2055475</v>
      </c>
      <c r="K17" s="116"/>
      <c r="L17" s="77">
        <f>IF(C17&gt;0,ROUND(H17/C17*100,1),"-")</f>
        <v>91.7</v>
      </c>
      <c r="M17" s="78">
        <f>IF(D17&gt;0,ROUND(I17/D17*100,1),"-")</f>
        <v>27</v>
      </c>
      <c r="N17" s="79">
        <f>IF(E17&gt;0,ROUND(J17/E17*100,1),"-")</f>
        <v>73.099999999999994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915653</v>
      </c>
      <c r="D18" s="93">
        <v>493857</v>
      </c>
      <c r="E18" s="93">
        <v>1409510</v>
      </c>
      <c r="F18" s="116"/>
      <c r="G18" s="116"/>
      <c r="H18" s="93">
        <v>828661</v>
      </c>
      <c r="I18" s="93">
        <v>75107</v>
      </c>
      <c r="J18" s="93">
        <v>903768</v>
      </c>
      <c r="K18" s="116"/>
      <c r="L18" s="77">
        <f t="shared" si="0"/>
        <v>90.5</v>
      </c>
      <c r="M18" s="78">
        <f t="shared" si="0"/>
        <v>15.2</v>
      </c>
      <c r="N18" s="79">
        <f t="shared" si="0"/>
        <v>64.099999999999994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3300347</v>
      </c>
      <c r="D19" s="93">
        <v>1432428</v>
      </c>
      <c r="E19" s="93">
        <v>4732775</v>
      </c>
      <c r="F19" s="116"/>
      <c r="G19" s="116"/>
      <c r="H19" s="93">
        <v>2972728</v>
      </c>
      <c r="I19" s="93">
        <v>268550</v>
      </c>
      <c r="J19" s="93">
        <v>3241278</v>
      </c>
      <c r="K19" s="116"/>
      <c r="L19" s="77">
        <f t="shared" si="0"/>
        <v>90.1</v>
      </c>
      <c r="M19" s="78">
        <f t="shared" si="0"/>
        <v>18.7</v>
      </c>
      <c r="N19" s="79">
        <f t="shared" si="0"/>
        <v>68.5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1131661</v>
      </c>
      <c r="D20" s="93">
        <v>545476</v>
      </c>
      <c r="E20" s="93">
        <v>1677137</v>
      </c>
      <c r="F20" s="116"/>
      <c r="G20" s="116"/>
      <c r="H20" s="93">
        <v>1004592</v>
      </c>
      <c r="I20" s="93">
        <v>114021</v>
      </c>
      <c r="J20" s="93">
        <v>1118613</v>
      </c>
      <c r="K20" s="116"/>
      <c r="L20" s="80">
        <f t="shared" si="0"/>
        <v>88.8</v>
      </c>
      <c r="M20" s="81">
        <f t="shared" si="0"/>
        <v>20.9</v>
      </c>
      <c r="N20" s="82">
        <f t="shared" si="0"/>
        <v>66.7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765628</v>
      </c>
      <c r="D21" s="93">
        <v>209427</v>
      </c>
      <c r="E21" s="93">
        <v>975055</v>
      </c>
      <c r="F21" s="116"/>
      <c r="G21" s="116"/>
      <c r="H21" s="93">
        <v>712864</v>
      </c>
      <c r="I21" s="93">
        <v>56788</v>
      </c>
      <c r="J21" s="93">
        <v>769652</v>
      </c>
      <c r="K21" s="116"/>
      <c r="L21" s="80">
        <f t="shared" si="0"/>
        <v>93.1</v>
      </c>
      <c r="M21" s="81">
        <f t="shared" si="0"/>
        <v>27.1</v>
      </c>
      <c r="N21" s="82">
        <f t="shared" si="0"/>
        <v>78.900000000000006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1460827</v>
      </c>
      <c r="D22" s="94">
        <v>473533</v>
      </c>
      <c r="E22" s="94">
        <v>1934360</v>
      </c>
      <c r="F22" s="117"/>
      <c r="G22" s="117"/>
      <c r="H22" s="94">
        <v>1349647</v>
      </c>
      <c r="I22" s="94">
        <v>126593</v>
      </c>
      <c r="J22" s="94">
        <v>1476240</v>
      </c>
      <c r="K22" s="117"/>
      <c r="L22" s="80">
        <f t="shared" si="0"/>
        <v>92.4</v>
      </c>
      <c r="M22" s="81">
        <f t="shared" si="0"/>
        <v>26.7</v>
      </c>
      <c r="N22" s="82">
        <f t="shared" si="0"/>
        <v>76.3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47326654</v>
      </c>
      <c r="D23" s="85">
        <f t="shared" ref="D23:J23" si="1">SUM(D9:D22)</f>
        <v>18593021</v>
      </c>
      <c r="E23" s="85">
        <f t="shared" si="1"/>
        <v>65919675</v>
      </c>
      <c r="F23" s="118"/>
      <c r="G23" s="118"/>
      <c r="H23" s="85">
        <f t="shared" si="1"/>
        <v>41948282</v>
      </c>
      <c r="I23" s="85">
        <f t="shared" si="1"/>
        <v>4033016</v>
      </c>
      <c r="J23" s="85">
        <f t="shared" si="1"/>
        <v>45981298</v>
      </c>
      <c r="K23" s="118"/>
      <c r="L23" s="86">
        <f t="shared" si="0"/>
        <v>88.6</v>
      </c>
      <c r="M23" s="87">
        <f t="shared" si="0"/>
        <v>21.7</v>
      </c>
      <c r="N23" s="88">
        <f t="shared" si="0"/>
        <v>69.8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898220</v>
      </c>
      <c r="D24" s="71">
        <v>318623</v>
      </c>
      <c r="E24" s="71">
        <v>1216843</v>
      </c>
      <c r="F24" s="115"/>
      <c r="G24" s="115"/>
      <c r="H24" s="71">
        <v>813556</v>
      </c>
      <c r="I24" s="71">
        <v>70214</v>
      </c>
      <c r="J24" s="71">
        <v>883770</v>
      </c>
      <c r="K24" s="115"/>
      <c r="L24" s="72">
        <f t="shared" si="0"/>
        <v>90.6</v>
      </c>
      <c r="M24" s="73">
        <f t="shared" si="0"/>
        <v>22</v>
      </c>
      <c r="N24" s="74">
        <f t="shared" si="0"/>
        <v>72.599999999999994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667149</v>
      </c>
      <c r="D25" s="76">
        <v>277235</v>
      </c>
      <c r="E25" s="76">
        <v>944384</v>
      </c>
      <c r="F25" s="116"/>
      <c r="G25" s="116"/>
      <c r="H25" s="76">
        <v>609740</v>
      </c>
      <c r="I25" s="76">
        <v>55257</v>
      </c>
      <c r="J25" s="76">
        <v>664997</v>
      </c>
      <c r="K25" s="116"/>
      <c r="L25" s="77">
        <f t="shared" si="0"/>
        <v>91.4</v>
      </c>
      <c r="M25" s="78">
        <f t="shared" si="0"/>
        <v>19.899999999999999</v>
      </c>
      <c r="N25" s="79">
        <f t="shared" si="0"/>
        <v>70.400000000000006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359218</v>
      </c>
      <c r="D26" s="76">
        <v>92382</v>
      </c>
      <c r="E26" s="76">
        <v>451600</v>
      </c>
      <c r="F26" s="116"/>
      <c r="G26" s="116"/>
      <c r="H26" s="76">
        <v>338235</v>
      </c>
      <c r="I26" s="76">
        <v>15780</v>
      </c>
      <c r="J26" s="76">
        <v>354015</v>
      </c>
      <c r="K26" s="116"/>
      <c r="L26" s="77">
        <f t="shared" si="0"/>
        <v>94.2</v>
      </c>
      <c r="M26" s="78">
        <f t="shared" si="0"/>
        <v>17.100000000000001</v>
      </c>
      <c r="N26" s="79">
        <f t="shared" si="0"/>
        <v>78.400000000000006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272200</v>
      </c>
      <c r="D27" s="76">
        <v>133526</v>
      </c>
      <c r="E27" s="76">
        <v>405726</v>
      </c>
      <c r="F27" s="116"/>
      <c r="G27" s="116"/>
      <c r="H27" s="76">
        <v>252136</v>
      </c>
      <c r="I27" s="76">
        <v>13821</v>
      </c>
      <c r="J27" s="76">
        <v>265957</v>
      </c>
      <c r="K27" s="116"/>
      <c r="L27" s="77">
        <f t="shared" si="0"/>
        <v>92.6</v>
      </c>
      <c r="M27" s="78">
        <f t="shared" si="0"/>
        <v>10.4</v>
      </c>
      <c r="N27" s="79">
        <f t="shared" si="0"/>
        <v>65.599999999999994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503875</v>
      </c>
      <c r="D28" s="76">
        <v>155321</v>
      </c>
      <c r="E28" s="76">
        <v>659196</v>
      </c>
      <c r="F28" s="116"/>
      <c r="G28" s="116"/>
      <c r="H28" s="76">
        <v>456542</v>
      </c>
      <c r="I28" s="76">
        <v>29766</v>
      </c>
      <c r="J28" s="76">
        <v>486308</v>
      </c>
      <c r="K28" s="116"/>
      <c r="L28" s="77">
        <f t="shared" si="0"/>
        <v>90.6</v>
      </c>
      <c r="M28" s="78">
        <f t="shared" si="0"/>
        <v>19.2</v>
      </c>
      <c r="N28" s="79">
        <f t="shared" si="0"/>
        <v>73.8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1077801</v>
      </c>
      <c r="D29" s="76">
        <v>448878</v>
      </c>
      <c r="E29" s="76">
        <v>1526679</v>
      </c>
      <c r="F29" s="116"/>
      <c r="G29" s="116"/>
      <c r="H29" s="76">
        <v>983829</v>
      </c>
      <c r="I29" s="76">
        <v>81012</v>
      </c>
      <c r="J29" s="76">
        <v>1064841</v>
      </c>
      <c r="K29" s="116"/>
      <c r="L29" s="77">
        <f t="shared" si="0"/>
        <v>91.3</v>
      </c>
      <c r="M29" s="78">
        <f t="shared" si="0"/>
        <v>18</v>
      </c>
      <c r="N29" s="79">
        <f t="shared" si="0"/>
        <v>69.7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717986</v>
      </c>
      <c r="D30" s="76">
        <v>153218</v>
      </c>
      <c r="E30" s="76">
        <v>871204</v>
      </c>
      <c r="F30" s="116"/>
      <c r="G30" s="116"/>
      <c r="H30" s="76">
        <v>682967</v>
      </c>
      <c r="I30" s="76">
        <v>36309</v>
      </c>
      <c r="J30" s="76">
        <v>719276</v>
      </c>
      <c r="K30" s="116"/>
      <c r="L30" s="77">
        <f t="shared" si="0"/>
        <v>95.1</v>
      </c>
      <c r="M30" s="78">
        <f t="shared" si="0"/>
        <v>23.7</v>
      </c>
      <c r="N30" s="79">
        <f t="shared" si="0"/>
        <v>82.6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348011</v>
      </c>
      <c r="D31" s="76">
        <v>134663</v>
      </c>
      <c r="E31" s="76">
        <v>482674</v>
      </c>
      <c r="F31" s="116"/>
      <c r="G31" s="116"/>
      <c r="H31" s="76">
        <v>319518</v>
      </c>
      <c r="I31" s="76">
        <v>33821</v>
      </c>
      <c r="J31" s="76">
        <v>353339</v>
      </c>
      <c r="K31" s="116"/>
      <c r="L31" s="77">
        <f t="shared" si="0"/>
        <v>91.8</v>
      </c>
      <c r="M31" s="78">
        <f t="shared" si="0"/>
        <v>25.1</v>
      </c>
      <c r="N31" s="79">
        <f t="shared" si="0"/>
        <v>73.2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719643</v>
      </c>
      <c r="D32" s="76">
        <v>245646</v>
      </c>
      <c r="E32" s="76">
        <v>965289</v>
      </c>
      <c r="F32" s="116"/>
      <c r="G32" s="116"/>
      <c r="H32" s="76">
        <v>647006</v>
      </c>
      <c r="I32" s="76">
        <v>72642</v>
      </c>
      <c r="J32" s="76">
        <v>719648</v>
      </c>
      <c r="K32" s="116"/>
      <c r="L32" s="77">
        <f t="shared" ref="L32:N36" si="2">IF(C32&gt;0,ROUND(H32/C32*100,1),"-")</f>
        <v>89.9</v>
      </c>
      <c r="M32" s="78">
        <f t="shared" si="2"/>
        <v>29.6</v>
      </c>
      <c r="N32" s="79">
        <f t="shared" si="2"/>
        <v>74.599999999999994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1011892</v>
      </c>
      <c r="D33" s="76">
        <v>372279</v>
      </c>
      <c r="E33" s="76">
        <v>1384171</v>
      </c>
      <c r="F33" s="116"/>
      <c r="G33" s="116"/>
      <c r="H33" s="76">
        <v>920904</v>
      </c>
      <c r="I33" s="76">
        <v>86818</v>
      </c>
      <c r="J33" s="76">
        <v>1007722</v>
      </c>
      <c r="K33" s="116"/>
      <c r="L33" s="77">
        <f t="shared" si="2"/>
        <v>91</v>
      </c>
      <c r="M33" s="78">
        <f t="shared" si="2"/>
        <v>23.3</v>
      </c>
      <c r="N33" s="79">
        <f t="shared" si="2"/>
        <v>72.8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527355</v>
      </c>
      <c r="D34" s="76">
        <v>162836</v>
      </c>
      <c r="E34" s="76">
        <v>690191</v>
      </c>
      <c r="F34" s="116"/>
      <c r="G34" s="116"/>
      <c r="H34" s="76">
        <v>477505</v>
      </c>
      <c r="I34" s="76">
        <v>39481</v>
      </c>
      <c r="J34" s="76">
        <v>516986</v>
      </c>
      <c r="K34" s="116"/>
      <c r="L34" s="77">
        <f t="shared" si="2"/>
        <v>90.5</v>
      </c>
      <c r="M34" s="78">
        <f t="shared" si="2"/>
        <v>24.2</v>
      </c>
      <c r="N34" s="79">
        <f t="shared" si="2"/>
        <v>74.900000000000006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3">SUM(C24:C34)</f>
        <v>7103350</v>
      </c>
      <c r="D35" s="85">
        <f t="shared" si="3"/>
        <v>2494607</v>
      </c>
      <c r="E35" s="85">
        <f t="shared" si="3"/>
        <v>9597957</v>
      </c>
      <c r="F35" s="119"/>
      <c r="G35" s="119"/>
      <c r="H35" s="85">
        <f t="shared" si="3"/>
        <v>6501938</v>
      </c>
      <c r="I35" s="85">
        <f t="shared" si="3"/>
        <v>534921</v>
      </c>
      <c r="J35" s="85">
        <f t="shared" si="3"/>
        <v>7036859</v>
      </c>
      <c r="K35" s="119"/>
      <c r="L35" s="86">
        <f t="shared" si="2"/>
        <v>91.5</v>
      </c>
      <c r="M35" s="87">
        <f t="shared" si="2"/>
        <v>21.4</v>
      </c>
      <c r="N35" s="88">
        <f t="shared" si="2"/>
        <v>73.3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54430004</v>
      </c>
      <c r="D36" s="89">
        <f t="shared" si="4"/>
        <v>21087628</v>
      </c>
      <c r="E36" s="89">
        <f t="shared" si="4"/>
        <v>75517632</v>
      </c>
      <c r="F36" s="120"/>
      <c r="G36" s="120"/>
      <c r="H36" s="89">
        <f t="shared" si="4"/>
        <v>48450220</v>
      </c>
      <c r="I36" s="89">
        <f t="shared" si="4"/>
        <v>4567937</v>
      </c>
      <c r="J36" s="89">
        <f t="shared" si="4"/>
        <v>53018157</v>
      </c>
      <c r="K36" s="120"/>
      <c r="L36" s="90">
        <f t="shared" si="2"/>
        <v>89</v>
      </c>
      <c r="M36" s="91">
        <f t="shared" si="2"/>
        <v>21.7</v>
      </c>
      <c r="N36" s="92">
        <f t="shared" si="2"/>
        <v>70.2</v>
      </c>
    </row>
    <row r="38" spans="1:14" x14ac:dyDescent="0.15">
      <c r="B38" s="1" t="s">
        <v>390</v>
      </c>
      <c r="C38" s="1">
        <v>54430004</v>
      </c>
      <c r="D38" s="1">
        <v>21087628</v>
      </c>
      <c r="E38" s="1">
        <v>75517632</v>
      </c>
      <c r="F38" s="1">
        <v>0</v>
      </c>
      <c r="G38" s="1">
        <v>0</v>
      </c>
      <c r="H38" s="1">
        <v>48450220</v>
      </c>
      <c r="I38" s="1">
        <v>4567937</v>
      </c>
      <c r="J38" s="1">
        <v>53018157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IM39"/>
  <sheetViews>
    <sheetView view="pageBreakPreview" zoomScale="60" zoomScaleNormal="100" workbookViewId="0">
      <pane xSplit="2" ySplit="8" topLeftCell="C10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384</v>
      </c>
      <c r="D3" s="8" t="s">
        <v>346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347</v>
      </c>
      <c r="D8" s="41" t="s">
        <v>348</v>
      </c>
      <c r="E8" s="41" t="s">
        <v>349</v>
      </c>
      <c r="F8" s="41" t="s">
        <v>350</v>
      </c>
      <c r="G8" s="41" t="s">
        <v>351</v>
      </c>
      <c r="H8" s="41" t="s">
        <v>352</v>
      </c>
      <c r="I8" s="41" t="s">
        <v>353</v>
      </c>
      <c r="J8" s="41" t="s">
        <v>354</v>
      </c>
      <c r="K8" s="41" t="s">
        <v>355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L36" si="0">IF(C9&gt;0,ROUND(H9/C9*100,1),"-")</f>
        <v>-</v>
      </c>
      <c r="M9" s="73" t="str">
        <f t="shared" ref="M9:M36" si="1">IF(D9&gt;0,ROUND(I9/D9*100,1),"-")</f>
        <v>-</v>
      </c>
      <c r="N9" s="74" t="str">
        <f t="shared" ref="N9:N36" si="2">IF(E9&gt;0,ROUND(J9/E9*100,1),"-")</f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1"/>
        <v>-</v>
      </c>
      <c r="N10" s="79" t="str">
        <f t="shared" si="2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1"/>
        <v>-</v>
      </c>
      <c r="N11" s="79" t="str">
        <f t="shared" si="2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1"/>
        <v>-</v>
      </c>
      <c r="N12" s="79" t="str">
        <f t="shared" si="2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1"/>
        <v>-</v>
      </c>
      <c r="N13" s="79" t="str">
        <f t="shared" si="2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1717</v>
      </c>
      <c r="E14" s="93">
        <v>1717</v>
      </c>
      <c r="F14" s="116"/>
      <c r="G14" s="116"/>
      <c r="H14" s="93">
        <v>0</v>
      </c>
      <c r="I14" s="93">
        <v>70</v>
      </c>
      <c r="J14" s="93">
        <v>70</v>
      </c>
      <c r="K14" s="116"/>
      <c r="L14" s="77" t="str">
        <f t="shared" si="0"/>
        <v>-</v>
      </c>
      <c r="M14" s="78">
        <f t="shared" si="1"/>
        <v>4.0999999999999996</v>
      </c>
      <c r="N14" s="79">
        <f t="shared" si="2"/>
        <v>4.0999999999999996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1"/>
        <v>-</v>
      </c>
      <c r="N15" s="79" t="str">
        <f t="shared" si="2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1"/>
        <v>-</v>
      </c>
      <c r="N16" s="79" t="str">
        <f t="shared" si="2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 t="shared" si="0"/>
        <v>-</v>
      </c>
      <c r="M17" s="78" t="str">
        <f t="shared" si="1"/>
        <v>-</v>
      </c>
      <c r="N17" s="79" t="str">
        <f t="shared" si="2"/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1"/>
        <v>-</v>
      </c>
      <c r="N18" s="79" t="str">
        <f t="shared" si="2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1"/>
        <v>-</v>
      </c>
      <c r="N19" s="79" t="str">
        <f t="shared" si="2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1"/>
        <v>-</v>
      </c>
      <c r="N20" s="82" t="str">
        <f t="shared" si="2"/>
        <v>-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80" t="str">
        <f t="shared" si="0"/>
        <v>-</v>
      </c>
      <c r="M21" s="81" t="str">
        <f t="shared" si="1"/>
        <v>-</v>
      </c>
      <c r="N21" s="82" t="str">
        <f t="shared" si="2"/>
        <v>-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80" t="str">
        <f t="shared" si="0"/>
        <v>-</v>
      </c>
      <c r="M22" s="81" t="str">
        <f t="shared" si="1"/>
        <v>-</v>
      </c>
      <c r="N22" s="82" t="str">
        <f t="shared" si="2"/>
        <v>-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0</v>
      </c>
      <c r="D23" s="85">
        <f t="shared" ref="D23:J23" si="3">SUM(D9:D22)</f>
        <v>1717</v>
      </c>
      <c r="E23" s="85">
        <f t="shared" si="3"/>
        <v>1717</v>
      </c>
      <c r="F23" s="118"/>
      <c r="G23" s="118"/>
      <c r="H23" s="85">
        <f t="shared" si="3"/>
        <v>0</v>
      </c>
      <c r="I23" s="85">
        <f t="shared" si="3"/>
        <v>70</v>
      </c>
      <c r="J23" s="85">
        <f t="shared" si="3"/>
        <v>70</v>
      </c>
      <c r="K23" s="118"/>
      <c r="L23" s="86" t="str">
        <f t="shared" si="0"/>
        <v>-</v>
      </c>
      <c r="M23" s="87">
        <f t="shared" si="1"/>
        <v>4.0999999999999996</v>
      </c>
      <c r="N23" s="88">
        <f t="shared" si="2"/>
        <v>4.0999999999999996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1"/>
        <v>-</v>
      </c>
      <c r="N24" s="74" t="str">
        <f t="shared" si="2"/>
        <v>-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1"/>
        <v>-</v>
      </c>
      <c r="N25" s="79" t="str">
        <f t="shared" si="2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1"/>
        <v>-</v>
      </c>
      <c r="N26" s="79" t="str">
        <f t="shared" si="2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1"/>
        <v>-</v>
      </c>
      <c r="N27" s="79" t="str">
        <f t="shared" si="2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1"/>
        <v>-</v>
      </c>
      <c r="N28" s="79" t="str">
        <f t="shared" si="2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1"/>
        <v>-</v>
      </c>
      <c r="N29" s="79" t="str">
        <f t="shared" si="2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1"/>
        <v>-</v>
      </c>
      <c r="N30" s="79" t="str">
        <f t="shared" si="2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1"/>
        <v>-</v>
      </c>
      <c r="N31" s="79" t="str">
        <f t="shared" si="2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si="0"/>
        <v>-</v>
      </c>
      <c r="M32" s="78" t="str">
        <f t="shared" si="1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0"/>
        <v>-</v>
      </c>
      <c r="M33" s="78" t="str">
        <f t="shared" si="1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0"/>
        <v>-</v>
      </c>
      <c r="M34" s="78" t="str">
        <f t="shared" si="1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4">SUM(C24:C34)</f>
        <v>0</v>
      </c>
      <c r="D35" s="85">
        <f t="shared" si="4"/>
        <v>0</v>
      </c>
      <c r="E35" s="85">
        <f t="shared" si="4"/>
        <v>0</v>
      </c>
      <c r="F35" s="119"/>
      <c r="G35" s="119"/>
      <c r="H35" s="85">
        <f t="shared" si="4"/>
        <v>0</v>
      </c>
      <c r="I35" s="85">
        <f t="shared" si="4"/>
        <v>0</v>
      </c>
      <c r="J35" s="85">
        <f t="shared" si="4"/>
        <v>0</v>
      </c>
      <c r="K35" s="119"/>
      <c r="L35" s="86" t="str">
        <f t="shared" si="0"/>
        <v>-</v>
      </c>
      <c r="M35" s="87" t="str">
        <f t="shared" si="1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5">C23+C35</f>
        <v>0</v>
      </c>
      <c r="D36" s="89">
        <f t="shared" si="5"/>
        <v>1717</v>
      </c>
      <c r="E36" s="89">
        <f t="shared" si="5"/>
        <v>1717</v>
      </c>
      <c r="F36" s="120"/>
      <c r="G36" s="120"/>
      <c r="H36" s="89">
        <f t="shared" si="5"/>
        <v>0</v>
      </c>
      <c r="I36" s="89">
        <f t="shared" si="5"/>
        <v>70</v>
      </c>
      <c r="J36" s="89">
        <f t="shared" si="5"/>
        <v>70</v>
      </c>
      <c r="K36" s="120"/>
      <c r="L36" s="90" t="str">
        <f t="shared" si="0"/>
        <v>-</v>
      </c>
      <c r="M36" s="91">
        <f t="shared" si="1"/>
        <v>4.0999999999999996</v>
      </c>
      <c r="N36" s="92">
        <f t="shared" si="2"/>
        <v>4.0999999999999996</v>
      </c>
    </row>
    <row r="38" spans="1:14" x14ac:dyDescent="0.15">
      <c r="B38" s="1" t="s">
        <v>390</v>
      </c>
      <c r="C38" s="1">
        <v>0</v>
      </c>
      <c r="D38" s="1">
        <v>1717</v>
      </c>
      <c r="E38" s="1">
        <v>1717</v>
      </c>
      <c r="F38" s="1">
        <v>0</v>
      </c>
      <c r="G38" s="1">
        <v>0</v>
      </c>
      <c r="H38" s="1">
        <v>0</v>
      </c>
      <c r="I38" s="1">
        <v>70</v>
      </c>
      <c r="J38" s="1">
        <v>70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385</v>
      </c>
      <c r="D3" s="8" t="s">
        <v>356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70">
        <f>SUM(国民健康保険税:国民健康保険料!C9)</f>
        <v>12799925</v>
      </c>
      <c r="D9" s="71">
        <f>SUM(国民健康保険税:国民健康保険料!D9)</f>
        <v>4155685</v>
      </c>
      <c r="E9" s="71">
        <f>SUM(国民健康保険税:国民健康保険料!E9)</f>
        <v>16955610</v>
      </c>
      <c r="F9" s="115"/>
      <c r="G9" s="115"/>
      <c r="H9" s="71">
        <f>SUM(国民健康保険税:国民健康保険料!H9)</f>
        <v>11066929</v>
      </c>
      <c r="I9" s="71">
        <f>SUM(国民健康保険税:国民健康保険料!I9)</f>
        <v>1026565</v>
      </c>
      <c r="J9" s="71">
        <f>SUM(国民健康保険税:国民健康保険料!J9)</f>
        <v>12093494</v>
      </c>
      <c r="K9" s="115"/>
      <c r="L9" s="72">
        <f t="shared" ref="L9:L36" si="0">IF(C9&gt;0,ROUND(H9/C9*100,1),"-")</f>
        <v>86.5</v>
      </c>
      <c r="M9" s="73">
        <f t="shared" ref="M9:M36" si="1">IF(D9&gt;0,ROUND(I9/D9*100,1),"-")</f>
        <v>24.7</v>
      </c>
      <c r="N9" s="74">
        <f t="shared" ref="N9:N36" si="2">IF(E9&gt;0,ROUND(J9/E9*100,1),"-")</f>
        <v>71.3</v>
      </c>
    </row>
    <row r="10" spans="1:247" s="21" customFormat="1" ht="24.95" customHeight="1" x14ac:dyDescent="0.2">
      <c r="A10" s="46">
        <v>2</v>
      </c>
      <c r="B10" s="47" t="s">
        <v>34</v>
      </c>
      <c r="C10" s="75">
        <f>SUM(国民健康保険税:国民健康保険料!C10)</f>
        <v>3904066</v>
      </c>
      <c r="D10" s="76">
        <f>SUM(国民健康保険税:国民健康保険料!D10)</f>
        <v>2103817</v>
      </c>
      <c r="E10" s="76">
        <f>SUM(国民健康保険税:国民健康保険料!E10)</f>
        <v>6007883</v>
      </c>
      <c r="F10" s="116"/>
      <c r="G10" s="116"/>
      <c r="H10" s="76">
        <f>SUM(国民健康保険税:国民健康保険料!H10)</f>
        <v>3466104</v>
      </c>
      <c r="I10" s="76">
        <f>SUM(国民健康保険税:国民健康保険料!I10)</f>
        <v>408428</v>
      </c>
      <c r="J10" s="76">
        <f>SUM(国民健康保険税:国民健康保険料!J10)</f>
        <v>3874532</v>
      </c>
      <c r="K10" s="116"/>
      <c r="L10" s="77">
        <f t="shared" si="0"/>
        <v>88.8</v>
      </c>
      <c r="M10" s="78">
        <f t="shared" si="1"/>
        <v>19.399999999999999</v>
      </c>
      <c r="N10" s="79">
        <f t="shared" si="2"/>
        <v>64.5</v>
      </c>
    </row>
    <row r="11" spans="1:247" s="21" customFormat="1" ht="24.95" customHeight="1" x14ac:dyDescent="0.2">
      <c r="A11" s="46">
        <v>3</v>
      </c>
      <c r="B11" s="47" t="s">
        <v>35</v>
      </c>
      <c r="C11" s="75">
        <f>SUM(国民健康保険税:国民健康保険料!C11)</f>
        <v>4842017</v>
      </c>
      <c r="D11" s="76">
        <f>SUM(国民健康保険税:国民健康保険料!D11)</f>
        <v>1694210</v>
      </c>
      <c r="E11" s="76">
        <f>SUM(国民健康保険税:国民健康保険料!E11)</f>
        <v>6536227</v>
      </c>
      <c r="F11" s="116"/>
      <c r="G11" s="116"/>
      <c r="H11" s="76">
        <f>SUM(国民健康保険税:国民健康保険料!H11)</f>
        <v>4297052</v>
      </c>
      <c r="I11" s="76">
        <f>SUM(国民健康保険税:国民健康保険料!I11)</f>
        <v>346327</v>
      </c>
      <c r="J11" s="76">
        <f>SUM(国民健康保険税:国民健康保険料!J11)</f>
        <v>4643379</v>
      </c>
      <c r="K11" s="116"/>
      <c r="L11" s="77">
        <f t="shared" si="0"/>
        <v>88.7</v>
      </c>
      <c r="M11" s="78">
        <f t="shared" si="1"/>
        <v>20.399999999999999</v>
      </c>
      <c r="N11" s="79">
        <f t="shared" si="2"/>
        <v>71</v>
      </c>
    </row>
    <row r="12" spans="1:247" s="21" customFormat="1" ht="24.95" customHeight="1" x14ac:dyDescent="0.2">
      <c r="A12" s="46">
        <v>4</v>
      </c>
      <c r="B12" s="47" t="s">
        <v>36</v>
      </c>
      <c r="C12" s="75">
        <f>SUM(国民健康保険税:国民健康保険料!C12)</f>
        <v>3458915</v>
      </c>
      <c r="D12" s="76">
        <f>SUM(国民健康保険税:国民健康保険料!D12)</f>
        <v>916577</v>
      </c>
      <c r="E12" s="76">
        <f>SUM(国民健康保険税:国民健康保険料!E12)</f>
        <v>4375492</v>
      </c>
      <c r="F12" s="116"/>
      <c r="G12" s="116"/>
      <c r="H12" s="76">
        <f>SUM(国民健康保険税:国民健康保険料!H12)</f>
        <v>3201395</v>
      </c>
      <c r="I12" s="76">
        <f>SUM(国民健康保険税:国民健康保険料!I12)</f>
        <v>215356</v>
      </c>
      <c r="J12" s="76">
        <f>SUM(国民健康保険税:国民健康保険料!J12)</f>
        <v>3416751</v>
      </c>
      <c r="K12" s="116"/>
      <c r="L12" s="77">
        <f t="shared" si="0"/>
        <v>92.6</v>
      </c>
      <c r="M12" s="78">
        <f t="shared" si="1"/>
        <v>23.5</v>
      </c>
      <c r="N12" s="79">
        <f t="shared" si="2"/>
        <v>78.099999999999994</v>
      </c>
    </row>
    <row r="13" spans="1:247" s="21" customFormat="1" ht="24.95" customHeight="1" x14ac:dyDescent="0.2">
      <c r="A13" s="46">
        <v>5</v>
      </c>
      <c r="B13" s="47" t="s">
        <v>37</v>
      </c>
      <c r="C13" s="75">
        <f>SUM(国民健康保険税:国民健康保険料!C13)</f>
        <v>3237843</v>
      </c>
      <c r="D13" s="76">
        <f>SUM(国民健康保険税:国民健康保険料!D13)</f>
        <v>1352298</v>
      </c>
      <c r="E13" s="76">
        <f>SUM(国民健康保険税:国民健康保険料!E13)</f>
        <v>4590141</v>
      </c>
      <c r="F13" s="116"/>
      <c r="G13" s="116"/>
      <c r="H13" s="76">
        <f>SUM(国民健康保険税:国民健康保険料!H13)</f>
        <v>2849119</v>
      </c>
      <c r="I13" s="76">
        <f>SUM(国民健康保険税:国民健康保険料!I13)</f>
        <v>336293</v>
      </c>
      <c r="J13" s="76">
        <f>SUM(国民健康保険税:国民健康保険料!J13)</f>
        <v>3185412</v>
      </c>
      <c r="K13" s="116"/>
      <c r="L13" s="77">
        <f t="shared" si="0"/>
        <v>88</v>
      </c>
      <c r="M13" s="78">
        <f t="shared" si="1"/>
        <v>24.9</v>
      </c>
      <c r="N13" s="79">
        <f t="shared" si="2"/>
        <v>69.400000000000006</v>
      </c>
    </row>
    <row r="14" spans="1:247" s="21" customFormat="1" ht="24.95" customHeight="1" x14ac:dyDescent="0.2">
      <c r="A14" s="46">
        <v>6</v>
      </c>
      <c r="B14" s="47" t="s">
        <v>38</v>
      </c>
      <c r="C14" s="75">
        <f>SUM(国民健康保険税:国民健康保険料!C14)</f>
        <v>2261896</v>
      </c>
      <c r="D14" s="76">
        <f>SUM(国民健康保険税:国民健康保険料!D14)</f>
        <v>1118424</v>
      </c>
      <c r="E14" s="76">
        <f>SUM(国民健康保険税:国民健康保険料!E14)</f>
        <v>3380320</v>
      </c>
      <c r="F14" s="116"/>
      <c r="G14" s="116"/>
      <c r="H14" s="76">
        <f>SUM(国民健康保険税:国民健康保険料!H14)</f>
        <v>1982225</v>
      </c>
      <c r="I14" s="76">
        <f>SUM(国民健康保険税:国民健康保険料!I14)</f>
        <v>276039</v>
      </c>
      <c r="J14" s="76">
        <f>SUM(国民健康保険税:国民健康保険料!J14)</f>
        <v>2258264</v>
      </c>
      <c r="K14" s="116"/>
      <c r="L14" s="77">
        <f>IF(C14&gt;0,ROUND(H14/C14*100,1),"-")</f>
        <v>87.6</v>
      </c>
      <c r="M14" s="78">
        <f t="shared" si="1"/>
        <v>24.7</v>
      </c>
      <c r="N14" s="79">
        <f t="shared" si="2"/>
        <v>66.8</v>
      </c>
    </row>
    <row r="15" spans="1:247" s="21" customFormat="1" ht="24.95" customHeight="1" x14ac:dyDescent="0.2">
      <c r="A15" s="46">
        <v>7</v>
      </c>
      <c r="B15" s="47" t="s">
        <v>39</v>
      </c>
      <c r="C15" s="75">
        <f>SUM(国民健康保険税:国民健康保険料!C15)</f>
        <v>4825617</v>
      </c>
      <c r="D15" s="76">
        <f>SUM(国民健康保険税:国民健康保険料!D15)</f>
        <v>2248530</v>
      </c>
      <c r="E15" s="76">
        <f>SUM(国民健康保険税:国民健康保険料!E15)</f>
        <v>7074147</v>
      </c>
      <c r="F15" s="116"/>
      <c r="G15" s="116"/>
      <c r="H15" s="76">
        <f>SUM(国民健康保険税:国民健康保険料!H15)</f>
        <v>4209935</v>
      </c>
      <c r="I15" s="76">
        <f>SUM(国民健康保険税:国民健康保険料!I15)</f>
        <v>402614</v>
      </c>
      <c r="J15" s="76">
        <f>SUM(国民健康保険税:国民健康保険料!J15)</f>
        <v>4612549</v>
      </c>
      <c r="K15" s="116"/>
      <c r="L15" s="77">
        <f t="shared" si="0"/>
        <v>87.2</v>
      </c>
      <c r="M15" s="78">
        <f t="shared" si="1"/>
        <v>17.899999999999999</v>
      </c>
      <c r="N15" s="79">
        <f t="shared" si="2"/>
        <v>65.2</v>
      </c>
    </row>
    <row r="16" spans="1:247" s="21" customFormat="1" ht="24.95" customHeight="1" x14ac:dyDescent="0.2">
      <c r="A16" s="46">
        <v>8</v>
      </c>
      <c r="B16" s="47" t="s">
        <v>40</v>
      </c>
      <c r="C16" s="75">
        <f>SUM(国民健康保険税:国民健康保険料!C16)</f>
        <v>2416632</v>
      </c>
      <c r="D16" s="76">
        <f>SUM(国民健康保険税:国民健康保険料!D16)</f>
        <v>1044282</v>
      </c>
      <c r="E16" s="76">
        <f>SUM(国民健康保険税:国民健康保険料!E16)</f>
        <v>3460914</v>
      </c>
      <c r="F16" s="116"/>
      <c r="G16" s="116"/>
      <c r="H16" s="76">
        <f>SUM(国民健康保険税:国民健康保険料!H16)</f>
        <v>2168869</v>
      </c>
      <c r="I16" s="76">
        <f>SUM(国民健康保険税:国民健康保険料!I16)</f>
        <v>163092</v>
      </c>
      <c r="J16" s="76">
        <f>SUM(国民健康保険税:国民健康保険料!J16)</f>
        <v>2331961</v>
      </c>
      <c r="K16" s="116"/>
      <c r="L16" s="77">
        <f t="shared" si="0"/>
        <v>89.7</v>
      </c>
      <c r="M16" s="78">
        <f t="shared" si="1"/>
        <v>15.6</v>
      </c>
      <c r="N16" s="79">
        <f t="shared" si="2"/>
        <v>67.400000000000006</v>
      </c>
    </row>
    <row r="17" spans="1:14" s="21" customFormat="1" ht="24.95" customHeight="1" x14ac:dyDescent="0.2">
      <c r="A17" s="46">
        <v>9</v>
      </c>
      <c r="B17" s="47" t="s">
        <v>209</v>
      </c>
      <c r="C17" s="75">
        <f>SUM(国民健康保険税:国民健康保険料!C17)</f>
        <v>2005627</v>
      </c>
      <c r="D17" s="76">
        <f>SUM(国民健康保険税:国民健康保険料!D17)</f>
        <v>806194</v>
      </c>
      <c r="E17" s="76">
        <f>SUM(国民健康保険税:国民健康保険料!E17)</f>
        <v>2811821</v>
      </c>
      <c r="F17" s="116"/>
      <c r="G17" s="116"/>
      <c r="H17" s="76">
        <f>SUM(国民健康保険税:国民健康保険料!H17)</f>
        <v>1838162</v>
      </c>
      <c r="I17" s="76">
        <f>SUM(国民健康保険税:国民健康保険料!I17)</f>
        <v>217313</v>
      </c>
      <c r="J17" s="76">
        <f>SUM(国民健康保険税:国民健康保険料!J17)</f>
        <v>2055475</v>
      </c>
      <c r="K17" s="116"/>
      <c r="L17" s="77">
        <f t="shared" si="0"/>
        <v>91.7</v>
      </c>
      <c r="M17" s="78">
        <f t="shared" si="1"/>
        <v>27</v>
      </c>
      <c r="N17" s="79">
        <f t="shared" si="2"/>
        <v>73.099999999999994</v>
      </c>
    </row>
    <row r="18" spans="1:14" s="21" customFormat="1" ht="24.95" customHeight="1" x14ac:dyDescent="0.2">
      <c r="A18" s="46">
        <v>10</v>
      </c>
      <c r="B18" s="47" t="s">
        <v>206</v>
      </c>
      <c r="C18" s="75">
        <f>SUM(国民健康保険税:国民健康保険料!C18)</f>
        <v>915653</v>
      </c>
      <c r="D18" s="76">
        <f>SUM(国民健康保険税:国民健康保険料!D18)</f>
        <v>493857</v>
      </c>
      <c r="E18" s="76">
        <f>SUM(国民健康保険税:国民健康保険料!E18)</f>
        <v>1409510</v>
      </c>
      <c r="F18" s="116"/>
      <c r="G18" s="116"/>
      <c r="H18" s="76">
        <f>SUM(国民健康保険税:国民健康保険料!H18)</f>
        <v>828661</v>
      </c>
      <c r="I18" s="76">
        <f>SUM(国民健康保険税:国民健康保険料!I18)</f>
        <v>75107</v>
      </c>
      <c r="J18" s="76">
        <f>SUM(国民健康保険税:国民健康保険料!J18)</f>
        <v>903768</v>
      </c>
      <c r="K18" s="116"/>
      <c r="L18" s="77">
        <f t="shared" si="0"/>
        <v>90.5</v>
      </c>
      <c r="M18" s="78">
        <f t="shared" si="1"/>
        <v>15.2</v>
      </c>
      <c r="N18" s="79">
        <f t="shared" si="2"/>
        <v>64.099999999999994</v>
      </c>
    </row>
    <row r="19" spans="1:14" s="21" customFormat="1" ht="24.95" customHeight="1" x14ac:dyDescent="0.2">
      <c r="A19" s="46">
        <v>11</v>
      </c>
      <c r="B19" s="47" t="s">
        <v>207</v>
      </c>
      <c r="C19" s="75">
        <f>SUM(国民健康保険税:国民健康保険料!C19)</f>
        <v>3300347</v>
      </c>
      <c r="D19" s="76">
        <f>SUM(国民健康保険税:国民健康保険料!D19)</f>
        <v>1432428</v>
      </c>
      <c r="E19" s="76">
        <f>SUM(国民健康保険税:国民健康保険料!E19)</f>
        <v>4732775</v>
      </c>
      <c r="F19" s="116"/>
      <c r="G19" s="116"/>
      <c r="H19" s="76">
        <f>SUM(国民健康保険税:国民健康保険料!H19)</f>
        <v>2972728</v>
      </c>
      <c r="I19" s="76">
        <f>SUM(国民健康保険税:国民健康保険料!I19)</f>
        <v>268550</v>
      </c>
      <c r="J19" s="76">
        <f>SUM(国民健康保険税:国民健康保険料!J19)</f>
        <v>3241278</v>
      </c>
      <c r="K19" s="116"/>
      <c r="L19" s="77">
        <f t="shared" si="0"/>
        <v>90.1</v>
      </c>
      <c r="M19" s="78">
        <f t="shared" si="1"/>
        <v>18.7</v>
      </c>
      <c r="N19" s="79">
        <f t="shared" si="2"/>
        <v>68.5</v>
      </c>
    </row>
    <row r="20" spans="1:14" s="21" customFormat="1" ht="24.95" customHeight="1" x14ac:dyDescent="0.2">
      <c r="A20" s="48">
        <v>12</v>
      </c>
      <c r="B20" s="49" t="s">
        <v>208</v>
      </c>
      <c r="C20" s="75">
        <f>SUM(国民健康保険税:国民健康保険料!C20)</f>
        <v>1131661</v>
      </c>
      <c r="D20" s="76">
        <f>SUM(国民健康保険税:国民健康保険料!D20)</f>
        <v>545476</v>
      </c>
      <c r="E20" s="76">
        <f>SUM(国民健康保険税:国民健康保険料!E20)</f>
        <v>1677137</v>
      </c>
      <c r="F20" s="116"/>
      <c r="G20" s="116"/>
      <c r="H20" s="76">
        <f>SUM(国民健康保険税:国民健康保険料!H20)</f>
        <v>1004592</v>
      </c>
      <c r="I20" s="76">
        <f>SUM(国民健康保険税:国民健康保険料!I20)</f>
        <v>114021</v>
      </c>
      <c r="J20" s="76">
        <f>SUM(国民健康保険税:国民健康保険料!J20)</f>
        <v>1118613</v>
      </c>
      <c r="K20" s="116"/>
      <c r="L20" s="80">
        <f t="shared" si="0"/>
        <v>88.8</v>
      </c>
      <c r="M20" s="81">
        <f t="shared" si="1"/>
        <v>20.9</v>
      </c>
      <c r="N20" s="82">
        <f t="shared" si="2"/>
        <v>66.7</v>
      </c>
    </row>
    <row r="21" spans="1:14" s="21" customFormat="1" ht="24.95" customHeight="1" x14ac:dyDescent="0.2">
      <c r="A21" s="46">
        <v>13</v>
      </c>
      <c r="B21" s="47" t="s">
        <v>339</v>
      </c>
      <c r="C21" s="75">
        <f>SUM(国民健康保険税:国民健康保険料!C21)</f>
        <v>765628</v>
      </c>
      <c r="D21" s="76">
        <f>SUM(国民健康保険税:国民健康保険料!D21)</f>
        <v>209427</v>
      </c>
      <c r="E21" s="76">
        <f>SUM(国民健康保険税:国民健康保険料!E21)</f>
        <v>975055</v>
      </c>
      <c r="F21" s="116"/>
      <c r="G21" s="116"/>
      <c r="H21" s="76">
        <f>SUM(国民健康保険税:国民健康保険料!H21)</f>
        <v>712864</v>
      </c>
      <c r="I21" s="76">
        <f>SUM(国民健康保険税:国民健康保険料!I21)</f>
        <v>56788</v>
      </c>
      <c r="J21" s="76">
        <f>SUM(国民健康保険税:国民健康保険料!J21)</f>
        <v>769652</v>
      </c>
      <c r="K21" s="116"/>
      <c r="L21" s="80">
        <f t="shared" si="0"/>
        <v>93.1</v>
      </c>
      <c r="M21" s="81">
        <f t="shared" si="1"/>
        <v>27.1</v>
      </c>
      <c r="N21" s="82">
        <f t="shared" si="2"/>
        <v>78.900000000000006</v>
      </c>
    </row>
    <row r="22" spans="1:14" s="21" customFormat="1" ht="24.95" customHeight="1" x14ac:dyDescent="0.2">
      <c r="A22" s="46">
        <v>14</v>
      </c>
      <c r="B22" s="50" t="s">
        <v>340</v>
      </c>
      <c r="C22" s="83">
        <f>SUM(国民健康保険税:国民健康保険料!C22)</f>
        <v>1460827</v>
      </c>
      <c r="D22" s="84">
        <f>SUM(国民健康保険税:国民健康保険料!D22)</f>
        <v>473533</v>
      </c>
      <c r="E22" s="84">
        <f>SUM(国民健康保険税:国民健康保険料!E22)</f>
        <v>1934360</v>
      </c>
      <c r="F22" s="117"/>
      <c r="G22" s="117"/>
      <c r="H22" s="84">
        <f>SUM(国民健康保険税:国民健康保険料!H22)</f>
        <v>1349647</v>
      </c>
      <c r="I22" s="84">
        <f>SUM(国民健康保険税:国民健康保険料!I22)</f>
        <v>126593</v>
      </c>
      <c r="J22" s="84">
        <f>SUM(国民健康保険税:国民健康保険料!J22)</f>
        <v>1476240</v>
      </c>
      <c r="K22" s="117"/>
      <c r="L22" s="80">
        <f t="shared" si="0"/>
        <v>92.4</v>
      </c>
      <c r="M22" s="81">
        <f t="shared" si="1"/>
        <v>26.7</v>
      </c>
      <c r="N22" s="82">
        <f t="shared" si="2"/>
        <v>76.3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47326654</v>
      </c>
      <c r="D23" s="85">
        <f t="shared" ref="D23:J23" si="3">SUM(D9:D22)</f>
        <v>18594738</v>
      </c>
      <c r="E23" s="85">
        <f t="shared" si="3"/>
        <v>65921392</v>
      </c>
      <c r="F23" s="118"/>
      <c r="G23" s="118"/>
      <c r="H23" s="85">
        <f>SUM(H9:H22)</f>
        <v>41948282</v>
      </c>
      <c r="I23" s="85">
        <f t="shared" si="3"/>
        <v>4033086</v>
      </c>
      <c r="J23" s="85">
        <f t="shared" si="3"/>
        <v>45981368</v>
      </c>
      <c r="K23" s="118"/>
      <c r="L23" s="86">
        <f t="shared" si="0"/>
        <v>88.6</v>
      </c>
      <c r="M23" s="87">
        <f t="shared" si="1"/>
        <v>21.7</v>
      </c>
      <c r="N23" s="88">
        <f t="shared" si="2"/>
        <v>69.8</v>
      </c>
    </row>
    <row r="24" spans="1:14" s="21" customFormat="1" ht="24.95" customHeight="1" x14ac:dyDescent="0.2">
      <c r="A24" s="44">
        <v>15</v>
      </c>
      <c r="B24" s="45" t="s">
        <v>41</v>
      </c>
      <c r="C24" s="70">
        <f>SUM(国民健康保険税:国民健康保険料!C24)</f>
        <v>898220</v>
      </c>
      <c r="D24" s="71">
        <f>SUM(国民健康保険税:国民健康保険料!D24)</f>
        <v>318623</v>
      </c>
      <c r="E24" s="71">
        <f>SUM(国民健康保険税:国民健康保険料!E24)</f>
        <v>1216843</v>
      </c>
      <c r="F24" s="115"/>
      <c r="G24" s="115"/>
      <c r="H24" s="71">
        <f>SUM(国民健康保険税:国民健康保険料!H24)</f>
        <v>813556</v>
      </c>
      <c r="I24" s="71">
        <f>SUM(国民健康保険税:国民健康保険料!I24)</f>
        <v>70214</v>
      </c>
      <c r="J24" s="71">
        <f>SUM(国民健康保険税:国民健康保険料!J24)</f>
        <v>883770</v>
      </c>
      <c r="K24" s="115"/>
      <c r="L24" s="72">
        <f t="shared" si="0"/>
        <v>90.6</v>
      </c>
      <c r="M24" s="73">
        <f t="shared" si="1"/>
        <v>22</v>
      </c>
      <c r="N24" s="74">
        <f t="shared" si="2"/>
        <v>72.599999999999994</v>
      </c>
    </row>
    <row r="25" spans="1:14" s="21" customFormat="1" ht="24.95" customHeight="1" x14ac:dyDescent="0.2">
      <c r="A25" s="46">
        <v>16</v>
      </c>
      <c r="B25" s="47" t="s">
        <v>388</v>
      </c>
      <c r="C25" s="75">
        <f>SUM(国民健康保険税:国民健康保険料!C25)</f>
        <v>667149</v>
      </c>
      <c r="D25" s="76">
        <f>SUM(国民健康保険税:国民健康保険料!D25)</f>
        <v>277235</v>
      </c>
      <c r="E25" s="76">
        <f>SUM(国民健康保険税:国民健康保険料!E25)</f>
        <v>944384</v>
      </c>
      <c r="F25" s="116"/>
      <c r="G25" s="116"/>
      <c r="H25" s="76">
        <f>SUM(国民健康保険税:国民健康保険料!H25)</f>
        <v>609740</v>
      </c>
      <c r="I25" s="76">
        <f>SUM(国民健康保険税:国民健康保険料!I25)</f>
        <v>55257</v>
      </c>
      <c r="J25" s="76">
        <f>SUM(国民健康保険税:国民健康保険料!J25)</f>
        <v>664997</v>
      </c>
      <c r="K25" s="116"/>
      <c r="L25" s="77">
        <f t="shared" si="0"/>
        <v>91.4</v>
      </c>
      <c r="M25" s="78">
        <f t="shared" si="1"/>
        <v>19.899999999999999</v>
      </c>
      <c r="N25" s="79">
        <f t="shared" si="2"/>
        <v>70.400000000000006</v>
      </c>
    </row>
    <row r="26" spans="1:14" s="21" customFormat="1" ht="24.95" customHeight="1" x14ac:dyDescent="0.2">
      <c r="A26" s="46">
        <v>17</v>
      </c>
      <c r="B26" s="47" t="s">
        <v>42</v>
      </c>
      <c r="C26" s="75">
        <f>SUM(国民健康保険税:国民健康保険料!C26)</f>
        <v>359218</v>
      </c>
      <c r="D26" s="76">
        <f>SUM(国民健康保険税:国民健康保険料!D26)</f>
        <v>92382</v>
      </c>
      <c r="E26" s="76">
        <f>SUM(国民健康保険税:国民健康保険料!E26)</f>
        <v>451600</v>
      </c>
      <c r="F26" s="116"/>
      <c r="G26" s="116"/>
      <c r="H26" s="76">
        <f>SUM(国民健康保険税:国民健康保険料!H26)</f>
        <v>338235</v>
      </c>
      <c r="I26" s="76">
        <f>SUM(国民健康保険税:国民健康保険料!I26)</f>
        <v>15780</v>
      </c>
      <c r="J26" s="76">
        <f>SUM(国民健康保険税:国民健康保険料!J26)</f>
        <v>354015</v>
      </c>
      <c r="K26" s="116"/>
      <c r="L26" s="77">
        <f t="shared" si="0"/>
        <v>94.2</v>
      </c>
      <c r="M26" s="78">
        <f t="shared" si="1"/>
        <v>17.100000000000001</v>
      </c>
      <c r="N26" s="79">
        <f t="shared" si="2"/>
        <v>78.400000000000006</v>
      </c>
    </row>
    <row r="27" spans="1:14" s="21" customFormat="1" ht="24.95" customHeight="1" x14ac:dyDescent="0.2">
      <c r="A27" s="46">
        <v>18</v>
      </c>
      <c r="B27" s="47" t="s">
        <v>43</v>
      </c>
      <c r="C27" s="75">
        <f>SUM(国民健康保険税:国民健康保険料!C27)</f>
        <v>272200</v>
      </c>
      <c r="D27" s="76">
        <f>SUM(国民健康保険税:国民健康保険料!D27)</f>
        <v>133526</v>
      </c>
      <c r="E27" s="76">
        <f>SUM(国民健康保険税:国民健康保険料!E27)</f>
        <v>405726</v>
      </c>
      <c r="F27" s="116"/>
      <c r="G27" s="116"/>
      <c r="H27" s="76">
        <f>SUM(国民健康保険税:国民健康保険料!H27)</f>
        <v>252136</v>
      </c>
      <c r="I27" s="76">
        <f>SUM(国民健康保険税:国民健康保険料!I27)</f>
        <v>13821</v>
      </c>
      <c r="J27" s="76">
        <f>SUM(国民健康保険税:国民健康保険料!J27)</f>
        <v>265957</v>
      </c>
      <c r="K27" s="116"/>
      <c r="L27" s="77">
        <f t="shared" si="0"/>
        <v>92.6</v>
      </c>
      <c r="M27" s="78">
        <f t="shared" si="1"/>
        <v>10.4</v>
      </c>
      <c r="N27" s="79">
        <f t="shared" si="2"/>
        <v>65.599999999999994</v>
      </c>
    </row>
    <row r="28" spans="1:14" s="21" customFormat="1" ht="24.95" customHeight="1" x14ac:dyDescent="0.2">
      <c r="A28" s="46">
        <v>19</v>
      </c>
      <c r="B28" s="47" t="s">
        <v>44</v>
      </c>
      <c r="C28" s="75">
        <f>SUM(国民健康保険税:国民健康保険料!C28)</f>
        <v>503875</v>
      </c>
      <c r="D28" s="76">
        <f>SUM(国民健康保険税:国民健康保険料!D28)</f>
        <v>155321</v>
      </c>
      <c r="E28" s="76">
        <f>SUM(国民健康保険税:国民健康保険料!E28)</f>
        <v>659196</v>
      </c>
      <c r="F28" s="116"/>
      <c r="G28" s="116"/>
      <c r="H28" s="76">
        <f>SUM(国民健康保険税:国民健康保険料!H28)</f>
        <v>456542</v>
      </c>
      <c r="I28" s="76">
        <f>SUM(国民健康保険税:国民健康保険料!I28)</f>
        <v>29766</v>
      </c>
      <c r="J28" s="76">
        <f>SUM(国民健康保険税:国民健康保険料!J28)</f>
        <v>486308</v>
      </c>
      <c r="K28" s="116"/>
      <c r="L28" s="77">
        <f t="shared" si="0"/>
        <v>90.6</v>
      </c>
      <c r="M28" s="78">
        <f t="shared" si="1"/>
        <v>19.2</v>
      </c>
      <c r="N28" s="79">
        <f t="shared" si="2"/>
        <v>73.8</v>
      </c>
    </row>
    <row r="29" spans="1:14" s="21" customFormat="1" ht="24.95" customHeight="1" x14ac:dyDescent="0.2">
      <c r="A29" s="46">
        <v>20</v>
      </c>
      <c r="B29" s="47" t="s">
        <v>45</v>
      </c>
      <c r="C29" s="75">
        <f>SUM(国民健康保険税:国民健康保険料!C29)</f>
        <v>1077801</v>
      </c>
      <c r="D29" s="76">
        <f>SUM(国民健康保険税:国民健康保険料!D29)</f>
        <v>448878</v>
      </c>
      <c r="E29" s="76">
        <f>SUM(国民健康保険税:国民健康保険料!E29)</f>
        <v>1526679</v>
      </c>
      <c r="F29" s="116"/>
      <c r="G29" s="116"/>
      <c r="H29" s="76">
        <f>SUM(国民健康保険税:国民健康保険料!H29)</f>
        <v>983829</v>
      </c>
      <c r="I29" s="76">
        <f>SUM(国民健康保険税:国民健康保険料!I29)</f>
        <v>81012</v>
      </c>
      <c r="J29" s="76">
        <f>SUM(国民健康保険税:国民健康保険料!J29)</f>
        <v>1064841</v>
      </c>
      <c r="K29" s="116"/>
      <c r="L29" s="77">
        <f t="shared" si="0"/>
        <v>91.3</v>
      </c>
      <c r="M29" s="78">
        <f t="shared" si="1"/>
        <v>18</v>
      </c>
      <c r="N29" s="79">
        <f t="shared" si="2"/>
        <v>69.7</v>
      </c>
    </row>
    <row r="30" spans="1:14" s="21" customFormat="1" ht="24.95" customHeight="1" x14ac:dyDescent="0.2">
      <c r="A30" s="46">
        <v>21</v>
      </c>
      <c r="B30" s="47" t="s">
        <v>46</v>
      </c>
      <c r="C30" s="75">
        <f>SUM(国民健康保険税:国民健康保険料!C30)</f>
        <v>717986</v>
      </c>
      <c r="D30" s="76">
        <f>SUM(国民健康保険税:国民健康保険料!D30)</f>
        <v>153218</v>
      </c>
      <c r="E30" s="76">
        <f>SUM(国民健康保険税:国民健康保険料!E30)</f>
        <v>871204</v>
      </c>
      <c r="F30" s="116"/>
      <c r="G30" s="116"/>
      <c r="H30" s="76">
        <f>SUM(国民健康保険税:国民健康保険料!H30)</f>
        <v>682967</v>
      </c>
      <c r="I30" s="76">
        <f>SUM(国民健康保険税:国民健康保険料!I30)</f>
        <v>36309</v>
      </c>
      <c r="J30" s="76">
        <f>SUM(国民健康保険税:国民健康保険料!J30)</f>
        <v>719276</v>
      </c>
      <c r="K30" s="116"/>
      <c r="L30" s="77">
        <f t="shared" si="0"/>
        <v>95.1</v>
      </c>
      <c r="M30" s="78">
        <f t="shared" si="1"/>
        <v>23.7</v>
      </c>
      <c r="N30" s="79">
        <f t="shared" si="2"/>
        <v>82.6</v>
      </c>
    </row>
    <row r="31" spans="1:14" s="21" customFormat="1" ht="24.95" customHeight="1" x14ac:dyDescent="0.2">
      <c r="A31" s="46">
        <v>22</v>
      </c>
      <c r="B31" s="47" t="s">
        <v>47</v>
      </c>
      <c r="C31" s="75">
        <f>SUM(国民健康保険税:国民健康保険料!C31)</f>
        <v>348011</v>
      </c>
      <c r="D31" s="76">
        <f>SUM(国民健康保険税:国民健康保険料!D31)</f>
        <v>134663</v>
      </c>
      <c r="E31" s="76">
        <f>SUM(国民健康保険税:国民健康保険料!E31)</f>
        <v>482674</v>
      </c>
      <c r="F31" s="116"/>
      <c r="G31" s="116"/>
      <c r="H31" s="76">
        <f>SUM(国民健康保険税:国民健康保険料!H31)</f>
        <v>319518</v>
      </c>
      <c r="I31" s="76">
        <f>SUM(国民健康保険税:国民健康保険料!I31)</f>
        <v>33821</v>
      </c>
      <c r="J31" s="76">
        <f>SUM(国民健康保険税:国民健康保険料!J31)</f>
        <v>353339</v>
      </c>
      <c r="K31" s="116"/>
      <c r="L31" s="77">
        <f t="shared" si="0"/>
        <v>91.8</v>
      </c>
      <c r="M31" s="78">
        <f t="shared" si="1"/>
        <v>25.1</v>
      </c>
      <c r="N31" s="79">
        <f t="shared" si="2"/>
        <v>73.2</v>
      </c>
    </row>
    <row r="32" spans="1:14" s="21" customFormat="1" ht="24.95" customHeight="1" x14ac:dyDescent="0.2">
      <c r="A32" s="46">
        <v>23</v>
      </c>
      <c r="B32" s="47" t="s">
        <v>48</v>
      </c>
      <c r="C32" s="75">
        <f>SUM(国民健康保険税:国民健康保険料!C32)</f>
        <v>719643</v>
      </c>
      <c r="D32" s="76">
        <f>SUM(国民健康保険税:国民健康保険料!D32)</f>
        <v>245646</v>
      </c>
      <c r="E32" s="76">
        <f>SUM(国民健康保険税:国民健康保険料!E32)</f>
        <v>965289</v>
      </c>
      <c r="F32" s="116"/>
      <c r="G32" s="116"/>
      <c r="H32" s="76">
        <f>SUM(国民健康保険税:国民健康保険料!H32)</f>
        <v>647006</v>
      </c>
      <c r="I32" s="76">
        <f>SUM(国民健康保険税:国民健康保険料!I32)</f>
        <v>72642</v>
      </c>
      <c r="J32" s="76">
        <f>SUM(国民健康保険税:国民健康保険料!J32)</f>
        <v>719648</v>
      </c>
      <c r="K32" s="116"/>
      <c r="L32" s="77">
        <f t="shared" si="0"/>
        <v>89.9</v>
      </c>
      <c r="M32" s="78">
        <f t="shared" si="1"/>
        <v>29.6</v>
      </c>
      <c r="N32" s="79">
        <f t="shared" si="2"/>
        <v>74.599999999999994</v>
      </c>
    </row>
    <row r="33" spans="1:14" s="21" customFormat="1" ht="24.95" customHeight="1" x14ac:dyDescent="0.2">
      <c r="A33" s="46">
        <v>24</v>
      </c>
      <c r="B33" s="47" t="s">
        <v>49</v>
      </c>
      <c r="C33" s="75">
        <f>SUM(国民健康保険税:国民健康保険料!C33)</f>
        <v>1011892</v>
      </c>
      <c r="D33" s="76">
        <f>SUM(国民健康保険税:国民健康保険料!D33)</f>
        <v>372279</v>
      </c>
      <c r="E33" s="76">
        <f>SUM(国民健康保険税:国民健康保険料!E33)</f>
        <v>1384171</v>
      </c>
      <c r="F33" s="116"/>
      <c r="G33" s="116"/>
      <c r="H33" s="76">
        <f>SUM(国民健康保険税:国民健康保険料!H33)</f>
        <v>920904</v>
      </c>
      <c r="I33" s="76">
        <f>SUM(国民健康保険税:国民健康保険料!I33)</f>
        <v>86818</v>
      </c>
      <c r="J33" s="76">
        <f>SUM(国民健康保険税:国民健康保険料!J33)</f>
        <v>1007722</v>
      </c>
      <c r="K33" s="116"/>
      <c r="L33" s="77">
        <f t="shared" si="0"/>
        <v>91</v>
      </c>
      <c r="M33" s="78">
        <f t="shared" si="1"/>
        <v>23.3</v>
      </c>
      <c r="N33" s="79">
        <f t="shared" si="2"/>
        <v>72.8</v>
      </c>
    </row>
    <row r="34" spans="1:14" s="21" customFormat="1" ht="24.95" customHeight="1" x14ac:dyDescent="0.2">
      <c r="A34" s="46">
        <v>25</v>
      </c>
      <c r="B34" s="51" t="s">
        <v>341</v>
      </c>
      <c r="C34" s="75">
        <f>SUM(国民健康保険税:国民健康保険料!C34)</f>
        <v>527355</v>
      </c>
      <c r="D34" s="76">
        <f>SUM(国民健康保険税:国民健康保険料!D34)</f>
        <v>162836</v>
      </c>
      <c r="E34" s="76">
        <f>SUM(国民健康保険税:国民健康保険料!E34)</f>
        <v>690191</v>
      </c>
      <c r="F34" s="116"/>
      <c r="G34" s="116"/>
      <c r="H34" s="76">
        <f>SUM(国民健康保険税:国民健康保険料!H34)</f>
        <v>477505</v>
      </c>
      <c r="I34" s="76">
        <f>SUM(国民健康保険税:国民健康保険料!I34)</f>
        <v>39481</v>
      </c>
      <c r="J34" s="76">
        <f>SUM(国民健康保険税:国民健康保険料!J34)</f>
        <v>516986</v>
      </c>
      <c r="K34" s="116"/>
      <c r="L34" s="77">
        <f t="shared" si="0"/>
        <v>90.5</v>
      </c>
      <c r="M34" s="78">
        <f t="shared" si="1"/>
        <v>24.2</v>
      </c>
      <c r="N34" s="79">
        <f t="shared" si="2"/>
        <v>74.900000000000006</v>
      </c>
    </row>
    <row r="35" spans="1:14" s="21" customFormat="1" ht="24.95" customHeight="1" x14ac:dyDescent="0.2">
      <c r="A35" s="58"/>
      <c r="B35" s="59" t="s">
        <v>344</v>
      </c>
      <c r="C35" s="85">
        <f t="shared" ref="C35:J35" si="4">SUM(C24:C34)</f>
        <v>7103350</v>
      </c>
      <c r="D35" s="85">
        <f t="shared" si="4"/>
        <v>2494607</v>
      </c>
      <c r="E35" s="85">
        <f t="shared" si="4"/>
        <v>9597957</v>
      </c>
      <c r="F35" s="119"/>
      <c r="G35" s="119"/>
      <c r="H35" s="85">
        <f t="shared" si="4"/>
        <v>6501938</v>
      </c>
      <c r="I35" s="85">
        <f t="shared" si="4"/>
        <v>534921</v>
      </c>
      <c r="J35" s="85">
        <f t="shared" si="4"/>
        <v>7036859</v>
      </c>
      <c r="K35" s="119"/>
      <c r="L35" s="86">
        <f t="shared" si="0"/>
        <v>91.5</v>
      </c>
      <c r="M35" s="87">
        <f t="shared" si="1"/>
        <v>21.4</v>
      </c>
      <c r="N35" s="88">
        <f t="shared" si="2"/>
        <v>73.3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5">C23+C35</f>
        <v>54430004</v>
      </c>
      <c r="D36" s="89">
        <f t="shared" si="5"/>
        <v>21089345</v>
      </c>
      <c r="E36" s="89">
        <f t="shared" si="5"/>
        <v>75519349</v>
      </c>
      <c r="F36" s="120"/>
      <c r="G36" s="120"/>
      <c r="H36" s="89">
        <f t="shared" si="5"/>
        <v>48450220</v>
      </c>
      <c r="I36" s="89">
        <f t="shared" si="5"/>
        <v>4568007</v>
      </c>
      <c r="J36" s="89">
        <f t="shared" si="5"/>
        <v>53018227</v>
      </c>
      <c r="K36" s="120"/>
      <c r="L36" s="90">
        <f t="shared" si="0"/>
        <v>89</v>
      </c>
      <c r="M36" s="91">
        <f t="shared" si="1"/>
        <v>21.7</v>
      </c>
      <c r="N36" s="92">
        <f t="shared" si="2"/>
        <v>70.2</v>
      </c>
    </row>
    <row r="39" spans="1:14" x14ac:dyDescent="0.15"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M81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187</v>
      </c>
      <c r="D3" s="8" t="s">
        <v>71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f>SUM(個人均等割:所得割!C9)</f>
        <v>31778683</v>
      </c>
      <c r="D9" s="93">
        <f>SUM(個人均等割:所得割!D9)</f>
        <v>2355721</v>
      </c>
      <c r="E9" s="93">
        <f>SUM(個人均等割:所得割!E9)</f>
        <v>34134404</v>
      </c>
      <c r="F9" s="93">
        <f>SUM(個人均等割:所得割!F9)</f>
        <v>0</v>
      </c>
      <c r="G9" s="115"/>
      <c r="H9" s="93">
        <f>SUM(個人均等割:所得割!H9)</f>
        <v>31328029</v>
      </c>
      <c r="I9" s="93">
        <f>SUM(個人均等割:所得割!I9)</f>
        <v>507216</v>
      </c>
      <c r="J9" s="93">
        <f>SUM(個人均等割:所得割!J9)</f>
        <v>31835245</v>
      </c>
      <c r="K9" s="93">
        <f>SUM(個人均等割:所得割!K9)</f>
        <v>0</v>
      </c>
      <c r="L9" s="72">
        <f t="shared" ref="L9:N31" si="0">IF(C9&gt;0,ROUND(H9/C9*100,1),"-")</f>
        <v>98.6</v>
      </c>
      <c r="M9" s="73">
        <f t="shared" si="0"/>
        <v>21.5</v>
      </c>
      <c r="N9" s="74">
        <f t="shared" si="0"/>
        <v>93.3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f>SUM(個人均等割:所得割!C10)</f>
        <v>6948950</v>
      </c>
      <c r="D10" s="93">
        <f>SUM(個人均等割:所得割!D10)</f>
        <v>758371</v>
      </c>
      <c r="E10" s="93">
        <f>SUM(個人均等割:所得割!E10)</f>
        <v>7707321</v>
      </c>
      <c r="F10" s="93">
        <f>SUM(個人均等割:所得割!F10)</f>
        <v>0</v>
      </c>
      <c r="G10" s="116"/>
      <c r="H10" s="93">
        <f>SUM(個人均等割:所得割!H10)</f>
        <v>6827709</v>
      </c>
      <c r="I10" s="93">
        <f>SUM(個人均等割:所得割!I10)</f>
        <v>152625</v>
      </c>
      <c r="J10" s="93">
        <f>SUM(個人均等割:所得割!J10)</f>
        <v>6980334</v>
      </c>
      <c r="K10" s="93">
        <f>SUM(個人均等割:所得割!K10)</f>
        <v>0</v>
      </c>
      <c r="L10" s="77">
        <f t="shared" si="0"/>
        <v>98.3</v>
      </c>
      <c r="M10" s="78">
        <f t="shared" si="0"/>
        <v>20.100000000000001</v>
      </c>
      <c r="N10" s="79">
        <f t="shared" si="0"/>
        <v>90.6</v>
      </c>
    </row>
    <row r="11" spans="1:247" s="21" customFormat="1" ht="24.95" customHeight="1" x14ac:dyDescent="0.2">
      <c r="A11" s="46">
        <v>3</v>
      </c>
      <c r="B11" s="47" t="s">
        <v>35</v>
      </c>
      <c r="C11" s="93">
        <f>SUM(個人均等割:所得割!C11)</f>
        <v>7464306</v>
      </c>
      <c r="D11" s="93">
        <f>SUM(個人均等割:所得割!D11)</f>
        <v>675758</v>
      </c>
      <c r="E11" s="93">
        <f>SUM(個人均等割:所得割!E11)</f>
        <v>8140064</v>
      </c>
      <c r="F11" s="93">
        <f>SUM(個人均等割:所得割!F11)</f>
        <v>0</v>
      </c>
      <c r="G11" s="116"/>
      <c r="H11" s="93">
        <f>SUM(個人均等割:所得割!H11)</f>
        <v>7340797</v>
      </c>
      <c r="I11" s="93">
        <f>SUM(個人均等割:所得割!I11)</f>
        <v>132552</v>
      </c>
      <c r="J11" s="93">
        <f>SUM(個人均等割:所得割!J11)</f>
        <v>7473349</v>
      </c>
      <c r="K11" s="93">
        <f>SUM(個人均等割:所得割!K11)</f>
        <v>0</v>
      </c>
      <c r="L11" s="77">
        <f t="shared" si="0"/>
        <v>98.3</v>
      </c>
      <c r="M11" s="78">
        <f t="shared" si="0"/>
        <v>19.600000000000001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f>SUM(個人均等割:所得割!C12)</f>
        <v>5465294</v>
      </c>
      <c r="D12" s="93">
        <f>SUM(個人均等割:所得割!D12)</f>
        <v>284532</v>
      </c>
      <c r="E12" s="93">
        <f>SUM(個人均等割:所得割!E12)</f>
        <v>5749826</v>
      </c>
      <c r="F12" s="93">
        <f>SUM(個人均等割:所得割!F12)</f>
        <v>0</v>
      </c>
      <c r="G12" s="116"/>
      <c r="H12" s="93">
        <f>SUM(個人均等割:所得割!H12)</f>
        <v>5403022</v>
      </c>
      <c r="I12" s="93">
        <f>SUM(個人均等割:所得割!I12)</f>
        <v>75373</v>
      </c>
      <c r="J12" s="93">
        <f>SUM(個人均等割:所得割!J12)</f>
        <v>5478395</v>
      </c>
      <c r="K12" s="93">
        <f>SUM(個人均等割:所得割!K12)</f>
        <v>0</v>
      </c>
      <c r="L12" s="77">
        <f t="shared" si="0"/>
        <v>98.9</v>
      </c>
      <c r="M12" s="78">
        <f t="shared" si="0"/>
        <v>26.5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f>SUM(個人均等割:所得割!C13)</f>
        <v>4583749</v>
      </c>
      <c r="D13" s="93">
        <f>SUM(個人均等割:所得割!D13)</f>
        <v>397019</v>
      </c>
      <c r="E13" s="93">
        <f>SUM(個人均等割:所得割!E13)</f>
        <v>4980768</v>
      </c>
      <c r="F13" s="93">
        <f>SUM(個人均等割:所得割!F13)</f>
        <v>0</v>
      </c>
      <c r="G13" s="116"/>
      <c r="H13" s="93">
        <f>SUM(個人均等割:所得割!H13)</f>
        <v>4505721</v>
      </c>
      <c r="I13" s="93">
        <f>SUM(個人均等割:所得割!I13)</f>
        <v>124295</v>
      </c>
      <c r="J13" s="93">
        <f>SUM(個人均等割:所得割!J13)</f>
        <v>4630016</v>
      </c>
      <c r="K13" s="93">
        <f>SUM(個人均等割:所得割!K13)</f>
        <v>0</v>
      </c>
      <c r="L13" s="77">
        <f t="shared" si="0"/>
        <v>98.3</v>
      </c>
      <c r="M13" s="78">
        <f t="shared" si="0"/>
        <v>31.3</v>
      </c>
      <c r="N13" s="79">
        <f t="shared" si="0"/>
        <v>93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f>SUM(個人均等割:所得割!C14)</f>
        <v>3601199</v>
      </c>
      <c r="D14" s="93">
        <f>SUM(個人均等割:所得割!D14)</f>
        <v>335548</v>
      </c>
      <c r="E14" s="93">
        <f>SUM(個人均等割:所得割!E14)</f>
        <v>3936747</v>
      </c>
      <c r="F14" s="93">
        <f>SUM(個人均等割:所得割!F14)</f>
        <v>0</v>
      </c>
      <c r="G14" s="116"/>
      <c r="H14" s="93">
        <f>SUM(個人均等割:所得割!H14)</f>
        <v>3515482</v>
      </c>
      <c r="I14" s="93">
        <f>SUM(個人均等割:所得割!I14)</f>
        <v>140553</v>
      </c>
      <c r="J14" s="93">
        <f>SUM(個人均等割:所得割!J14)</f>
        <v>3656035</v>
      </c>
      <c r="K14" s="93">
        <f>SUM(個人均等割:所得割!K14)</f>
        <v>0</v>
      </c>
      <c r="L14" s="77">
        <f t="shared" si="0"/>
        <v>97.6</v>
      </c>
      <c r="M14" s="78">
        <f t="shared" si="0"/>
        <v>41.9</v>
      </c>
      <c r="N14" s="79">
        <f t="shared" si="0"/>
        <v>92.9</v>
      </c>
    </row>
    <row r="15" spans="1:247" s="21" customFormat="1" ht="24.95" customHeight="1" x14ac:dyDescent="0.2">
      <c r="A15" s="46">
        <v>7</v>
      </c>
      <c r="B15" s="47" t="s">
        <v>39</v>
      </c>
      <c r="C15" s="93">
        <f>SUM(個人均等割:所得割!C15)</f>
        <v>8817081</v>
      </c>
      <c r="D15" s="93">
        <f>SUM(個人均等割:所得割!D15)</f>
        <v>1061310</v>
      </c>
      <c r="E15" s="93">
        <f>SUM(個人均等割:所得割!E15)</f>
        <v>9878391</v>
      </c>
      <c r="F15" s="93">
        <f>SUM(個人均等割:所得割!F15)</f>
        <v>0</v>
      </c>
      <c r="G15" s="116"/>
      <c r="H15" s="93">
        <f>SUM(個人均等割:所得割!H15)</f>
        <v>8623113</v>
      </c>
      <c r="I15" s="93">
        <f>SUM(個人均等割:所得割!I15)</f>
        <v>201589</v>
      </c>
      <c r="J15" s="93">
        <f>SUM(個人均等割:所得割!J15)</f>
        <v>8824702</v>
      </c>
      <c r="K15" s="93">
        <f>SUM(個人均等割:所得割!K15)</f>
        <v>0</v>
      </c>
      <c r="L15" s="77">
        <f t="shared" si="0"/>
        <v>97.8</v>
      </c>
      <c r="M15" s="78">
        <f t="shared" si="0"/>
        <v>19</v>
      </c>
      <c r="N15" s="79">
        <f t="shared" si="0"/>
        <v>89.3</v>
      </c>
    </row>
    <row r="16" spans="1:247" s="21" customFormat="1" ht="24.95" customHeight="1" x14ac:dyDescent="0.2">
      <c r="A16" s="46">
        <v>8</v>
      </c>
      <c r="B16" s="47" t="s">
        <v>40</v>
      </c>
      <c r="C16" s="93">
        <f>SUM(個人均等割:所得割!C16)</f>
        <v>3726801</v>
      </c>
      <c r="D16" s="93">
        <f>SUM(個人均等割:所得割!D16)</f>
        <v>380174</v>
      </c>
      <c r="E16" s="93">
        <f>SUM(個人均等割:所得割!E16)</f>
        <v>4106975</v>
      </c>
      <c r="F16" s="93">
        <f>SUM(個人均等割:所得割!F16)</f>
        <v>0</v>
      </c>
      <c r="G16" s="116"/>
      <c r="H16" s="93">
        <f>SUM(個人均等割:所得割!H16)</f>
        <v>3662680</v>
      </c>
      <c r="I16" s="93">
        <f>SUM(個人均等割:所得割!I16)</f>
        <v>60186</v>
      </c>
      <c r="J16" s="93">
        <f>SUM(個人均等割:所得割!J16)</f>
        <v>3722866</v>
      </c>
      <c r="K16" s="93">
        <f>SUM(個人均等割:所得割!K16)</f>
        <v>0</v>
      </c>
      <c r="L16" s="77">
        <f t="shared" si="0"/>
        <v>98.3</v>
      </c>
      <c r="M16" s="78">
        <f t="shared" si="0"/>
        <v>15.8</v>
      </c>
      <c r="N16" s="79">
        <f t="shared" si="0"/>
        <v>90.6</v>
      </c>
    </row>
    <row r="17" spans="1:14" s="21" customFormat="1" ht="24.95" customHeight="1" x14ac:dyDescent="0.2">
      <c r="A17" s="46">
        <v>9</v>
      </c>
      <c r="B17" s="47" t="s">
        <v>209</v>
      </c>
      <c r="C17" s="93">
        <f>SUM(個人均等割:所得割!C17)</f>
        <v>3300020</v>
      </c>
      <c r="D17" s="93">
        <f>SUM(個人均等割:所得割!D17)</f>
        <v>193640</v>
      </c>
      <c r="E17" s="93">
        <f>SUM(個人均等割:所得割!E17)</f>
        <v>3493660</v>
      </c>
      <c r="F17" s="93">
        <f>SUM(個人均等割:所得割!F17)</f>
        <v>0</v>
      </c>
      <c r="G17" s="116"/>
      <c r="H17" s="93">
        <f>SUM(個人均等割:所得割!H17)</f>
        <v>3263578</v>
      </c>
      <c r="I17" s="93">
        <f>SUM(個人均等割:所得割!I17)</f>
        <v>60178</v>
      </c>
      <c r="J17" s="93">
        <f>SUM(個人均等割:所得割!J17)</f>
        <v>3323756</v>
      </c>
      <c r="K17" s="93">
        <f>SUM(個人均等割:所得割!K17)</f>
        <v>0</v>
      </c>
      <c r="L17" s="77">
        <f>IF(C17&gt;0,ROUND(H17/C17*100,1),"-")</f>
        <v>98.9</v>
      </c>
      <c r="M17" s="78">
        <f>IF(D17&gt;0,ROUND(I17/D17*100,1),"-")</f>
        <v>31.1</v>
      </c>
      <c r="N17" s="79">
        <f>IF(E17&gt;0,ROUND(J17/E17*100,1),"-")</f>
        <v>95.1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f>SUM(個人均等割:所得割!C18)</f>
        <v>1537564</v>
      </c>
      <c r="D18" s="93">
        <f>SUM(個人均等割:所得割!D18)</f>
        <v>155287</v>
      </c>
      <c r="E18" s="93">
        <f>SUM(個人均等割:所得割!E18)</f>
        <v>1692851</v>
      </c>
      <c r="F18" s="93">
        <f>SUM(個人均等割:所得割!F18)</f>
        <v>0</v>
      </c>
      <c r="G18" s="116"/>
      <c r="H18" s="93">
        <f>SUM(個人均等割:所得割!H18)</f>
        <v>1513157</v>
      </c>
      <c r="I18" s="93">
        <f>SUM(個人均等割:所得割!I18)</f>
        <v>38658</v>
      </c>
      <c r="J18" s="93">
        <f>SUM(個人均等割:所得割!J18)</f>
        <v>1551815</v>
      </c>
      <c r="K18" s="93">
        <f>SUM(個人均等割:所得割!K18)</f>
        <v>0</v>
      </c>
      <c r="L18" s="77">
        <f t="shared" si="0"/>
        <v>98.4</v>
      </c>
      <c r="M18" s="78">
        <f t="shared" si="0"/>
        <v>24.9</v>
      </c>
      <c r="N18" s="79">
        <f t="shared" si="0"/>
        <v>91.7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f>SUM(個人均等割:所得割!C19)</f>
        <v>5725813</v>
      </c>
      <c r="D19" s="93">
        <f>SUM(個人均等割:所得割!D19)</f>
        <v>577273</v>
      </c>
      <c r="E19" s="93">
        <f>SUM(個人均等割:所得割!E19)</f>
        <v>6303086</v>
      </c>
      <c r="F19" s="93">
        <f>SUM(個人均等割:所得割!F19)</f>
        <v>0</v>
      </c>
      <c r="G19" s="116"/>
      <c r="H19" s="93">
        <f>SUM(個人均等割:所得割!H19)</f>
        <v>5620614</v>
      </c>
      <c r="I19" s="93">
        <f>SUM(個人均等割:所得割!I19)</f>
        <v>120329</v>
      </c>
      <c r="J19" s="93">
        <f>SUM(個人均等割:所得割!J19)</f>
        <v>5740943</v>
      </c>
      <c r="K19" s="93">
        <f>SUM(個人均等割:所得割!K19)</f>
        <v>0</v>
      </c>
      <c r="L19" s="77">
        <f t="shared" si="0"/>
        <v>98.2</v>
      </c>
      <c r="M19" s="78">
        <f t="shared" si="0"/>
        <v>20.8</v>
      </c>
      <c r="N19" s="79">
        <f t="shared" si="0"/>
        <v>91.1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f>SUM(個人均等割:所得割!C20)</f>
        <v>2111337</v>
      </c>
      <c r="D20" s="93">
        <f>SUM(個人均等割:所得割!D20)</f>
        <v>142322</v>
      </c>
      <c r="E20" s="93">
        <f>SUM(個人均等割:所得割!E20)</f>
        <v>2253659</v>
      </c>
      <c r="F20" s="93">
        <f>SUM(個人均等割:所得割!F20)</f>
        <v>0</v>
      </c>
      <c r="G20" s="116"/>
      <c r="H20" s="93">
        <f>SUM(個人均等割:所得割!H20)</f>
        <v>2081847</v>
      </c>
      <c r="I20" s="93">
        <f>SUM(個人均等割:所得割!I20)</f>
        <v>40607</v>
      </c>
      <c r="J20" s="93">
        <f>SUM(個人均等割:所得割!J20)</f>
        <v>2122454</v>
      </c>
      <c r="K20" s="93">
        <f>SUM(個人均等割:所得割!K20)</f>
        <v>0</v>
      </c>
      <c r="L20" s="80">
        <f t="shared" si="0"/>
        <v>98.6</v>
      </c>
      <c r="M20" s="81">
        <f t="shared" si="0"/>
        <v>28.5</v>
      </c>
      <c r="N20" s="82">
        <f t="shared" si="0"/>
        <v>94.2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f>SUM(個人均等割:所得割!C21)</f>
        <v>1091880</v>
      </c>
      <c r="D21" s="93">
        <f>SUM(個人均等割:所得割!D21)</f>
        <v>59067</v>
      </c>
      <c r="E21" s="93">
        <f>SUM(個人均等割:所得割!E21)</f>
        <v>1150947</v>
      </c>
      <c r="F21" s="93">
        <f>SUM(個人均等割:所得割!F21)</f>
        <v>0</v>
      </c>
      <c r="G21" s="116"/>
      <c r="H21" s="93">
        <f>SUM(個人均等割:所得割!H21)</f>
        <v>1082368</v>
      </c>
      <c r="I21" s="93">
        <f>SUM(個人均等割:所得割!I21)</f>
        <v>20403</v>
      </c>
      <c r="J21" s="93">
        <f>SUM(個人均等割:所得割!J21)</f>
        <v>1102771</v>
      </c>
      <c r="K21" s="93">
        <f>SUM(個人均等割:所得割!K21)</f>
        <v>0</v>
      </c>
      <c r="L21" s="77">
        <f t="shared" ref="L21:N22" si="1">IF(C21&gt;0,ROUND(H21/C21*100,1),"-")</f>
        <v>99.1</v>
      </c>
      <c r="M21" s="78">
        <f t="shared" si="1"/>
        <v>34.5</v>
      </c>
      <c r="N21" s="79">
        <f t="shared" si="1"/>
        <v>95.8</v>
      </c>
    </row>
    <row r="22" spans="1:14" s="21" customFormat="1" ht="24.95" customHeight="1" x14ac:dyDescent="0.2">
      <c r="A22" s="46">
        <v>14</v>
      </c>
      <c r="B22" s="50" t="s">
        <v>340</v>
      </c>
      <c r="C22" s="93">
        <f>SUM(個人均等割:所得割!C22)</f>
        <v>3791707</v>
      </c>
      <c r="D22" s="93">
        <f>SUM(個人均等割:所得割!D22)</f>
        <v>164448</v>
      </c>
      <c r="E22" s="93">
        <f>SUM(個人均等割:所得割!E22)</f>
        <v>3956155</v>
      </c>
      <c r="F22" s="93">
        <f>SUM(個人均等割:所得割!F22)</f>
        <v>0</v>
      </c>
      <c r="G22" s="117"/>
      <c r="H22" s="93">
        <f>SUM(個人均等割:所得割!H22)</f>
        <v>3766132</v>
      </c>
      <c r="I22" s="93">
        <f>SUM(個人均等割:所得割!I22)</f>
        <v>50952</v>
      </c>
      <c r="J22" s="93">
        <f>SUM(個人均等割:所得割!J22)</f>
        <v>3817084</v>
      </c>
      <c r="K22" s="93">
        <f>SUM(個人均等割:所得割!K22)</f>
        <v>0</v>
      </c>
      <c r="L22" s="95">
        <f t="shared" si="1"/>
        <v>99.3</v>
      </c>
      <c r="M22" s="96">
        <f t="shared" si="1"/>
        <v>31</v>
      </c>
      <c r="N22" s="97">
        <f t="shared" si="1"/>
        <v>96.5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89944384</v>
      </c>
      <c r="D23" s="85">
        <f t="shared" ref="D23:J23" si="2">SUM(D9:D22)</f>
        <v>7540470</v>
      </c>
      <c r="E23" s="85">
        <f t="shared" si="2"/>
        <v>97484854</v>
      </c>
      <c r="F23" s="85">
        <f t="shared" si="2"/>
        <v>0</v>
      </c>
      <c r="G23" s="118"/>
      <c r="H23" s="85">
        <f t="shared" si="2"/>
        <v>88534249</v>
      </c>
      <c r="I23" s="85">
        <f t="shared" si="2"/>
        <v>1725516</v>
      </c>
      <c r="J23" s="85">
        <f t="shared" si="2"/>
        <v>90259765</v>
      </c>
      <c r="K23" s="85">
        <f>SUM(K9:K22)</f>
        <v>0</v>
      </c>
      <c r="L23" s="86">
        <f t="shared" si="0"/>
        <v>98.4</v>
      </c>
      <c r="M23" s="87">
        <f t="shared" si="0"/>
        <v>22.9</v>
      </c>
      <c r="N23" s="88">
        <f t="shared" si="0"/>
        <v>92.6</v>
      </c>
    </row>
    <row r="24" spans="1:14" s="21" customFormat="1" ht="24.95" customHeight="1" x14ac:dyDescent="0.2">
      <c r="A24" s="44">
        <v>15</v>
      </c>
      <c r="B24" s="45" t="s">
        <v>41</v>
      </c>
      <c r="C24" s="93">
        <f>SUM(個人均等割:所得割!C24)</f>
        <v>1633815</v>
      </c>
      <c r="D24" s="93">
        <f>SUM(個人均等割:所得割!D24)</f>
        <v>78751</v>
      </c>
      <c r="E24" s="93">
        <f>SUM(個人均等割:所得割!E24)</f>
        <v>1712566</v>
      </c>
      <c r="F24" s="71">
        <f>SUM(個人均等割:所得割!F24)</f>
        <v>0</v>
      </c>
      <c r="G24" s="115"/>
      <c r="H24" s="93">
        <f>SUM(個人均等割:所得割!H24)</f>
        <v>1610811</v>
      </c>
      <c r="I24" s="93">
        <f>SUM(個人均等割:所得割!I24)</f>
        <v>24227</v>
      </c>
      <c r="J24" s="93">
        <f>SUM(個人均等割:所得割!J24)</f>
        <v>1635038</v>
      </c>
      <c r="K24" s="71">
        <f>SUM(個人均等割:所得割!K24)</f>
        <v>0</v>
      </c>
      <c r="L24" s="72">
        <f t="shared" si="0"/>
        <v>98.6</v>
      </c>
      <c r="M24" s="73">
        <f t="shared" si="0"/>
        <v>30.8</v>
      </c>
      <c r="N24" s="74">
        <f t="shared" si="0"/>
        <v>95.5</v>
      </c>
    </row>
    <row r="25" spans="1:14" s="21" customFormat="1" ht="24.95" customHeight="1" x14ac:dyDescent="0.2">
      <c r="A25" s="46">
        <v>16</v>
      </c>
      <c r="B25" s="47" t="s">
        <v>388</v>
      </c>
      <c r="C25" s="93">
        <f>SUM(個人均等割:所得割!C25)</f>
        <v>954498</v>
      </c>
      <c r="D25" s="93">
        <f>SUM(個人均等割:所得割!D25)</f>
        <v>85139</v>
      </c>
      <c r="E25" s="93">
        <f>SUM(個人均等割:所得割!E25)</f>
        <v>1039637</v>
      </c>
      <c r="F25" s="76">
        <f>SUM(個人均等割:所得割!F25)</f>
        <v>0</v>
      </c>
      <c r="G25" s="116"/>
      <c r="H25" s="93">
        <f>SUM(個人均等割:所得割!H25)</f>
        <v>940304</v>
      </c>
      <c r="I25" s="93">
        <f>SUM(個人均等割:所得割!I25)</f>
        <v>21727</v>
      </c>
      <c r="J25" s="93">
        <f>SUM(個人均等割:所得割!J25)</f>
        <v>962031</v>
      </c>
      <c r="K25" s="76">
        <f>SUM(個人均等割:所得割!K25)</f>
        <v>0</v>
      </c>
      <c r="L25" s="77">
        <f t="shared" si="0"/>
        <v>98.5</v>
      </c>
      <c r="M25" s="78">
        <f t="shared" si="0"/>
        <v>25.5</v>
      </c>
      <c r="N25" s="79">
        <f t="shared" si="0"/>
        <v>92.5</v>
      </c>
    </row>
    <row r="26" spans="1:14" s="21" customFormat="1" ht="24.95" customHeight="1" x14ac:dyDescent="0.2">
      <c r="A26" s="46">
        <v>17</v>
      </c>
      <c r="B26" s="47" t="s">
        <v>42</v>
      </c>
      <c r="C26" s="93">
        <f>SUM(個人均等割:所得割!C26)</f>
        <v>505450</v>
      </c>
      <c r="D26" s="93">
        <f>SUM(個人均等割:所得割!D26)</f>
        <v>27512</v>
      </c>
      <c r="E26" s="93">
        <f>SUM(個人均等割:所得割!E26)</f>
        <v>532962</v>
      </c>
      <c r="F26" s="76">
        <f>SUM(個人均等割:所得割!F26)</f>
        <v>0</v>
      </c>
      <c r="G26" s="116"/>
      <c r="H26" s="93">
        <f>SUM(個人均等割:所得割!H26)</f>
        <v>498917</v>
      </c>
      <c r="I26" s="93">
        <f>SUM(個人均等割:所得割!I26)</f>
        <v>7081</v>
      </c>
      <c r="J26" s="93">
        <f>SUM(個人均等割:所得割!J26)</f>
        <v>505998</v>
      </c>
      <c r="K26" s="76">
        <f>SUM(個人均等割:所得割!K26)</f>
        <v>0</v>
      </c>
      <c r="L26" s="77">
        <f t="shared" si="0"/>
        <v>98.7</v>
      </c>
      <c r="M26" s="78">
        <f t="shared" si="0"/>
        <v>25.7</v>
      </c>
      <c r="N26" s="79">
        <f t="shared" si="0"/>
        <v>94.9</v>
      </c>
    </row>
    <row r="27" spans="1:14" s="21" customFormat="1" ht="24.95" customHeight="1" x14ac:dyDescent="0.2">
      <c r="A27" s="46">
        <v>18</v>
      </c>
      <c r="B27" s="47" t="s">
        <v>43</v>
      </c>
      <c r="C27" s="93">
        <f>SUM(個人均等割:所得割!C27)</f>
        <v>544936</v>
      </c>
      <c r="D27" s="93">
        <f>SUM(個人均等割:所得割!D27)</f>
        <v>39284</v>
      </c>
      <c r="E27" s="93">
        <f>SUM(個人均等割:所得割!E27)</f>
        <v>584220</v>
      </c>
      <c r="F27" s="76">
        <f>SUM(個人均等割:所得割!F27)</f>
        <v>0</v>
      </c>
      <c r="G27" s="116"/>
      <c r="H27" s="93">
        <f>SUM(個人均等割:所得割!H27)</f>
        <v>539158</v>
      </c>
      <c r="I27" s="93">
        <f>SUM(個人均等割:所得割!I27)</f>
        <v>5642</v>
      </c>
      <c r="J27" s="93">
        <f>SUM(個人均等割:所得割!J27)</f>
        <v>544800</v>
      </c>
      <c r="K27" s="76">
        <f>SUM(個人均等割:所得割!K27)</f>
        <v>0</v>
      </c>
      <c r="L27" s="77">
        <f t="shared" si="0"/>
        <v>98.9</v>
      </c>
      <c r="M27" s="78">
        <f t="shared" si="0"/>
        <v>14.4</v>
      </c>
      <c r="N27" s="79">
        <f t="shared" si="0"/>
        <v>93.3</v>
      </c>
    </row>
    <row r="28" spans="1:14" s="21" customFormat="1" ht="24.95" customHeight="1" x14ac:dyDescent="0.2">
      <c r="A28" s="46">
        <v>19</v>
      </c>
      <c r="B28" s="47" t="s">
        <v>44</v>
      </c>
      <c r="C28" s="93">
        <f>SUM(個人均等割:所得割!C28)</f>
        <v>657918</v>
      </c>
      <c r="D28" s="93">
        <f>SUM(個人均等割:所得割!D28)</f>
        <v>63233</v>
      </c>
      <c r="E28" s="93">
        <f>SUM(個人均等割:所得割!E28)</f>
        <v>721151</v>
      </c>
      <c r="F28" s="76">
        <f>SUM(個人均等割:所得割!F28)</f>
        <v>0</v>
      </c>
      <c r="G28" s="116"/>
      <c r="H28" s="93">
        <f>SUM(個人均等割:所得割!H28)</f>
        <v>645146</v>
      </c>
      <c r="I28" s="93">
        <f>SUM(個人均等割:所得割!I28)</f>
        <v>10858</v>
      </c>
      <c r="J28" s="93">
        <f>SUM(個人均等割:所得割!J28)</f>
        <v>656004</v>
      </c>
      <c r="K28" s="76">
        <f>SUM(個人均等割:所得割!K28)</f>
        <v>0</v>
      </c>
      <c r="L28" s="77">
        <f t="shared" si="0"/>
        <v>98.1</v>
      </c>
      <c r="M28" s="78">
        <f t="shared" si="0"/>
        <v>17.2</v>
      </c>
      <c r="N28" s="79">
        <f t="shared" si="0"/>
        <v>91</v>
      </c>
    </row>
    <row r="29" spans="1:14" s="21" customFormat="1" ht="24.95" customHeight="1" x14ac:dyDescent="0.2">
      <c r="A29" s="46">
        <v>20</v>
      </c>
      <c r="B29" s="47" t="s">
        <v>45</v>
      </c>
      <c r="C29" s="93">
        <f>SUM(個人均等割:所得割!C29)</f>
        <v>1964739</v>
      </c>
      <c r="D29" s="93">
        <f>SUM(個人均等割:所得割!D29)</f>
        <v>129592</v>
      </c>
      <c r="E29" s="93">
        <f>SUM(個人均等割:所得割!E29)</f>
        <v>2094331</v>
      </c>
      <c r="F29" s="76">
        <f>SUM(個人均等割:所得割!F29)</f>
        <v>0</v>
      </c>
      <c r="G29" s="116"/>
      <c r="H29" s="93">
        <f>SUM(個人均等割:所得割!H29)</f>
        <v>1942619</v>
      </c>
      <c r="I29" s="93">
        <f>SUM(個人均等割:所得割!I29)</f>
        <v>31741</v>
      </c>
      <c r="J29" s="93">
        <f>SUM(個人均等割:所得割!J29)</f>
        <v>1974360</v>
      </c>
      <c r="K29" s="76">
        <f>SUM(個人均等割:所得割!K29)</f>
        <v>0</v>
      </c>
      <c r="L29" s="77">
        <f t="shared" si="0"/>
        <v>98.9</v>
      </c>
      <c r="M29" s="78">
        <f t="shared" si="0"/>
        <v>24.5</v>
      </c>
      <c r="N29" s="79">
        <f t="shared" si="0"/>
        <v>94.3</v>
      </c>
    </row>
    <row r="30" spans="1:14" s="21" customFormat="1" ht="24.95" customHeight="1" x14ac:dyDescent="0.2">
      <c r="A30" s="46">
        <v>21</v>
      </c>
      <c r="B30" s="47" t="s">
        <v>46</v>
      </c>
      <c r="C30" s="93">
        <f>SUM(個人均等割:所得割!C30)</f>
        <v>1356850</v>
      </c>
      <c r="D30" s="93">
        <f>SUM(個人均等割:所得割!D30)</f>
        <v>49646</v>
      </c>
      <c r="E30" s="93">
        <f>SUM(個人均等割:所得割!E30)</f>
        <v>1406496</v>
      </c>
      <c r="F30" s="76">
        <f>SUM(個人均等割:所得割!F30)</f>
        <v>0</v>
      </c>
      <c r="G30" s="116"/>
      <c r="H30" s="93">
        <f>SUM(個人均等割:所得割!H30)</f>
        <v>1349188</v>
      </c>
      <c r="I30" s="93">
        <f>SUM(個人均等割:所得割!I30)</f>
        <v>14434</v>
      </c>
      <c r="J30" s="93">
        <f>SUM(個人均等割:所得割!J30)</f>
        <v>1363622</v>
      </c>
      <c r="K30" s="76">
        <f>SUM(個人均等割:所得割!K30)</f>
        <v>0</v>
      </c>
      <c r="L30" s="77">
        <f t="shared" si="0"/>
        <v>99.4</v>
      </c>
      <c r="M30" s="78">
        <f t="shared" si="0"/>
        <v>29.1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93">
        <f>SUM(個人均等割:所得割!C31)</f>
        <v>448951</v>
      </c>
      <c r="D31" s="93">
        <f>SUM(個人均等割:所得割!D31)</f>
        <v>24487</v>
      </c>
      <c r="E31" s="93">
        <f>SUM(個人均等割:所得割!E31)</f>
        <v>473438</v>
      </c>
      <c r="F31" s="76">
        <f>SUM(個人均等割:所得割!F31)</f>
        <v>0</v>
      </c>
      <c r="G31" s="116"/>
      <c r="H31" s="93">
        <f>SUM(個人均等割:所得割!H31)</f>
        <v>442642</v>
      </c>
      <c r="I31" s="93">
        <f>SUM(個人均等割:所得割!I31)</f>
        <v>7142</v>
      </c>
      <c r="J31" s="93">
        <f>SUM(個人均等割:所得割!J31)</f>
        <v>449784</v>
      </c>
      <c r="K31" s="76">
        <f>SUM(個人均等割:所得割!K31)</f>
        <v>0</v>
      </c>
      <c r="L31" s="77">
        <f t="shared" si="0"/>
        <v>98.6</v>
      </c>
      <c r="M31" s="78">
        <f t="shared" si="0"/>
        <v>29.2</v>
      </c>
      <c r="N31" s="79">
        <f t="shared" si="0"/>
        <v>95</v>
      </c>
    </row>
    <row r="32" spans="1:14" s="21" customFormat="1" ht="24.95" customHeight="1" x14ac:dyDescent="0.2">
      <c r="A32" s="46">
        <v>23</v>
      </c>
      <c r="B32" s="47" t="s">
        <v>48</v>
      </c>
      <c r="C32" s="93">
        <f>SUM(個人均等割:所得割!C32)</f>
        <v>1701505</v>
      </c>
      <c r="D32" s="93">
        <f>SUM(個人均等割:所得割!D32)</f>
        <v>62363</v>
      </c>
      <c r="E32" s="93">
        <f>SUM(個人均等割:所得割!E32)</f>
        <v>1763868</v>
      </c>
      <c r="F32" s="76">
        <f>SUM(個人均等割:所得割!F32)</f>
        <v>0</v>
      </c>
      <c r="G32" s="116"/>
      <c r="H32" s="93">
        <f>SUM(個人均等割:所得割!H32)</f>
        <v>1683577</v>
      </c>
      <c r="I32" s="93">
        <f>SUM(個人均等割:所得割!I32)</f>
        <v>21698</v>
      </c>
      <c r="J32" s="93">
        <f>SUM(個人均等割:所得割!J32)</f>
        <v>1705275</v>
      </c>
      <c r="K32" s="76">
        <f>SUM(個人均等割:所得割!K32)</f>
        <v>0</v>
      </c>
      <c r="L32" s="77">
        <f t="shared" ref="L32:N36" si="3">IF(C32&gt;0,ROUND(H32/C32*100,1),"-")</f>
        <v>98.9</v>
      </c>
      <c r="M32" s="78">
        <f t="shared" si="3"/>
        <v>34.799999999999997</v>
      </c>
      <c r="N32" s="79">
        <f t="shared" si="3"/>
        <v>96.7</v>
      </c>
    </row>
    <row r="33" spans="1:14" s="21" customFormat="1" ht="24.95" customHeight="1" x14ac:dyDescent="0.2">
      <c r="A33" s="46">
        <v>24</v>
      </c>
      <c r="B33" s="47" t="s">
        <v>49</v>
      </c>
      <c r="C33" s="93">
        <f>SUM(個人均等割:所得割!C33)</f>
        <v>978203</v>
      </c>
      <c r="D33" s="93">
        <f>SUM(個人均等割:所得割!D33)</f>
        <v>124323</v>
      </c>
      <c r="E33" s="93">
        <f>SUM(個人均等割:所得割!E33)</f>
        <v>1102526</v>
      </c>
      <c r="F33" s="76">
        <f>SUM(個人均等割:所得割!F33)</f>
        <v>0</v>
      </c>
      <c r="G33" s="116"/>
      <c r="H33" s="93">
        <f>SUM(個人均等割:所得割!H33)</f>
        <v>950176</v>
      </c>
      <c r="I33" s="93">
        <f>SUM(個人均等割:所得割!I33)</f>
        <v>31664</v>
      </c>
      <c r="J33" s="93">
        <f>SUM(個人均等割:所得割!J33)</f>
        <v>981840</v>
      </c>
      <c r="K33" s="76">
        <f>SUM(個人均等割:所得割!K33)</f>
        <v>0</v>
      </c>
      <c r="L33" s="77">
        <f t="shared" si="3"/>
        <v>97.1</v>
      </c>
      <c r="M33" s="78">
        <f t="shared" si="3"/>
        <v>25.5</v>
      </c>
      <c r="N33" s="79">
        <f t="shared" si="3"/>
        <v>89.1</v>
      </c>
    </row>
    <row r="34" spans="1:14" s="21" customFormat="1" ht="24.95" customHeight="1" x14ac:dyDescent="0.2">
      <c r="A34" s="46">
        <v>25</v>
      </c>
      <c r="B34" s="51" t="s">
        <v>341</v>
      </c>
      <c r="C34" s="93">
        <f>SUM(個人均等割:所得割!C34)</f>
        <v>621707</v>
      </c>
      <c r="D34" s="93">
        <f>SUM(個人均等割:所得割!D34)</f>
        <v>52422</v>
      </c>
      <c r="E34" s="93">
        <f>SUM(個人均等割:所得割!E34)</f>
        <v>674129</v>
      </c>
      <c r="F34" s="76">
        <f>SUM(個人均等割:所得割!F34)</f>
        <v>0</v>
      </c>
      <c r="G34" s="116"/>
      <c r="H34" s="93">
        <f>SUM(個人均等割:所得割!H34)</f>
        <v>610477</v>
      </c>
      <c r="I34" s="93">
        <f>SUM(個人均等割:所得割!I34)</f>
        <v>14638</v>
      </c>
      <c r="J34" s="93">
        <f>SUM(個人均等割:所得割!J34)</f>
        <v>625115</v>
      </c>
      <c r="K34" s="76">
        <f>SUM(個人均等割:所得割!K34)</f>
        <v>0</v>
      </c>
      <c r="L34" s="77">
        <f t="shared" si="3"/>
        <v>98.2</v>
      </c>
      <c r="M34" s="78">
        <f t="shared" si="3"/>
        <v>27.9</v>
      </c>
      <c r="N34" s="79">
        <f t="shared" si="3"/>
        <v>92.7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4">SUM(C24:C34)</f>
        <v>11368572</v>
      </c>
      <c r="D35" s="85">
        <f t="shared" si="4"/>
        <v>736752</v>
      </c>
      <c r="E35" s="85">
        <f t="shared" si="4"/>
        <v>12105324</v>
      </c>
      <c r="F35" s="85">
        <f t="shared" si="4"/>
        <v>0</v>
      </c>
      <c r="G35" s="119"/>
      <c r="H35" s="85">
        <f t="shared" si="4"/>
        <v>11213015</v>
      </c>
      <c r="I35" s="85">
        <f t="shared" si="4"/>
        <v>190852</v>
      </c>
      <c r="J35" s="85">
        <f t="shared" si="4"/>
        <v>11403867</v>
      </c>
      <c r="K35" s="85">
        <f t="shared" si="4"/>
        <v>0</v>
      </c>
      <c r="L35" s="86">
        <f>IF(C35&gt;0,ROUND(H35/C35*100,1),"-")</f>
        <v>98.6</v>
      </c>
      <c r="M35" s="87">
        <f>IF(D35&gt;0,ROUND(I35/D35*100,1),"-")</f>
        <v>25.9</v>
      </c>
      <c r="N35" s="88">
        <f>IF(E35&gt;0,ROUND(J35/E35*100,1),"-")</f>
        <v>94.2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C23+C35</f>
        <v>101312956</v>
      </c>
      <c r="D36" s="89">
        <f t="shared" si="5"/>
        <v>8277222</v>
      </c>
      <c r="E36" s="89">
        <f t="shared" si="5"/>
        <v>109590178</v>
      </c>
      <c r="F36" s="89">
        <f t="shared" si="5"/>
        <v>0</v>
      </c>
      <c r="G36" s="120"/>
      <c r="H36" s="89">
        <f t="shared" si="5"/>
        <v>99747264</v>
      </c>
      <c r="I36" s="89">
        <f t="shared" si="5"/>
        <v>1916368</v>
      </c>
      <c r="J36" s="89">
        <f t="shared" si="5"/>
        <v>101663632</v>
      </c>
      <c r="K36" s="89">
        <f t="shared" si="5"/>
        <v>0</v>
      </c>
      <c r="L36" s="90">
        <f t="shared" si="3"/>
        <v>98.5</v>
      </c>
      <c r="M36" s="91">
        <f t="shared" si="3"/>
        <v>23.2</v>
      </c>
      <c r="N36" s="92">
        <f t="shared" si="3"/>
        <v>92.8</v>
      </c>
    </row>
    <row r="39" spans="1:14" x14ac:dyDescent="0.15">
      <c r="L39" s="2"/>
      <c r="M39" s="2"/>
      <c r="N39" s="2"/>
    </row>
    <row r="81" spans="9:9" x14ac:dyDescent="0.15">
      <c r="I81" s="1" t="s">
        <v>199</v>
      </c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188</v>
      </c>
      <c r="D3" s="8" t="s">
        <v>357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72</v>
      </c>
      <c r="D8" s="41" t="s">
        <v>73</v>
      </c>
      <c r="E8" s="41" t="s">
        <v>74</v>
      </c>
      <c r="F8" s="41" t="s">
        <v>75</v>
      </c>
      <c r="G8" s="41" t="s">
        <v>76</v>
      </c>
      <c r="H8" s="41" t="s">
        <v>77</v>
      </c>
      <c r="I8" s="41" t="s">
        <v>78</v>
      </c>
      <c r="J8" s="41" t="s">
        <v>79</v>
      </c>
      <c r="K8" s="41" t="s">
        <v>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869273</v>
      </c>
      <c r="D9" s="130">
        <v>64438</v>
      </c>
      <c r="E9" s="130">
        <v>933711</v>
      </c>
      <c r="F9" s="130">
        <v>0</v>
      </c>
      <c r="G9" s="115"/>
      <c r="H9" s="130">
        <v>856946</v>
      </c>
      <c r="I9" s="130">
        <v>13875</v>
      </c>
      <c r="J9" s="130">
        <v>870821</v>
      </c>
      <c r="K9" s="130">
        <v>0</v>
      </c>
      <c r="L9" s="72">
        <f t="shared" ref="L9:N31" si="0">IF(C9&gt;0,ROUND(H9/C9*100,1),"-")</f>
        <v>98.6</v>
      </c>
      <c r="M9" s="73">
        <f t="shared" si="0"/>
        <v>21.5</v>
      </c>
      <c r="N9" s="74">
        <f t="shared" si="0"/>
        <v>93.3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247719</v>
      </c>
      <c r="D10" s="93">
        <v>27035</v>
      </c>
      <c r="E10" s="93">
        <v>274754</v>
      </c>
      <c r="F10" s="93">
        <v>0</v>
      </c>
      <c r="G10" s="116"/>
      <c r="H10" s="93">
        <v>243397</v>
      </c>
      <c r="I10" s="93">
        <v>5441</v>
      </c>
      <c r="J10" s="93">
        <v>248838</v>
      </c>
      <c r="K10" s="93">
        <v>0</v>
      </c>
      <c r="L10" s="77">
        <f t="shared" si="0"/>
        <v>98.3</v>
      </c>
      <c r="M10" s="78">
        <f t="shared" si="0"/>
        <v>20.100000000000001</v>
      </c>
      <c r="N10" s="79">
        <f t="shared" si="0"/>
        <v>90.6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278019</v>
      </c>
      <c r="D11" s="93">
        <v>25170</v>
      </c>
      <c r="E11" s="93">
        <v>303189</v>
      </c>
      <c r="F11" s="93">
        <v>0</v>
      </c>
      <c r="G11" s="116"/>
      <c r="H11" s="93">
        <v>273419</v>
      </c>
      <c r="I11" s="93">
        <v>4937</v>
      </c>
      <c r="J11" s="93">
        <v>278356</v>
      </c>
      <c r="K11" s="93">
        <v>0</v>
      </c>
      <c r="L11" s="77">
        <f t="shared" si="0"/>
        <v>98.3</v>
      </c>
      <c r="M11" s="78">
        <f t="shared" si="0"/>
        <v>19.600000000000001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206755</v>
      </c>
      <c r="D12" s="93">
        <v>10764</v>
      </c>
      <c r="E12" s="93">
        <v>217519</v>
      </c>
      <c r="F12" s="93">
        <v>0</v>
      </c>
      <c r="G12" s="116"/>
      <c r="H12" s="93">
        <v>204400</v>
      </c>
      <c r="I12" s="93">
        <v>2851</v>
      </c>
      <c r="J12" s="93">
        <v>207251</v>
      </c>
      <c r="K12" s="93">
        <v>0</v>
      </c>
      <c r="L12" s="77">
        <f t="shared" si="0"/>
        <v>98.9</v>
      </c>
      <c r="M12" s="78">
        <f t="shared" si="0"/>
        <v>26.5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174363</v>
      </c>
      <c r="D13" s="93">
        <v>15102</v>
      </c>
      <c r="E13" s="93">
        <v>189465</v>
      </c>
      <c r="F13" s="93">
        <v>0</v>
      </c>
      <c r="G13" s="116"/>
      <c r="H13" s="93">
        <v>171395</v>
      </c>
      <c r="I13" s="93">
        <v>4728</v>
      </c>
      <c r="J13" s="93">
        <v>176123</v>
      </c>
      <c r="K13" s="93">
        <v>0</v>
      </c>
      <c r="L13" s="77">
        <f t="shared" si="0"/>
        <v>98.3</v>
      </c>
      <c r="M13" s="78">
        <f t="shared" si="0"/>
        <v>31.3</v>
      </c>
      <c r="N13" s="79">
        <f t="shared" si="0"/>
        <v>93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152226</v>
      </c>
      <c r="D14" s="93">
        <v>14184</v>
      </c>
      <c r="E14" s="93">
        <v>166410</v>
      </c>
      <c r="F14" s="93">
        <v>0</v>
      </c>
      <c r="G14" s="116"/>
      <c r="H14" s="93">
        <v>148603</v>
      </c>
      <c r="I14" s="93">
        <v>5941</v>
      </c>
      <c r="J14" s="93">
        <v>154544</v>
      </c>
      <c r="K14" s="93">
        <v>0</v>
      </c>
      <c r="L14" s="77">
        <f t="shared" si="0"/>
        <v>97.6</v>
      </c>
      <c r="M14" s="78">
        <f t="shared" si="0"/>
        <v>41.9</v>
      </c>
      <c r="N14" s="79">
        <f t="shared" si="0"/>
        <v>92.9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279085</v>
      </c>
      <c r="D15" s="93">
        <v>33593</v>
      </c>
      <c r="E15" s="93">
        <v>312678</v>
      </c>
      <c r="F15" s="93">
        <v>0</v>
      </c>
      <c r="G15" s="116"/>
      <c r="H15" s="93">
        <v>272945</v>
      </c>
      <c r="I15" s="93">
        <v>6381</v>
      </c>
      <c r="J15" s="93">
        <v>279326</v>
      </c>
      <c r="K15" s="93">
        <v>0</v>
      </c>
      <c r="L15" s="77">
        <f t="shared" si="0"/>
        <v>97.8</v>
      </c>
      <c r="M15" s="78">
        <f t="shared" si="0"/>
        <v>19</v>
      </c>
      <c r="N15" s="79">
        <f t="shared" si="0"/>
        <v>89.3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133513</v>
      </c>
      <c r="D16" s="93">
        <v>13620</v>
      </c>
      <c r="E16" s="93">
        <v>147133</v>
      </c>
      <c r="F16" s="93">
        <v>0</v>
      </c>
      <c r="G16" s="116"/>
      <c r="H16" s="93">
        <v>131215</v>
      </c>
      <c r="I16" s="93">
        <v>2157</v>
      </c>
      <c r="J16" s="93">
        <v>133372</v>
      </c>
      <c r="K16" s="93">
        <v>0</v>
      </c>
      <c r="L16" s="77">
        <f t="shared" si="0"/>
        <v>98.3</v>
      </c>
      <c r="M16" s="78">
        <f t="shared" si="0"/>
        <v>15.8</v>
      </c>
      <c r="N16" s="79">
        <f t="shared" si="0"/>
        <v>90.6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121069</v>
      </c>
      <c r="D17" s="93">
        <v>7104</v>
      </c>
      <c r="E17" s="93">
        <v>128173</v>
      </c>
      <c r="F17" s="93">
        <v>0</v>
      </c>
      <c r="G17" s="116"/>
      <c r="H17" s="93">
        <v>119732</v>
      </c>
      <c r="I17" s="93">
        <v>2208</v>
      </c>
      <c r="J17" s="93">
        <v>121940</v>
      </c>
      <c r="K17" s="93">
        <v>0</v>
      </c>
      <c r="L17" s="77">
        <f>IF(C17&gt;0,ROUND(H17/C17*100,1),"-")</f>
        <v>98.9</v>
      </c>
      <c r="M17" s="78">
        <f>IF(D17&gt;0,ROUND(I17/D17*100,1),"-")</f>
        <v>31.1</v>
      </c>
      <c r="N17" s="79">
        <f>IF(E17&gt;0,ROUND(J17/E17*100,1),"-")</f>
        <v>95.1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57370</v>
      </c>
      <c r="D18" s="93">
        <v>5901</v>
      </c>
      <c r="E18" s="93">
        <v>63271</v>
      </c>
      <c r="F18" s="93">
        <v>0</v>
      </c>
      <c r="G18" s="116"/>
      <c r="H18" s="93">
        <v>56181</v>
      </c>
      <c r="I18" s="93">
        <v>1469</v>
      </c>
      <c r="J18" s="93">
        <v>57650</v>
      </c>
      <c r="K18" s="93">
        <v>0</v>
      </c>
      <c r="L18" s="77">
        <f t="shared" si="0"/>
        <v>97.9</v>
      </c>
      <c r="M18" s="78">
        <f t="shared" si="0"/>
        <v>24.9</v>
      </c>
      <c r="N18" s="79">
        <f t="shared" si="0"/>
        <v>91.1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209336</v>
      </c>
      <c r="D19" s="93">
        <v>21105</v>
      </c>
      <c r="E19" s="93">
        <v>230441</v>
      </c>
      <c r="F19" s="93">
        <v>0</v>
      </c>
      <c r="G19" s="116"/>
      <c r="H19" s="93">
        <v>205490</v>
      </c>
      <c r="I19" s="93">
        <v>4399</v>
      </c>
      <c r="J19" s="93">
        <v>209889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91.1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76420</v>
      </c>
      <c r="D20" s="93">
        <v>5151</v>
      </c>
      <c r="E20" s="93">
        <v>81571</v>
      </c>
      <c r="F20" s="93">
        <v>0</v>
      </c>
      <c r="G20" s="116"/>
      <c r="H20" s="93">
        <v>75353</v>
      </c>
      <c r="I20" s="93">
        <v>1470</v>
      </c>
      <c r="J20" s="93">
        <v>76823</v>
      </c>
      <c r="K20" s="93">
        <v>0</v>
      </c>
      <c r="L20" s="80">
        <f t="shared" si="0"/>
        <v>98.6</v>
      </c>
      <c r="M20" s="81">
        <f t="shared" si="0"/>
        <v>28.5</v>
      </c>
      <c r="N20" s="82">
        <f t="shared" si="0"/>
        <v>94.2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40668</v>
      </c>
      <c r="D21" s="93">
        <v>2200</v>
      </c>
      <c r="E21" s="93">
        <v>42868</v>
      </c>
      <c r="F21" s="93">
        <v>0</v>
      </c>
      <c r="G21" s="116"/>
      <c r="H21" s="93">
        <v>40314</v>
      </c>
      <c r="I21" s="93">
        <v>760</v>
      </c>
      <c r="J21" s="93">
        <v>41074</v>
      </c>
      <c r="K21" s="93">
        <v>0</v>
      </c>
      <c r="L21" s="77">
        <f t="shared" si="0"/>
        <v>99.1</v>
      </c>
      <c r="M21" s="78">
        <f t="shared" si="0"/>
        <v>34.5</v>
      </c>
      <c r="N21" s="79">
        <f t="shared" si="0"/>
        <v>95.8</v>
      </c>
    </row>
    <row r="22" spans="1:14" s="21" customFormat="1" ht="24.95" customHeight="1" x14ac:dyDescent="0.2">
      <c r="A22" s="46">
        <v>14</v>
      </c>
      <c r="B22" s="50" t="s">
        <v>340</v>
      </c>
      <c r="C22" s="93">
        <v>95990</v>
      </c>
      <c r="D22" s="93">
        <v>4163</v>
      </c>
      <c r="E22" s="93">
        <v>100153</v>
      </c>
      <c r="F22" s="93">
        <v>0</v>
      </c>
      <c r="G22" s="117"/>
      <c r="H22" s="93">
        <v>95343</v>
      </c>
      <c r="I22" s="93">
        <v>1290</v>
      </c>
      <c r="J22" s="93">
        <v>96633</v>
      </c>
      <c r="K22" s="93">
        <v>0</v>
      </c>
      <c r="L22" s="95">
        <f t="shared" si="0"/>
        <v>99.3</v>
      </c>
      <c r="M22" s="96">
        <f t="shared" si="0"/>
        <v>31</v>
      </c>
      <c r="N22" s="97">
        <f t="shared" si="0"/>
        <v>96.5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2941806</v>
      </c>
      <c r="D23" s="85">
        <f t="shared" ref="D23:K23" si="1">SUM(D9:D22)</f>
        <v>249530</v>
      </c>
      <c r="E23" s="85">
        <f t="shared" si="1"/>
        <v>3191336</v>
      </c>
      <c r="F23" s="85">
        <f>SUM(F9:F22)</f>
        <v>0</v>
      </c>
      <c r="G23" s="118"/>
      <c r="H23" s="85">
        <f t="shared" si="1"/>
        <v>2894733</v>
      </c>
      <c r="I23" s="85">
        <f t="shared" si="1"/>
        <v>57907</v>
      </c>
      <c r="J23" s="85">
        <f t="shared" si="1"/>
        <v>2952640</v>
      </c>
      <c r="K23" s="85">
        <f t="shared" si="1"/>
        <v>0</v>
      </c>
      <c r="L23" s="86">
        <f t="shared" si="0"/>
        <v>98.4</v>
      </c>
      <c r="M23" s="87">
        <f t="shared" si="0"/>
        <v>23.2</v>
      </c>
      <c r="N23" s="88">
        <f t="shared" si="0"/>
        <v>92.5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53693</v>
      </c>
      <c r="D24" s="71">
        <v>2588</v>
      </c>
      <c r="E24" s="71">
        <v>56281</v>
      </c>
      <c r="F24" s="71">
        <v>0</v>
      </c>
      <c r="G24" s="115"/>
      <c r="H24" s="71">
        <v>52938</v>
      </c>
      <c r="I24" s="71">
        <v>796</v>
      </c>
      <c r="J24" s="71">
        <v>53734</v>
      </c>
      <c r="K24" s="71">
        <v>0</v>
      </c>
      <c r="L24" s="72">
        <f t="shared" si="0"/>
        <v>98.6</v>
      </c>
      <c r="M24" s="73">
        <f t="shared" si="0"/>
        <v>30.8</v>
      </c>
      <c r="N24" s="74">
        <f t="shared" si="0"/>
        <v>95.5</v>
      </c>
    </row>
    <row r="25" spans="1:14" s="21" customFormat="1" ht="24.95" customHeight="1" x14ac:dyDescent="0.2">
      <c r="A25" s="46">
        <v>16</v>
      </c>
      <c r="B25" s="47" t="s">
        <v>388</v>
      </c>
      <c r="C25" s="75">
        <v>40324</v>
      </c>
      <c r="D25" s="76">
        <v>3593</v>
      </c>
      <c r="E25" s="76">
        <v>43917</v>
      </c>
      <c r="F25" s="76">
        <v>0</v>
      </c>
      <c r="G25" s="116"/>
      <c r="H25" s="76">
        <v>39681</v>
      </c>
      <c r="I25" s="76">
        <v>917</v>
      </c>
      <c r="J25" s="76">
        <v>40598</v>
      </c>
      <c r="K25" s="76">
        <v>0</v>
      </c>
      <c r="L25" s="77">
        <f t="shared" si="0"/>
        <v>98.4</v>
      </c>
      <c r="M25" s="78">
        <f t="shared" si="0"/>
        <v>25.5</v>
      </c>
      <c r="N25" s="79">
        <f t="shared" si="0"/>
        <v>92.4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24262</v>
      </c>
      <c r="D26" s="76">
        <v>1321</v>
      </c>
      <c r="E26" s="76">
        <v>25583</v>
      </c>
      <c r="F26" s="76">
        <v>0</v>
      </c>
      <c r="G26" s="116"/>
      <c r="H26" s="76">
        <v>23948</v>
      </c>
      <c r="I26" s="76">
        <v>340</v>
      </c>
      <c r="J26" s="76">
        <v>24288</v>
      </c>
      <c r="K26" s="76">
        <v>0</v>
      </c>
      <c r="L26" s="77">
        <f t="shared" si="0"/>
        <v>98.7</v>
      </c>
      <c r="M26" s="78">
        <f t="shared" si="0"/>
        <v>25.7</v>
      </c>
      <c r="N26" s="79">
        <f t="shared" si="0"/>
        <v>94.9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20351</v>
      </c>
      <c r="D27" s="76">
        <v>1493</v>
      </c>
      <c r="E27" s="76">
        <v>21844</v>
      </c>
      <c r="F27" s="76">
        <v>0</v>
      </c>
      <c r="G27" s="116"/>
      <c r="H27" s="76">
        <v>20111</v>
      </c>
      <c r="I27" s="76">
        <v>214</v>
      </c>
      <c r="J27" s="76">
        <v>20325</v>
      </c>
      <c r="K27" s="76">
        <v>0</v>
      </c>
      <c r="L27" s="77">
        <f t="shared" si="0"/>
        <v>98.8</v>
      </c>
      <c r="M27" s="78">
        <f t="shared" si="0"/>
        <v>14.3</v>
      </c>
      <c r="N27" s="79">
        <f t="shared" si="0"/>
        <v>93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25984</v>
      </c>
      <c r="D28" s="76">
        <v>3420</v>
      </c>
      <c r="E28" s="76">
        <v>29404</v>
      </c>
      <c r="F28" s="76">
        <v>0</v>
      </c>
      <c r="G28" s="116"/>
      <c r="H28" s="76">
        <v>25254</v>
      </c>
      <c r="I28" s="76">
        <v>587</v>
      </c>
      <c r="J28" s="76">
        <v>25841</v>
      </c>
      <c r="K28" s="76">
        <v>0</v>
      </c>
      <c r="L28" s="77">
        <f t="shared" si="0"/>
        <v>97.2</v>
      </c>
      <c r="M28" s="78">
        <f t="shared" si="0"/>
        <v>17.2</v>
      </c>
      <c r="N28" s="79">
        <f t="shared" si="0"/>
        <v>87.9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67501</v>
      </c>
      <c r="D29" s="76">
        <v>4453</v>
      </c>
      <c r="E29" s="76">
        <v>71954</v>
      </c>
      <c r="F29" s="76">
        <v>0</v>
      </c>
      <c r="G29" s="116"/>
      <c r="H29" s="76">
        <v>66741</v>
      </c>
      <c r="I29" s="76">
        <v>1091</v>
      </c>
      <c r="J29" s="76">
        <v>67832</v>
      </c>
      <c r="K29" s="76">
        <v>0</v>
      </c>
      <c r="L29" s="77">
        <f t="shared" si="0"/>
        <v>98.9</v>
      </c>
      <c r="M29" s="78">
        <f t="shared" si="0"/>
        <v>24.5</v>
      </c>
      <c r="N29" s="79">
        <f t="shared" si="0"/>
        <v>94.3</v>
      </c>
    </row>
    <row r="30" spans="1:14" s="21" customFormat="1" ht="24.95" customHeight="1" x14ac:dyDescent="0.2">
      <c r="A30" s="46">
        <v>21</v>
      </c>
      <c r="B30" s="47" t="s">
        <v>46</v>
      </c>
      <c r="C30" s="75">
        <v>44880</v>
      </c>
      <c r="D30" s="76">
        <v>1642</v>
      </c>
      <c r="E30" s="76">
        <v>46522</v>
      </c>
      <c r="F30" s="76">
        <v>0</v>
      </c>
      <c r="G30" s="116"/>
      <c r="H30" s="76">
        <v>44627</v>
      </c>
      <c r="I30" s="76">
        <v>478</v>
      </c>
      <c r="J30" s="76">
        <v>45105</v>
      </c>
      <c r="K30" s="76">
        <v>0</v>
      </c>
      <c r="L30" s="77">
        <f t="shared" si="0"/>
        <v>99.4</v>
      </c>
      <c r="M30" s="78">
        <f t="shared" si="0"/>
        <v>29.1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19574</v>
      </c>
      <c r="D31" s="76">
        <v>1699</v>
      </c>
      <c r="E31" s="76">
        <v>21273</v>
      </c>
      <c r="F31" s="76">
        <v>0</v>
      </c>
      <c r="G31" s="116"/>
      <c r="H31" s="76">
        <v>19145</v>
      </c>
      <c r="I31" s="76">
        <v>496</v>
      </c>
      <c r="J31" s="76">
        <v>19641</v>
      </c>
      <c r="K31" s="76">
        <v>0</v>
      </c>
      <c r="L31" s="77">
        <f t="shared" si="0"/>
        <v>97.8</v>
      </c>
      <c r="M31" s="78">
        <f t="shared" si="0"/>
        <v>29.2</v>
      </c>
      <c r="N31" s="79">
        <f t="shared" si="0"/>
        <v>92.3</v>
      </c>
    </row>
    <row r="32" spans="1:14" s="21" customFormat="1" ht="24.95" customHeight="1" x14ac:dyDescent="0.2">
      <c r="A32" s="46">
        <v>23</v>
      </c>
      <c r="B32" s="47" t="s">
        <v>48</v>
      </c>
      <c r="C32" s="75">
        <v>53427</v>
      </c>
      <c r="D32" s="76">
        <v>1958</v>
      </c>
      <c r="E32" s="76">
        <v>55385</v>
      </c>
      <c r="F32" s="76">
        <v>0</v>
      </c>
      <c r="G32" s="116"/>
      <c r="H32" s="76">
        <v>52864</v>
      </c>
      <c r="I32" s="76">
        <v>681</v>
      </c>
      <c r="J32" s="76">
        <v>53545</v>
      </c>
      <c r="K32" s="76">
        <v>0</v>
      </c>
      <c r="L32" s="77">
        <f t="shared" ref="L32:N36" si="2">IF(C32&gt;0,ROUND(H32/C32*100,1),"-")</f>
        <v>98.9</v>
      </c>
      <c r="M32" s="78">
        <f t="shared" si="2"/>
        <v>34.799999999999997</v>
      </c>
      <c r="N32" s="79">
        <f t="shared" si="2"/>
        <v>96.7</v>
      </c>
    </row>
    <row r="33" spans="1:14" s="21" customFormat="1" ht="24.95" customHeight="1" x14ac:dyDescent="0.2">
      <c r="A33" s="46">
        <v>24</v>
      </c>
      <c r="B33" s="47" t="s">
        <v>49</v>
      </c>
      <c r="C33" s="75">
        <v>75209</v>
      </c>
      <c r="D33" s="76">
        <v>9558</v>
      </c>
      <c r="E33" s="76">
        <v>84767</v>
      </c>
      <c r="F33" s="76">
        <v>0</v>
      </c>
      <c r="G33" s="116"/>
      <c r="H33" s="76">
        <v>73054</v>
      </c>
      <c r="I33" s="76">
        <v>2435</v>
      </c>
      <c r="J33" s="76">
        <v>75489</v>
      </c>
      <c r="K33" s="76">
        <v>0</v>
      </c>
      <c r="L33" s="77">
        <f t="shared" si="2"/>
        <v>97.1</v>
      </c>
      <c r="M33" s="78">
        <f t="shared" si="2"/>
        <v>25.5</v>
      </c>
      <c r="N33" s="79">
        <f t="shared" si="2"/>
        <v>89.1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29209</v>
      </c>
      <c r="D34" s="76">
        <v>2463</v>
      </c>
      <c r="E34" s="76">
        <v>31672</v>
      </c>
      <c r="F34" s="76">
        <v>0</v>
      </c>
      <c r="G34" s="116"/>
      <c r="H34" s="76">
        <v>28681</v>
      </c>
      <c r="I34" s="76">
        <v>688</v>
      </c>
      <c r="J34" s="76">
        <v>29369</v>
      </c>
      <c r="K34" s="76">
        <v>0</v>
      </c>
      <c r="L34" s="77">
        <f t="shared" si="2"/>
        <v>98.2</v>
      </c>
      <c r="M34" s="78">
        <f t="shared" si="2"/>
        <v>27.9</v>
      </c>
      <c r="N34" s="79">
        <f t="shared" si="2"/>
        <v>92.7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454414</v>
      </c>
      <c r="D35" s="85">
        <f t="shared" si="3"/>
        <v>34188</v>
      </c>
      <c r="E35" s="85">
        <f t="shared" si="3"/>
        <v>488602</v>
      </c>
      <c r="F35" s="85">
        <f t="shared" si="3"/>
        <v>0</v>
      </c>
      <c r="G35" s="119"/>
      <c r="H35" s="85">
        <f t="shared" si="3"/>
        <v>447044</v>
      </c>
      <c r="I35" s="85">
        <f t="shared" si="3"/>
        <v>8723</v>
      </c>
      <c r="J35" s="85">
        <f t="shared" si="3"/>
        <v>455767</v>
      </c>
      <c r="K35" s="85">
        <f t="shared" si="3"/>
        <v>0</v>
      </c>
      <c r="L35" s="86">
        <f t="shared" si="2"/>
        <v>98.4</v>
      </c>
      <c r="M35" s="87">
        <f t="shared" si="2"/>
        <v>25.5</v>
      </c>
      <c r="N35" s="88">
        <f t="shared" si="2"/>
        <v>93.3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3396220</v>
      </c>
      <c r="D36" s="89">
        <f t="shared" si="4"/>
        <v>283718</v>
      </c>
      <c r="E36" s="89">
        <f t="shared" si="4"/>
        <v>3679938</v>
      </c>
      <c r="F36" s="89">
        <f t="shared" si="4"/>
        <v>0</v>
      </c>
      <c r="G36" s="120"/>
      <c r="H36" s="89">
        <f t="shared" si="4"/>
        <v>3341777</v>
      </c>
      <c r="I36" s="89">
        <f t="shared" si="4"/>
        <v>66630</v>
      </c>
      <c r="J36" s="89">
        <f t="shared" si="4"/>
        <v>3408407</v>
      </c>
      <c r="K36" s="89">
        <f t="shared" si="4"/>
        <v>0</v>
      </c>
      <c r="L36" s="90">
        <f t="shared" si="2"/>
        <v>98.4</v>
      </c>
      <c r="M36" s="91">
        <f t="shared" si="2"/>
        <v>23.5</v>
      </c>
      <c r="N36" s="92">
        <f t="shared" si="2"/>
        <v>92.6</v>
      </c>
    </row>
    <row r="38" spans="1:14" x14ac:dyDescent="0.15">
      <c r="B38" s="1" t="s">
        <v>391</v>
      </c>
      <c r="C38" s="1">
        <v>3396220</v>
      </c>
      <c r="D38" s="1">
        <v>283718</v>
      </c>
      <c r="E38" s="1">
        <v>3679938</v>
      </c>
      <c r="F38" s="1">
        <v>0</v>
      </c>
      <c r="G38" s="1">
        <v>0</v>
      </c>
      <c r="H38" s="1">
        <v>3341777</v>
      </c>
      <c r="I38" s="1">
        <v>66630</v>
      </c>
      <c r="J38" s="1">
        <v>3408407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189</v>
      </c>
      <c r="D3" s="8" t="s">
        <v>358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81</v>
      </c>
      <c r="D8" s="41" t="s">
        <v>82</v>
      </c>
      <c r="E8" s="41" t="s">
        <v>83</v>
      </c>
      <c r="F8" s="41" t="s">
        <v>84</v>
      </c>
      <c r="G8" s="41" t="s">
        <v>85</v>
      </c>
      <c r="H8" s="41" t="s">
        <v>86</v>
      </c>
      <c r="I8" s="41" t="s">
        <v>87</v>
      </c>
      <c r="J8" s="41" t="s">
        <v>88</v>
      </c>
      <c r="K8" s="41" t="s">
        <v>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30909410</v>
      </c>
      <c r="D9" s="130">
        <v>2291283</v>
      </c>
      <c r="E9" s="130">
        <v>33200693</v>
      </c>
      <c r="F9" s="130">
        <v>0</v>
      </c>
      <c r="G9" s="115"/>
      <c r="H9" s="130">
        <v>30471083</v>
      </c>
      <c r="I9" s="130">
        <v>493341</v>
      </c>
      <c r="J9" s="130">
        <v>30964424</v>
      </c>
      <c r="K9" s="130">
        <v>0</v>
      </c>
      <c r="L9" s="72">
        <f t="shared" ref="L9:N31" si="0">IF(C9&gt;0,ROUND(H9/C9*100,1),"-")</f>
        <v>98.6</v>
      </c>
      <c r="M9" s="73">
        <f t="shared" si="0"/>
        <v>21.5</v>
      </c>
      <c r="N9" s="74">
        <f t="shared" si="0"/>
        <v>93.3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6701231</v>
      </c>
      <c r="D10" s="93">
        <v>731336</v>
      </c>
      <c r="E10" s="93">
        <v>7432567</v>
      </c>
      <c r="F10" s="93">
        <v>0</v>
      </c>
      <c r="G10" s="116"/>
      <c r="H10" s="93">
        <v>6584312</v>
      </c>
      <c r="I10" s="93">
        <v>147184</v>
      </c>
      <c r="J10" s="93">
        <v>6731496</v>
      </c>
      <c r="K10" s="93">
        <v>0</v>
      </c>
      <c r="L10" s="77">
        <f t="shared" si="0"/>
        <v>98.3</v>
      </c>
      <c r="M10" s="78">
        <f t="shared" si="0"/>
        <v>20.100000000000001</v>
      </c>
      <c r="N10" s="79">
        <f t="shared" si="0"/>
        <v>90.6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7186287</v>
      </c>
      <c r="D11" s="93">
        <v>650588</v>
      </c>
      <c r="E11" s="93">
        <v>7836875</v>
      </c>
      <c r="F11" s="93">
        <v>0</v>
      </c>
      <c r="G11" s="116"/>
      <c r="H11" s="93">
        <v>7067378</v>
      </c>
      <c r="I11" s="93">
        <v>127615</v>
      </c>
      <c r="J11" s="93">
        <v>7194993</v>
      </c>
      <c r="K11" s="93">
        <v>0</v>
      </c>
      <c r="L11" s="77">
        <f t="shared" si="0"/>
        <v>98.3</v>
      </c>
      <c r="M11" s="78">
        <f t="shared" si="0"/>
        <v>19.600000000000001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5258539</v>
      </c>
      <c r="D12" s="93">
        <v>273768</v>
      </c>
      <c r="E12" s="93">
        <v>5532307</v>
      </c>
      <c r="F12" s="93">
        <v>0</v>
      </c>
      <c r="G12" s="116"/>
      <c r="H12" s="93">
        <v>5198622</v>
      </c>
      <c r="I12" s="93">
        <v>72522</v>
      </c>
      <c r="J12" s="93">
        <v>5271144</v>
      </c>
      <c r="K12" s="93">
        <v>0</v>
      </c>
      <c r="L12" s="77">
        <f t="shared" si="0"/>
        <v>98.9</v>
      </c>
      <c r="M12" s="78">
        <f t="shared" si="0"/>
        <v>26.5</v>
      </c>
      <c r="N12" s="79">
        <f t="shared" si="0"/>
        <v>95.3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4409386</v>
      </c>
      <c r="D13" s="93">
        <v>381917</v>
      </c>
      <c r="E13" s="93">
        <v>4791303</v>
      </c>
      <c r="F13" s="93">
        <v>0</v>
      </c>
      <c r="G13" s="116"/>
      <c r="H13" s="93">
        <v>4334326</v>
      </c>
      <c r="I13" s="93">
        <v>119567</v>
      </c>
      <c r="J13" s="93">
        <v>4453893</v>
      </c>
      <c r="K13" s="93">
        <v>0</v>
      </c>
      <c r="L13" s="77">
        <f t="shared" si="0"/>
        <v>98.3</v>
      </c>
      <c r="M13" s="78">
        <f t="shared" si="0"/>
        <v>31.3</v>
      </c>
      <c r="N13" s="79">
        <f t="shared" si="0"/>
        <v>93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3448973</v>
      </c>
      <c r="D14" s="93">
        <v>321364</v>
      </c>
      <c r="E14" s="93">
        <v>3770337</v>
      </c>
      <c r="F14" s="93">
        <v>0</v>
      </c>
      <c r="G14" s="116"/>
      <c r="H14" s="93">
        <v>3366879</v>
      </c>
      <c r="I14" s="93">
        <v>134612</v>
      </c>
      <c r="J14" s="93">
        <v>3501491</v>
      </c>
      <c r="K14" s="93">
        <v>0</v>
      </c>
      <c r="L14" s="77">
        <f t="shared" si="0"/>
        <v>97.6</v>
      </c>
      <c r="M14" s="78">
        <f t="shared" si="0"/>
        <v>41.9</v>
      </c>
      <c r="N14" s="79">
        <f t="shared" si="0"/>
        <v>92.9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8537996</v>
      </c>
      <c r="D15" s="93">
        <v>1027717</v>
      </c>
      <c r="E15" s="93">
        <v>9565713</v>
      </c>
      <c r="F15" s="93">
        <v>0</v>
      </c>
      <c r="G15" s="116"/>
      <c r="H15" s="93">
        <v>8350168</v>
      </c>
      <c r="I15" s="93">
        <v>195208</v>
      </c>
      <c r="J15" s="93">
        <v>8545376</v>
      </c>
      <c r="K15" s="93">
        <v>0</v>
      </c>
      <c r="L15" s="77">
        <f t="shared" si="0"/>
        <v>97.8</v>
      </c>
      <c r="M15" s="78">
        <f t="shared" si="0"/>
        <v>19</v>
      </c>
      <c r="N15" s="79">
        <f t="shared" si="0"/>
        <v>89.3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3593288</v>
      </c>
      <c r="D16" s="93">
        <v>366554</v>
      </c>
      <c r="E16" s="93">
        <v>3959842</v>
      </c>
      <c r="F16" s="93">
        <v>0</v>
      </c>
      <c r="G16" s="116"/>
      <c r="H16" s="93">
        <v>3531465</v>
      </c>
      <c r="I16" s="93">
        <v>58029</v>
      </c>
      <c r="J16" s="93">
        <v>3589494</v>
      </c>
      <c r="K16" s="93">
        <v>0</v>
      </c>
      <c r="L16" s="77">
        <f t="shared" si="0"/>
        <v>98.3</v>
      </c>
      <c r="M16" s="78">
        <f t="shared" si="0"/>
        <v>15.8</v>
      </c>
      <c r="N16" s="79">
        <f t="shared" si="0"/>
        <v>90.6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3178951</v>
      </c>
      <c r="D17" s="93">
        <v>186536</v>
      </c>
      <c r="E17" s="93">
        <v>3365487</v>
      </c>
      <c r="F17" s="93">
        <v>0</v>
      </c>
      <c r="G17" s="116"/>
      <c r="H17" s="93">
        <v>3143846</v>
      </c>
      <c r="I17" s="93">
        <v>57970</v>
      </c>
      <c r="J17" s="93">
        <v>3201816</v>
      </c>
      <c r="K17" s="93">
        <v>0</v>
      </c>
      <c r="L17" s="77">
        <f>IF(C17&gt;0,ROUND(H17/C17*100,1),"-")</f>
        <v>98.9</v>
      </c>
      <c r="M17" s="78">
        <f>IF(D17&gt;0,ROUND(I17/D17*100,1),"-")</f>
        <v>31.1</v>
      </c>
      <c r="N17" s="79">
        <f>IF(E17&gt;0,ROUND(J17/E17*100,1),"-")</f>
        <v>95.1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1480194</v>
      </c>
      <c r="D18" s="93">
        <v>149386</v>
      </c>
      <c r="E18" s="93">
        <v>1629580</v>
      </c>
      <c r="F18" s="93">
        <v>0</v>
      </c>
      <c r="G18" s="116"/>
      <c r="H18" s="93">
        <v>1456976</v>
      </c>
      <c r="I18" s="93">
        <v>37189</v>
      </c>
      <c r="J18" s="93">
        <v>1494165</v>
      </c>
      <c r="K18" s="93">
        <v>0</v>
      </c>
      <c r="L18" s="77">
        <f t="shared" si="0"/>
        <v>98.4</v>
      </c>
      <c r="M18" s="78">
        <f t="shared" si="0"/>
        <v>24.9</v>
      </c>
      <c r="N18" s="79">
        <f t="shared" si="0"/>
        <v>91.7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5516477</v>
      </c>
      <c r="D19" s="93">
        <v>556168</v>
      </c>
      <c r="E19" s="93">
        <v>6072645</v>
      </c>
      <c r="F19" s="93">
        <v>0</v>
      </c>
      <c r="G19" s="116"/>
      <c r="H19" s="93">
        <v>5415124</v>
      </c>
      <c r="I19" s="93">
        <v>115930</v>
      </c>
      <c r="J19" s="93">
        <v>5531054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91.1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2034917</v>
      </c>
      <c r="D20" s="93">
        <v>137171</v>
      </c>
      <c r="E20" s="93">
        <v>2172088</v>
      </c>
      <c r="F20" s="93">
        <v>0</v>
      </c>
      <c r="G20" s="116"/>
      <c r="H20" s="93">
        <v>2006494</v>
      </c>
      <c r="I20" s="93">
        <v>39137</v>
      </c>
      <c r="J20" s="93">
        <v>2045631</v>
      </c>
      <c r="K20" s="93">
        <v>0</v>
      </c>
      <c r="L20" s="80">
        <f t="shared" si="0"/>
        <v>98.6</v>
      </c>
      <c r="M20" s="81">
        <f t="shared" si="0"/>
        <v>28.5</v>
      </c>
      <c r="N20" s="82">
        <f t="shared" si="0"/>
        <v>94.2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1051212</v>
      </c>
      <c r="D21" s="93">
        <v>56867</v>
      </c>
      <c r="E21" s="93">
        <v>1108079</v>
      </c>
      <c r="F21" s="93">
        <v>0</v>
      </c>
      <c r="G21" s="116"/>
      <c r="H21" s="93">
        <v>1042054</v>
      </c>
      <c r="I21" s="93">
        <v>19643</v>
      </c>
      <c r="J21" s="93">
        <v>1061697</v>
      </c>
      <c r="K21" s="93">
        <v>0</v>
      </c>
      <c r="L21" s="77">
        <f t="shared" si="0"/>
        <v>99.1</v>
      </c>
      <c r="M21" s="78">
        <f t="shared" si="0"/>
        <v>34.5</v>
      </c>
      <c r="N21" s="79">
        <f t="shared" si="0"/>
        <v>95.8</v>
      </c>
    </row>
    <row r="22" spans="1:14" s="21" customFormat="1" ht="24.95" customHeight="1" x14ac:dyDescent="0.2">
      <c r="A22" s="46">
        <v>14</v>
      </c>
      <c r="B22" s="50" t="s">
        <v>340</v>
      </c>
      <c r="C22" s="93">
        <v>3695717</v>
      </c>
      <c r="D22" s="93">
        <v>160285</v>
      </c>
      <c r="E22" s="93">
        <v>3856002</v>
      </c>
      <c r="F22" s="93">
        <v>0</v>
      </c>
      <c r="G22" s="117"/>
      <c r="H22" s="93">
        <v>3670789</v>
      </c>
      <c r="I22" s="93">
        <v>49662</v>
      </c>
      <c r="J22" s="93">
        <v>3720451</v>
      </c>
      <c r="K22" s="93">
        <v>0</v>
      </c>
      <c r="L22" s="95">
        <f t="shared" si="0"/>
        <v>99.3</v>
      </c>
      <c r="M22" s="96">
        <f t="shared" si="0"/>
        <v>31</v>
      </c>
      <c r="N22" s="97">
        <f t="shared" si="0"/>
        <v>96.5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87002578</v>
      </c>
      <c r="D23" s="85">
        <f t="shared" ref="D23:K23" si="1">SUM(D9:D22)</f>
        <v>7290940</v>
      </c>
      <c r="E23" s="85">
        <f t="shared" si="1"/>
        <v>94293518</v>
      </c>
      <c r="F23" s="85">
        <f t="shared" si="1"/>
        <v>0</v>
      </c>
      <c r="G23" s="118"/>
      <c r="H23" s="85">
        <f t="shared" si="1"/>
        <v>85639516</v>
      </c>
      <c r="I23" s="85">
        <f t="shared" si="1"/>
        <v>1667609</v>
      </c>
      <c r="J23" s="85">
        <f t="shared" si="1"/>
        <v>87307125</v>
      </c>
      <c r="K23" s="85">
        <f t="shared" si="1"/>
        <v>0</v>
      </c>
      <c r="L23" s="86">
        <f t="shared" si="0"/>
        <v>98.4</v>
      </c>
      <c r="M23" s="87">
        <f t="shared" si="0"/>
        <v>22.9</v>
      </c>
      <c r="N23" s="88">
        <f t="shared" si="0"/>
        <v>92.6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1580122</v>
      </c>
      <c r="D24" s="71">
        <v>76163</v>
      </c>
      <c r="E24" s="71">
        <v>1656285</v>
      </c>
      <c r="F24" s="71">
        <v>0</v>
      </c>
      <c r="G24" s="115"/>
      <c r="H24" s="71">
        <v>1557873</v>
      </c>
      <c r="I24" s="71">
        <v>23431</v>
      </c>
      <c r="J24" s="71">
        <v>1581304</v>
      </c>
      <c r="K24" s="71">
        <v>0</v>
      </c>
      <c r="L24" s="72">
        <f t="shared" si="0"/>
        <v>98.6</v>
      </c>
      <c r="M24" s="73">
        <f t="shared" si="0"/>
        <v>30.8</v>
      </c>
      <c r="N24" s="74">
        <f t="shared" si="0"/>
        <v>95.5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914174</v>
      </c>
      <c r="D25" s="76">
        <v>81546</v>
      </c>
      <c r="E25" s="76">
        <v>995720</v>
      </c>
      <c r="F25" s="76">
        <v>0</v>
      </c>
      <c r="G25" s="116"/>
      <c r="H25" s="76">
        <v>900623</v>
      </c>
      <c r="I25" s="76">
        <v>20810</v>
      </c>
      <c r="J25" s="76">
        <v>921433</v>
      </c>
      <c r="K25" s="76">
        <v>0</v>
      </c>
      <c r="L25" s="77">
        <f t="shared" si="0"/>
        <v>98.5</v>
      </c>
      <c r="M25" s="78">
        <f t="shared" si="0"/>
        <v>25.5</v>
      </c>
      <c r="N25" s="79">
        <f t="shared" si="0"/>
        <v>92.5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481188</v>
      </c>
      <c r="D26" s="76">
        <v>26191</v>
      </c>
      <c r="E26" s="76">
        <v>507379</v>
      </c>
      <c r="F26" s="76">
        <v>0</v>
      </c>
      <c r="G26" s="116"/>
      <c r="H26" s="76">
        <v>474969</v>
      </c>
      <c r="I26" s="76">
        <v>6741</v>
      </c>
      <c r="J26" s="76">
        <v>481710</v>
      </c>
      <c r="K26" s="76">
        <v>0</v>
      </c>
      <c r="L26" s="77">
        <f t="shared" si="0"/>
        <v>98.7</v>
      </c>
      <c r="M26" s="78">
        <f t="shared" si="0"/>
        <v>25.7</v>
      </c>
      <c r="N26" s="79">
        <f t="shared" si="0"/>
        <v>94.9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524585</v>
      </c>
      <c r="D27" s="76">
        <v>37791</v>
      </c>
      <c r="E27" s="76">
        <v>562376</v>
      </c>
      <c r="F27" s="76">
        <v>0</v>
      </c>
      <c r="G27" s="116"/>
      <c r="H27" s="76">
        <v>519047</v>
      </c>
      <c r="I27" s="76">
        <v>5428</v>
      </c>
      <c r="J27" s="76">
        <v>524475</v>
      </c>
      <c r="K27" s="76">
        <v>0</v>
      </c>
      <c r="L27" s="77">
        <f t="shared" si="0"/>
        <v>98.9</v>
      </c>
      <c r="M27" s="78">
        <f t="shared" si="0"/>
        <v>14.4</v>
      </c>
      <c r="N27" s="79">
        <f t="shared" si="0"/>
        <v>93.3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631934</v>
      </c>
      <c r="D28" s="76">
        <v>59813</v>
      </c>
      <c r="E28" s="76">
        <v>691747</v>
      </c>
      <c r="F28" s="76">
        <v>0</v>
      </c>
      <c r="G28" s="116"/>
      <c r="H28" s="76">
        <v>619892</v>
      </c>
      <c r="I28" s="76">
        <v>10271</v>
      </c>
      <c r="J28" s="76">
        <v>630163</v>
      </c>
      <c r="K28" s="76">
        <v>0</v>
      </c>
      <c r="L28" s="77">
        <f t="shared" si="0"/>
        <v>98.1</v>
      </c>
      <c r="M28" s="78">
        <f t="shared" si="0"/>
        <v>17.2</v>
      </c>
      <c r="N28" s="79">
        <f t="shared" si="0"/>
        <v>91.1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1897238</v>
      </c>
      <c r="D29" s="76">
        <v>125139</v>
      </c>
      <c r="E29" s="76">
        <v>2022377</v>
      </c>
      <c r="F29" s="76">
        <v>0</v>
      </c>
      <c r="G29" s="116"/>
      <c r="H29" s="76">
        <v>1875878</v>
      </c>
      <c r="I29" s="76">
        <v>30650</v>
      </c>
      <c r="J29" s="76">
        <v>1906528</v>
      </c>
      <c r="K29" s="76">
        <v>0</v>
      </c>
      <c r="L29" s="77">
        <f t="shared" si="0"/>
        <v>98.9</v>
      </c>
      <c r="M29" s="78">
        <f t="shared" si="0"/>
        <v>24.5</v>
      </c>
      <c r="N29" s="79">
        <f t="shared" si="0"/>
        <v>94.3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1311970</v>
      </c>
      <c r="D30" s="76">
        <v>48004</v>
      </c>
      <c r="E30" s="76">
        <v>1359974</v>
      </c>
      <c r="F30" s="76">
        <v>0</v>
      </c>
      <c r="G30" s="116"/>
      <c r="H30" s="76">
        <v>1304561</v>
      </c>
      <c r="I30" s="76">
        <v>13956</v>
      </c>
      <c r="J30" s="76">
        <v>1318517</v>
      </c>
      <c r="K30" s="76">
        <v>0</v>
      </c>
      <c r="L30" s="77">
        <f t="shared" si="0"/>
        <v>99.4</v>
      </c>
      <c r="M30" s="78">
        <f t="shared" si="0"/>
        <v>29.1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429377</v>
      </c>
      <c r="D31" s="76">
        <v>22788</v>
      </c>
      <c r="E31" s="76">
        <v>452165</v>
      </c>
      <c r="F31" s="76">
        <v>0</v>
      </c>
      <c r="G31" s="116"/>
      <c r="H31" s="76">
        <v>423497</v>
      </c>
      <c r="I31" s="76">
        <v>6646</v>
      </c>
      <c r="J31" s="76">
        <v>430143</v>
      </c>
      <c r="K31" s="76">
        <v>0</v>
      </c>
      <c r="L31" s="77">
        <f t="shared" si="0"/>
        <v>98.6</v>
      </c>
      <c r="M31" s="78">
        <f t="shared" si="0"/>
        <v>29.2</v>
      </c>
      <c r="N31" s="79">
        <f t="shared" si="0"/>
        <v>95.1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1648078</v>
      </c>
      <c r="D32" s="76">
        <v>60405</v>
      </c>
      <c r="E32" s="76">
        <v>1708483</v>
      </c>
      <c r="F32" s="76">
        <v>0</v>
      </c>
      <c r="G32" s="116"/>
      <c r="H32" s="76">
        <v>1630713</v>
      </c>
      <c r="I32" s="76">
        <v>21017</v>
      </c>
      <c r="J32" s="76">
        <v>1651730</v>
      </c>
      <c r="K32" s="76">
        <v>0</v>
      </c>
      <c r="L32" s="77">
        <f t="shared" ref="L32:N36" si="2">IF(C32&gt;0,ROUND(H32/C32*100,1),"-")</f>
        <v>98.9</v>
      </c>
      <c r="M32" s="78">
        <f t="shared" si="2"/>
        <v>34.799999999999997</v>
      </c>
      <c r="N32" s="79">
        <f t="shared" si="2"/>
        <v>96.7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902994</v>
      </c>
      <c r="D33" s="76">
        <v>114765</v>
      </c>
      <c r="E33" s="76">
        <v>1017759</v>
      </c>
      <c r="F33" s="76">
        <v>0</v>
      </c>
      <c r="G33" s="116"/>
      <c r="H33" s="76">
        <v>877122</v>
      </c>
      <c r="I33" s="76">
        <v>29229</v>
      </c>
      <c r="J33" s="76">
        <v>906351</v>
      </c>
      <c r="K33" s="76">
        <v>0</v>
      </c>
      <c r="L33" s="77">
        <f t="shared" si="2"/>
        <v>97.1</v>
      </c>
      <c r="M33" s="78">
        <f t="shared" si="2"/>
        <v>25.5</v>
      </c>
      <c r="N33" s="79">
        <f t="shared" si="2"/>
        <v>89.1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592498</v>
      </c>
      <c r="D34" s="76">
        <v>49959</v>
      </c>
      <c r="E34" s="76">
        <v>642457</v>
      </c>
      <c r="F34" s="76">
        <v>0</v>
      </c>
      <c r="G34" s="116"/>
      <c r="H34" s="76">
        <v>581796</v>
      </c>
      <c r="I34" s="76">
        <v>13950</v>
      </c>
      <c r="J34" s="76">
        <v>595746</v>
      </c>
      <c r="K34" s="76">
        <v>0</v>
      </c>
      <c r="L34" s="77">
        <f t="shared" si="2"/>
        <v>98.2</v>
      </c>
      <c r="M34" s="78">
        <f t="shared" si="2"/>
        <v>27.9</v>
      </c>
      <c r="N34" s="79">
        <f t="shared" si="2"/>
        <v>92.7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10914158</v>
      </c>
      <c r="D35" s="85">
        <f t="shared" si="3"/>
        <v>702564</v>
      </c>
      <c r="E35" s="85">
        <f t="shared" si="3"/>
        <v>11616722</v>
      </c>
      <c r="F35" s="85">
        <f t="shared" si="3"/>
        <v>0</v>
      </c>
      <c r="G35" s="119"/>
      <c r="H35" s="85">
        <f t="shared" si="3"/>
        <v>10765971</v>
      </c>
      <c r="I35" s="85">
        <f t="shared" si="3"/>
        <v>182129</v>
      </c>
      <c r="J35" s="85">
        <f t="shared" si="3"/>
        <v>10948100</v>
      </c>
      <c r="K35" s="85">
        <f t="shared" si="3"/>
        <v>0</v>
      </c>
      <c r="L35" s="86">
        <f t="shared" si="2"/>
        <v>98.6</v>
      </c>
      <c r="M35" s="87">
        <f t="shared" si="2"/>
        <v>25.9</v>
      </c>
      <c r="N35" s="88">
        <f t="shared" si="2"/>
        <v>94.2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97916736</v>
      </c>
      <c r="D36" s="89">
        <f t="shared" si="4"/>
        <v>7993504</v>
      </c>
      <c r="E36" s="89">
        <f t="shared" si="4"/>
        <v>105910240</v>
      </c>
      <c r="F36" s="89">
        <f t="shared" si="4"/>
        <v>0</v>
      </c>
      <c r="G36" s="120"/>
      <c r="H36" s="89">
        <f t="shared" si="4"/>
        <v>96405487</v>
      </c>
      <c r="I36" s="89">
        <f t="shared" si="4"/>
        <v>1849738</v>
      </c>
      <c r="J36" s="89">
        <f t="shared" si="4"/>
        <v>98255225</v>
      </c>
      <c r="K36" s="89">
        <f t="shared" si="4"/>
        <v>0</v>
      </c>
      <c r="L36" s="90">
        <f t="shared" si="2"/>
        <v>98.5</v>
      </c>
      <c r="M36" s="91">
        <f t="shared" si="2"/>
        <v>23.1</v>
      </c>
      <c r="N36" s="92">
        <f t="shared" si="2"/>
        <v>92.8</v>
      </c>
    </row>
    <row r="38" spans="1:14" x14ac:dyDescent="0.15">
      <c r="B38" s="1" t="s">
        <v>391</v>
      </c>
      <c r="C38" s="1">
        <v>97916736</v>
      </c>
      <c r="D38" s="1">
        <v>7993504</v>
      </c>
      <c r="E38" s="1">
        <v>105910240</v>
      </c>
      <c r="F38" s="1">
        <v>0</v>
      </c>
      <c r="G38" s="1">
        <v>0</v>
      </c>
      <c r="H38" s="1">
        <v>96405487</v>
      </c>
      <c r="I38" s="1">
        <v>1849738</v>
      </c>
      <c r="J38" s="1">
        <v>98255225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190</v>
      </c>
      <c r="D3" s="8" t="s">
        <v>359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90</v>
      </c>
      <c r="D8" s="41" t="s">
        <v>91</v>
      </c>
      <c r="E8" s="41" t="s">
        <v>92</v>
      </c>
      <c r="F8" s="41" t="s">
        <v>93</v>
      </c>
      <c r="G8" s="41" t="s">
        <v>94</v>
      </c>
      <c r="H8" s="41" t="s">
        <v>95</v>
      </c>
      <c r="I8" s="41" t="s">
        <v>96</v>
      </c>
      <c r="J8" s="41" t="s">
        <v>97</v>
      </c>
      <c r="K8" s="41" t="s">
        <v>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305392</v>
      </c>
      <c r="D9" s="130">
        <v>0</v>
      </c>
      <c r="E9" s="130">
        <v>305392</v>
      </c>
      <c r="F9" s="130">
        <v>0</v>
      </c>
      <c r="G9" s="115"/>
      <c r="H9" s="130">
        <v>305392</v>
      </c>
      <c r="I9" s="130">
        <v>0</v>
      </c>
      <c r="J9" s="130">
        <v>305392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34041</v>
      </c>
      <c r="D10" s="93">
        <v>0</v>
      </c>
      <c r="E10" s="93">
        <v>34041</v>
      </c>
      <c r="F10" s="93">
        <v>0</v>
      </c>
      <c r="G10" s="116"/>
      <c r="H10" s="93">
        <v>34041</v>
      </c>
      <c r="I10" s="93">
        <v>0</v>
      </c>
      <c r="J10" s="93">
        <v>34041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58889</v>
      </c>
      <c r="D11" s="93">
        <v>0</v>
      </c>
      <c r="E11" s="93">
        <v>58889</v>
      </c>
      <c r="F11" s="93">
        <v>0</v>
      </c>
      <c r="G11" s="116"/>
      <c r="H11" s="93">
        <v>58889</v>
      </c>
      <c r="I11" s="93">
        <v>0</v>
      </c>
      <c r="J11" s="93">
        <v>58889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43892</v>
      </c>
      <c r="D12" s="93">
        <v>0</v>
      </c>
      <c r="E12" s="93">
        <v>43892</v>
      </c>
      <c r="F12" s="93">
        <v>0</v>
      </c>
      <c r="G12" s="116"/>
      <c r="H12" s="93">
        <v>43892</v>
      </c>
      <c r="I12" s="93">
        <v>0</v>
      </c>
      <c r="J12" s="93">
        <v>43892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44677</v>
      </c>
      <c r="D13" s="93">
        <v>0</v>
      </c>
      <c r="E13" s="93">
        <v>44677</v>
      </c>
      <c r="F13" s="93">
        <v>0</v>
      </c>
      <c r="G13" s="116"/>
      <c r="H13" s="93">
        <v>44677</v>
      </c>
      <c r="I13" s="93">
        <v>0</v>
      </c>
      <c r="J13" s="93">
        <v>44677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24851</v>
      </c>
      <c r="D14" s="93">
        <v>0</v>
      </c>
      <c r="E14" s="93">
        <v>24851</v>
      </c>
      <c r="F14" s="93">
        <v>0</v>
      </c>
      <c r="G14" s="116"/>
      <c r="H14" s="93">
        <v>24851</v>
      </c>
      <c r="I14" s="93">
        <v>0</v>
      </c>
      <c r="J14" s="93">
        <v>24851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76105</v>
      </c>
      <c r="D15" s="93">
        <v>0</v>
      </c>
      <c r="E15" s="93">
        <v>76105</v>
      </c>
      <c r="F15" s="93">
        <v>0</v>
      </c>
      <c r="G15" s="116"/>
      <c r="H15" s="93">
        <v>76105</v>
      </c>
      <c r="I15" s="93">
        <v>0</v>
      </c>
      <c r="J15" s="93">
        <v>76105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27526</v>
      </c>
      <c r="D16" s="93">
        <v>0</v>
      </c>
      <c r="E16" s="93">
        <v>27526</v>
      </c>
      <c r="F16" s="93">
        <v>0</v>
      </c>
      <c r="G16" s="116"/>
      <c r="H16" s="93">
        <v>27526</v>
      </c>
      <c r="I16" s="93">
        <v>0</v>
      </c>
      <c r="J16" s="93">
        <v>27526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23513</v>
      </c>
      <c r="D17" s="93">
        <v>0</v>
      </c>
      <c r="E17" s="93">
        <v>23513</v>
      </c>
      <c r="F17" s="93">
        <v>0</v>
      </c>
      <c r="G17" s="116"/>
      <c r="H17" s="93">
        <v>23513</v>
      </c>
      <c r="I17" s="93">
        <v>0</v>
      </c>
      <c r="J17" s="93">
        <v>23513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34718</v>
      </c>
      <c r="D18" s="93">
        <v>0</v>
      </c>
      <c r="E18" s="93">
        <v>34718</v>
      </c>
      <c r="F18" s="93">
        <v>0</v>
      </c>
      <c r="G18" s="116"/>
      <c r="H18" s="93">
        <v>34718</v>
      </c>
      <c r="I18" s="93">
        <v>0</v>
      </c>
      <c r="J18" s="93">
        <v>34718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45681</v>
      </c>
      <c r="D19" s="93">
        <v>4605</v>
      </c>
      <c r="E19" s="93">
        <v>50286</v>
      </c>
      <c r="F19" s="93">
        <v>0</v>
      </c>
      <c r="G19" s="116"/>
      <c r="H19" s="93">
        <v>44841</v>
      </c>
      <c r="I19" s="93">
        <v>960</v>
      </c>
      <c r="J19" s="93">
        <v>45801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91.1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16904</v>
      </c>
      <c r="D20" s="93">
        <v>0</v>
      </c>
      <c r="E20" s="93">
        <v>16904</v>
      </c>
      <c r="F20" s="93">
        <v>0</v>
      </c>
      <c r="G20" s="116"/>
      <c r="H20" s="93">
        <v>16904</v>
      </c>
      <c r="I20" s="93">
        <v>0</v>
      </c>
      <c r="J20" s="93">
        <v>16904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10412</v>
      </c>
      <c r="D21" s="93">
        <v>0</v>
      </c>
      <c r="E21" s="93">
        <v>10412</v>
      </c>
      <c r="F21" s="93">
        <v>0</v>
      </c>
      <c r="G21" s="116"/>
      <c r="H21" s="93">
        <v>10412</v>
      </c>
      <c r="I21" s="93">
        <v>0</v>
      </c>
      <c r="J21" s="93">
        <v>10412</v>
      </c>
      <c r="K21" s="93">
        <v>0</v>
      </c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340</v>
      </c>
      <c r="C22" s="93">
        <v>27173</v>
      </c>
      <c r="D22" s="93">
        <v>0</v>
      </c>
      <c r="E22" s="93">
        <v>27173</v>
      </c>
      <c r="F22" s="93">
        <v>0</v>
      </c>
      <c r="G22" s="117"/>
      <c r="H22" s="93">
        <v>27173</v>
      </c>
      <c r="I22" s="93">
        <v>0</v>
      </c>
      <c r="J22" s="93">
        <v>27173</v>
      </c>
      <c r="K22" s="93">
        <v>0</v>
      </c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773774</v>
      </c>
      <c r="D23" s="85">
        <f t="shared" ref="D23:K23" si="1">SUM(D9:D22)</f>
        <v>4605</v>
      </c>
      <c r="E23" s="85">
        <f t="shared" si="1"/>
        <v>778379</v>
      </c>
      <c r="F23" s="85">
        <f t="shared" si="1"/>
        <v>0</v>
      </c>
      <c r="G23" s="118"/>
      <c r="H23" s="85">
        <f t="shared" si="1"/>
        <v>772934</v>
      </c>
      <c r="I23" s="85">
        <f t="shared" si="1"/>
        <v>960</v>
      </c>
      <c r="J23" s="85">
        <f t="shared" si="1"/>
        <v>773894</v>
      </c>
      <c r="K23" s="85">
        <f t="shared" si="1"/>
        <v>0</v>
      </c>
      <c r="L23" s="86">
        <f t="shared" si="0"/>
        <v>99.9</v>
      </c>
      <c r="M23" s="87">
        <f t="shared" si="0"/>
        <v>20.8</v>
      </c>
      <c r="N23" s="88">
        <f t="shared" si="0"/>
        <v>99.4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8456</v>
      </c>
      <c r="D24" s="71">
        <v>0</v>
      </c>
      <c r="E24" s="71">
        <v>8456</v>
      </c>
      <c r="F24" s="71">
        <v>0</v>
      </c>
      <c r="G24" s="115"/>
      <c r="H24" s="71">
        <v>8456</v>
      </c>
      <c r="I24" s="71">
        <v>0</v>
      </c>
      <c r="J24" s="71">
        <v>8456</v>
      </c>
      <c r="K24" s="71">
        <v>0</v>
      </c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3870</v>
      </c>
      <c r="D25" s="76">
        <v>0</v>
      </c>
      <c r="E25" s="76">
        <v>3870</v>
      </c>
      <c r="F25" s="76">
        <v>0</v>
      </c>
      <c r="G25" s="116"/>
      <c r="H25" s="76">
        <v>3870</v>
      </c>
      <c r="I25" s="76">
        <v>0</v>
      </c>
      <c r="J25" s="76">
        <v>3870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8104</v>
      </c>
      <c r="D26" s="76">
        <v>0</v>
      </c>
      <c r="E26" s="76">
        <v>8104</v>
      </c>
      <c r="F26" s="76">
        <v>0</v>
      </c>
      <c r="G26" s="116"/>
      <c r="H26" s="76">
        <v>8104</v>
      </c>
      <c r="I26" s="76">
        <v>0</v>
      </c>
      <c r="J26" s="76">
        <v>8104</v>
      </c>
      <c r="K26" s="76">
        <v>0</v>
      </c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5529</v>
      </c>
      <c r="D27" s="76">
        <v>0</v>
      </c>
      <c r="E27" s="76">
        <v>5529</v>
      </c>
      <c r="F27" s="76">
        <v>0</v>
      </c>
      <c r="G27" s="116"/>
      <c r="H27" s="76">
        <v>5529</v>
      </c>
      <c r="I27" s="76">
        <v>0</v>
      </c>
      <c r="J27" s="76">
        <v>5529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8009</v>
      </c>
      <c r="D28" s="76">
        <v>0</v>
      </c>
      <c r="E28" s="76">
        <v>8009</v>
      </c>
      <c r="F28" s="76">
        <v>0</v>
      </c>
      <c r="G28" s="116"/>
      <c r="H28" s="76">
        <v>8009</v>
      </c>
      <c r="I28" s="76">
        <v>0</v>
      </c>
      <c r="J28" s="76">
        <v>8009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15935</v>
      </c>
      <c r="D29" s="76">
        <v>0</v>
      </c>
      <c r="E29" s="76">
        <v>15935</v>
      </c>
      <c r="F29" s="76">
        <v>0</v>
      </c>
      <c r="G29" s="116"/>
      <c r="H29" s="76">
        <v>15935</v>
      </c>
      <c r="I29" s="76">
        <v>0</v>
      </c>
      <c r="J29" s="76">
        <v>15935</v>
      </c>
      <c r="K29" s="76">
        <v>0</v>
      </c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12051</v>
      </c>
      <c r="D30" s="76">
        <v>0</v>
      </c>
      <c r="E30" s="76">
        <v>12051</v>
      </c>
      <c r="F30" s="76">
        <v>0</v>
      </c>
      <c r="G30" s="116"/>
      <c r="H30" s="76">
        <v>11956</v>
      </c>
      <c r="I30" s="76">
        <v>0</v>
      </c>
      <c r="J30" s="76">
        <v>11956</v>
      </c>
      <c r="K30" s="76">
        <v>0</v>
      </c>
      <c r="L30" s="77">
        <f t="shared" si="0"/>
        <v>99.2</v>
      </c>
      <c r="M30" s="78" t="str">
        <f t="shared" si="0"/>
        <v>-</v>
      </c>
      <c r="N30" s="79">
        <f t="shared" si="0"/>
        <v>99.2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3472</v>
      </c>
      <c r="D31" s="76">
        <v>0</v>
      </c>
      <c r="E31" s="76">
        <v>3472</v>
      </c>
      <c r="F31" s="76">
        <v>0</v>
      </c>
      <c r="G31" s="116"/>
      <c r="H31" s="76">
        <v>3472</v>
      </c>
      <c r="I31" s="76">
        <v>0</v>
      </c>
      <c r="J31" s="76">
        <v>3472</v>
      </c>
      <c r="K31" s="76">
        <v>0</v>
      </c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10944</v>
      </c>
      <c r="D32" s="76">
        <v>0</v>
      </c>
      <c r="E32" s="76">
        <v>10944</v>
      </c>
      <c r="F32" s="76">
        <v>0</v>
      </c>
      <c r="G32" s="116"/>
      <c r="H32" s="76">
        <v>10944</v>
      </c>
      <c r="I32" s="76">
        <v>0</v>
      </c>
      <c r="J32" s="76">
        <v>10944</v>
      </c>
      <c r="K32" s="76">
        <v>0</v>
      </c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8933</v>
      </c>
      <c r="D33" s="76">
        <v>0</v>
      </c>
      <c r="E33" s="76">
        <v>8933</v>
      </c>
      <c r="F33" s="76">
        <v>0</v>
      </c>
      <c r="G33" s="116"/>
      <c r="H33" s="76">
        <v>8933</v>
      </c>
      <c r="I33" s="76">
        <v>0</v>
      </c>
      <c r="J33" s="76">
        <v>8933</v>
      </c>
      <c r="K33" s="76">
        <v>0</v>
      </c>
      <c r="L33" s="77">
        <f t="shared" si="2"/>
        <v>100</v>
      </c>
      <c r="M33" s="78" t="str">
        <f t="shared" si="2"/>
        <v>-</v>
      </c>
      <c r="N33" s="79">
        <f t="shared" si="2"/>
        <v>100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9473</v>
      </c>
      <c r="D34" s="76">
        <v>0</v>
      </c>
      <c r="E34" s="76">
        <v>9473</v>
      </c>
      <c r="F34" s="76">
        <v>0</v>
      </c>
      <c r="G34" s="116"/>
      <c r="H34" s="76">
        <v>9473</v>
      </c>
      <c r="I34" s="76">
        <v>0</v>
      </c>
      <c r="J34" s="76">
        <v>9473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94776</v>
      </c>
      <c r="D35" s="85">
        <f t="shared" si="3"/>
        <v>0</v>
      </c>
      <c r="E35" s="85">
        <f t="shared" si="3"/>
        <v>94776</v>
      </c>
      <c r="F35" s="85">
        <f t="shared" si="3"/>
        <v>0</v>
      </c>
      <c r="G35" s="119"/>
      <c r="H35" s="85">
        <f t="shared" si="3"/>
        <v>94681</v>
      </c>
      <c r="I35" s="85">
        <f t="shared" si="3"/>
        <v>0</v>
      </c>
      <c r="J35" s="85">
        <f t="shared" si="3"/>
        <v>94681</v>
      </c>
      <c r="K35" s="85">
        <f t="shared" si="3"/>
        <v>0</v>
      </c>
      <c r="L35" s="86">
        <f t="shared" si="2"/>
        <v>99.9</v>
      </c>
      <c r="M35" s="87" t="str">
        <f t="shared" si="2"/>
        <v>-</v>
      </c>
      <c r="N35" s="88">
        <f t="shared" si="2"/>
        <v>99.9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868550</v>
      </c>
      <c r="D36" s="89">
        <f t="shared" si="4"/>
        <v>4605</v>
      </c>
      <c r="E36" s="89">
        <f t="shared" si="4"/>
        <v>873155</v>
      </c>
      <c r="F36" s="89">
        <f t="shared" si="4"/>
        <v>0</v>
      </c>
      <c r="G36" s="120"/>
      <c r="H36" s="89">
        <f t="shared" si="4"/>
        <v>867615</v>
      </c>
      <c r="I36" s="89">
        <f t="shared" si="4"/>
        <v>960</v>
      </c>
      <c r="J36" s="89">
        <f t="shared" si="4"/>
        <v>868575</v>
      </c>
      <c r="K36" s="89">
        <f t="shared" si="4"/>
        <v>0</v>
      </c>
      <c r="L36" s="90">
        <f t="shared" si="2"/>
        <v>99.9</v>
      </c>
      <c r="M36" s="91">
        <f t="shared" si="2"/>
        <v>20.8</v>
      </c>
      <c r="N36" s="92">
        <f t="shared" si="2"/>
        <v>99.5</v>
      </c>
    </row>
    <row r="38" spans="1:14" x14ac:dyDescent="0.15">
      <c r="B38" s="1" t="s">
        <v>391</v>
      </c>
      <c r="C38" s="1">
        <v>868550</v>
      </c>
      <c r="D38" s="1">
        <v>4605</v>
      </c>
      <c r="E38" s="1">
        <v>873155</v>
      </c>
      <c r="F38" s="1">
        <v>0</v>
      </c>
      <c r="G38" s="1">
        <v>0</v>
      </c>
      <c r="H38" s="1">
        <v>867615</v>
      </c>
      <c r="I38" s="1">
        <v>960</v>
      </c>
      <c r="J38" s="1">
        <v>868575</v>
      </c>
      <c r="K38" s="1">
        <v>0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191</v>
      </c>
      <c r="D3" s="8" t="s">
        <v>99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63" t="s">
        <v>33</v>
      </c>
      <c r="C9" s="98">
        <f>SUM(法人均等割:法人税割!C9)</f>
        <v>12091390</v>
      </c>
      <c r="D9" s="98">
        <f>SUM(法人均等割:法人税割!D9)</f>
        <v>115846</v>
      </c>
      <c r="E9" s="98">
        <f>SUM(法人均等割:法人税割!E9)</f>
        <v>12207236</v>
      </c>
      <c r="F9" s="99">
        <f>SUM(法人均等割:法人税割!F9)</f>
        <v>2163379</v>
      </c>
      <c r="G9" s="115"/>
      <c r="H9" s="98">
        <f>SUM(法人均等割:法人税割!H9)</f>
        <v>12055605</v>
      </c>
      <c r="I9" s="98">
        <f>SUM(法人均等割:法人税割!I9)</f>
        <v>30291</v>
      </c>
      <c r="J9" s="98">
        <f>SUM(法人均等割:法人税割!J9)</f>
        <v>12085896</v>
      </c>
      <c r="K9" s="99">
        <f>SUM(法人均等割:法人税割!K9)</f>
        <v>2156889</v>
      </c>
      <c r="L9" s="72">
        <f t="shared" ref="L9:N31" si="0">IF(C9&gt;0,ROUND(H9/C9*100,1),"-")</f>
        <v>99.7</v>
      </c>
      <c r="M9" s="73">
        <f t="shared" si="0"/>
        <v>26.1</v>
      </c>
      <c r="N9" s="74">
        <f t="shared" si="0"/>
        <v>99</v>
      </c>
    </row>
    <row r="10" spans="1:247" s="21" customFormat="1" ht="24.95" customHeight="1" x14ac:dyDescent="0.2">
      <c r="A10" s="46">
        <v>2</v>
      </c>
      <c r="B10" s="64" t="s">
        <v>34</v>
      </c>
      <c r="C10" s="100">
        <f>SUM(法人均等割:法人税割!C10)</f>
        <v>1413780</v>
      </c>
      <c r="D10" s="100">
        <f>SUM(法人均等割:法人税割!D10)</f>
        <v>47019</v>
      </c>
      <c r="E10" s="101">
        <f>SUM(法人均等割:法人税割!E10)</f>
        <v>1460799</v>
      </c>
      <c r="F10" s="102">
        <f>SUM(法人均等割:法人税割!F10)</f>
        <v>235567</v>
      </c>
      <c r="G10" s="116"/>
      <c r="H10" s="100">
        <f>SUM(法人均等割:法人税割!H10)</f>
        <v>1404872</v>
      </c>
      <c r="I10" s="100">
        <f>SUM(法人均等割:法人税割!I10)</f>
        <v>7327</v>
      </c>
      <c r="J10" s="100">
        <f>SUM(法人均等割:法人税割!J10)</f>
        <v>1412199</v>
      </c>
      <c r="K10" s="103">
        <f>SUM(法人均等割:法人税割!K10)</f>
        <v>234154</v>
      </c>
      <c r="L10" s="77">
        <f t="shared" si="0"/>
        <v>99.4</v>
      </c>
      <c r="M10" s="78">
        <f t="shared" si="0"/>
        <v>15.6</v>
      </c>
      <c r="N10" s="79">
        <f t="shared" si="0"/>
        <v>96.7</v>
      </c>
    </row>
    <row r="11" spans="1:247" s="21" customFormat="1" ht="24.95" customHeight="1" x14ac:dyDescent="0.2">
      <c r="A11" s="46">
        <v>3</v>
      </c>
      <c r="B11" s="64" t="s">
        <v>35</v>
      </c>
      <c r="C11" s="104">
        <f>SUM(法人均等割:法人税割!C11)</f>
        <v>2015975</v>
      </c>
      <c r="D11" s="104">
        <f>SUM(法人均等割:法人税割!D11)</f>
        <v>40888</v>
      </c>
      <c r="E11" s="105">
        <f>SUM(法人均等割:法人税割!E11)</f>
        <v>2056863</v>
      </c>
      <c r="F11" s="102">
        <f>SUM(法人均等割:法人税割!F11)</f>
        <v>342063</v>
      </c>
      <c r="G11" s="116"/>
      <c r="H11" s="106">
        <f>SUM(法人均等割:法人税割!H11)</f>
        <v>2009024</v>
      </c>
      <c r="I11" s="106">
        <f>SUM(法人均等割:法人税割!I11)</f>
        <v>4937</v>
      </c>
      <c r="J11" s="106">
        <f>SUM(法人均等割:法人税割!J11)</f>
        <v>2013961</v>
      </c>
      <c r="K11" s="103">
        <f>SUM(法人均等割:法人税割!K11)</f>
        <v>340770</v>
      </c>
      <c r="L11" s="77">
        <f t="shared" si="0"/>
        <v>99.7</v>
      </c>
      <c r="M11" s="78">
        <f t="shared" si="0"/>
        <v>12.1</v>
      </c>
      <c r="N11" s="79">
        <f t="shared" si="0"/>
        <v>97.9</v>
      </c>
    </row>
    <row r="12" spans="1:247" s="21" customFormat="1" ht="24.95" customHeight="1" x14ac:dyDescent="0.2">
      <c r="A12" s="46">
        <v>4</v>
      </c>
      <c r="B12" s="64" t="s">
        <v>36</v>
      </c>
      <c r="C12" s="100">
        <f>SUM(法人均等割:法人税割!C12)</f>
        <v>1625076</v>
      </c>
      <c r="D12" s="100">
        <f>SUM(法人均等割:法人税割!D12)</f>
        <v>20207</v>
      </c>
      <c r="E12" s="107">
        <f>SUM(法人均等割:法人税割!E12)</f>
        <v>1645283</v>
      </c>
      <c r="F12" s="102">
        <f>SUM(法人均等割:法人税割!F12)</f>
        <v>274480</v>
      </c>
      <c r="G12" s="116"/>
      <c r="H12" s="100">
        <f>SUM(法人均等割:法人税割!H12)</f>
        <v>1619757</v>
      </c>
      <c r="I12" s="100">
        <f>SUM(法人均等割:法人税割!I12)</f>
        <v>4316</v>
      </c>
      <c r="J12" s="100">
        <f>SUM(法人均等割:法人税割!J12)</f>
        <v>1624073</v>
      </c>
      <c r="K12" s="103">
        <f>SUM(法人均等割:法人税割!K12)</f>
        <v>273565</v>
      </c>
      <c r="L12" s="77">
        <f t="shared" si="0"/>
        <v>99.7</v>
      </c>
      <c r="M12" s="78">
        <f t="shared" si="0"/>
        <v>21.4</v>
      </c>
      <c r="N12" s="79">
        <f t="shared" si="0"/>
        <v>98.7</v>
      </c>
    </row>
    <row r="13" spans="1:247" s="21" customFormat="1" ht="24.95" customHeight="1" x14ac:dyDescent="0.2">
      <c r="A13" s="46">
        <v>5</v>
      </c>
      <c r="B13" s="64" t="s">
        <v>37</v>
      </c>
      <c r="C13" s="104">
        <f>SUM(法人均等割:法人税割!C13)</f>
        <v>1242947</v>
      </c>
      <c r="D13" s="104">
        <f>SUM(法人均等割:法人税割!D13)</f>
        <v>28012</v>
      </c>
      <c r="E13" s="105">
        <f>SUM(法人均等割:法人税割!E13)</f>
        <v>1270959</v>
      </c>
      <c r="F13" s="102">
        <f>SUM(法人均等割:法人税割!F13)</f>
        <v>210747</v>
      </c>
      <c r="G13" s="116"/>
      <c r="H13" s="106">
        <f>SUM(法人均等割:法人税割!H13)</f>
        <v>1233590</v>
      </c>
      <c r="I13" s="106">
        <f>SUM(法人均等割:法人税割!I13)</f>
        <v>10077</v>
      </c>
      <c r="J13" s="106">
        <f>SUM(法人均等割:法人税割!J13)</f>
        <v>1243667</v>
      </c>
      <c r="K13" s="103">
        <f>SUM(法人均等割:法人税割!K13)</f>
        <v>209061</v>
      </c>
      <c r="L13" s="77">
        <f t="shared" si="0"/>
        <v>99.2</v>
      </c>
      <c r="M13" s="78">
        <f t="shared" si="0"/>
        <v>36</v>
      </c>
      <c r="N13" s="79">
        <f t="shared" si="0"/>
        <v>97.9</v>
      </c>
    </row>
    <row r="14" spans="1:247" s="21" customFormat="1" ht="24.95" customHeight="1" x14ac:dyDescent="0.2">
      <c r="A14" s="46">
        <v>6</v>
      </c>
      <c r="B14" s="64" t="s">
        <v>38</v>
      </c>
      <c r="C14" s="100">
        <f>SUM(法人均等割:法人税割!C14)</f>
        <v>750282</v>
      </c>
      <c r="D14" s="100">
        <f>SUM(法人均等割:法人税割!D14)</f>
        <v>31101</v>
      </c>
      <c r="E14" s="107">
        <f>SUM(法人均等割:法人税割!E14)</f>
        <v>781383</v>
      </c>
      <c r="F14" s="102">
        <f>SUM(法人均等割:法人税割!F14)</f>
        <v>125119</v>
      </c>
      <c r="G14" s="116"/>
      <c r="H14" s="100">
        <f>SUM(法人均等割:法人税割!H14)</f>
        <v>744074</v>
      </c>
      <c r="I14" s="100">
        <f>SUM(法人均等割:法人税割!I14)</f>
        <v>6868</v>
      </c>
      <c r="J14" s="100">
        <f>SUM(法人均等割:法人税割!J14)</f>
        <v>750942</v>
      </c>
      <c r="K14" s="103">
        <f>SUM(法人均等割:法人税割!K14)</f>
        <v>124118</v>
      </c>
      <c r="L14" s="77">
        <f t="shared" si="0"/>
        <v>99.2</v>
      </c>
      <c r="M14" s="78">
        <f t="shared" si="0"/>
        <v>22.1</v>
      </c>
      <c r="N14" s="79">
        <f t="shared" si="0"/>
        <v>96.1</v>
      </c>
    </row>
    <row r="15" spans="1:247" s="21" customFormat="1" ht="24.95" customHeight="1" x14ac:dyDescent="0.2">
      <c r="A15" s="46">
        <v>7</v>
      </c>
      <c r="B15" s="64" t="s">
        <v>39</v>
      </c>
      <c r="C15" s="104">
        <f>SUM(法人均等割:法人税割!C15)</f>
        <v>3982977</v>
      </c>
      <c r="D15" s="104">
        <f>SUM(法人均等割:法人税割!D15)</f>
        <v>33066</v>
      </c>
      <c r="E15" s="105">
        <f>SUM(法人均等割:法人税割!E15)</f>
        <v>4016043</v>
      </c>
      <c r="F15" s="102">
        <f>SUM(法人均等割:法人税割!F15)</f>
        <v>767799</v>
      </c>
      <c r="G15" s="116"/>
      <c r="H15" s="106">
        <f>SUM(法人均等割:法人税割!H15)</f>
        <v>3974238</v>
      </c>
      <c r="I15" s="106">
        <f>SUM(法人均等割:法人税割!I15)</f>
        <v>6639</v>
      </c>
      <c r="J15" s="106">
        <f>SUM(法人均等割:法人税割!J15)</f>
        <v>3980877</v>
      </c>
      <c r="K15" s="103">
        <f>SUM(法人均等割:法人税割!K15)</f>
        <v>766263</v>
      </c>
      <c r="L15" s="77">
        <f t="shared" si="0"/>
        <v>99.8</v>
      </c>
      <c r="M15" s="78">
        <f t="shared" si="0"/>
        <v>20.100000000000001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64" t="s">
        <v>40</v>
      </c>
      <c r="C16" s="104">
        <f>SUM(法人均等割:法人税割!C16)</f>
        <v>1142256</v>
      </c>
      <c r="D16" s="104">
        <f>SUM(法人均等割:法人税割!D16)</f>
        <v>16093</v>
      </c>
      <c r="E16" s="105">
        <f>SUM(法人均等割:法人税割!E16)</f>
        <v>1158349</v>
      </c>
      <c r="F16" s="102">
        <f>SUM(法人均等割:法人税割!F16)</f>
        <v>200236</v>
      </c>
      <c r="G16" s="116"/>
      <c r="H16" s="106">
        <f>SUM(法人均等割:法人税割!H16)</f>
        <v>1138251</v>
      </c>
      <c r="I16" s="106">
        <f>SUM(法人均等割:法人税割!I16)</f>
        <v>4140</v>
      </c>
      <c r="J16" s="106">
        <f>SUM(法人均等割:法人税割!J16)</f>
        <v>1142391</v>
      </c>
      <c r="K16" s="103">
        <f>SUM(法人均等割:法人税割!K16)</f>
        <v>199435</v>
      </c>
      <c r="L16" s="77">
        <f t="shared" si="0"/>
        <v>99.6</v>
      </c>
      <c r="M16" s="78">
        <f t="shared" si="0"/>
        <v>25.7</v>
      </c>
      <c r="N16" s="79">
        <f t="shared" si="0"/>
        <v>98.6</v>
      </c>
    </row>
    <row r="17" spans="1:14" s="21" customFormat="1" ht="24.95" customHeight="1" x14ac:dyDescent="0.2">
      <c r="A17" s="46">
        <v>9</v>
      </c>
      <c r="B17" s="64" t="s">
        <v>209</v>
      </c>
      <c r="C17" s="104">
        <f>SUM(法人均等割:法人税割!C17)</f>
        <v>968032</v>
      </c>
      <c r="D17" s="104">
        <f>SUM(法人均等割:法人税割!D17)</f>
        <v>7849</v>
      </c>
      <c r="E17" s="105">
        <f>SUM(法人均等割:法人税割!E17)</f>
        <v>975881</v>
      </c>
      <c r="F17" s="108">
        <f>SUM(法人均等割:法人税割!F17)</f>
        <v>124727</v>
      </c>
      <c r="G17" s="116"/>
      <c r="H17" s="106">
        <f>SUM(法人均等割:法人税割!H17)</f>
        <v>965210</v>
      </c>
      <c r="I17" s="106">
        <f>SUM(法人均等割:法人税割!I17)</f>
        <v>1793</v>
      </c>
      <c r="J17" s="106">
        <f>SUM(法人均等割:法人税割!J17)</f>
        <v>967003</v>
      </c>
      <c r="K17" s="103">
        <f>SUM(法人均等割:法人税割!K17)</f>
        <v>124727</v>
      </c>
      <c r="L17" s="77">
        <f>IF(C17&gt;0,ROUND(H17/C17*100,1),"-")</f>
        <v>99.7</v>
      </c>
      <c r="M17" s="78">
        <f>IF(D17&gt;0,ROUND(I17/D17*100,1),"-")</f>
        <v>22.8</v>
      </c>
      <c r="N17" s="79">
        <f>IF(E17&gt;0,ROUND(J17/E17*100,1),"-")</f>
        <v>99.1</v>
      </c>
    </row>
    <row r="18" spans="1:14" s="21" customFormat="1" ht="24.95" customHeight="1" x14ac:dyDescent="0.2">
      <c r="A18" s="46">
        <v>10</v>
      </c>
      <c r="B18" s="64" t="s">
        <v>206</v>
      </c>
      <c r="C18" s="100">
        <f>SUM(法人均等割:法人税割!C18)</f>
        <v>297274</v>
      </c>
      <c r="D18" s="100">
        <f>SUM(法人均等割:法人税割!D18)</f>
        <v>4087</v>
      </c>
      <c r="E18" s="107">
        <f>SUM(法人均等割:法人税割!E18)</f>
        <v>301361</v>
      </c>
      <c r="F18" s="109">
        <f>SUM(法人均等割:法人税割!F18)</f>
        <v>61500</v>
      </c>
      <c r="G18" s="116"/>
      <c r="H18" s="100">
        <f>SUM(法人均等割:法人税割!H18)</f>
        <v>296529</v>
      </c>
      <c r="I18" s="100">
        <f>SUM(法人均等割:法人税割!I18)</f>
        <v>894</v>
      </c>
      <c r="J18" s="100">
        <f>SUM(法人均等割:法人税割!J18)</f>
        <v>297423</v>
      </c>
      <c r="K18" s="103">
        <f>SUM(法人均等割:法人税割!K18)</f>
        <v>61346</v>
      </c>
      <c r="L18" s="77">
        <f t="shared" si="0"/>
        <v>99.7</v>
      </c>
      <c r="M18" s="78">
        <f t="shared" si="0"/>
        <v>21.9</v>
      </c>
      <c r="N18" s="79">
        <f t="shared" si="0"/>
        <v>98.7</v>
      </c>
    </row>
    <row r="19" spans="1:14" s="21" customFormat="1" ht="24.95" customHeight="1" x14ac:dyDescent="0.2">
      <c r="A19" s="46">
        <v>11</v>
      </c>
      <c r="B19" s="64" t="s">
        <v>207</v>
      </c>
      <c r="C19" s="104">
        <f>SUM(法人均等割:法人税割!C19)</f>
        <v>1807217</v>
      </c>
      <c r="D19" s="104">
        <f>SUM(法人均等割:法人税割!D19)</f>
        <v>29444</v>
      </c>
      <c r="E19" s="105">
        <f>SUM(法人均等割:法人税割!E19)</f>
        <v>1836661</v>
      </c>
      <c r="F19" s="102">
        <f>SUM(法人均等割:法人税割!F19)</f>
        <v>322074</v>
      </c>
      <c r="G19" s="116"/>
      <c r="H19" s="106">
        <f>SUM(法人均等割:法人税割!H19)</f>
        <v>1800458</v>
      </c>
      <c r="I19" s="106">
        <f>SUM(法人均等割:法人税割!I19)</f>
        <v>7079</v>
      </c>
      <c r="J19" s="106">
        <f>SUM(法人均等割:法人税割!J19)</f>
        <v>1807537</v>
      </c>
      <c r="K19" s="103">
        <f>SUM(法人均等割:法人税割!K19)</f>
        <v>320786</v>
      </c>
      <c r="L19" s="77">
        <f t="shared" si="0"/>
        <v>99.6</v>
      </c>
      <c r="M19" s="78">
        <f t="shared" si="0"/>
        <v>24</v>
      </c>
      <c r="N19" s="79">
        <f t="shared" si="0"/>
        <v>98.4</v>
      </c>
    </row>
    <row r="20" spans="1:14" s="21" customFormat="1" ht="24.95" customHeight="1" x14ac:dyDescent="0.2">
      <c r="A20" s="48">
        <v>12</v>
      </c>
      <c r="B20" s="65" t="s">
        <v>208</v>
      </c>
      <c r="C20" s="104">
        <f>SUM(法人均等割:法人税割!C20)</f>
        <v>501242</v>
      </c>
      <c r="D20" s="104">
        <f>SUM(法人均等割:法人税割!D20)</f>
        <v>4918</v>
      </c>
      <c r="E20" s="105">
        <f>SUM(法人均等割:法人税割!E20)</f>
        <v>506160</v>
      </c>
      <c r="F20" s="102">
        <f>SUM(法人均等割:法人税割!F20)</f>
        <v>87360</v>
      </c>
      <c r="G20" s="116"/>
      <c r="H20" s="106">
        <f>SUM(法人均等割:法人税割!H20)</f>
        <v>500266</v>
      </c>
      <c r="I20" s="106">
        <f>SUM(法人均等割:法人税割!I20)</f>
        <v>1030</v>
      </c>
      <c r="J20" s="106">
        <f>SUM(法人均等割:法人税割!J20)</f>
        <v>501296</v>
      </c>
      <c r="K20" s="103">
        <f>SUM(法人均等割:法人税割!K20)</f>
        <v>87171</v>
      </c>
      <c r="L20" s="80">
        <f t="shared" si="0"/>
        <v>99.8</v>
      </c>
      <c r="M20" s="81">
        <f t="shared" si="0"/>
        <v>20.9</v>
      </c>
      <c r="N20" s="82">
        <f t="shared" si="0"/>
        <v>99</v>
      </c>
    </row>
    <row r="21" spans="1:14" s="21" customFormat="1" ht="24.95" customHeight="1" x14ac:dyDescent="0.2">
      <c r="A21" s="46">
        <v>13</v>
      </c>
      <c r="B21" s="64" t="s">
        <v>339</v>
      </c>
      <c r="C21" s="104">
        <f>SUM(法人均等割:法人税割!C21)</f>
        <v>270272</v>
      </c>
      <c r="D21" s="104">
        <f>SUM(法人均等割:法人税割!D21)</f>
        <v>17688</v>
      </c>
      <c r="E21" s="105">
        <f>SUM(法人均等割:法人税割!E21)</f>
        <v>287960</v>
      </c>
      <c r="F21" s="102">
        <f>SUM(法人均等割:法人税割!F21)</f>
        <v>49099</v>
      </c>
      <c r="G21" s="116"/>
      <c r="H21" s="106">
        <f>SUM(法人均等割:法人税割!H21)</f>
        <v>269506</v>
      </c>
      <c r="I21" s="106">
        <f>SUM(法人均等割:法人税割!I21)</f>
        <v>1029</v>
      </c>
      <c r="J21" s="106">
        <f>SUM(法人均等割:法人税割!J21)</f>
        <v>270535</v>
      </c>
      <c r="K21" s="103">
        <f>SUM(法人均等割:法人税割!K21)</f>
        <v>48975</v>
      </c>
      <c r="L21" s="77">
        <f t="shared" si="0"/>
        <v>99.7</v>
      </c>
      <c r="M21" s="78">
        <f t="shared" si="0"/>
        <v>5.8</v>
      </c>
      <c r="N21" s="79">
        <f t="shared" si="0"/>
        <v>93.9</v>
      </c>
    </row>
    <row r="22" spans="1:14" s="21" customFormat="1" ht="24.95" customHeight="1" x14ac:dyDescent="0.2">
      <c r="A22" s="46">
        <v>14</v>
      </c>
      <c r="B22" s="66" t="s">
        <v>340</v>
      </c>
      <c r="C22" s="100">
        <f>SUM(法人均等割:法人税割!C22)</f>
        <v>659810</v>
      </c>
      <c r="D22" s="100">
        <f>SUM(法人均等割:法人税割!D22)</f>
        <v>7358</v>
      </c>
      <c r="E22" s="100">
        <f>SUM(法人均等割:法人税割!E22)</f>
        <v>667168</v>
      </c>
      <c r="F22" s="110">
        <f>SUM(法人均等割:法人税割!F22)</f>
        <v>115458</v>
      </c>
      <c r="G22" s="117"/>
      <c r="H22" s="100">
        <f>SUM(法人均等割:法人税割!H22)</f>
        <v>658105</v>
      </c>
      <c r="I22" s="100">
        <f>SUM(法人均等割:法人税割!I22)</f>
        <v>1412</v>
      </c>
      <c r="J22" s="100">
        <f>SUM(法人均等割:法人税割!J22)</f>
        <v>659517</v>
      </c>
      <c r="K22" s="110">
        <f>SUM(法人均等割:法人税割!K22)</f>
        <v>115112</v>
      </c>
      <c r="L22" s="95">
        <f t="shared" si="0"/>
        <v>99.7</v>
      </c>
      <c r="M22" s="96">
        <f t="shared" si="0"/>
        <v>19.2</v>
      </c>
      <c r="N22" s="97">
        <f t="shared" si="0"/>
        <v>98.9</v>
      </c>
    </row>
    <row r="23" spans="1:14" s="21" customFormat="1" ht="24.95" customHeight="1" x14ac:dyDescent="0.2">
      <c r="A23" s="58"/>
      <c r="B23" s="67" t="s">
        <v>345</v>
      </c>
      <c r="C23" s="85">
        <f>SUM(C9:C22)</f>
        <v>28768530</v>
      </c>
      <c r="D23" s="85">
        <f t="shared" ref="D23:K23" si="1">SUM(D9:D22)</f>
        <v>403576</v>
      </c>
      <c r="E23" s="85">
        <f t="shared" si="1"/>
        <v>29172106</v>
      </c>
      <c r="F23" s="85">
        <f t="shared" si="1"/>
        <v>5079608</v>
      </c>
      <c r="G23" s="118"/>
      <c r="H23" s="85">
        <f t="shared" si="1"/>
        <v>28669485</v>
      </c>
      <c r="I23" s="85">
        <f t="shared" si="1"/>
        <v>87832</v>
      </c>
      <c r="J23" s="85">
        <f t="shared" si="1"/>
        <v>28757317</v>
      </c>
      <c r="K23" s="85">
        <f t="shared" si="1"/>
        <v>5062372</v>
      </c>
      <c r="L23" s="86">
        <f t="shared" si="0"/>
        <v>99.7</v>
      </c>
      <c r="M23" s="87">
        <f t="shared" si="0"/>
        <v>21.8</v>
      </c>
      <c r="N23" s="88">
        <f t="shared" si="0"/>
        <v>98.6</v>
      </c>
    </row>
    <row r="24" spans="1:14" s="21" customFormat="1" ht="24.95" customHeight="1" x14ac:dyDescent="0.2">
      <c r="A24" s="44">
        <v>15</v>
      </c>
      <c r="B24" s="63" t="s">
        <v>41</v>
      </c>
      <c r="C24" s="99">
        <f>SUM(法人均等割:法人税割!C24)</f>
        <v>2429915</v>
      </c>
      <c r="D24" s="99">
        <f>SUM(法人均等割:法人税割!D24)</f>
        <v>4066</v>
      </c>
      <c r="E24" s="99">
        <f>SUM(法人均等割:法人税割!E24)</f>
        <v>2433981</v>
      </c>
      <c r="F24" s="99">
        <f>SUM(法人均等割:法人税割!F24)</f>
        <v>430278</v>
      </c>
      <c r="G24" s="115"/>
      <c r="H24" s="99">
        <f>SUM(法人均等割:法人税割!H24)</f>
        <v>2428869</v>
      </c>
      <c r="I24" s="99">
        <f>SUM(法人均等割:法人税割!I24)</f>
        <v>726</v>
      </c>
      <c r="J24" s="99">
        <f>SUM(法人均等割:法人税割!J24)</f>
        <v>2429595</v>
      </c>
      <c r="K24" s="99">
        <f>SUM(法人均等割:法人税割!K24)</f>
        <v>430093</v>
      </c>
      <c r="L24" s="72">
        <f t="shared" si="0"/>
        <v>100</v>
      </c>
      <c r="M24" s="73">
        <f t="shared" si="0"/>
        <v>17.899999999999999</v>
      </c>
      <c r="N24" s="74">
        <f t="shared" si="0"/>
        <v>99.8</v>
      </c>
    </row>
    <row r="25" spans="1:14" s="21" customFormat="1" ht="24.95" customHeight="1" x14ac:dyDescent="0.2">
      <c r="A25" s="46">
        <v>16</v>
      </c>
      <c r="B25" s="64" t="s">
        <v>388</v>
      </c>
      <c r="C25" s="105">
        <f>SUM(法人均等割:法人税割!C25)</f>
        <v>136679</v>
      </c>
      <c r="D25" s="111">
        <f>SUM(法人均等割:法人税割!D25)</f>
        <v>4298</v>
      </c>
      <c r="E25" s="111">
        <f>SUM(法人均等割:法人税割!E25)</f>
        <v>140977</v>
      </c>
      <c r="F25" s="103">
        <f>SUM(法人均等割:法人税割!F25)</f>
        <v>22966</v>
      </c>
      <c r="G25" s="116"/>
      <c r="H25" s="111">
        <f>SUM(法人均等割:法人税割!H25)</f>
        <v>135561</v>
      </c>
      <c r="I25" s="111">
        <f>SUM(法人均等割:法人税割!I25)</f>
        <v>911</v>
      </c>
      <c r="J25" s="111">
        <f>SUM(法人均等割:法人税割!J25)</f>
        <v>136472</v>
      </c>
      <c r="K25" s="103">
        <f>SUM(法人均等割:法人税割!K25)</f>
        <v>22775</v>
      </c>
      <c r="L25" s="77">
        <f t="shared" si="0"/>
        <v>99.2</v>
      </c>
      <c r="M25" s="78">
        <f t="shared" si="0"/>
        <v>21.2</v>
      </c>
      <c r="N25" s="79">
        <f t="shared" si="0"/>
        <v>96.8</v>
      </c>
    </row>
    <row r="26" spans="1:14" s="21" customFormat="1" ht="24.95" customHeight="1" x14ac:dyDescent="0.2">
      <c r="A26" s="46">
        <v>17</v>
      </c>
      <c r="B26" s="64" t="s">
        <v>42</v>
      </c>
      <c r="C26" s="112">
        <f>SUM(法人均等割:法人税割!C26)</f>
        <v>76700</v>
      </c>
      <c r="D26" s="113">
        <f>SUM(法人均等割:法人税割!D26)</f>
        <v>1603</v>
      </c>
      <c r="E26" s="113">
        <f>SUM(法人均等割:法人税割!E26)</f>
        <v>78303</v>
      </c>
      <c r="F26" s="103">
        <f>SUM(法人均等割:法人税割!F26)</f>
        <v>8025</v>
      </c>
      <c r="G26" s="116"/>
      <c r="H26" s="113">
        <f>SUM(法人均等割:法人税割!H26)</f>
        <v>76102</v>
      </c>
      <c r="I26" s="113">
        <f>SUM(法人均等割:法人税割!I26)</f>
        <v>350</v>
      </c>
      <c r="J26" s="113">
        <f>SUM(法人均等割:法人税割!J26)</f>
        <v>76452</v>
      </c>
      <c r="K26" s="103">
        <f>SUM(法人均等割:法人税割!K26)</f>
        <v>8009</v>
      </c>
      <c r="L26" s="77">
        <f t="shared" si="0"/>
        <v>99.2</v>
      </c>
      <c r="M26" s="78">
        <f t="shared" si="0"/>
        <v>21.8</v>
      </c>
      <c r="N26" s="79">
        <f t="shared" si="0"/>
        <v>97.6</v>
      </c>
    </row>
    <row r="27" spans="1:14" s="21" customFormat="1" ht="24.95" customHeight="1" x14ac:dyDescent="0.2">
      <c r="A27" s="46">
        <v>18</v>
      </c>
      <c r="B27" s="64" t="s">
        <v>43</v>
      </c>
      <c r="C27" s="107">
        <f>SUM(法人均等割:法人税割!C27)</f>
        <v>550131</v>
      </c>
      <c r="D27" s="107">
        <f>SUM(法人均等割:法人税割!D27)</f>
        <v>1121</v>
      </c>
      <c r="E27" s="107">
        <f>SUM(法人均等割:法人税割!E27)</f>
        <v>551252</v>
      </c>
      <c r="F27" s="103">
        <f>SUM(法人均等割:法人税割!F27)</f>
        <v>102463</v>
      </c>
      <c r="G27" s="116"/>
      <c r="H27" s="107">
        <f>SUM(法人均等割:法人税割!H27)</f>
        <v>549804</v>
      </c>
      <c r="I27" s="107">
        <f>SUM(法人均等割:法人税割!I27)</f>
        <v>180</v>
      </c>
      <c r="J27" s="107">
        <f>SUM(法人均等割:法人税割!J27)</f>
        <v>549984</v>
      </c>
      <c r="K27" s="103">
        <f>SUM(法人均等割:法人税割!K27)</f>
        <v>102463</v>
      </c>
      <c r="L27" s="77">
        <f t="shared" si="0"/>
        <v>99.9</v>
      </c>
      <c r="M27" s="78">
        <f t="shared" si="0"/>
        <v>16.100000000000001</v>
      </c>
      <c r="N27" s="79">
        <f t="shared" si="0"/>
        <v>99.8</v>
      </c>
    </row>
    <row r="28" spans="1:14" s="21" customFormat="1" ht="24.95" customHeight="1" x14ac:dyDescent="0.2">
      <c r="A28" s="46">
        <v>19</v>
      </c>
      <c r="B28" s="64" t="s">
        <v>44</v>
      </c>
      <c r="C28" s="105">
        <f>SUM(法人均等割:法人税割!C28)</f>
        <v>546139</v>
      </c>
      <c r="D28" s="111">
        <f>SUM(法人均等割:法人税割!D28)</f>
        <v>3761</v>
      </c>
      <c r="E28" s="111">
        <f>SUM(法人均等割:法人税割!E28)</f>
        <v>549900</v>
      </c>
      <c r="F28" s="103">
        <f>SUM(法人均等割:法人税割!F28)</f>
        <v>77922</v>
      </c>
      <c r="G28" s="116"/>
      <c r="H28" s="111">
        <f>SUM(法人均等割:法人税割!H28)</f>
        <v>544250</v>
      </c>
      <c r="I28" s="111">
        <f>SUM(法人均等割:法人税割!I28)</f>
        <v>300</v>
      </c>
      <c r="J28" s="111">
        <f>SUM(法人均等割:法人税割!J28)</f>
        <v>544550</v>
      </c>
      <c r="K28" s="103">
        <f>SUM(法人均等割:法人税割!K28)</f>
        <v>77766</v>
      </c>
      <c r="L28" s="77">
        <f t="shared" si="0"/>
        <v>99.7</v>
      </c>
      <c r="M28" s="78">
        <f t="shared" si="0"/>
        <v>8</v>
      </c>
      <c r="N28" s="79">
        <f t="shared" si="0"/>
        <v>99</v>
      </c>
    </row>
    <row r="29" spans="1:14" s="21" customFormat="1" ht="24.95" customHeight="1" x14ac:dyDescent="0.2">
      <c r="A29" s="46">
        <v>20</v>
      </c>
      <c r="B29" s="64" t="s">
        <v>45</v>
      </c>
      <c r="C29" s="107">
        <f>SUM(法人均等割:法人税割!C29)</f>
        <v>317710</v>
      </c>
      <c r="D29" s="107">
        <f>SUM(法人均等割:法人税割!D29)</f>
        <v>6454</v>
      </c>
      <c r="E29" s="107">
        <f>SUM(法人均等割:法人税割!E29)</f>
        <v>324164</v>
      </c>
      <c r="F29" s="103">
        <f>SUM(法人均等割:法人税割!F29)</f>
        <v>55034</v>
      </c>
      <c r="G29" s="116"/>
      <c r="H29" s="107">
        <f>SUM(法人均等割:法人税割!H29)</f>
        <v>315349</v>
      </c>
      <c r="I29" s="107">
        <f>SUM(法人均等割:法人税割!I29)</f>
        <v>1950</v>
      </c>
      <c r="J29" s="107">
        <f>SUM(法人均等割:法人税割!J29)</f>
        <v>317299</v>
      </c>
      <c r="K29" s="103">
        <f>SUM(法人均等割:法人税割!K29)</f>
        <v>54648</v>
      </c>
      <c r="L29" s="77">
        <f t="shared" si="0"/>
        <v>99.3</v>
      </c>
      <c r="M29" s="78">
        <f t="shared" si="0"/>
        <v>30.2</v>
      </c>
      <c r="N29" s="79">
        <f t="shared" si="0"/>
        <v>97.9</v>
      </c>
    </row>
    <row r="30" spans="1:14" s="21" customFormat="1" ht="24.95" customHeight="1" x14ac:dyDescent="0.2">
      <c r="A30" s="46">
        <v>21</v>
      </c>
      <c r="B30" s="64" t="s">
        <v>46</v>
      </c>
      <c r="C30" s="105">
        <f>SUM(法人均等割:法人税割!C30)</f>
        <v>450433</v>
      </c>
      <c r="D30" s="111">
        <f>SUM(法人均等割:法人税割!D30)</f>
        <v>3519</v>
      </c>
      <c r="E30" s="111">
        <f>SUM(法人均等割:法人税割!E30)</f>
        <v>453952</v>
      </c>
      <c r="F30" s="103">
        <f>SUM(法人均等割:法人税割!F30)</f>
        <v>73801</v>
      </c>
      <c r="G30" s="116"/>
      <c r="H30" s="111">
        <f>SUM(法人均等割:法人税割!H30)</f>
        <v>449540</v>
      </c>
      <c r="I30" s="111">
        <f>SUM(法人均等割:法人税割!I30)</f>
        <v>800</v>
      </c>
      <c r="J30" s="111">
        <f>SUM(法人均等割:法人税割!J30)</f>
        <v>450340</v>
      </c>
      <c r="K30" s="103">
        <f>SUM(法人均等割:法人税割!K30)</f>
        <v>73654</v>
      </c>
      <c r="L30" s="77">
        <f t="shared" si="0"/>
        <v>99.8</v>
      </c>
      <c r="M30" s="78">
        <f t="shared" si="0"/>
        <v>22.7</v>
      </c>
      <c r="N30" s="79">
        <f t="shared" si="0"/>
        <v>99.2</v>
      </c>
    </row>
    <row r="31" spans="1:14" s="21" customFormat="1" ht="24.95" customHeight="1" x14ac:dyDescent="0.2">
      <c r="A31" s="46">
        <v>22</v>
      </c>
      <c r="B31" s="64" t="s">
        <v>47</v>
      </c>
      <c r="C31" s="105">
        <f>SUM(法人均等割:法人税割!C31)</f>
        <v>93084</v>
      </c>
      <c r="D31" s="111">
        <f>SUM(法人均等割:法人税割!D31)</f>
        <v>1430</v>
      </c>
      <c r="E31" s="111">
        <f>SUM(法人均等割:法人税割!E31)</f>
        <v>94514</v>
      </c>
      <c r="F31" s="103">
        <f>SUM(法人均等割:法人税割!F31)</f>
        <v>16418</v>
      </c>
      <c r="G31" s="116"/>
      <c r="H31" s="111">
        <f>SUM(法人均等割:法人税割!H31)</f>
        <v>92894</v>
      </c>
      <c r="I31" s="111">
        <f>SUM(法人均等割:法人税割!I31)</f>
        <v>799</v>
      </c>
      <c r="J31" s="111">
        <f>SUM(法人均等割:法人税割!J31)</f>
        <v>93693</v>
      </c>
      <c r="K31" s="103">
        <f>SUM(法人均等割:法人税割!K31)</f>
        <v>16386</v>
      </c>
      <c r="L31" s="77">
        <f t="shared" si="0"/>
        <v>99.8</v>
      </c>
      <c r="M31" s="78">
        <f t="shared" si="0"/>
        <v>55.9</v>
      </c>
      <c r="N31" s="79">
        <f t="shared" si="0"/>
        <v>99.1</v>
      </c>
    </row>
    <row r="32" spans="1:14" s="21" customFormat="1" ht="24.95" customHeight="1" x14ac:dyDescent="0.2">
      <c r="A32" s="46">
        <v>23</v>
      </c>
      <c r="B32" s="64" t="s">
        <v>48</v>
      </c>
      <c r="C32" s="107">
        <f>SUM(法人均等割:法人税割!C32)</f>
        <v>203325</v>
      </c>
      <c r="D32" s="107">
        <f>SUM(法人均等割:法人税割!D32)</f>
        <v>1018</v>
      </c>
      <c r="E32" s="107">
        <f>SUM(法人均等割:法人税割!E32)</f>
        <v>204343</v>
      </c>
      <c r="F32" s="103">
        <f>SUM(法人均等割:法人税割!F32)</f>
        <v>35208</v>
      </c>
      <c r="G32" s="116"/>
      <c r="H32" s="107">
        <f>SUM(法人均等割:法人税割!H32)</f>
        <v>202737</v>
      </c>
      <c r="I32" s="107">
        <f>SUM(法人均等割:法人税割!I32)</f>
        <v>346</v>
      </c>
      <c r="J32" s="107">
        <f>SUM(法人均等割:法人税割!J32)</f>
        <v>203083</v>
      </c>
      <c r="K32" s="103">
        <f>SUM(法人均等割:法人税割!K32)</f>
        <v>35109</v>
      </c>
      <c r="L32" s="77">
        <f t="shared" ref="L32:N36" si="2">IF(C32&gt;0,ROUND(H32/C32*100,1),"-")</f>
        <v>99.7</v>
      </c>
      <c r="M32" s="78">
        <f t="shared" si="2"/>
        <v>34</v>
      </c>
      <c r="N32" s="79">
        <f t="shared" si="2"/>
        <v>99.4</v>
      </c>
    </row>
    <row r="33" spans="1:14" s="21" customFormat="1" ht="24.95" customHeight="1" x14ac:dyDescent="0.2">
      <c r="A33" s="46">
        <v>24</v>
      </c>
      <c r="B33" s="64" t="s">
        <v>49</v>
      </c>
      <c r="C33" s="105">
        <f>SUM(法人均等割:法人税割!C33)</f>
        <v>330204</v>
      </c>
      <c r="D33" s="111">
        <f>SUM(法人均等割:法人税割!D33)</f>
        <v>21980</v>
      </c>
      <c r="E33" s="111">
        <f>SUM(法人均等割:法人税割!E33)</f>
        <v>352184</v>
      </c>
      <c r="F33" s="103">
        <f>SUM(法人均等割:法人税割!F33)</f>
        <v>29464</v>
      </c>
      <c r="G33" s="116"/>
      <c r="H33" s="111">
        <f>SUM(法人均等割:法人税割!H33)</f>
        <v>328201</v>
      </c>
      <c r="I33" s="111">
        <f>SUM(法人均等割:法人税割!I33)</f>
        <v>2365</v>
      </c>
      <c r="J33" s="111">
        <f>SUM(法人均等割:法人税割!J33)</f>
        <v>330566</v>
      </c>
      <c r="K33" s="103">
        <f>SUM(法人均等割:法人税割!K33)</f>
        <v>29435</v>
      </c>
      <c r="L33" s="77">
        <f t="shared" si="2"/>
        <v>99.4</v>
      </c>
      <c r="M33" s="78">
        <f t="shared" si="2"/>
        <v>10.8</v>
      </c>
      <c r="N33" s="79">
        <f t="shared" si="2"/>
        <v>93.9</v>
      </c>
    </row>
    <row r="34" spans="1:14" s="21" customFormat="1" ht="24.95" customHeight="1" x14ac:dyDescent="0.2">
      <c r="A34" s="46">
        <v>25</v>
      </c>
      <c r="B34" s="68" t="s">
        <v>341</v>
      </c>
      <c r="C34" s="105">
        <f>SUM(法人均等割:法人税割!C34)</f>
        <v>161434</v>
      </c>
      <c r="D34" s="105">
        <f>SUM(法人均等割:法人税割!D34)</f>
        <v>1066</v>
      </c>
      <c r="E34" s="105">
        <f>SUM(法人均等割:法人税割!E34)</f>
        <v>162500</v>
      </c>
      <c r="F34" s="103">
        <f>SUM(法人均等割:法人税割!F34)</f>
        <v>109287</v>
      </c>
      <c r="G34" s="116"/>
      <c r="H34" s="105">
        <f>SUM(法人均等割:法人税割!H34)</f>
        <v>161002</v>
      </c>
      <c r="I34" s="105">
        <f>SUM(法人均等割:法人税割!I34)</f>
        <v>251</v>
      </c>
      <c r="J34" s="105">
        <f>SUM(法人均等割:法人税割!J34)</f>
        <v>161253</v>
      </c>
      <c r="K34" s="103">
        <f>SUM(法人均等割:法人税割!K34)</f>
        <v>109210</v>
      </c>
      <c r="L34" s="77">
        <f t="shared" si="2"/>
        <v>99.7</v>
      </c>
      <c r="M34" s="78">
        <f t="shared" si="2"/>
        <v>23.5</v>
      </c>
      <c r="N34" s="79">
        <f t="shared" si="2"/>
        <v>99.2</v>
      </c>
    </row>
    <row r="35" spans="1:14" s="21" customFormat="1" ht="24.95" customHeight="1" x14ac:dyDescent="0.2">
      <c r="A35" s="58"/>
      <c r="B35" s="67" t="s">
        <v>344</v>
      </c>
      <c r="C35" s="85">
        <f t="shared" ref="C35:K35" si="3">SUM(C24:C34)</f>
        <v>5295754</v>
      </c>
      <c r="D35" s="85">
        <f t="shared" si="3"/>
        <v>50316</v>
      </c>
      <c r="E35" s="85">
        <f t="shared" si="3"/>
        <v>5346070</v>
      </c>
      <c r="F35" s="85">
        <f t="shared" si="3"/>
        <v>960866</v>
      </c>
      <c r="G35" s="119"/>
      <c r="H35" s="85">
        <f t="shared" si="3"/>
        <v>5284309</v>
      </c>
      <c r="I35" s="85">
        <f t="shared" si="3"/>
        <v>8978</v>
      </c>
      <c r="J35" s="85">
        <f t="shared" si="3"/>
        <v>5293287</v>
      </c>
      <c r="K35" s="85">
        <f t="shared" si="3"/>
        <v>959548</v>
      </c>
      <c r="L35" s="86">
        <f t="shared" si="2"/>
        <v>99.8</v>
      </c>
      <c r="M35" s="87">
        <f t="shared" si="2"/>
        <v>17.8</v>
      </c>
      <c r="N35" s="88">
        <f t="shared" si="2"/>
        <v>99</v>
      </c>
    </row>
    <row r="36" spans="1:14" s="21" customFormat="1" ht="24.95" customHeight="1" thickBot="1" x14ac:dyDescent="0.25">
      <c r="A36" s="60"/>
      <c r="B36" s="69" t="s">
        <v>50</v>
      </c>
      <c r="C36" s="89">
        <f t="shared" ref="C36:K36" si="4">C23+C35</f>
        <v>34064284</v>
      </c>
      <c r="D36" s="89">
        <f t="shared" si="4"/>
        <v>453892</v>
      </c>
      <c r="E36" s="89">
        <f t="shared" si="4"/>
        <v>34518176</v>
      </c>
      <c r="F36" s="89">
        <f t="shared" si="4"/>
        <v>6040474</v>
      </c>
      <c r="G36" s="120"/>
      <c r="H36" s="89">
        <f t="shared" si="4"/>
        <v>33953794</v>
      </c>
      <c r="I36" s="89">
        <f t="shared" si="4"/>
        <v>96810</v>
      </c>
      <c r="J36" s="89">
        <f t="shared" si="4"/>
        <v>34050604</v>
      </c>
      <c r="K36" s="89">
        <f t="shared" si="4"/>
        <v>6021920</v>
      </c>
      <c r="L36" s="90">
        <f t="shared" si="2"/>
        <v>99.7</v>
      </c>
      <c r="M36" s="91">
        <f t="shared" si="2"/>
        <v>21.3</v>
      </c>
      <c r="N36" s="92">
        <f t="shared" si="2"/>
        <v>98.6</v>
      </c>
    </row>
    <row r="39" spans="1:14" x14ac:dyDescent="0.15"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192</v>
      </c>
      <c r="D3" s="8" t="s">
        <v>360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100</v>
      </c>
      <c r="D8" s="41" t="s">
        <v>101</v>
      </c>
      <c r="E8" s="41" t="s">
        <v>102</v>
      </c>
      <c r="F8" s="41" t="s">
        <v>103</v>
      </c>
      <c r="G8" s="41" t="s">
        <v>104</v>
      </c>
      <c r="H8" s="41" t="s">
        <v>105</v>
      </c>
      <c r="I8" s="41" t="s">
        <v>106</v>
      </c>
      <c r="J8" s="41" t="s">
        <v>107</v>
      </c>
      <c r="K8" s="41" t="s">
        <v>108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2065654</v>
      </c>
      <c r="D9" s="130">
        <v>19791</v>
      </c>
      <c r="E9" s="130">
        <v>2085445</v>
      </c>
      <c r="F9" s="130">
        <v>344272</v>
      </c>
      <c r="G9" s="115"/>
      <c r="H9" s="130">
        <v>2059541</v>
      </c>
      <c r="I9" s="130">
        <v>5175</v>
      </c>
      <c r="J9" s="130">
        <v>2064716</v>
      </c>
      <c r="K9" s="130">
        <v>343239</v>
      </c>
      <c r="L9" s="72">
        <f t="shared" ref="L9:N31" si="0">IF(C9&gt;0,ROUND(H9/C9*100,1),"-")</f>
        <v>99.7</v>
      </c>
      <c r="M9" s="73">
        <f t="shared" si="0"/>
        <v>26.1</v>
      </c>
      <c r="N9" s="74">
        <f t="shared" si="0"/>
        <v>99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505013</v>
      </c>
      <c r="D10" s="93">
        <v>16796</v>
      </c>
      <c r="E10" s="93">
        <v>521809</v>
      </c>
      <c r="F10" s="93">
        <v>84169</v>
      </c>
      <c r="G10" s="116"/>
      <c r="H10" s="93">
        <v>501831</v>
      </c>
      <c r="I10" s="93">
        <v>2617</v>
      </c>
      <c r="J10" s="93">
        <v>504448</v>
      </c>
      <c r="K10" s="93">
        <v>83664</v>
      </c>
      <c r="L10" s="77">
        <f t="shared" si="0"/>
        <v>99.4</v>
      </c>
      <c r="M10" s="78">
        <f t="shared" si="0"/>
        <v>15.6</v>
      </c>
      <c r="N10" s="79">
        <f t="shared" si="0"/>
        <v>96.7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462515</v>
      </c>
      <c r="D11" s="93">
        <v>9381</v>
      </c>
      <c r="E11" s="93">
        <v>471896</v>
      </c>
      <c r="F11" s="93">
        <v>79227</v>
      </c>
      <c r="G11" s="116"/>
      <c r="H11" s="93">
        <v>456346</v>
      </c>
      <c r="I11" s="93">
        <v>1133</v>
      </c>
      <c r="J11" s="93">
        <v>457479</v>
      </c>
      <c r="K11" s="93">
        <v>78197</v>
      </c>
      <c r="L11" s="77">
        <f t="shared" si="0"/>
        <v>98.7</v>
      </c>
      <c r="M11" s="78">
        <f t="shared" si="0"/>
        <v>12.1</v>
      </c>
      <c r="N11" s="79">
        <f t="shared" si="0"/>
        <v>96.9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498871</v>
      </c>
      <c r="D12" s="93">
        <v>17711</v>
      </c>
      <c r="E12" s="93">
        <v>516582</v>
      </c>
      <c r="F12" s="93">
        <v>83145</v>
      </c>
      <c r="G12" s="116"/>
      <c r="H12" s="93">
        <v>493608</v>
      </c>
      <c r="I12" s="93">
        <v>2754</v>
      </c>
      <c r="J12" s="93">
        <v>496362</v>
      </c>
      <c r="K12" s="93">
        <v>82230</v>
      </c>
      <c r="L12" s="77">
        <f t="shared" si="0"/>
        <v>98.9</v>
      </c>
      <c r="M12" s="78">
        <f t="shared" si="0"/>
        <v>15.5</v>
      </c>
      <c r="N12" s="79">
        <f t="shared" si="0"/>
        <v>96.1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343387</v>
      </c>
      <c r="D13" s="93">
        <v>7739</v>
      </c>
      <c r="E13" s="93">
        <v>351126</v>
      </c>
      <c r="F13" s="93">
        <v>57231</v>
      </c>
      <c r="G13" s="116"/>
      <c r="H13" s="93">
        <v>340802</v>
      </c>
      <c r="I13" s="93">
        <v>2784</v>
      </c>
      <c r="J13" s="93">
        <v>343586</v>
      </c>
      <c r="K13" s="93">
        <v>56773</v>
      </c>
      <c r="L13" s="77">
        <f t="shared" si="0"/>
        <v>99.2</v>
      </c>
      <c r="M13" s="78">
        <f t="shared" si="0"/>
        <v>36</v>
      </c>
      <c r="N13" s="79">
        <f t="shared" si="0"/>
        <v>97.9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288643</v>
      </c>
      <c r="D14" s="93">
        <v>11965</v>
      </c>
      <c r="E14" s="93">
        <v>300608</v>
      </c>
      <c r="F14" s="93">
        <v>48135</v>
      </c>
      <c r="G14" s="116"/>
      <c r="H14" s="93">
        <v>286255</v>
      </c>
      <c r="I14" s="93">
        <v>2642</v>
      </c>
      <c r="J14" s="93">
        <v>288897</v>
      </c>
      <c r="K14" s="93">
        <v>47750</v>
      </c>
      <c r="L14" s="77">
        <f t="shared" si="0"/>
        <v>99.2</v>
      </c>
      <c r="M14" s="78">
        <f t="shared" si="0"/>
        <v>22.1</v>
      </c>
      <c r="N14" s="79">
        <f t="shared" si="0"/>
        <v>96.1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701163</v>
      </c>
      <c r="D15" s="93">
        <v>5821</v>
      </c>
      <c r="E15" s="93">
        <v>706984</v>
      </c>
      <c r="F15" s="93">
        <v>116861</v>
      </c>
      <c r="G15" s="116"/>
      <c r="H15" s="93">
        <v>699625</v>
      </c>
      <c r="I15" s="93">
        <v>1169</v>
      </c>
      <c r="J15" s="93">
        <v>700794</v>
      </c>
      <c r="K15" s="93">
        <v>116627</v>
      </c>
      <c r="L15" s="77">
        <f t="shared" si="0"/>
        <v>99.8</v>
      </c>
      <c r="M15" s="78">
        <f t="shared" si="0"/>
        <v>20.100000000000001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286468</v>
      </c>
      <c r="D16" s="93">
        <v>4022</v>
      </c>
      <c r="E16" s="93">
        <v>290490</v>
      </c>
      <c r="F16" s="93">
        <v>47840</v>
      </c>
      <c r="G16" s="116"/>
      <c r="H16" s="93">
        <v>285464</v>
      </c>
      <c r="I16" s="93">
        <v>1034</v>
      </c>
      <c r="J16" s="93">
        <v>286498</v>
      </c>
      <c r="K16" s="93">
        <v>47649</v>
      </c>
      <c r="L16" s="77">
        <f t="shared" si="0"/>
        <v>99.6</v>
      </c>
      <c r="M16" s="78">
        <f t="shared" si="0"/>
        <v>25.7</v>
      </c>
      <c r="N16" s="79">
        <f t="shared" si="0"/>
        <v>98.6</v>
      </c>
    </row>
    <row r="17" spans="1:14" s="21" customFormat="1" ht="24.95" customHeight="1" x14ac:dyDescent="0.2">
      <c r="A17" s="46">
        <v>9</v>
      </c>
      <c r="B17" s="47" t="s">
        <v>209</v>
      </c>
      <c r="C17" s="93">
        <v>202834</v>
      </c>
      <c r="D17" s="93">
        <v>7582</v>
      </c>
      <c r="E17" s="93">
        <v>210416</v>
      </c>
      <c r="F17" s="93">
        <v>0</v>
      </c>
      <c r="G17" s="116"/>
      <c r="H17" s="93">
        <v>200384</v>
      </c>
      <c r="I17" s="93">
        <v>1596</v>
      </c>
      <c r="J17" s="93">
        <v>201980</v>
      </c>
      <c r="K17" s="93">
        <v>0</v>
      </c>
      <c r="L17" s="77">
        <f>IF(C17&gt;0,ROUND(H17/C17*100,1),"-")</f>
        <v>98.8</v>
      </c>
      <c r="M17" s="78">
        <f>IF(D17&gt;0,ROUND(I17/D17*100,1),"-")</f>
        <v>21</v>
      </c>
      <c r="N17" s="79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206</v>
      </c>
      <c r="C18" s="93">
        <v>114212</v>
      </c>
      <c r="D18" s="93">
        <v>4063</v>
      </c>
      <c r="E18" s="93">
        <v>118275</v>
      </c>
      <c r="F18" s="93">
        <v>30510</v>
      </c>
      <c r="G18" s="116"/>
      <c r="H18" s="93">
        <v>113867</v>
      </c>
      <c r="I18" s="93">
        <v>870</v>
      </c>
      <c r="J18" s="93">
        <v>114737</v>
      </c>
      <c r="K18" s="93">
        <v>30418</v>
      </c>
      <c r="L18" s="77">
        <f t="shared" si="0"/>
        <v>99.7</v>
      </c>
      <c r="M18" s="78">
        <f t="shared" si="0"/>
        <v>21.4</v>
      </c>
      <c r="N18" s="79">
        <f t="shared" si="0"/>
        <v>97</v>
      </c>
    </row>
    <row r="19" spans="1:14" s="21" customFormat="1" ht="24.95" customHeight="1" x14ac:dyDescent="0.2">
      <c r="A19" s="46">
        <v>11</v>
      </c>
      <c r="B19" s="47" t="s">
        <v>207</v>
      </c>
      <c r="C19" s="93">
        <v>451760</v>
      </c>
      <c r="D19" s="93">
        <v>7360</v>
      </c>
      <c r="E19" s="93">
        <v>459120</v>
      </c>
      <c r="F19" s="93">
        <v>76520</v>
      </c>
      <c r="G19" s="116"/>
      <c r="H19" s="93">
        <v>450070</v>
      </c>
      <c r="I19" s="93">
        <v>1769</v>
      </c>
      <c r="J19" s="93">
        <v>451839</v>
      </c>
      <c r="K19" s="93">
        <v>76214</v>
      </c>
      <c r="L19" s="77">
        <f t="shared" si="0"/>
        <v>99.6</v>
      </c>
      <c r="M19" s="78">
        <f t="shared" si="0"/>
        <v>24</v>
      </c>
      <c r="N19" s="79">
        <f t="shared" si="0"/>
        <v>98.4</v>
      </c>
    </row>
    <row r="20" spans="1:14" s="21" customFormat="1" ht="24.95" customHeight="1" x14ac:dyDescent="0.2">
      <c r="A20" s="48">
        <v>12</v>
      </c>
      <c r="B20" s="49" t="s">
        <v>208</v>
      </c>
      <c r="C20" s="93">
        <v>152677</v>
      </c>
      <c r="D20" s="93">
        <v>3780</v>
      </c>
      <c r="E20" s="93">
        <v>156457</v>
      </c>
      <c r="F20" s="93">
        <v>25446</v>
      </c>
      <c r="G20" s="116"/>
      <c r="H20" s="93">
        <v>151880</v>
      </c>
      <c r="I20" s="93">
        <v>608</v>
      </c>
      <c r="J20" s="93">
        <v>152488</v>
      </c>
      <c r="K20" s="93">
        <v>25319</v>
      </c>
      <c r="L20" s="80">
        <f t="shared" si="0"/>
        <v>99.5</v>
      </c>
      <c r="M20" s="81">
        <f t="shared" si="0"/>
        <v>16.100000000000001</v>
      </c>
      <c r="N20" s="82">
        <f t="shared" si="0"/>
        <v>97.5</v>
      </c>
    </row>
    <row r="21" spans="1:14" s="21" customFormat="1" ht="24.95" customHeight="1" x14ac:dyDescent="0.2">
      <c r="A21" s="46">
        <v>13</v>
      </c>
      <c r="B21" s="47" t="s">
        <v>339</v>
      </c>
      <c r="C21" s="93">
        <v>74404</v>
      </c>
      <c r="D21" s="93">
        <v>2851</v>
      </c>
      <c r="E21" s="93">
        <v>77255</v>
      </c>
      <c r="F21" s="93">
        <v>12401</v>
      </c>
      <c r="G21" s="116"/>
      <c r="H21" s="93">
        <v>73863</v>
      </c>
      <c r="I21" s="93">
        <v>912</v>
      </c>
      <c r="J21" s="93">
        <v>74775</v>
      </c>
      <c r="K21" s="93">
        <v>12314</v>
      </c>
      <c r="L21" s="77">
        <f t="shared" si="0"/>
        <v>99.3</v>
      </c>
      <c r="M21" s="78">
        <f t="shared" si="0"/>
        <v>32</v>
      </c>
      <c r="N21" s="79">
        <f t="shared" si="0"/>
        <v>96.8</v>
      </c>
    </row>
    <row r="22" spans="1:14" s="21" customFormat="1" ht="24.95" customHeight="1" x14ac:dyDescent="0.2">
      <c r="A22" s="46">
        <v>14</v>
      </c>
      <c r="B22" s="50" t="s">
        <v>340</v>
      </c>
      <c r="C22" s="94">
        <v>172969</v>
      </c>
      <c r="D22" s="94">
        <v>1929</v>
      </c>
      <c r="E22" s="94">
        <v>174898</v>
      </c>
      <c r="F22" s="94">
        <v>28828</v>
      </c>
      <c r="G22" s="117"/>
      <c r="H22" s="94">
        <v>172522</v>
      </c>
      <c r="I22" s="94">
        <v>370</v>
      </c>
      <c r="J22" s="94">
        <v>172892</v>
      </c>
      <c r="K22" s="94">
        <v>28742</v>
      </c>
      <c r="L22" s="95">
        <f t="shared" si="0"/>
        <v>99.7</v>
      </c>
      <c r="M22" s="96">
        <f t="shared" si="0"/>
        <v>19.2</v>
      </c>
      <c r="N22" s="97">
        <f t="shared" si="0"/>
        <v>98.9</v>
      </c>
    </row>
    <row r="23" spans="1:14" s="21" customFormat="1" ht="24.95" customHeight="1" x14ac:dyDescent="0.2">
      <c r="A23" s="58"/>
      <c r="B23" s="59" t="s">
        <v>345</v>
      </c>
      <c r="C23" s="85">
        <f>SUM(C9:C22)</f>
        <v>6320570</v>
      </c>
      <c r="D23" s="85">
        <f t="shared" ref="D23:K23" si="1">SUM(D9:D22)</f>
        <v>120791</v>
      </c>
      <c r="E23" s="85">
        <f t="shared" si="1"/>
        <v>6441361</v>
      </c>
      <c r="F23" s="85">
        <f t="shared" si="1"/>
        <v>1034585</v>
      </c>
      <c r="G23" s="118"/>
      <c r="H23" s="85">
        <f t="shared" si="1"/>
        <v>6286058</v>
      </c>
      <c r="I23" s="85">
        <f t="shared" si="1"/>
        <v>25433</v>
      </c>
      <c r="J23" s="85">
        <f t="shared" si="1"/>
        <v>6311491</v>
      </c>
      <c r="K23" s="85">
        <f t="shared" si="1"/>
        <v>1029136</v>
      </c>
      <c r="L23" s="86">
        <f t="shared" si="0"/>
        <v>99.5</v>
      </c>
      <c r="M23" s="87">
        <f t="shared" si="0"/>
        <v>21.1</v>
      </c>
      <c r="N23" s="88">
        <f t="shared" si="0"/>
        <v>98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121601</v>
      </c>
      <c r="D24" s="71">
        <v>204</v>
      </c>
      <c r="E24" s="71">
        <v>121805</v>
      </c>
      <c r="F24" s="71">
        <v>20266</v>
      </c>
      <c r="G24" s="115"/>
      <c r="H24" s="71">
        <v>121549</v>
      </c>
      <c r="I24" s="71">
        <v>36</v>
      </c>
      <c r="J24" s="71">
        <v>121585</v>
      </c>
      <c r="K24" s="71">
        <v>20258</v>
      </c>
      <c r="L24" s="72">
        <f t="shared" si="0"/>
        <v>100</v>
      </c>
      <c r="M24" s="73">
        <f t="shared" si="0"/>
        <v>17.600000000000001</v>
      </c>
      <c r="N24" s="74">
        <f t="shared" si="0"/>
        <v>99.8</v>
      </c>
    </row>
    <row r="25" spans="1:14" s="21" customFormat="1" ht="24.95" customHeight="1" x14ac:dyDescent="0.2">
      <c r="A25" s="46">
        <v>16</v>
      </c>
      <c r="B25" s="47" t="s">
        <v>388</v>
      </c>
      <c r="C25" s="76">
        <v>57483</v>
      </c>
      <c r="D25" s="76">
        <v>4109</v>
      </c>
      <c r="E25" s="76">
        <v>61592</v>
      </c>
      <c r="F25" s="76">
        <v>9884</v>
      </c>
      <c r="G25" s="116"/>
      <c r="H25" s="76">
        <v>56471</v>
      </c>
      <c r="I25" s="76">
        <v>904</v>
      </c>
      <c r="J25" s="76">
        <v>57375</v>
      </c>
      <c r="K25" s="76">
        <v>9706</v>
      </c>
      <c r="L25" s="77">
        <f t="shared" si="0"/>
        <v>98.2</v>
      </c>
      <c r="M25" s="78">
        <f t="shared" si="0"/>
        <v>22</v>
      </c>
      <c r="N25" s="79">
        <f t="shared" si="0"/>
        <v>93.2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31330</v>
      </c>
      <c r="D26" s="76">
        <v>1450</v>
      </c>
      <c r="E26" s="76">
        <v>32780</v>
      </c>
      <c r="F26" s="76">
        <v>0</v>
      </c>
      <c r="G26" s="116"/>
      <c r="H26" s="76">
        <v>30804</v>
      </c>
      <c r="I26" s="76">
        <v>350</v>
      </c>
      <c r="J26" s="76">
        <v>31154</v>
      </c>
      <c r="K26" s="76">
        <v>0</v>
      </c>
      <c r="L26" s="77">
        <f t="shared" si="0"/>
        <v>98.3</v>
      </c>
      <c r="M26" s="78">
        <f t="shared" si="0"/>
        <v>24.1</v>
      </c>
      <c r="N26" s="79">
        <f t="shared" si="0"/>
        <v>95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26200</v>
      </c>
      <c r="D27" s="76">
        <v>1120</v>
      </c>
      <c r="E27" s="76">
        <v>27320</v>
      </c>
      <c r="F27" s="76">
        <v>0</v>
      </c>
      <c r="G27" s="116"/>
      <c r="H27" s="76">
        <v>25896</v>
      </c>
      <c r="I27" s="76">
        <v>180</v>
      </c>
      <c r="J27" s="76">
        <v>26076</v>
      </c>
      <c r="K27" s="76">
        <v>0</v>
      </c>
      <c r="L27" s="77">
        <f t="shared" si="0"/>
        <v>98.8</v>
      </c>
      <c r="M27" s="78">
        <f t="shared" si="0"/>
        <v>16.100000000000001</v>
      </c>
      <c r="N27" s="79">
        <f t="shared" si="0"/>
        <v>95.4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72953</v>
      </c>
      <c r="D28" s="76">
        <v>502</v>
      </c>
      <c r="E28" s="76">
        <v>73455</v>
      </c>
      <c r="F28" s="76">
        <v>0</v>
      </c>
      <c r="G28" s="116"/>
      <c r="H28" s="76">
        <v>71835</v>
      </c>
      <c r="I28" s="76">
        <v>40</v>
      </c>
      <c r="J28" s="76">
        <v>71875</v>
      </c>
      <c r="K28" s="76">
        <v>0</v>
      </c>
      <c r="L28" s="77">
        <f t="shared" si="0"/>
        <v>98.5</v>
      </c>
      <c r="M28" s="78">
        <f t="shared" si="0"/>
        <v>8</v>
      </c>
      <c r="N28" s="79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109755</v>
      </c>
      <c r="D29" s="76">
        <v>2230</v>
      </c>
      <c r="E29" s="76">
        <v>111985</v>
      </c>
      <c r="F29" s="76">
        <v>18664</v>
      </c>
      <c r="G29" s="116"/>
      <c r="H29" s="76">
        <v>108939</v>
      </c>
      <c r="I29" s="76">
        <v>674</v>
      </c>
      <c r="J29" s="76">
        <v>109613</v>
      </c>
      <c r="K29" s="76">
        <v>18533</v>
      </c>
      <c r="L29" s="77">
        <f t="shared" si="0"/>
        <v>99.3</v>
      </c>
      <c r="M29" s="78">
        <f t="shared" si="0"/>
        <v>30.2</v>
      </c>
      <c r="N29" s="79">
        <f t="shared" si="0"/>
        <v>97.9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72816</v>
      </c>
      <c r="D30" s="76">
        <v>3392</v>
      </c>
      <c r="E30" s="76">
        <v>76208</v>
      </c>
      <c r="F30" s="76">
        <v>12107</v>
      </c>
      <c r="G30" s="116"/>
      <c r="H30" s="76">
        <v>72671</v>
      </c>
      <c r="I30" s="76">
        <v>771</v>
      </c>
      <c r="J30" s="76">
        <v>73442</v>
      </c>
      <c r="K30" s="76">
        <v>12083</v>
      </c>
      <c r="L30" s="77">
        <f t="shared" si="0"/>
        <v>99.8</v>
      </c>
      <c r="M30" s="78">
        <f t="shared" si="0"/>
        <v>22.7</v>
      </c>
      <c r="N30" s="79">
        <f t="shared" si="0"/>
        <v>96.4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22718</v>
      </c>
      <c r="D31" s="76">
        <v>1420</v>
      </c>
      <c r="E31" s="76">
        <v>24138</v>
      </c>
      <c r="F31" s="76">
        <v>4023</v>
      </c>
      <c r="G31" s="116"/>
      <c r="H31" s="76">
        <v>22528</v>
      </c>
      <c r="I31" s="76">
        <v>789</v>
      </c>
      <c r="J31" s="76">
        <v>23317</v>
      </c>
      <c r="K31" s="76">
        <v>3991</v>
      </c>
      <c r="L31" s="77">
        <f t="shared" si="0"/>
        <v>99.2</v>
      </c>
      <c r="M31" s="78">
        <f t="shared" si="0"/>
        <v>55.6</v>
      </c>
      <c r="N31" s="79">
        <f t="shared" si="0"/>
        <v>96.6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73918</v>
      </c>
      <c r="D32" s="76">
        <v>1017</v>
      </c>
      <c r="E32" s="76">
        <v>74935</v>
      </c>
      <c r="F32" s="76">
        <v>12320</v>
      </c>
      <c r="G32" s="116"/>
      <c r="H32" s="76">
        <v>73346</v>
      </c>
      <c r="I32" s="76">
        <v>346</v>
      </c>
      <c r="J32" s="76">
        <v>73692</v>
      </c>
      <c r="K32" s="76">
        <v>12221</v>
      </c>
      <c r="L32" s="77">
        <f t="shared" ref="L32:N36" si="2">IF(C32&gt;0,ROUND(H32/C32*100,1),"-")</f>
        <v>99.2</v>
      </c>
      <c r="M32" s="78">
        <f t="shared" si="2"/>
        <v>34</v>
      </c>
      <c r="N32" s="79">
        <f t="shared" si="2"/>
        <v>98.3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155321</v>
      </c>
      <c r="D33" s="76">
        <v>8605</v>
      </c>
      <c r="E33" s="76">
        <v>163926</v>
      </c>
      <c r="F33" s="76">
        <v>0</v>
      </c>
      <c r="G33" s="116"/>
      <c r="H33" s="76">
        <v>153436</v>
      </c>
      <c r="I33" s="76">
        <v>1935</v>
      </c>
      <c r="J33" s="76">
        <v>155371</v>
      </c>
      <c r="K33" s="76">
        <v>0</v>
      </c>
      <c r="L33" s="77">
        <f t="shared" si="2"/>
        <v>98.8</v>
      </c>
      <c r="M33" s="78">
        <f t="shared" si="2"/>
        <v>22.5</v>
      </c>
      <c r="N33" s="79">
        <f t="shared" si="2"/>
        <v>94.8</v>
      </c>
    </row>
    <row r="34" spans="1:14" s="21" customFormat="1" ht="24.95" customHeight="1" x14ac:dyDescent="0.2">
      <c r="A34" s="46">
        <v>25</v>
      </c>
      <c r="B34" s="51" t="s">
        <v>341</v>
      </c>
      <c r="C34" s="76">
        <v>37727</v>
      </c>
      <c r="D34" s="76">
        <v>924</v>
      </c>
      <c r="E34" s="76">
        <v>38651</v>
      </c>
      <c r="F34" s="76">
        <v>7730</v>
      </c>
      <c r="G34" s="116"/>
      <c r="H34" s="76">
        <v>37331</v>
      </c>
      <c r="I34" s="76">
        <v>143</v>
      </c>
      <c r="J34" s="76">
        <v>37474</v>
      </c>
      <c r="K34" s="76">
        <v>7653</v>
      </c>
      <c r="L34" s="77">
        <f t="shared" si="2"/>
        <v>99</v>
      </c>
      <c r="M34" s="78">
        <f t="shared" si="2"/>
        <v>15.5</v>
      </c>
      <c r="N34" s="79">
        <f t="shared" si="2"/>
        <v>97</v>
      </c>
    </row>
    <row r="35" spans="1:14" s="21" customFormat="1" ht="24.95" customHeight="1" x14ac:dyDescent="0.2">
      <c r="A35" s="58"/>
      <c r="B35" s="59" t="s">
        <v>344</v>
      </c>
      <c r="C35" s="85">
        <f t="shared" ref="C35:K35" si="3">SUM(C24:C34)</f>
        <v>781822</v>
      </c>
      <c r="D35" s="85">
        <f t="shared" si="3"/>
        <v>24973</v>
      </c>
      <c r="E35" s="85">
        <f t="shared" si="3"/>
        <v>806795</v>
      </c>
      <c r="F35" s="85">
        <f t="shared" si="3"/>
        <v>84994</v>
      </c>
      <c r="G35" s="119"/>
      <c r="H35" s="85">
        <f t="shared" si="3"/>
        <v>774806</v>
      </c>
      <c r="I35" s="85">
        <f t="shared" si="3"/>
        <v>6168</v>
      </c>
      <c r="J35" s="85">
        <f t="shared" si="3"/>
        <v>780974</v>
      </c>
      <c r="K35" s="85">
        <f t="shared" si="3"/>
        <v>84445</v>
      </c>
      <c r="L35" s="86">
        <f t="shared" si="2"/>
        <v>99.1</v>
      </c>
      <c r="M35" s="87">
        <f t="shared" si="2"/>
        <v>24.7</v>
      </c>
      <c r="N35" s="88">
        <f t="shared" si="2"/>
        <v>96.8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7102392</v>
      </c>
      <c r="D36" s="89">
        <f t="shared" si="4"/>
        <v>145764</v>
      </c>
      <c r="E36" s="89">
        <f t="shared" si="4"/>
        <v>7248156</v>
      </c>
      <c r="F36" s="89">
        <f t="shared" si="4"/>
        <v>1119579</v>
      </c>
      <c r="G36" s="120"/>
      <c r="H36" s="89">
        <f t="shared" si="4"/>
        <v>7060864</v>
      </c>
      <c r="I36" s="89">
        <f t="shared" si="4"/>
        <v>31601</v>
      </c>
      <c r="J36" s="89">
        <f t="shared" si="4"/>
        <v>7092465</v>
      </c>
      <c r="K36" s="89">
        <f t="shared" si="4"/>
        <v>1113581</v>
      </c>
      <c r="L36" s="90">
        <f t="shared" si="2"/>
        <v>99.4</v>
      </c>
      <c r="M36" s="91">
        <f t="shared" si="2"/>
        <v>21.7</v>
      </c>
      <c r="N36" s="92">
        <f t="shared" si="2"/>
        <v>97.9</v>
      </c>
    </row>
    <row r="38" spans="1:14" x14ac:dyDescent="0.15">
      <c r="B38" s="1" t="s">
        <v>391</v>
      </c>
      <c r="C38" s="1">
        <v>7102392</v>
      </c>
      <c r="D38" s="1">
        <v>145764</v>
      </c>
      <c r="E38" s="1">
        <v>7248156</v>
      </c>
      <c r="F38" s="1">
        <v>1119579</v>
      </c>
      <c r="G38" s="1">
        <v>0</v>
      </c>
      <c r="H38" s="1">
        <v>7060864</v>
      </c>
      <c r="I38" s="1">
        <v>31601</v>
      </c>
      <c r="J38" s="1">
        <v>7092465</v>
      </c>
      <c r="K38" s="1">
        <v>1113581</v>
      </c>
    </row>
    <row r="39" spans="1:14" x14ac:dyDescent="0.15">
      <c r="B39" s="1" t="s">
        <v>393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33</vt:i4>
      </vt:variant>
    </vt:vector>
  </HeadingPairs>
  <TitlesOfParts>
    <vt:vector size="66" baseType="lpstr">
      <vt:lpstr>普通税</vt:lpstr>
      <vt:lpstr>法定普通税</vt:lpstr>
      <vt:lpstr>市町村民税</vt:lpstr>
      <vt:lpstr>個人市町村民税</vt:lpstr>
      <vt:lpstr>個人均等割</vt:lpstr>
      <vt:lpstr>所得割</vt:lpstr>
      <vt:lpstr>所得割のうち退職所得分</vt:lpstr>
      <vt:lpstr>法人市町村民税</vt:lpstr>
      <vt:lpstr>法人均等割</vt:lpstr>
      <vt:lpstr>法人税割</vt:lpstr>
      <vt:lpstr>固定資産税</vt:lpstr>
      <vt:lpstr>純固定資産税</vt:lpstr>
      <vt:lpstr>土地</vt:lpstr>
      <vt:lpstr>家屋</vt:lpstr>
      <vt:lpstr>償却資産</vt:lpstr>
      <vt:lpstr>交付金</vt:lpstr>
      <vt:lpstr>軽自動車税</vt:lpstr>
      <vt:lpstr>市町村たばこ税</vt:lpstr>
      <vt:lpstr>鉱産税</vt:lpstr>
      <vt:lpstr>特別土地保有税</vt:lpstr>
      <vt:lpstr>保有分</vt:lpstr>
      <vt:lpstr>取得分</vt:lpstr>
      <vt:lpstr>法定外普通税</vt:lpstr>
      <vt:lpstr>目的税</vt:lpstr>
      <vt:lpstr>入湯税</vt:lpstr>
      <vt:lpstr>事業所税</vt:lpstr>
      <vt:lpstr>都市計画税</vt:lpstr>
      <vt:lpstr>都市計（土地）</vt:lpstr>
      <vt:lpstr>都市計（家屋）</vt:lpstr>
      <vt:lpstr>合計（国民健康保険税を除く）</vt:lpstr>
      <vt:lpstr>国民健康保険税</vt:lpstr>
      <vt:lpstr>国民健康保険料</vt:lpstr>
      <vt:lpstr>国保計</vt:lpstr>
      <vt:lpstr>家屋!Print_Area</vt:lpstr>
      <vt:lpstr>軽自動車税!Print_Area</vt:lpstr>
      <vt:lpstr>個人均等割!Print_Area</vt:lpstr>
      <vt:lpstr>個人市町村民税!Print_Area</vt:lpstr>
      <vt:lpstr>固定資産税!Print_Area</vt:lpstr>
      <vt:lpstr>交付金!Print_Area</vt:lpstr>
      <vt:lpstr>鉱産税!Print_Area</vt:lpstr>
      <vt:lpstr>'合計（国民健康保険税を除く）'!Print_Area</vt:lpstr>
      <vt:lpstr>国保計!Print_Area</vt:lpstr>
      <vt:lpstr>国民健康保険税!Print_Area</vt:lpstr>
      <vt:lpstr>国民健康保険料!Print_Area</vt:lpstr>
      <vt:lpstr>市町村たばこ税!Print_Area</vt:lpstr>
      <vt:lpstr>市町村民税!Print_Area</vt:lpstr>
      <vt:lpstr>事業所税!Print_Area</vt:lpstr>
      <vt:lpstr>取得分!Print_Area</vt:lpstr>
      <vt:lpstr>純固定資産税!Print_Area</vt:lpstr>
      <vt:lpstr>所得割!Print_Area</vt:lpstr>
      <vt:lpstr>所得割のうち退職所得分!Print_Area</vt:lpstr>
      <vt:lpstr>償却資産!Print_Area</vt:lpstr>
      <vt:lpstr>'都市計（家屋）'!Print_Area</vt:lpstr>
      <vt:lpstr>'都市計（土地）'!Print_Area</vt:lpstr>
      <vt:lpstr>都市計画税!Print_Area</vt:lpstr>
      <vt:lpstr>土地!Print_Area</vt:lpstr>
      <vt:lpstr>特別土地保有税!Print_Area</vt:lpstr>
      <vt:lpstr>入湯税!Print_Area</vt:lpstr>
      <vt:lpstr>普通税!Print_Area</vt:lpstr>
      <vt:lpstr>保有分!Print_Area</vt:lpstr>
      <vt:lpstr>法人均等割!Print_Area</vt:lpstr>
      <vt:lpstr>法人市町村民税!Print_Area</vt:lpstr>
      <vt:lpstr>法人税割!Print_Area</vt:lpstr>
      <vt:lpstr>法定外普通税!Print_Area</vt:lpstr>
      <vt:lpstr>法定普通税!Print_Area</vt:lpstr>
      <vt:lpstr>目的税!Print_Area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2017-01-30T01:30:20Z</cp:lastPrinted>
  <dcterms:created xsi:type="dcterms:W3CDTF">2003-01-16T06:09:14Z</dcterms:created>
  <dcterms:modified xsi:type="dcterms:W3CDTF">2017-01-30T01:34:46Z</dcterms:modified>
</cp:coreProperties>
</file>