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-15" windowWidth="7680" windowHeight="8595" tabRatio="724" firstSheet="16" activeTab="20"/>
  </bookViews>
  <sheets>
    <sheet name="第１９表" sheetId="4" r:id="rId1"/>
    <sheet name="第２０表①（一般田）" sheetId="5" r:id="rId2"/>
    <sheet name="第２０表②（勧告遊休田）" sheetId="24" r:id="rId3"/>
    <sheet name="第２０表③（介在田）" sheetId="6" r:id="rId4"/>
    <sheet name="第２０表④（一般畑）" sheetId="7" r:id="rId5"/>
    <sheet name="第２０表⑤（勧告遊休畑）" sheetId="25" r:id="rId6"/>
    <sheet name="第２０表⑥（介在畑）" sheetId="8" r:id="rId7"/>
    <sheet name="第２０表⑦（小住宅）" sheetId="9" r:id="rId8"/>
    <sheet name="第２０表⑧（一般住宅）" sheetId="10" r:id="rId9"/>
    <sheet name="第２０表⑨（非住宅）" sheetId="11" r:id="rId10"/>
    <sheet name="第２０表⑩（宅地）" sheetId="12" r:id="rId11"/>
    <sheet name="第２０表⑫（鉱泉）" sheetId="13" r:id="rId12"/>
    <sheet name="第２０表⑬（池沼）" sheetId="14" r:id="rId13"/>
    <sheet name="第２０表⑭（一般山林）" sheetId="15" r:id="rId14"/>
    <sheet name="第２０表⑮（介在山林）" sheetId="17" r:id="rId15"/>
    <sheet name="第２０表⑯（牧場）" sheetId="19" r:id="rId16"/>
    <sheet name="第２０表⑰（原野）" sheetId="20" r:id="rId17"/>
    <sheet name="第２０表㉖（雑種地）" sheetId="21" r:id="rId18"/>
    <sheet name="第２０表㉗（その他）" sheetId="22" r:id="rId19"/>
    <sheet name="第２０表㉘（合計）" sheetId="23" r:id="rId20"/>
    <sheet name="第２１表（土地）" sheetId="18" r:id="rId21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'第２０表②（勧告遊休田）'!$A$1:$M$36</definedName>
    <definedName name="_xlnm.Print_Area" localSheetId="3">'第２０表③（介在田）'!$A$1:$M$36</definedName>
    <definedName name="_xlnm.Print_Area" localSheetId="4">'第２０表④（一般畑）'!$A$1:$M$36</definedName>
    <definedName name="_xlnm.Print_Area" localSheetId="5">'第２０表⑤（勧告遊休畑）'!$A$1:$M$36</definedName>
    <definedName name="_xlnm.Print_Area" localSheetId="6">'第２０表⑥（介在畑）'!$A$1:$M$36</definedName>
    <definedName name="_xlnm.Print_Area" localSheetId="7">'第２０表⑦（小住宅）'!$A$1:$M$36</definedName>
    <definedName name="_xlnm.Print_Area" localSheetId="8">'第２０表⑧（一般住宅）'!$A$1:$M$36</definedName>
    <definedName name="_xlnm.Print_Area" localSheetId="9">'第２０表⑨（非住宅）'!$A$1:$M$36</definedName>
    <definedName name="_xlnm.Print_Area" localSheetId="10">'第２０表⑩（宅地）'!$A$1:$M$36</definedName>
    <definedName name="_xlnm.Print_Area" localSheetId="11">'第２０表⑫（鉱泉）'!$A$1:$M$36</definedName>
    <definedName name="_xlnm.Print_Area" localSheetId="12">'第２０表⑬（池沼）'!$A$1:$M$36</definedName>
    <definedName name="_xlnm.Print_Area" localSheetId="13">'第２０表⑭（一般山林）'!$A$1:$M$36</definedName>
    <definedName name="_xlnm.Print_Area" localSheetId="14">'第２０表⑮（介在山林）'!$A$1:$M$36</definedName>
    <definedName name="_xlnm.Print_Area" localSheetId="15">'第２０表⑯（牧場）'!$A$1:$M$36</definedName>
    <definedName name="_xlnm.Print_Area" localSheetId="16">'第２０表⑰（原野）'!$A$1:$M$36</definedName>
    <definedName name="_xlnm.Print_Area" localSheetId="17">'第２０表㉖（雑種地）'!$A$1:$M$36</definedName>
    <definedName name="_xlnm.Print_Area" localSheetId="18">'第２０表㉗（その他）'!$A$1:$M$36</definedName>
    <definedName name="_xlnm.Print_Area" localSheetId="19">'第２０表㉘（合計）'!$A$1:$M$36</definedName>
    <definedName name="_xlnm.Print_Area" localSheetId="20">'第２１表（土地）'!$A$1:$Z$36</definedName>
    <definedName name="_xlnm.Print_Titles" localSheetId="20">'第２１表（土地）'!$A:$B</definedName>
  </definedNames>
  <calcPr calcId="162913"/>
</workbook>
</file>

<file path=xl/calcChain.xml><?xml version="1.0" encoding="utf-8"?>
<calcChain xmlns="http://schemas.openxmlformats.org/spreadsheetml/2006/main">
  <c r="M31" i="17" l="1"/>
  <c r="M24" i="11"/>
  <c r="M25" i="11"/>
  <c r="M26" i="11"/>
  <c r="M27" i="11"/>
  <c r="M28" i="11"/>
  <c r="M29" i="11"/>
  <c r="M30" i="11"/>
  <c r="M31" i="11"/>
  <c r="M32" i="11"/>
  <c r="M33" i="11"/>
  <c r="M34" i="11"/>
  <c r="M22" i="24"/>
  <c r="D39" i="18" l="1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V39" i="18"/>
  <c r="W39" i="18"/>
  <c r="X39" i="18"/>
  <c r="Y39" i="18"/>
  <c r="Z39" i="18"/>
  <c r="C39" i="18"/>
  <c r="M39" i="23" l="1"/>
  <c r="L39" i="23"/>
  <c r="K39" i="23"/>
  <c r="J39" i="23"/>
  <c r="I39" i="23"/>
  <c r="H39" i="23"/>
  <c r="G39" i="23"/>
  <c r="F39" i="23"/>
  <c r="E39" i="23"/>
  <c r="D39" i="23"/>
  <c r="C39" i="23"/>
  <c r="C39" i="22"/>
  <c r="M39" i="21"/>
  <c r="L39" i="21"/>
  <c r="K39" i="21"/>
  <c r="J39" i="21"/>
  <c r="I39" i="21"/>
  <c r="H39" i="21"/>
  <c r="G39" i="21"/>
  <c r="F39" i="21"/>
  <c r="E39" i="21"/>
  <c r="D39" i="21"/>
  <c r="C39" i="21"/>
  <c r="M39" i="20"/>
  <c r="L39" i="20"/>
  <c r="K39" i="20"/>
  <c r="J39" i="20"/>
  <c r="I39" i="20"/>
  <c r="H39" i="20"/>
  <c r="G39" i="20"/>
  <c r="F39" i="20"/>
  <c r="E39" i="20"/>
  <c r="D39" i="20"/>
  <c r="C39" i="20"/>
  <c r="M39" i="19"/>
  <c r="L39" i="19"/>
  <c r="K39" i="19"/>
  <c r="J39" i="19"/>
  <c r="I39" i="19"/>
  <c r="H39" i="19"/>
  <c r="G39" i="19"/>
  <c r="F39" i="19"/>
  <c r="E39" i="19"/>
  <c r="D39" i="19"/>
  <c r="C39" i="19"/>
  <c r="M39" i="17"/>
  <c r="L39" i="17"/>
  <c r="K39" i="17"/>
  <c r="J39" i="17"/>
  <c r="I39" i="17"/>
  <c r="H39" i="17"/>
  <c r="G39" i="17"/>
  <c r="F39" i="17"/>
  <c r="E39" i="17"/>
  <c r="D39" i="17"/>
  <c r="C39" i="17"/>
  <c r="M39" i="15"/>
  <c r="L39" i="15"/>
  <c r="K39" i="15"/>
  <c r="J39" i="15"/>
  <c r="I39" i="15"/>
  <c r="H39" i="15"/>
  <c r="G39" i="15"/>
  <c r="F39" i="15"/>
  <c r="E39" i="15"/>
  <c r="D39" i="15"/>
  <c r="C39" i="15"/>
  <c r="M39" i="14"/>
  <c r="L39" i="14"/>
  <c r="K39" i="14"/>
  <c r="J39" i="14"/>
  <c r="I39" i="14"/>
  <c r="H39" i="14"/>
  <c r="G39" i="14"/>
  <c r="F39" i="14"/>
  <c r="E39" i="14"/>
  <c r="D39" i="14"/>
  <c r="C39" i="14"/>
  <c r="M39" i="13"/>
  <c r="L39" i="13"/>
  <c r="K39" i="13"/>
  <c r="J39" i="13"/>
  <c r="I39" i="13"/>
  <c r="H39" i="13"/>
  <c r="G39" i="13"/>
  <c r="F39" i="13"/>
  <c r="E39" i="13"/>
  <c r="D39" i="13"/>
  <c r="C39" i="13"/>
  <c r="M39" i="12"/>
  <c r="L39" i="12"/>
  <c r="K39" i="12"/>
  <c r="J39" i="12"/>
  <c r="I39" i="12"/>
  <c r="H39" i="12"/>
  <c r="G39" i="12"/>
  <c r="F39" i="12"/>
  <c r="E39" i="12"/>
  <c r="D39" i="12"/>
  <c r="C39" i="12"/>
  <c r="M39" i="11"/>
  <c r="L39" i="11"/>
  <c r="K39" i="11"/>
  <c r="J39" i="11"/>
  <c r="I39" i="11"/>
  <c r="H39" i="11"/>
  <c r="G39" i="11"/>
  <c r="F39" i="11"/>
  <c r="E39" i="11"/>
  <c r="D39" i="11"/>
  <c r="M39" i="10"/>
  <c r="L39" i="10"/>
  <c r="K39" i="10"/>
  <c r="J39" i="10"/>
  <c r="I39" i="10"/>
  <c r="H39" i="10"/>
  <c r="G39" i="10"/>
  <c r="F39" i="10"/>
  <c r="E39" i="10"/>
  <c r="D39" i="10"/>
  <c r="M39" i="9"/>
  <c r="L39" i="9"/>
  <c r="K39" i="9"/>
  <c r="J39" i="9"/>
  <c r="I39" i="9"/>
  <c r="H39" i="9"/>
  <c r="G39" i="9"/>
  <c r="F39" i="9"/>
  <c r="E39" i="9"/>
  <c r="D39" i="9"/>
  <c r="M39" i="8"/>
  <c r="L39" i="8"/>
  <c r="K39" i="8"/>
  <c r="J39" i="8"/>
  <c r="I39" i="8"/>
  <c r="H39" i="8"/>
  <c r="G39" i="8"/>
  <c r="F39" i="8"/>
  <c r="E39" i="8"/>
  <c r="D39" i="8"/>
  <c r="C39" i="8"/>
  <c r="M39" i="7"/>
  <c r="L39" i="7"/>
  <c r="K39" i="7"/>
  <c r="J39" i="7"/>
  <c r="I39" i="7"/>
  <c r="H39" i="7"/>
  <c r="G39" i="7"/>
  <c r="F39" i="7"/>
  <c r="E39" i="7"/>
  <c r="D39" i="7"/>
  <c r="C39" i="7"/>
  <c r="M39" i="6"/>
  <c r="L39" i="6"/>
  <c r="K39" i="6"/>
  <c r="J39" i="6"/>
  <c r="I39" i="6"/>
  <c r="H39" i="6"/>
  <c r="G39" i="6"/>
  <c r="F39" i="6"/>
  <c r="E39" i="6"/>
  <c r="D39" i="6"/>
  <c r="C39" i="6"/>
  <c r="M39" i="24"/>
  <c r="L39" i="24"/>
  <c r="K39" i="24"/>
  <c r="J39" i="24"/>
  <c r="I39" i="24"/>
  <c r="H39" i="24"/>
  <c r="G39" i="24"/>
  <c r="F39" i="24"/>
  <c r="E39" i="24"/>
  <c r="D39" i="24"/>
  <c r="C39" i="24"/>
  <c r="M39" i="5"/>
  <c r="L39" i="5"/>
  <c r="K39" i="5"/>
  <c r="J39" i="5"/>
  <c r="I39" i="5"/>
  <c r="H39" i="5"/>
  <c r="G39" i="5"/>
  <c r="F39" i="5"/>
  <c r="E39" i="5"/>
  <c r="D39" i="5"/>
  <c r="C39" i="5"/>
  <c r="K39" i="4"/>
  <c r="J39" i="4"/>
  <c r="I39" i="4"/>
  <c r="H39" i="4"/>
  <c r="G39" i="4"/>
  <c r="F39" i="4"/>
  <c r="E39" i="4"/>
  <c r="D39" i="4"/>
  <c r="C39" i="4"/>
  <c r="M27" i="25" l="1"/>
  <c r="M30" i="25"/>
  <c r="M16" i="25"/>
  <c r="M30" i="24" l="1"/>
  <c r="M20" i="24"/>
  <c r="M9" i="24"/>
  <c r="M33" i="6" l="1"/>
  <c r="V34" i="18" l="1"/>
  <c r="U34" i="18"/>
  <c r="T34" i="18"/>
  <c r="S34" i="18"/>
  <c r="V33" i="18"/>
  <c r="U33" i="18"/>
  <c r="T33" i="18"/>
  <c r="S33" i="18"/>
  <c r="V32" i="18"/>
  <c r="U32" i="18"/>
  <c r="T32" i="18"/>
  <c r="S32" i="18"/>
  <c r="V31" i="18"/>
  <c r="U31" i="18"/>
  <c r="T31" i="18"/>
  <c r="S31" i="18"/>
  <c r="V30" i="18"/>
  <c r="U30" i="18"/>
  <c r="T30" i="18"/>
  <c r="S30" i="18"/>
  <c r="V29" i="18"/>
  <c r="U29" i="18"/>
  <c r="T29" i="18"/>
  <c r="S29" i="18"/>
  <c r="V28" i="18"/>
  <c r="U28" i="18"/>
  <c r="T28" i="18"/>
  <c r="S28" i="18"/>
  <c r="V27" i="18"/>
  <c r="U27" i="18"/>
  <c r="T27" i="18"/>
  <c r="S27" i="18"/>
  <c r="V26" i="18"/>
  <c r="U26" i="18"/>
  <c r="T26" i="18"/>
  <c r="S26" i="18"/>
  <c r="V25" i="18"/>
  <c r="U25" i="18"/>
  <c r="T25" i="18"/>
  <c r="S25" i="18"/>
  <c r="V24" i="18"/>
  <c r="U24" i="18"/>
  <c r="T24" i="18"/>
  <c r="S24" i="18"/>
  <c r="V22" i="18"/>
  <c r="U22" i="18"/>
  <c r="T22" i="18"/>
  <c r="S22" i="18"/>
  <c r="V21" i="18"/>
  <c r="U21" i="18"/>
  <c r="T21" i="18"/>
  <c r="S21" i="18"/>
  <c r="V20" i="18"/>
  <c r="U20" i="18"/>
  <c r="T20" i="18"/>
  <c r="S20" i="18"/>
  <c r="V19" i="18"/>
  <c r="U19" i="18"/>
  <c r="T19" i="18"/>
  <c r="S19" i="18"/>
  <c r="V18" i="18"/>
  <c r="U18" i="18"/>
  <c r="T18" i="18"/>
  <c r="S18" i="18"/>
  <c r="V17" i="18"/>
  <c r="U17" i="18"/>
  <c r="T17" i="18"/>
  <c r="S17" i="18"/>
  <c r="V16" i="18"/>
  <c r="U16" i="18"/>
  <c r="T16" i="18"/>
  <c r="S16" i="18"/>
  <c r="V15" i="18"/>
  <c r="U15" i="18"/>
  <c r="T15" i="18"/>
  <c r="S15" i="18"/>
  <c r="V14" i="18"/>
  <c r="U14" i="18"/>
  <c r="T14" i="18"/>
  <c r="S14" i="18"/>
  <c r="V13" i="18"/>
  <c r="U13" i="18"/>
  <c r="T13" i="18"/>
  <c r="S13" i="18"/>
  <c r="V12" i="18"/>
  <c r="U12" i="18"/>
  <c r="T12" i="18"/>
  <c r="S12" i="18"/>
  <c r="V11" i="18"/>
  <c r="U11" i="18"/>
  <c r="T11" i="18"/>
  <c r="S11" i="18"/>
  <c r="V10" i="18"/>
  <c r="U10" i="18"/>
  <c r="T10" i="18"/>
  <c r="S10" i="18"/>
  <c r="V9" i="18"/>
  <c r="U9" i="18"/>
  <c r="T9" i="18"/>
  <c r="S9" i="18"/>
  <c r="D35" i="18" l="1"/>
  <c r="E35" i="18"/>
  <c r="E36" i="18" s="1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Y35" i="18"/>
  <c r="Z35" i="18"/>
  <c r="D23" i="18"/>
  <c r="E23" i="18"/>
  <c r="F23" i="18"/>
  <c r="G23" i="18"/>
  <c r="H23" i="18"/>
  <c r="I23" i="18"/>
  <c r="I36" i="18" s="1"/>
  <c r="J23" i="18"/>
  <c r="K23" i="18"/>
  <c r="L23" i="18"/>
  <c r="M23" i="18"/>
  <c r="M36" i="18" s="1"/>
  <c r="N23" i="18"/>
  <c r="O23" i="18"/>
  <c r="P23" i="18"/>
  <c r="Q23" i="18"/>
  <c r="Q36" i="18" s="1"/>
  <c r="R23" i="18"/>
  <c r="S23" i="18"/>
  <c r="T23" i="18"/>
  <c r="U23" i="18"/>
  <c r="V23" i="18"/>
  <c r="W23" i="18"/>
  <c r="X23" i="18"/>
  <c r="Y23" i="18"/>
  <c r="Z23" i="18"/>
  <c r="C35" i="18"/>
  <c r="C23" i="18"/>
  <c r="D35" i="23"/>
  <c r="E35" i="23"/>
  <c r="F35" i="23"/>
  <c r="G35" i="23"/>
  <c r="H35" i="23"/>
  <c r="I35" i="23"/>
  <c r="J35" i="23"/>
  <c r="K35" i="23"/>
  <c r="L35" i="23"/>
  <c r="D36" i="23"/>
  <c r="D23" i="23"/>
  <c r="E23" i="23"/>
  <c r="F23" i="23"/>
  <c r="F36" i="23" s="1"/>
  <c r="G23" i="23"/>
  <c r="H23" i="23"/>
  <c r="I23" i="23"/>
  <c r="J23" i="23"/>
  <c r="J36" i="23" s="1"/>
  <c r="K23" i="23"/>
  <c r="L23" i="23"/>
  <c r="C35" i="23"/>
  <c r="C23" i="23"/>
  <c r="D35" i="21"/>
  <c r="E35" i="21"/>
  <c r="F35" i="21"/>
  <c r="F36" i="21" s="1"/>
  <c r="G35" i="21"/>
  <c r="H35" i="21"/>
  <c r="I35" i="21"/>
  <c r="J35" i="21"/>
  <c r="J36" i="21" s="1"/>
  <c r="K35" i="21"/>
  <c r="L35" i="21"/>
  <c r="C35" i="21"/>
  <c r="D23" i="21"/>
  <c r="D36" i="21" s="1"/>
  <c r="E23" i="21"/>
  <c r="F23" i="21"/>
  <c r="G23" i="21"/>
  <c r="H23" i="21"/>
  <c r="H36" i="21" s="1"/>
  <c r="I23" i="21"/>
  <c r="J23" i="21"/>
  <c r="K23" i="21"/>
  <c r="L23" i="21"/>
  <c r="L36" i="21" s="1"/>
  <c r="C23" i="21"/>
  <c r="C36" i="21" s="1"/>
  <c r="D35" i="20"/>
  <c r="E35" i="20"/>
  <c r="F35" i="20"/>
  <c r="G35" i="20"/>
  <c r="H35" i="20"/>
  <c r="I35" i="20"/>
  <c r="J35" i="20"/>
  <c r="K35" i="20"/>
  <c r="L35" i="20"/>
  <c r="D23" i="20"/>
  <c r="D36" i="20" s="1"/>
  <c r="E23" i="20"/>
  <c r="F23" i="20"/>
  <c r="G23" i="20"/>
  <c r="H23" i="20"/>
  <c r="H36" i="20" s="1"/>
  <c r="I23" i="20"/>
  <c r="J23" i="20"/>
  <c r="K23" i="20"/>
  <c r="L23" i="20"/>
  <c r="L36" i="20" s="1"/>
  <c r="C35" i="20"/>
  <c r="C23" i="20"/>
  <c r="D35" i="19"/>
  <c r="E35" i="19"/>
  <c r="F35" i="19"/>
  <c r="G35" i="19"/>
  <c r="H35" i="19"/>
  <c r="I35" i="19"/>
  <c r="J35" i="19"/>
  <c r="K35" i="19"/>
  <c r="L35" i="19"/>
  <c r="C35" i="19"/>
  <c r="D23" i="19"/>
  <c r="E23" i="19"/>
  <c r="E36" i="19" s="1"/>
  <c r="F23" i="19"/>
  <c r="G23" i="19"/>
  <c r="H23" i="19"/>
  <c r="I23" i="19"/>
  <c r="J23" i="19"/>
  <c r="K23" i="19"/>
  <c r="L23" i="19"/>
  <c r="C23" i="19"/>
  <c r="D35" i="17"/>
  <c r="E35" i="17"/>
  <c r="F35" i="17"/>
  <c r="G35" i="17"/>
  <c r="H35" i="17"/>
  <c r="I35" i="17"/>
  <c r="J35" i="17"/>
  <c r="K35" i="17"/>
  <c r="L35" i="17"/>
  <c r="C35" i="17"/>
  <c r="D23" i="17"/>
  <c r="E23" i="17"/>
  <c r="E36" i="17" s="1"/>
  <c r="F23" i="17"/>
  <c r="G23" i="17"/>
  <c r="H23" i="17"/>
  <c r="I23" i="17"/>
  <c r="I36" i="17" s="1"/>
  <c r="J23" i="17"/>
  <c r="J36" i="17" s="1"/>
  <c r="K23" i="17"/>
  <c r="L23" i="17"/>
  <c r="C23" i="17"/>
  <c r="C36" i="17" s="1"/>
  <c r="D35" i="15"/>
  <c r="E35" i="15"/>
  <c r="F35" i="15"/>
  <c r="G35" i="15"/>
  <c r="H35" i="15"/>
  <c r="I35" i="15"/>
  <c r="J35" i="15"/>
  <c r="K35" i="15"/>
  <c r="L35" i="15"/>
  <c r="C35" i="15"/>
  <c r="D23" i="15"/>
  <c r="D36" i="15" s="1"/>
  <c r="E23" i="15"/>
  <c r="E36" i="15" s="1"/>
  <c r="F23" i="15"/>
  <c r="G23" i="15"/>
  <c r="H23" i="15"/>
  <c r="H36" i="15" s="1"/>
  <c r="I23" i="15"/>
  <c r="I36" i="15" s="1"/>
  <c r="J23" i="15"/>
  <c r="K23" i="15"/>
  <c r="L23" i="15"/>
  <c r="C23" i="15"/>
  <c r="C36" i="15" s="1"/>
  <c r="Y36" i="18" l="1"/>
  <c r="U36" i="18"/>
  <c r="C36" i="18"/>
  <c r="L36" i="23"/>
  <c r="J36" i="20"/>
  <c r="F36" i="20"/>
  <c r="J36" i="19"/>
  <c r="F36" i="17"/>
  <c r="J36" i="15"/>
  <c r="I36" i="23"/>
  <c r="E36" i="23"/>
  <c r="H36" i="23"/>
  <c r="F36" i="19"/>
  <c r="C36" i="19"/>
  <c r="F36" i="15"/>
  <c r="L36" i="15"/>
  <c r="G36" i="20"/>
  <c r="K36" i="15"/>
  <c r="G36" i="15"/>
  <c r="G36" i="19"/>
  <c r="F36" i="18"/>
  <c r="G36" i="18"/>
  <c r="C36" i="20"/>
  <c r="K36" i="20"/>
  <c r="W36" i="18"/>
  <c r="O36" i="18"/>
  <c r="G36" i="17"/>
  <c r="K36" i="21"/>
  <c r="G36" i="21"/>
  <c r="C36" i="23"/>
  <c r="X36" i="18"/>
  <c r="D36" i="18"/>
  <c r="Z36" i="18"/>
  <c r="S36" i="18"/>
  <c r="V36" i="18"/>
  <c r="T36" i="18"/>
  <c r="R36" i="18"/>
  <c r="P36" i="18"/>
  <c r="K36" i="18"/>
  <c r="N36" i="18"/>
  <c r="L36" i="18"/>
  <c r="J36" i="18"/>
  <c r="H36" i="18"/>
  <c r="K36" i="23"/>
  <c r="G36" i="23"/>
  <c r="I36" i="21"/>
  <c r="E36" i="21"/>
  <c r="I36" i="20"/>
  <c r="E36" i="20"/>
  <c r="I36" i="19"/>
  <c r="K36" i="19"/>
  <c r="L36" i="19"/>
  <c r="H36" i="19"/>
  <c r="D36" i="19"/>
  <c r="K36" i="17"/>
  <c r="L36" i="17"/>
  <c r="H36" i="17"/>
  <c r="D36" i="17"/>
  <c r="D35" i="14"/>
  <c r="E35" i="14"/>
  <c r="F35" i="14"/>
  <c r="G35" i="14"/>
  <c r="H35" i="14"/>
  <c r="I35" i="14"/>
  <c r="J35" i="14"/>
  <c r="K35" i="14"/>
  <c r="L35" i="14"/>
  <c r="D23" i="14"/>
  <c r="D36" i="14" s="1"/>
  <c r="E23" i="14"/>
  <c r="F23" i="14"/>
  <c r="G23" i="14"/>
  <c r="H23" i="14"/>
  <c r="H36" i="14" s="1"/>
  <c r="I23" i="14"/>
  <c r="J23" i="14"/>
  <c r="K23" i="14"/>
  <c r="L23" i="14"/>
  <c r="L36" i="14" s="1"/>
  <c r="C35" i="14"/>
  <c r="C23" i="14"/>
  <c r="D35" i="13"/>
  <c r="E35" i="13"/>
  <c r="F35" i="13"/>
  <c r="G35" i="13"/>
  <c r="H35" i="13"/>
  <c r="I35" i="13"/>
  <c r="J35" i="13"/>
  <c r="K35" i="13"/>
  <c r="L35" i="13"/>
  <c r="D23" i="13"/>
  <c r="E23" i="13"/>
  <c r="F23" i="13"/>
  <c r="G23" i="13"/>
  <c r="H23" i="13"/>
  <c r="I23" i="13"/>
  <c r="J23" i="13"/>
  <c r="K23" i="13"/>
  <c r="L23" i="13"/>
  <c r="C35" i="13"/>
  <c r="C36" i="13" s="1"/>
  <c r="C23" i="13"/>
  <c r="D35" i="12"/>
  <c r="E35" i="12"/>
  <c r="F35" i="12"/>
  <c r="G35" i="12"/>
  <c r="H35" i="12"/>
  <c r="I35" i="12"/>
  <c r="J35" i="12"/>
  <c r="K35" i="12"/>
  <c r="L35" i="12"/>
  <c r="D23" i="12"/>
  <c r="E23" i="12"/>
  <c r="F23" i="12"/>
  <c r="F36" i="12" s="1"/>
  <c r="G23" i="12"/>
  <c r="H23" i="12"/>
  <c r="I23" i="12"/>
  <c r="J23" i="12"/>
  <c r="J36" i="12" s="1"/>
  <c r="K23" i="12"/>
  <c r="L23" i="12"/>
  <c r="C35" i="12"/>
  <c r="C23" i="12"/>
  <c r="E35" i="11"/>
  <c r="F35" i="11"/>
  <c r="G35" i="11"/>
  <c r="H35" i="11"/>
  <c r="I35" i="11"/>
  <c r="J35" i="11"/>
  <c r="K35" i="11"/>
  <c r="L35" i="11"/>
  <c r="E23" i="11"/>
  <c r="E36" i="11" s="1"/>
  <c r="F23" i="11"/>
  <c r="G23" i="11"/>
  <c r="G36" i="11" s="1"/>
  <c r="H23" i="11"/>
  <c r="H36" i="11" s="1"/>
  <c r="I23" i="11"/>
  <c r="I36" i="11" s="1"/>
  <c r="J23" i="11"/>
  <c r="K23" i="11"/>
  <c r="K36" i="11" s="1"/>
  <c r="L23" i="11"/>
  <c r="L36" i="11" s="1"/>
  <c r="D35" i="11"/>
  <c r="D23" i="11"/>
  <c r="E35" i="10"/>
  <c r="F35" i="10"/>
  <c r="G35" i="10"/>
  <c r="H35" i="10"/>
  <c r="I35" i="10"/>
  <c r="J35" i="10"/>
  <c r="K35" i="10"/>
  <c r="L35" i="10"/>
  <c r="E23" i="10"/>
  <c r="E36" i="10" s="1"/>
  <c r="F23" i="10"/>
  <c r="F36" i="10" s="1"/>
  <c r="G23" i="10"/>
  <c r="G36" i="10" s="1"/>
  <c r="H23" i="10"/>
  <c r="I23" i="10"/>
  <c r="I36" i="10" s="1"/>
  <c r="J23" i="10"/>
  <c r="J36" i="10" s="1"/>
  <c r="K23" i="10"/>
  <c r="K36" i="10" s="1"/>
  <c r="L23" i="10"/>
  <c r="L36" i="10" s="1"/>
  <c r="D35" i="10"/>
  <c r="D23" i="10"/>
  <c r="D35" i="9"/>
  <c r="E35" i="9"/>
  <c r="F35" i="9"/>
  <c r="G35" i="9"/>
  <c r="H35" i="9"/>
  <c r="I35" i="9"/>
  <c r="J35" i="9"/>
  <c r="K35" i="9"/>
  <c r="L35" i="9"/>
  <c r="E23" i="9"/>
  <c r="F23" i="9"/>
  <c r="F36" i="9" s="1"/>
  <c r="G23" i="9"/>
  <c r="G36" i="9" s="1"/>
  <c r="H23" i="9"/>
  <c r="I23" i="9"/>
  <c r="I36" i="9" s="1"/>
  <c r="J23" i="9"/>
  <c r="K23" i="9"/>
  <c r="L23" i="9"/>
  <c r="D23" i="9"/>
  <c r="M33" i="8"/>
  <c r="D35" i="8"/>
  <c r="E35" i="8"/>
  <c r="F35" i="8"/>
  <c r="G35" i="8"/>
  <c r="H35" i="8"/>
  <c r="I35" i="8"/>
  <c r="J35" i="8"/>
  <c r="K35" i="8"/>
  <c r="L35" i="8"/>
  <c r="L36" i="8"/>
  <c r="C35" i="8"/>
  <c r="D23" i="8"/>
  <c r="D36" i="8" s="1"/>
  <c r="E23" i="8"/>
  <c r="F23" i="8"/>
  <c r="G23" i="8"/>
  <c r="H23" i="8"/>
  <c r="H36" i="8" s="1"/>
  <c r="I23" i="8"/>
  <c r="J23" i="8"/>
  <c r="K23" i="8"/>
  <c r="L23" i="8"/>
  <c r="C23" i="8"/>
  <c r="D23" i="25"/>
  <c r="E23" i="25"/>
  <c r="F23" i="25"/>
  <c r="G23" i="25"/>
  <c r="H23" i="25"/>
  <c r="I23" i="25"/>
  <c r="J23" i="25"/>
  <c r="K23" i="25"/>
  <c r="L23" i="25"/>
  <c r="M9" i="25"/>
  <c r="M19" i="25"/>
  <c r="D35" i="25"/>
  <c r="E35" i="25"/>
  <c r="F35" i="25"/>
  <c r="G35" i="25"/>
  <c r="H35" i="25"/>
  <c r="I35" i="25"/>
  <c r="J35" i="25"/>
  <c r="J36" i="25" s="1"/>
  <c r="J39" i="25" s="1"/>
  <c r="K35" i="25"/>
  <c r="L35" i="25"/>
  <c r="D36" i="25"/>
  <c r="D39" i="25" s="1"/>
  <c r="C35" i="25"/>
  <c r="C23" i="25"/>
  <c r="D35" i="7"/>
  <c r="E35" i="7"/>
  <c r="F35" i="7"/>
  <c r="G35" i="7"/>
  <c r="H35" i="7"/>
  <c r="I35" i="7"/>
  <c r="J35" i="7"/>
  <c r="K35" i="7"/>
  <c r="L35" i="7"/>
  <c r="C35" i="7"/>
  <c r="D23" i="7"/>
  <c r="D36" i="7" s="1"/>
  <c r="E23" i="7"/>
  <c r="F23" i="7"/>
  <c r="G23" i="7"/>
  <c r="H23" i="7"/>
  <c r="H36" i="7" s="1"/>
  <c r="I23" i="7"/>
  <c r="I36" i="7" s="1"/>
  <c r="J23" i="7"/>
  <c r="K23" i="7"/>
  <c r="L23" i="7"/>
  <c r="L36" i="7" s="1"/>
  <c r="C23" i="7"/>
  <c r="D35" i="6"/>
  <c r="E35" i="6"/>
  <c r="F35" i="6"/>
  <c r="G35" i="6"/>
  <c r="H35" i="6"/>
  <c r="I35" i="6"/>
  <c r="J35" i="6"/>
  <c r="K35" i="6"/>
  <c r="L35" i="6"/>
  <c r="C35" i="6"/>
  <c r="D23" i="6"/>
  <c r="E23" i="6"/>
  <c r="F23" i="6"/>
  <c r="G23" i="6"/>
  <c r="H23" i="6"/>
  <c r="I23" i="6"/>
  <c r="J23" i="6"/>
  <c r="K23" i="6"/>
  <c r="L23" i="6"/>
  <c r="C23" i="6"/>
  <c r="D35" i="24"/>
  <c r="E35" i="24"/>
  <c r="F35" i="24"/>
  <c r="G35" i="24"/>
  <c r="H35" i="24"/>
  <c r="I35" i="24"/>
  <c r="J35" i="24"/>
  <c r="K35" i="24"/>
  <c r="L35" i="24"/>
  <c r="C35" i="24"/>
  <c r="D23" i="24"/>
  <c r="E23" i="24"/>
  <c r="F23" i="24"/>
  <c r="G23" i="24"/>
  <c r="H23" i="24"/>
  <c r="H36" i="24" s="1"/>
  <c r="I23" i="24"/>
  <c r="J23" i="24"/>
  <c r="K23" i="24"/>
  <c r="L23" i="24"/>
  <c r="C23" i="24"/>
  <c r="D35" i="5"/>
  <c r="E35" i="5"/>
  <c r="F35" i="5"/>
  <c r="G35" i="5"/>
  <c r="H35" i="5"/>
  <c r="I35" i="5"/>
  <c r="J35" i="5"/>
  <c r="K35" i="5"/>
  <c r="L35" i="5"/>
  <c r="D23" i="5"/>
  <c r="E23" i="5"/>
  <c r="F23" i="5"/>
  <c r="G23" i="5"/>
  <c r="H23" i="5"/>
  <c r="I23" i="5"/>
  <c r="J23" i="5"/>
  <c r="K23" i="5"/>
  <c r="L23" i="5"/>
  <c r="C35" i="5"/>
  <c r="C23" i="5"/>
  <c r="F36" i="14" l="1"/>
  <c r="I36" i="12"/>
  <c r="E36" i="12"/>
  <c r="J36" i="11"/>
  <c r="F36" i="11"/>
  <c r="H36" i="10"/>
  <c r="E36" i="9"/>
  <c r="F36" i="8"/>
  <c r="J36" i="8"/>
  <c r="K36" i="8"/>
  <c r="G36" i="8"/>
  <c r="H36" i="25"/>
  <c r="H39" i="25" s="1"/>
  <c r="C36" i="25"/>
  <c r="C39" i="25" s="1"/>
  <c r="E36" i="25"/>
  <c r="E39" i="25" s="1"/>
  <c r="I36" i="25"/>
  <c r="I39" i="25" s="1"/>
  <c r="J36" i="7"/>
  <c r="F36" i="7"/>
  <c r="M23" i="24"/>
  <c r="J36" i="14"/>
  <c r="I36" i="14"/>
  <c r="E36" i="14"/>
  <c r="L36" i="13"/>
  <c r="H36" i="13"/>
  <c r="D36" i="13"/>
  <c r="F36" i="13"/>
  <c r="L36" i="12"/>
  <c r="H36" i="12"/>
  <c r="D36" i="12"/>
  <c r="I36" i="8"/>
  <c r="E36" i="8"/>
  <c r="C36" i="7"/>
  <c r="C36" i="6"/>
  <c r="J36" i="24"/>
  <c r="F36" i="24"/>
  <c r="C36" i="24"/>
  <c r="I36" i="24"/>
  <c r="E36" i="24"/>
  <c r="C36" i="5"/>
  <c r="I36" i="5"/>
  <c r="E36" i="5"/>
  <c r="J36" i="9"/>
  <c r="K36" i="5"/>
  <c r="K36" i="7"/>
  <c r="G36" i="7"/>
  <c r="L36" i="24"/>
  <c r="D36" i="24"/>
  <c r="J36" i="6"/>
  <c r="F36" i="6"/>
  <c r="K36" i="24"/>
  <c r="G36" i="24"/>
  <c r="M36" i="24" s="1"/>
  <c r="I36" i="6"/>
  <c r="E36" i="6"/>
  <c r="K36" i="6"/>
  <c r="G36" i="6"/>
  <c r="E36" i="7"/>
  <c r="L36" i="9"/>
  <c r="H36" i="9"/>
  <c r="D36" i="9"/>
  <c r="C36" i="8"/>
  <c r="K36" i="9"/>
  <c r="D36" i="10"/>
  <c r="K36" i="13"/>
  <c r="G36" i="13"/>
  <c r="C36" i="14"/>
  <c r="K36" i="14"/>
  <c r="G36" i="14"/>
  <c r="J36" i="13"/>
  <c r="I36" i="13"/>
  <c r="E36" i="13"/>
  <c r="C36" i="12"/>
  <c r="G36" i="12"/>
  <c r="K36" i="12"/>
  <c r="D36" i="11"/>
  <c r="L36" i="25"/>
  <c r="L39" i="25" s="1"/>
  <c r="K36" i="25"/>
  <c r="K39" i="25" s="1"/>
  <c r="G36" i="25"/>
  <c r="G39" i="25" s="1"/>
  <c r="F36" i="25"/>
  <c r="F39" i="25" s="1"/>
  <c r="L36" i="6"/>
  <c r="H36" i="6"/>
  <c r="D36" i="6"/>
  <c r="G36" i="5"/>
  <c r="J36" i="5"/>
  <c r="F36" i="5"/>
  <c r="L36" i="5"/>
  <c r="H36" i="5"/>
  <c r="D36" i="5"/>
  <c r="M23" i="5"/>
  <c r="D35" i="4"/>
  <c r="E35" i="4"/>
  <c r="F35" i="4"/>
  <c r="G35" i="4"/>
  <c r="H35" i="4"/>
  <c r="I35" i="4"/>
  <c r="J35" i="4"/>
  <c r="K35" i="4"/>
  <c r="C35" i="4"/>
  <c r="D23" i="4"/>
  <c r="E23" i="4"/>
  <c r="E36" i="4" s="1"/>
  <c r="F23" i="4"/>
  <c r="G23" i="4"/>
  <c r="H23" i="4"/>
  <c r="I23" i="4"/>
  <c r="J23" i="4"/>
  <c r="J36" i="4" s="1"/>
  <c r="K23" i="4"/>
  <c r="C23" i="4"/>
  <c r="C36" i="4" s="1"/>
  <c r="F36" i="4" l="1"/>
  <c r="H36" i="4"/>
  <c r="K36" i="4"/>
  <c r="I36" i="4"/>
  <c r="G36" i="4"/>
  <c r="D36" i="4"/>
  <c r="C35" i="22"/>
  <c r="C23" i="22"/>
  <c r="C36" i="22" l="1"/>
  <c r="M36" i="25"/>
  <c r="M39" i="25" s="1"/>
  <c r="M35" i="25"/>
  <c r="M23" i="25"/>
  <c r="M22" i="25"/>
  <c r="M20" i="25"/>
  <c r="M32" i="6"/>
  <c r="M24" i="6"/>
  <c r="M18" i="6"/>
  <c r="M12" i="24" l="1"/>
  <c r="M35" i="24" l="1"/>
  <c r="M29" i="24"/>
  <c r="M19" i="24"/>
  <c r="M16" i="24"/>
  <c r="M35" i="21" l="1"/>
  <c r="M9" i="15" l="1"/>
  <c r="M9" i="5"/>
  <c r="M10" i="5"/>
  <c r="M9" i="23" l="1"/>
  <c r="M9" i="21"/>
  <c r="M15" i="20"/>
  <c r="M9" i="11"/>
  <c r="M34" i="9"/>
  <c r="M9" i="7"/>
  <c r="M9" i="6"/>
  <c r="M35" i="23" l="1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35" i="10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35" i="9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M34" i="8"/>
  <c r="M32" i="8"/>
  <c r="M31" i="8"/>
  <c r="M30" i="8"/>
  <c r="M29" i="8"/>
  <c r="M28" i="8"/>
  <c r="M27" i="8"/>
  <c r="M24" i="8"/>
  <c r="M22" i="8"/>
  <c r="M18" i="8"/>
  <c r="M17" i="8"/>
  <c r="M16" i="8"/>
  <c r="M15" i="8"/>
  <c r="M14" i="8"/>
  <c r="M13" i="8"/>
  <c r="M12" i="8"/>
  <c r="M11" i="8"/>
  <c r="M10" i="8"/>
  <c r="M9" i="8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34" i="6"/>
  <c r="M29" i="6"/>
  <c r="M30" i="6"/>
  <c r="M31" i="6"/>
  <c r="M28" i="6"/>
  <c r="M27" i="6"/>
  <c r="M22" i="6"/>
  <c r="M11" i="6"/>
  <c r="M12" i="6"/>
  <c r="M13" i="6"/>
  <c r="M14" i="6"/>
  <c r="M15" i="6"/>
  <c r="M16" i="6"/>
  <c r="M17" i="6"/>
  <c r="M10" i="6"/>
  <c r="M34" i="5"/>
  <c r="M26" i="5"/>
  <c r="M27" i="5"/>
  <c r="M28" i="5"/>
  <c r="M29" i="5"/>
  <c r="M30" i="5"/>
  <c r="M31" i="5"/>
  <c r="M32" i="5"/>
  <c r="M33" i="5"/>
  <c r="M25" i="5"/>
  <c r="M24" i="5"/>
  <c r="M22" i="5"/>
  <c r="M21" i="5"/>
  <c r="M11" i="5"/>
  <c r="M12" i="5"/>
  <c r="M13" i="5"/>
  <c r="M14" i="5"/>
  <c r="M15" i="5"/>
  <c r="M16" i="5"/>
  <c r="M17" i="5"/>
  <c r="M18" i="5"/>
  <c r="M19" i="5"/>
  <c r="M20" i="5"/>
  <c r="M35" i="6" l="1"/>
  <c r="M35" i="17"/>
  <c r="M36" i="17"/>
  <c r="M35" i="8"/>
  <c r="M35" i="13"/>
  <c r="M36" i="8"/>
  <c r="M35" i="5"/>
  <c r="M35" i="20"/>
  <c r="M36" i="13"/>
  <c r="M35" i="19"/>
  <c r="M35" i="12"/>
  <c r="M35" i="11"/>
  <c r="M36" i="9"/>
  <c r="M35" i="7"/>
  <c r="M35" i="15"/>
  <c r="M35" i="14"/>
  <c r="M36" i="10"/>
  <c r="M23" i="17"/>
  <c r="M23" i="21"/>
  <c r="M23" i="12"/>
  <c r="M23" i="7"/>
  <c r="M36" i="23"/>
  <c r="M23" i="15"/>
  <c r="M23" i="11"/>
  <c r="M23" i="6"/>
  <c r="M23" i="23"/>
  <c r="M23" i="20"/>
  <c r="M23" i="19"/>
  <c r="M23" i="14"/>
  <c r="M36" i="15"/>
  <c r="M23" i="10"/>
  <c r="M23" i="13"/>
  <c r="M36" i="14"/>
  <c r="M23" i="8"/>
  <c r="M23" i="9"/>
  <c r="M36" i="6" l="1"/>
  <c r="M36" i="21"/>
  <c r="M36" i="20"/>
  <c r="M36" i="19"/>
  <c r="M36" i="12"/>
  <c r="M36" i="11"/>
  <c r="M36" i="7"/>
  <c r="M36" i="5"/>
</calcChain>
</file>

<file path=xl/sharedStrings.xml><?xml version="1.0" encoding="utf-8"?>
<sst xmlns="http://schemas.openxmlformats.org/spreadsheetml/2006/main" count="1677" uniqueCount="387">
  <si>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</si>
  <si>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</si>
  <si>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</si>
  <si>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</si>
  <si>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</si>
  <si>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</si>
  <si>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</si>
  <si>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</si>
  <si>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</si>
  <si>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</si>
  <si>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</si>
  <si>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</si>
  <si>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</si>
  <si>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</si>
  <si>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</si>
  <si>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</si>
  <si>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</si>
  <si>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</si>
  <si>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</si>
  <si>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</si>
  <si>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</si>
  <si>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</si>
  <si>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</si>
  <si>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</si>
  <si>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</si>
  <si>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</si>
  <si>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</si>
  <si>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</si>
  <si>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</si>
  <si>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</si>
  <si>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</si>
  <si>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</si>
  <si>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</si>
  <si>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</si>
  <si>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</si>
  <si>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</si>
  <si>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</si>
  <si>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</si>
  <si>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</si>
  <si>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</si>
  <si>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</si>
  <si>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</si>
  <si>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</si>
  <si>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</si>
  <si>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</si>
  <si>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</si>
  <si>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</si>
  <si>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</si>
  <si>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</si>
  <si>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</si>
  <si>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</si>
  <si>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</si>
  <si>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</si>
  <si>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</si>
  <si>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</si>
  <si>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</si>
  <si>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</si>
  <si>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</si>
  <si>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</si>
  <si>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</si>
  <si>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</si>
  <si>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</si>
  <si>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</si>
  <si>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</si>
  <si>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</si>
  <si>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</si>
  <si>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</si>
  <si>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</si>
  <si>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</si>
  <si>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</si>
  <si>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</si>
  <si>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</si>
  <si>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</si>
  <si>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</si>
  <si>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</si>
  <si>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</si>
  <si>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</si>
  <si>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</si>
  <si>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</si>
  <si>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</si>
  <si>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</si>
  <si>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</si>
  <si>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</si>
  <si>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</si>
  <si>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</si>
  <si>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</si>
  <si>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</si>
  <si>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</si>
  <si>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</si>
  <si>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</si>
  <si>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</si>
  <si>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</si>
  <si>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</si>
  <si>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</si>
  <si>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</si>
  <si>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</si>
  <si>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</si>
  <si>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</si>
  <si>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</si>
  <si>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</si>
  <si>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</si>
  <si>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</si>
  <si>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</si>
  <si>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</si>
  <si>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</si>
  <si>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</si>
  <si>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</si>
  <si>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</si>
  <si>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</si>
  <si>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</si>
  <si>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</si>
  <si>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</si>
  <si>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</si>
  <si>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</si>
  <si>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</si>
  <si>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</si>
  <si>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</si>
  <si>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</si>
  <si>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</si>
  <si>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</si>
  <si>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</si>
  <si>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</si>
  <si>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</si>
  <si>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</si>
  <si>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</si>
  <si>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</si>
  <si>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</si>
  <si>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</si>
  <si>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</si>
  <si>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</si>
  <si>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</si>
  <si>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</si>
  <si>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</si>
  <si>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</si>
  <si>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</si>
  <si>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</si>
  <si>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</si>
  <si>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</si>
  <si>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</si>
  <si>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</si>
  <si>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</si>
  <si>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</si>
  <si>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</si>
  <si>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</si>
  <si>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</si>
  <si>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</si>
  <si>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</si>
  <si>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</si>
  <si>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</si>
  <si>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</si>
  <si>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</si>
  <si>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</si>
  <si>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</si>
  <si>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</si>
  <si>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</si>
  <si>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</si>
  <si>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</si>
  <si>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</si>
  <si>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</si>
  <si>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</si>
  <si>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</si>
  <si>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</si>
  <si>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</si>
  <si>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</si>
  <si>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</si>
  <si>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</si>
  <si>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</si>
  <si>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</si>
  <si>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</si>
  <si>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</si>
  <si>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</si>
  <si>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</si>
  <si>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</si>
  <si>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</si>
  <si>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</si>
  <si>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</si>
  <si>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</si>
  <si>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</si>
  <si>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</si>
  <si>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</si>
  <si>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</si>
  <si>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</si>
  <si>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</si>
  <si>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</si>
  <si>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</si>
  <si>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</si>
  <si>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</si>
  <si>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</si>
  <si>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</si>
  <si>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</si>
  <si>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</si>
  <si>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</si>
  <si>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</si>
  <si>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</si>
  <si>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</si>
  <si>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</si>
  <si>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</si>
  <si>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</si>
  <si>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</si>
  <si>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</si>
  <si>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</si>
  <si>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</si>
  <si>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</si>
  <si>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</si>
  <si>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</si>
  <si>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</si>
  <si>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</si>
  <si>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</si>
  <si>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</si>
  <si>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</si>
  <si>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</si>
  <si>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</si>
  <si>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</si>
  <si>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</si>
  <si>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</si>
  <si>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</si>
  <si>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</si>
  <si>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</si>
  <si>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</si>
  <si>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</si>
  <si>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</si>
  <si>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</si>
  <si>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</si>
  <si>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</si>
  <si>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</si>
  <si>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</si>
  <si>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</si>
  <si>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</si>
  <si>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</si>
  <si>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</si>
  <si>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</si>
  <si>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</si>
  <si>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</si>
  <si>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</si>
  <si>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</si>
  <si>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</si>
  <si>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</si>
  <si>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</si>
  <si>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</si>
  <si>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</si>
  <si>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</si>
  <si>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</si>
  <si>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</si>
  <si>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</si>
  <si>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</si>
  <si>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</si>
  <si>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</si>
  <si>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</si>
  <si>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</si>
  <si>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</si>
  <si>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</si>
  <si>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</si>
  <si>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</si>
  <si>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</si>
  <si>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</si>
  <si>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</si>
  <si>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</si>
  <si>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</si>
  <si>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</si>
  <si>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</si>
  <si>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</si>
  <si>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</si>
  <si>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</si>
  <si>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</si>
  <si>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</si>
  <si>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</si>
  <si>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</si>
  <si>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</si>
  <si>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</si>
  <si>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</si>
  <si>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</si>
  <si>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</si>
  <si>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</si>
  <si>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</si>
  <si>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</si>
  <si>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</si>
  <si>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</si>
  <si>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-</t>
  </si>
  <si>
    <t>02-02-01</t>
    <phoneticPr fontId="20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</si>
  <si>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</si>
  <si>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</si>
  <si>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</si>
  <si>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</si>
  <si>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</si>
  <si>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</si>
  <si>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20"/>
  </si>
  <si>
    <t>02-02-09</t>
    <phoneticPr fontId="6"/>
  </si>
  <si>
    <t>02-02-10</t>
    <phoneticPr fontId="6"/>
  </si>
  <si>
    <t>-</t>
    <phoneticPr fontId="20"/>
  </si>
  <si>
    <t>02-03-1</t>
    <phoneticPr fontId="5"/>
  </si>
  <si>
    <t>勧告遊休田</t>
    <rPh sb="0" eb="2">
      <t>カンコク</t>
    </rPh>
    <rPh sb="2" eb="4">
      <t>ユウキュウ</t>
    </rPh>
    <rPh sb="4" eb="5">
      <t>デン</t>
    </rPh>
    <phoneticPr fontId="3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</si>
  <si>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</si>
  <si>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</si>
  <si>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</si>
  <si>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</si>
  <si>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</si>
  <si>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</si>
  <si>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</si>
  <si>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</si>
  <si>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</si>
  <si>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-</t>
    <phoneticPr fontId="5"/>
  </si>
  <si>
    <t>-</t>
    <phoneticPr fontId="5"/>
  </si>
  <si>
    <t>勧告遊休畑</t>
    <rPh sb="0" eb="2">
      <t>カンコク</t>
    </rPh>
    <rPh sb="2" eb="4">
      <t>ユウキュウ</t>
    </rPh>
    <rPh sb="4" eb="5">
      <t>ハタケ</t>
    </rPh>
    <phoneticPr fontId="5"/>
  </si>
  <si>
    <t>02-08-01</t>
  </si>
  <si>
    <t>02-08-02</t>
  </si>
  <si>
    <t>02-08-03</t>
  </si>
  <si>
    <t>02-08-04</t>
  </si>
  <si>
    <t>02-08-05</t>
  </si>
  <si>
    <t>02-08-06</t>
  </si>
  <si>
    <t>02-08-07</t>
  </si>
  <si>
    <t>02-08-08</t>
  </si>
  <si>
    <t>02-08-09</t>
  </si>
  <si>
    <t>02-08-10</t>
  </si>
  <si>
    <t>02-09-01</t>
    <phoneticPr fontId="5"/>
  </si>
  <si>
    <t>02-09-02</t>
  </si>
  <si>
    <t>02-09-03</t>
  </si>
  <si>
    <t>02-09-04</t>
  </si>
  <si>
    <t>02-09-05</t>
  </si>
  <si>
    <t>02-09-06</t>
  </si>
  <si>
    <t>02-09-07</t>
  </si>
  <si>
    <t>02-09-08</t>
  </si>
  <si>
    <t>02-09-09</t>
  </si>
  <si>
    <t>02-09-10</t>
  </si>
  <si>
    <t>02-16-01</t>
    <phoneticPr fontId="5"/>
  </si>
  <si>
    <t>02-16-02</t>
  </si>
  <si>
    <t>02-16-03</t>
  </si>
  <si>
    <t>02-16-04</t>
  </si>
  <si>
    <t>02-16-05</t>
  </si>
  <si>
    <t>02-16-06</t>
  </si>
  <si>
    <t>02-16-07</t>
  </si>
  <si>
    <t>02-16-08</t>
  </si>
  <si>
    <t>02-16-09</t>
  </si>
  <si>
    <t>02-16-10</t>
  </si>
  <si>
    <t>02-17-01</t>
    <phoneticPr fontId="5"/>
  </si>
  <si>
    <t>02-17-02</t>
  </si>
  <si>
    <t>02-17-03</t>
  </si>
  <si>
    <t>02-17-04</t>
  </si>
  <si>
    <t>02-17-05</t>
  </si>
  <si>
    <t>02-17-06</t>
  </si>
  <si>
    <t>02-17-07</t>
  </si>
  <si>
    <t>02-17-08</t>
  </si>
  <si>
    <t>02-17-09</t>
  </si>
  <si>
    <t>02-17-10</t>
  </si>
  <si>
    <t>02-27-01</t>
    <phoneticPr fontId="5"/>
  </si>
  <si>
    <t>02-27-02</t>
  </si>
  <si>
    <t>02-27-03</t>
  </si>
  <si>
    <t>02-27-04</t>
  </si>
  <si>
    <t>02-27-05</t>
  </si>
  <si>
    <t>02-27-06</t>
  </si>
  <si>
    <t>02-27-07</t>
  </si>
  <si>
    <t>02-27-08</t>
  </si>
  <si>
    <t>02-27-09</t>
  </si>
  <si>
    <t>02-27-10</t>
  </si>
  <si>
    <t>02-28-01</t>
    <phoneticPr fontId="5"/>
  </si>
  <si>
    <t>02-28-02</t>
  </si>
  <si>
    <t>02-28-03</t>
  </si>
  <si>
    <t>02-28-04</t>
  </si>
  <si>
    <t>02-28-05</t>
  </si>
  <si>
    <t>02-28-06</t>
  </si>
  <si>
    <t>02-28-07</t>
  </si>
  <si>
    <t>02-28-08</t>
  </si>
  <si>
    <t>02-28-09</t>
  </si>
  <si>
    <t>02-28-10</t>
  </si>
  <si>
    <t>02-04-11</t>
    <phoneticPr fontId="4"/>
  </si>
  <si>
    <t>02-04-12</t>
  </si>
  <si>
    <t>02-04-13</t>
  </si>
  <si>
    <t>02-04-14</t>
  </si>
  <si>
    <t>02-10-11</t>
    <phoneticPr fontId="4"/>
  </si>
  <si>
    <t>02-10-12</t>
  </si>
  <si>
    <t>02-10-13</t>
  </si>
  <si>
    <t>02-10-14</t>
  </si>
  <si>
    <t>02-14-11</t>
    <phoneticPr fontId="4"/>
  </si>
  <si>
    <t>02-14-13</t>
  </si>
  <si>
    <t>02-14-14</t>
  </si>
  <si>
    <t>02-28-11</t>
    <phoneticPr fontId="4"/>
  </si>
  <si>
    <t>02-28-12</t>
  </si>
  <si>
    <t>02-28-13</t>
  </si>
  <si>
    <t>02-28-14</t>
  </si>
  <si>
    <t>02-14-12</t>
    <phoneticPr fontId="4"/>
  </si>
  <si>
    <t>第３　　固定資産税　（令和２年度固定資産の価格等の概要調書等報告書）</t>
    <rPh sb="11" eb="13">
      <t>レイワ</t>
    </rPh>
    <rPh sb="16" eb="20">
      <t>コテイシサン</t>
    </rPh>
    <rPh sb="21" eb="23">
      <t>カカク</t>
    </rPh>
    <rPh sb="23" eb="24">
      <t>トウ</t>
    </rPh>
    <phoneticPr fontId="2"/>
  </si>
  <si>
    <t>第１９表  令和２（2020）年度土地に係る納税義務者数</t>
    <rPh sb="6" eb="8">
      <t>レイワ</t>
    </rPh>
    <phoneticPr fontId="2"/>
  </si>
  <si>
    <t>第２０表  令和２（2020）年度土地の地目別地積、決定価格、課税標準額等</t>
    <rPh sb="6" eb="8">
      <t>レイワ</t>
    </rPh>
    <rPh sb="20" eb="22">
      <t>チモク</t>
    </rPh>
    <rPh sb="22" eb="23">
      <t>ベツ</t>
    </rPh>
    <rPh sb="23" eb="25">
      <t>チセキ</t>
    </rPh>
    <rPh sb="26" eb="28">
      <t>ケッテイ</t>
    </rPh>
    <rPh sb="28" eb="30">
      <t>カカク</t>
    </rPh>
    <rPh sb="31" eb="33">
      <t>カゼイ</t>
    </rPh>
    <rPh sb="33" eb="36">
      <t>ヒョウジュンガク</t>
    </rPh>
    <rPh sb="36" eb="37">
      <t>トウ</t>
    </rPh>
    <phoneticPr fontId="5"/>
  </si>
  <si>
    <t>第２０表  令和２(2020）年度土地の地目別地積、決定価格、課税標準額等</t>
    <rPh sb="6" eb="8">
      <t>レイワ</t>
    </rPh>
    <rPh sb="20" eb="22">
      <t>チモク</t>
    </rPh>
    <rPh sb="22" eb="23">
      <t>ベツ</t>
    </rPh>
    <rPh sb="23" eb="25">
      <t>チセキ</t>
    </rPh>
    <rPh sb="26" eb="28">
      <t>ケッテイ</t>
    </rPh>
    <rPh sb="28" eb="30">
      <t>カカク</t>
    </rPh>
    <rPh sb="31" eb="33">
      <t>カゼイ</t>
    </rPh>
    <rPh sb="33" eb="36">
      <t>ヒョウジュンガク</t>
    </rPh>
    <rPh sb="36" eb="37">
      <t>トウ</t>
    </rPh>
    <phoneticPr fontId="5"/>
  </si>
  <si>
    <t>第２０表  令和２（2020）度土地の地目別地積、決定価格、課税標準額等</t>
    <rPh sb="6" eb="8">
      <t>レイワ</t>
    </rPh>
    <rPh sb="19" eb="21">
      <t>チモク</t>
    </rPh>
    <rPh sb="21" eb="22">
      <t>ベツ</t>
    </rPh>
    <rPh sb="22" eb="24">
      <t>チセキ</t>
    </rPh>
    <rPh sb="25" eb="27">
      <t>ケッテイ</t>
    </rPh>
    <rPh sb="27" eb="29">
      <t>カカク</t>
    </rPh>
    <rPh sb="30" eb="32">
      <t>カゼイ</t>
    </rPh>
    <rPh sb="32" eb="35">
      <t>ヒョウジュンガク</t>
    </rPh>
    <rPh sb="35" eb="36">
      <t>トウ</t>
    </rPh>
    <phoneticPr fontId="5"/>
  </si>
  <si>
    <t>第２１表　令和２（2020）年度土地の地目別筆数</t>
    <rPh sb="5" eb="7">
      <t>レイワ</t>
    </rPh>
    <phoneticPr fontId="4"/>
  </si>
  <si>
    <t>昨年度数値</t>
    <rPh sb="0" eb="5">
      <t>サクネンドスウチ</t>
    </rPh>
    <phoneticPr fontId="2"/>
  </si>
  <si>
    <t>割合</t>
    <rPh sb="0" eb="2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</si>
</sst>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_ "/>
    <numFmt numFmtId="178" formatCode="#,##0.0"/>
  </numFmts>
  <fonts count="2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211">
    <xf numFmtId="0" fontId="0" fillId="0" borderId="0" xfId="0"/>
    <xf numFmtId="176" fontId="9" fillId="0" borderId="28" xfId="2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77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  <xf numFmtId="176" fontId="9" fillId="0" borderId="29" xfId="3" applyNumberFormat="1" applyFont="1" applyFill="1" applyBorder="1" applyAlignment="1"/>
    <xf numFmtId="176" fontId="9" fillId="0" borderId="27" xfId="3" applyNumberFormat="1" applyFont="1" applyFill="1" applyBorder="1" applyAlignment="1"/>
    <xf numFmtId="176" fontId="9" fillId="0" borderId="81" xfId="3" applyNumberFormat="1" applyFont="1" applyFill="1" applyBorder="1" applyAlignment="1">
      <alignment horizontal="right"/>
    </xf>
    <xf numFmtId="176" fontId="9" fillId="0" borderId="0" xfId="0" applyNumberFormat="1" applyFont="1" applyFill="1" applyAlignment="1">
      <alignment vertical="center"/>
    </xf>
    <xf numFmtId="176" fontId="18" fillId="0" borderId="0" xfId="0" applyNumberFormat="1" applyFont="1" applyFill="1" applyAlignment="1">
      <alignment vertical="center"/>
    </xf>
    <xf numFmtId="176" fontId="9" fillId="0" borderId="0" xfId="0" applyNumberFormat="1" applyFont="1" applyFill="1" applyAlignment="1" applyProtection="1">
      <alignment vertical="center"/>
    </xf>
    <xf numFmtId="176" fontId="11" fillId="0" borderId="0" xfId="3" applyNumberFormat="1" applyFont="1" applyFill="1" applyAlignment="1" applyProtection="1">
      <alignment vertical="center"/>
    </xf>
    <xf numFmtId="176" fontId="11" fillId="0" borderId="0" xfId="3" applyNumberFormat="1" applyFont="1" applyFill="1" applyAlignment="1">
      <alignment vertical="center"/>
    </xf>
    <xf numFmtId="176" fontId="8" fillId="0" borderId="0" xfId="0" applyNumberFormat="1" applyFont="1" applyFill="1" applyAlignment="1">
      <alignment vertical="center"/>
    </xf>
    <xf numFmtId="176" fontId="10" fillId="0" borderId="0" xfId="1" applyNumberFormat="1" applyFont="1" applyFill="1" applyAlignment="1" applyProtection="1">
      <alignment vertical="center"/>
    </xf>
    <xf numFmtId="176" fontId="8" fillId="0" borderId="0" xfId="0" applyNumberFormat="1" applyFont="1" applyFill="1" applyAlignment="1">
      <alignment horizontal="left" vertical="center"/>
    </xf>
    <xf numFmtId="176" fontId="8" fillId="0" borderId="0" xfId="0" applyNumberFormat="1" applyFont="1" applyFill="1" applyAlignment="1" applyProtection="1">
      <alignment vertical="center"/>
    </xf>
    <xf numFmtId="176" fontId="12" fillId="0" borderId="0" xfId="0" applyNumberFormat="1" applyFont="1" applyFill="1" applyAlignment="1">
      <alignment horizontal="center" vertical="center"/>
    </xf>
    <xf numFmtId="176" fontId="12" fillId="0" borderId="0" xfId="0" applyNumberFormat="1" applyFont="1" applyFill="1" applyAlignment="1" applyProtection="1">
      <alignment horizontal="center" vertical="center"/>
    </xf>
    <xf numFmtId="176" fontId="12" fillId="0" borderId="62" xfId="0" applyNumberFormat="1" applyFont="1" applyFill="1" applyBorder="1" applyAlignment="1">
      <alignment horizontal="center" vertical="center"/>
    </xf>
    <xf numFmtId="176" fontId="19" fillId="0" borderId="0" xfId="3" applyNumberFormat="1" applyFont="1" applyFill="1" applyAlignment="1" applyProtection="1">
      <alignment vertical="center"/>
    </xf>
    <xf numFmtId="176" fontId="9" fillId="0" borderId="0" xfId="3" applyNumberFormat="1" applyFont="1" applyFill="1" applyAlignment="1" applyProtection="1">
      <alignment vertical="center"/>
    </xf>
    <xf numFmtId="176" fontId="9" fillId="0" borderId="1" xfId="0" applyNumberFormat="1" applyFont="1" applyFill="1" applyBorder="1" applyAlignment="1">
      <alignment vertical="center"/>
    </xf>
    <xf numFmtId="176" fontId="9" fillId="0" borderId="2" xfId="0" applyNumberFormat="1" applyFont="1" applyFill="1" applyBorder="1" applyAlignment="1" applyProtection="1">
      <alignment vertical="center"/>
    </xf>
    <xf numFmtId="176" fontId="9" fillId="0" borderId="63" xfId="0" applyNumberFormat="1" applyFont="1" applyFill="1" applyBorder="1" applyAlignment="1">
      <alignment horizontal="centerContinuous" vertical="center"/>
    </xf>
    <xf numFmtId="176" fontId="9" fillId="0" borderId="2" xfId="0" applyNumberFormat="1" applyFont="1" applyFill="1" applyBorder="1" applyAlignment="1">
      <alignment horizontal="centerContinuous" vertical="center"/>
    </xf>
    <xf numFmtId="176" fontId="9" fillId="0" borderId="0" xfId="3" applyNumberFormat="1" applyFont="1" applyFill="1" applyAlignment="1">
      <alignment horizontal="centerContinuous" vertical="center"/>
    </xf>
    <xf numFmtId="176" fontId="9" fillId="0" borderId="4" xfId="3" applyNumberFormat="1" applyFont="1" applyFill="1" applyBorder="1" applyAlignment="1" applyProtection="1">
      <alignment horizontal="centerContinuous" vertical="center"/>
    </xf>
    <xf numFmtId="176" fontId="9" fillId="0" borderId="4" xfId="3" applyNumberFormat="1" applyFont="1" applyFill="1" applyBorder="1" applyAlignment="1">
      <alignment horizontal="centerContinuous" vertical="center"/>
    </xf>
    <xf numFmtId="176" fontId="9" fillId="0" borderId="5" xfId="3" applyNumberFormat="1" applyFont="1" applyFill="1" applyBorder="1" applyAlignment="1">
      <alignment horizontal="centerContinuous" vertical="center"/>
    </xf>
    <xf numFmtId="176" fontId="9" fillId="0" borderId="6" xfId="0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9" fillId="0" borderId="64" xfId="0" applyNumberFormat="1" applyFont="1" applyFill="1" applyBorder="1" applyAlignment="1">
      <alignment horizontal="centerContinuous" vertical="center"/>
    </xf>
    <xf numFmtId="176" fontId="9" fillId="0" borderId="65" xfId="0" applyNumberFormat="1" applyFont="1" applyFill="1" applyBorder="1" applyAlignment="1">
      <alignment horizontal="center" vertical="center"/>
    </xf>
    <xf numFmtId="176" fontId="9" fillId="0" borderId="66" xfId="0" applyNumberFormat="1" applyFont="1" applyFill="1" applyBorder="1" applyAlignment="1">
      <alignment horizontal="centerContinuous" vertical="center"/>
    </xf>
    <xf numFmtId="176" fontId="9" fillId="0" borderId="67" xfId="3" applyNumberFormat="1" applyFont="1" applyFill="1" applyBorder="1" applyAlignment="1">
      <alignment vertical="center"/>
    </xf>
    <xf numFmtId="176" fontId="9" fillId="0" borderId="65" xfId="3" applyNumberFormat="1" applyFont="1" applyFill="1" applyBorder="1" applyAlignment="1">
      <alignment horizontal="center" vertical="center"/>
    </xf>
    <xf numFmtId="176" fontId="9" fillId="0" borderId="68" xfId="3" applyNumberFormat="1" applyFont="1" applyFill="1" applyBorder="1" applyAlignment="1">
      <alignment vertical="center"/>
    </xf>
    <xf numFmtId="176" fontId="9" fillId="0" borderId="7" xfId="3" applyNumberFormat="1" applyFont="1" applyFill="1" applyBorder="1" applyAlignment="1">
      <alignment vertical="center"/>
    </xf>
    <xf numFmtId="176" fontId="9" fillId="0" borderId="69" xfId="3" applyNumberFormat="1" applyFont="1" applyFill="1" applyBorder="1" applyAlignment="1">
      <alignment vertical="center"/>
    </xf>
    <xf numFmtId="176" fontId="9" fillId="0" borderId="6" xfId="0" applyNumberFormat="1" applyFont="1" applyFill="1" applyBorder="1" applyAlignment="1" applyProtection="1">
      <alignment horizontal="centerContinuous" vertical="center"/>
    </xf>
    <xf numFmtId="176" fontId="9" fillId="0" borderId="10" xfId="0" applyNumberFormat="1" applyFont="1" applyFill="1" applyBorder="1" applyAlignment="1" applyProtection="1">
      <alignment horizontal="centerContinuous" vertical="center"/>
    </xf>
    <xf numFmtId="176" fontId="9" fillId="0" borderId="34" xfId="0" applyNumberFormat="1" applyFont="1" applyFill="1" applyBorder="1" applyAlignment="1">
      <alignment horizontal="center" vertical="center"/>
    </xf>
    <xf numFmtId="176" fontId="9" fillId="0" borderId="11" xfId="0" applyNumberFormat="1" applyFont="1" applyFill="1" applyBorder="1" applyAlignment="1" applyProtection="1">
      <alignment horizontal="center" vertical="center"/>
    </xf>
    <xf numFmtId="176" fontId="9" fillId="0" borderId="70" xfId="0" applyNumberFormat="1" applyFont="1" applyFill="1" applyBorder="1" applyAlignment="1" applyProtection="1">
      <alignment horizontal="center" vertical="center"/>
    </xf>
    <xf numFmtId="176" fontId="9" fillId="0" borderId="71" xfId="3" applyNumberFormat="1" applyFont="1" applyFill="1" applyBorder="1" applyAlignment="1">
      <alignment vertical="center"/>
    </xf>
    <xf numFmtId="176" fontId="9" fillId="0" borderId="8" xfId="3" applyNumberFormat="1" applyFont="1" applyFill="1" applyBorder="1" applyAlignment="1">
      <alignment vertical="center"/>
    </xf>
    <xf numFmtId="176" fontId="9" fillId="0" borderId="12" xfId="0" applyNumberFormat="1" applyFont="1" applyFill="1" applyBorder="1" applyAlignment="1" applyProtection="1">
      <alignment horizontal="center" vertical="center"/>
    </xf>
    <xf numFmtId="176" fontId="9" fillId="0" borderId="10" xfId="3" applyNumberFormat="1" applyFont="1" applyFill="1" applyBorder="1" applyAlignment="1">
      <alignment horizontal="center" vertical="center"/>
    </xf>
    <xf numFmtId="176" fontId="9" fillId="0" borderId="34" xfId="3" applyNumberFormat="1" applyFont="1" applyFill="1" applyBorder="1" applyAlignment="1">
      <alignment horizontal="center" vertical="center"/>
    </xf>
    <xf numFmtId="176" fontId="9" fillId="0" borderId="13" xfId="0" applyNumberFormat="1" applyFont="1" applyFill="1" applyBorder="1" applyAlignment="1">
      <alignment vertical="center"/>
    </xf>
    <xf numFmtId="176" fontId="9" fillId="0" borderId="14" xfId="0" applyNumberFormat="1" applyFont="1" applyFill="1" applyBorder="1" applyAlignment="1" applyProtection="1">
      <alignment vertical="center"/>
    </xf>
    <xf numFmtId="176" fontId="9" fillId="0" borderId="15" xfId="0" quotePrefix="1" applyNumberFormat="1" applyFont="1" applyFill="1" applyBorder="1" applyAlignment="1" applyProtection="1">
      <alignment horizontal="center" vertical="center"/>
    </xf>
    <xf numFmtId="176" fontId="9" fillId="0" borderId="72" xfId="0" quotePrefix="1" applyNumberFormat="1" applyFont="1" applyFill="1" applyBorder="1" applyAlignment="1" applyProtection="1">
      <alignment horizontal="center" vertical="center"/>
    </xf>
    <xf numFmtId="176" fontId="9" fillId="0" borderId="14" xfId="3" quotePrefix="1" applyNumberFormat="1" applyFont="1" applyFill="1" applyBorder="1" applyAlignment="1" applyProtection="1">
      <alignment horizontal="center" vertical="center"/>
    </xf>
    <xf numFmtId="176" fontId="9" fillId="0" borderId="15" xfId="3" quotePrefix="1" applyNumberFormat="1" applyFont="1" applyFill="1" applyBorder="1" applyAlignment="1" applyProtection="1">
      <alignment horizontal="center" vertical="center"/>
    </xf>
    <xf numFmtId="176" fontId="9" fillId="0" borderId="17" xfId="3" quotePrefix="1" applyNumberFormat="1" applyFont="1" applyFill="1" applyBorder="1" applyAlignment="1" applyProtection="1">
      <alignment horizontal="center" vertical="center"/>
    </xf>
    <xf numFmtId="176" fontId="11" fillId="0" borderId="0" xfId="3" applyNumberFormat="1" applyFont="1" applyFill="1" applyBorder="1" applyAlignment="1" applyProtection="1">
      <alignment vertical="center"/>
    </xf>
    <xf numFmtId="176" fontId="9" fillId="0" borderId="18" xfId="0" applyNumberFormat="1" applyFont="1" applyFill="1" applyBorder="1" applyAlignment="1"/>
    <xf numFmtId="176" fontId="9" fillId="0" borderId="19" xfId="0" applyNumberFormat="1" applyFont="1" applyFill="1" applyBorder="1" applyAlignment="1"/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20" xfId="0" applyNumberFormat="1" applyFont="1" applyFill="1" applyBorder="1" applyAlignment="1"/>
    <xf numFmtId="176" fontId="9" fillId="0" borderId="21" xfId="0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22" xfId="0" applyNumberFormat="1" applyFont="1" applyFill="1" applyBorder="1" applyAlignment="1"/>
    <xf numFmtId="176" fontId="9" fillId="0" borderId="23" xfId="0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24" xfId="0" applyNumberFormat="1" applyFont="1" applyFill="1" applyBorder="1" applyAlignment="1"/>
    <xf numFmtId="176" fontId="9" fillId="0" borderId="25" xfId="0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6" xfId="0" applyNumberFormat="1" applyFont="1" applyFill="1" applyBorder="1" applyAlignment="1"/>
    <xf numFmtId="176" fontId="9" fillId="0" borderId="27" xfId="0" applyNumberFormat="1" applyFont="1" applyFill="1" applyBorder="1" applyAlignment="1">
      <alignment horizontal="left"/>
    </xf>
    <xf numFmtId="176" fontId="9" fillId="0" borderId="26" xfId="0" applyNumberFormat="1" applyFont="1" applyFill="1" applyBorder="1" applyAlignment="1">
      <alignment horizontal="centerContinuous"/>
    </xf>
    <xf numFmtId="176" fontId="9" fillId="0" borderId="73" xfId="0" applyNumberFormat="1" applyFont="1" applyFill="1" applyBorder="1" applyAlignment="1"/>
    <xf numFmtId="176" fontId="9" fillId="0" borderId="31" xfId="0" applyNumberFormat="1" applyFont="1" applyFill="1" applyBorder="1" applyAlignment="1">
      <alignment horizontal="left"/>
    </xf>
    <xf numFmtId="177" fontId="9" fillId="0" borderId="0" xfId="0" applyNumberFormat="1" applyFont="1" applyFill="1" applyAlignment="1">
      <alignment vertical="center"/>
    </xf>
    <xf numFmtId="177" fontId="11" fillId="0" borderId="0" xfId="3" applyNumberFormat="1" applyFont="1" applyFill="1" applyAlignment="1">
      <alignment vertical="center"/>
    </xf>
    <xf numFmtId="176" fontId="8" fillId="0" borderId="0" xfId="3" applyNumberFormat="1" applyFont="1" applyFill="1" applyAlignment="1">
      <alignment vertical="center"/>
    </xf>
    <xf numFmtId="176" fontId="14" fillId="0" borderId="0" xfId="3" applyNumberFormat="1" applyFont="1" applyFill="1" applyAlignment="1">
      <alignment vertical="center"/>
    </xf>
    <xf numFmtId="176" fontId="12" fillId="0" borderId="0" xfId="3" applyNumberFormat="1" applyFont="1" applyFill="1" applyAlignment="1">
      <alignment vertical="center"/>
    </xf>
    <xf numFmtId="176" fontId="16" fillId="0" borderId="0" xfId="3" applyNumberFormat="1" applyFont="1" applyFill="1" applyAlignment="1">
      <alignment vertical="center"/>
    </xf>
    <xf numFmtId="176" fontId="17" fillId="0" borderId="0" xfId="3" applyNumberFormat="1" applyFont="1" applyFill="1" applyAlignment="1">
      <alignment vertical="center"/>
    </xf>
    <xf numFmtId="176" fontId="12" fillId="0" borderId="0" xfId="3" applyNumberFormat="1" applyFont="1" applyFill="1" applyAlignment="1">
      <alignment horizontal="right" vertical="center"/>
    </xf>
    <xf numFmtId="176" fontId="9" fillId="0" borderId="3" xfId="3" applyNumberFormat="1" applyFont="1" applyFill="1" applyBorder="1" applyAlignment="1" applyProtection="1">
      <alignment horizontal="centerContinuous" vertical="center"/>
    </xf>
    <xf numFmtId="176" fontId="9" fillId="0" borderId="3" xfId="3" applyNumberFormat="1" applyFont="1" applyFill="1" applyBorder="1" applyAlignment="1">
      <alignment horizontal="centerContinuous" vertical="center"/>
    </xf>
    <xf numFmtId="176" fontId="9" fillId="0" borderId="32" xfId="3" applyNumberFormat="1" applyFont="1" applyFill="1" applyBorder="1" applyAlignment="1" applyProtection="1">
      <alignment horizontal="centerContinuous" vertical="center"/>
    </xf>
    <xf numFmtId="176" fontId="9" fillId="0" borderId="33" xfId="3" applyNumberFormat="1" applyFont="1" applyFill="1" applyBorder="1" applyAlignment="1" applyProtection="1">
      <alignment vertical="center"/>
    </xf>
    <xf numFmtId="176" fontId="9" fillId="0" borderId="0" xfId="3" applyNumberFormat="1" applyFont="1" applyFill="1" applyAlignment="1">
      <alignment vertical="center"/>
    </xf>
    <xf numFmtId="176" fontId="9" fillId="0" borderId="7" xfId="3" applyNumberFormat="1" applyFont="1" applyFill="1" applyBorder="1" applyAlignment="1" applyProtection="1">
      <alignment horizontal="left" vertical="center"/>
    </xf>
    <xf numFmtId="176" fontId="9" fillId="0" borderId="8" xfId="3" applyNumberFormat="1" applyFont="1" applyFill="1" applyBorder="1" applyAlignment="1" applyProtection="1">
      <alignment horizontal="center" vertical="center"/>
    </xf>
    <xf numFmtId="176" fontId="9" fillId="0" borderId="8" xfId="3" applyNumberFormat="1" applyFont="1" applyFill="1" applyBorder="1" applyAlignment="1">
      <alignment horizontal="center" vertical="center"/>
    </xf>
    <xf numFmtId="176" fontId="9" fillId="0" borderId="11" xfId="3" applyNumberFormat="1" applyFont="1" applyFill="1" applyBorder="1" applyAlignment="1">
      <alignment vertical="center"/>
    </xf>
    <xf numFmtId="176" fontId="9" fillId="0" borderId="11" xfId="3" applyNumberFormat="1" applyFont="1" applyFill="1" applyBorder="1" applyAlignment="1">
      <alignment horizontal="center" vertical="center"/>
    </xf>
    <xf numFmtId="176" fontId="9" fillId="0" borderId="11" xfId="3" applyNumberFormat="1" applyFont="1" applyFill="1" applyBorder="1" applyAlignment="1" applyProtection="1">
      <alignment horizontal="center" vertical="center"/>
    </xf>
    <xf numFmtId="176" fontId="9" fillId="0" borderId="12" xfId="3" applyNumberFormat="1" applyFont="1" applyFill="1" applyBorder="1" applyAlignment="1">
      <alignment horizontal="center" vertical="center"/>
    </xf>
    <xf numFmtId="176" fontId="9" fillId="0" borderId="12" xfId="3" applyNumberFormat="1" applyFont="1" applyFill="1" applyBorder="1" applyAlignment="1" applyProtection="1">
      <alignment horizontal="center" vertical="center"/>
    </xf>
    <xf numFmtId="176" fontId="9" fillId="0" borderId="11" xfId="3" applyNumberFormat="1" applyFont="1" applyFill="1" applyBorder="1" applyAlignment="1" applyProtection="1">
      <alignment horizontal="right" vertical="center"/>
    </xf>
    <xf numFmtId="176" fontId="9" fillId="0" borderId="12" xfId="3" applyNumberFormat="1" applyFont="1" applyFill="1" applyBorder="1" applyAlignment="1" applyProtection="1">
      <alignment horizontal="right" vertical="center"/>
    </xf>
    <xf numFmtId="176" fontId="9" fillId="0" borderId="16" xfId="3" applyNumberFormat="1" applyFont="1" applyFill="1" applyBorder="1" applyAlignment="1" applyProtection="1">
      <alignment horizontal="center" vertical="center"/>
    </xf>
    <xf numFmtId="176" fontId="9" fillId="0" borderId="15" xfId="3" applyNumberFormat="1" applyFont="1" applyFill="1" applyBorder="1" applyAlignment="1" applyProtection="1">
      <alignment horizontal="center" vertical="center"/>
    </xf>
    <xf numFmtId="176" fontId="9" fillId="0" borderId="17" xfId="3" applyNumberFormat="1" applyFont="1" applyFill="1" applyBorder="1" applyAlignment="1" applyProtection="1">
      <alignment horizontal="center" vertical="center"/>
    </xf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7" fontId="14" fillId="0" borderId="0" xfId="3" applyNumberFormat="1" applyFont="1" applyFill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 applyProtection="1">
      <alignment vertical="center"/>
    </xf>
    <xf numFmtId="49" fontId="9" fillId="0" borderId="16" xfId="3" applyNumberFormat="1" applyFont="1" applyFill="1" applyBorder="1" applyAlignment="1" applyProtection="1">
      <alignment horizontal="center" vertical="center"/>
    </xf>
    <xf numFmtId="49" fontId="9" fillId="0" borderId="15" xfId="3" applyNumberFormat="1" applyFont="1" applyFill="1" applyBorder="1" applyAlignment="1" applyProtection="1">
      <alignment horizontal="center" vertical="center"/>
    </xf>
    <xf numFmtId="49" fontId="9" fillId="0" borderId="17" xfId="3" applyNumberFormat="1" applyFont="1" applyFill="1" applyBorder="1" applyAlignment="1" applyProtection="1">
      <alignment horizontal="center" vertical="center"/>
    </xf>
    <xf numFmtId="49" fontId="9" fillId="0" borderId="0" xfId="3" applyNumberFormat="1" applyFont="1" applyFill="1" applyAlignment="1">
      <alignment vertical="center"/>
    </xf>
    <xf numFmtId="176" fontId="15" fillId="0" borderId="0" xfId="0" applyNumberFormat="1" applyFont="1" applyFill="1" applyAlignment="1">
      <alignment vertical="center"/>
    </xf>
    <xf numFmtId="176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Alignment="1">
      <alignment vertical="center"/>
    </xf>
    <xf numFmtId="176" fontId="9" fillId="0" borderId="30" xfId="0" applyNumberFormat="1" applyFont="1" applyFill="1" applyBorder="1" applyAlignment="1"/>
    <xf numFmtId="178" fontId="9" fillId="0" borderId="0" xfId="0" applyNumberFormat="1" applyFont="1" applyFill="1" applyAlignment="1">
      <alignment vertical="center"/>
    </xf>
    <xf numFmtId="178" fontId="14" fillId="0" borderId="0" xfId="3" applyNumberFormat="1" applyFont="1" applyFill="1" applyAlignment="1">
      <alignment vertical="center"/>
    </xf>
    <xf numFmtId="178" fontId="15" fillId="0" borderId="0" xfId="0" applyNumberFormat="1" applyFont="1" applyFill="1" applyAlignment="1">
      <alignment vertical="center"/>
    </xf>
    <xf numFmtId="177" fontId="15" fillId="0" borderId="0" xfId="0" applyNumberFormat="1" applyFont="1" applyFill="1" applyAlignment="1">
      <alignment vertical="center"/>
    </xf>
    <xf numFmtId="176" fontId="9" fillId="0" borderId="44" xfId="3" applyNumberFormat="1" applyFont="1" applyFill="1" applyBorder="1" applyAlignment="1">
      <alignment horizontal="right"/>
    </xf>
    <xf numFmtId="176" fontId="9" fillId="0" borderId="47" xfId="3" applyNumberFormat="1" applyFont="1" applyFill="1" applyBorder="1" applyAlignment="1">
      <alignment horizontal="right"/>
    </xf>
    <xf numFmtId="176" fontId="9" fillId="0" borderId="50" xfId="3" applyNumberFormat="1" applyFont="1" applyFill="1" applyBorder="1" applyAlignment="1">
      <alignment horizontal="right"/>
    </xf>
    <xf numFmtId="176" fontId="9" fillId="0" borderId="53" xfId="3" applyNumberFormat="1" applyFont="1" applyFill="1" applyBorder="1" applyAlignment="1">
      <alignment horizontal="right"/>
    </xf>
    <xf numFmtId="176" fontId="9" fillId="0" borderId="56" xfId="3" applyNumberFormat="1" applyFont="1" applyFill="1" applyBorder="1" applyAlignment="1">
      <alignment horizontal="right"/>
    </xf>
    <xf numFmtId="176" fontId="9" fillId="0" borderId="75" xfId="3" applyNumberFormat="1" applyFont="1" applyFill="1" applyBorder="1" applyAlignment="1">
      <alignment horizontal="right"/>
    </xf>
    <xf numFmtId="176" fontId="9" fillId="0" borderId="59" xfId="3" applyNumberFormat="1" applyFont="1" applyFill="1" applyBorder="1" applyAlignment="1">
      <alignment horizontal="right"/>
    </xf>
    <xf numFmtId="176" fontId="9" fillId="0" borderId="17" xfId="3" applyNumberFormat="1" applyFont="1" applyFill="1" applyBorder="1" applyAlignment="1">
      <alignment horizontal="right"/>
    </xf>
    <xf numFmtId="176" fontId="9" fillId="0" borderId="93" xfId="3" applyNumberFormat="1" applyFont="1" applyFill="1" applyBorder="1" applyAlignment="1">
      <alignment horizontal="right"/>
    </xf>
    <xf numFmtId="176" fontId="14" fillId="0" borderId="62" xfId="3" applyNumberFormat="1" applyFont="1" applyFill="1" applyBorder="1" applyAlignment="1" applyProtection="1">
      <alignment vertical="center"/>
    </xf>
    <xf numFmtId="176" fontId="14" fillId="0" borderId="0" xfId="3" applyNumberFormat="1" applyFont="1" applyFill="1" applyBorder="1" applyAlignment="1" applyProtection="1">
      <alignment vertical="center"/>
    </xf>
    <xf numFmtId="176" fontId="6" fillId="0" borderId="0" xfId="3" applyNumberFormat="1" applyFont="1" applyFill="1" applyAlignment="1">
      <alignment horizontal="right" vertical="center"/>
    </xf>
    <xf numFmtId="176" fontId="9" fillId="0" borderId="34" xfId="3" applyNumberFormat="1" applyFont="1" applyFill="1" applyBorder="1" applyAlignment="1" applyProtection="1">
      <alignment horizontal="center" vertical="center"/>
    </xf>
    <xf numFmtId="176" fontId="9" fillId="0" borderId="34" xfId="3" applyNumberFormat="1" applyFont="1" applyFill="1" applyBorder="1" applyAlignment="1" applyProtection="1">
      <alignment horizontal="right" vertical="center"/>
    </xf>
    <xf numFmtId="176" fontId="9" fillId="0" borderId="7" xfId="3" applyNumberFormat="1" applyFont="1" applyFill="1" applyBorder="1" applyAlignment="1" applyProtection="1">
      <alignment horizontal="center" vertical="center"/>
    </xf>
    <xf numFmtId="176" fontId="9" fillId="0" borderId="12" xfId="3" applyNumberFormat="1" applyFont="1" applyFill="1" applyBorder="1" applyAlignment="1">
      <alignment vertical="center"/>
    </xf>
    <xf numFmtId="176" fontId="11" fillId="0" borderId="44" xfId="3" applyNumberFormat="1" applyFont="1" applyFill="1" applyBorder="1" applyAlignment="1">
      <alignment horizontal="right"/>
    </xf>
    <xf numFmtId="176" fontId="11" fillId="0" borderId="45" xfId="3" applyNumberFormat="1" applyFont="1" applyFill="1" applyBorder="1" applyAlignment="1">
      <alignment horizontal="right"/>
    </xf>
    <xf numFmtId="176" fontId="11" fillId="0" borderId="46" xfId="3" applyNumberFormat="1" applyFont="1" applyFill="1" applyBorder="1" applyAlignment="1">
      <alignment horizontal="right"/>
    </xf>
    <xf numFmtId="176" fontId="11" fillId="0" borderId="47" xfId="3" applyNumberFormat="1" applyFont="1" applyFill="1" applyBorder="1" applyAlignment="1">
      <alignment horizontal="right"/>
    </xf>
    <xf numFmtId="176" fontId="11" fillId="0" borderId="48" xfId="3" applyNumberFormat="1" applyFont="1" applyFill="1" applyBorder="1" applyAlignment="1">
      <alignment horizontal="right"/>
    </xf>
    <xf numFmtId="176" fontId="11" fillId="0" borderId="49" xfId="3" applyNumberFormat="1" applyFont="1" applyFill="1" applyBorder="1" applyAlignment="1">
      <alignment horizontal="right"/>
    </xf>
    <xf numFmtId="176" fontId="11" fillId="0" borderId="50" xfId="3" applyNumberFormat="1" applyFont="1" applyFill="1" applyBorder="1" applyAlignment="1">
      <alignment horizontal="right"/>
    </xf>
    <xf numFmtId="176" fontId="11" fillId="0" borderId="51" xfId="3" applyNumberFormat="1" applyFont="1" applyFill="1" applyBorder="1" applyAlignment="1">
      <alignment horizontal="right"/>
    </xf>
    <xf numFmtId="176" fontId="11" fillId="0" borderId="52" xfId="3" applyNumberFormat="1" applyFont="1" applyFill="1" applyBorder="1" applyAlignment="1">
      <alignment horizontal="right"/>
    </xf>
    <xf numFmtId="176" fontId="11" fillId="0" borderId="53" xfId="3" applyNumberFormat="1" applyFont="1" applyFill="1" applyBorder="1" applyAlignment="1">
      <alignment horizontal="right"/>
    </xf>
    <xf numFmtId="176" fontId="11" fillId="0" borderId="54" xfId="3" applyNumberFormat="1" applyFont="1" applyFill="1" applyBorder="1" applyAlignment="1">
      <alignment horizontal="right"/>
    </xf>
    <xf numFmtId="176" fontId="11" fillId="0" borderId="55" xfId="3" applyNumberFormat="1" applyFont="1" applyFill="1" applyBorder="1" applyAlignment="1">
      <alignment horizontal="right"/>
    </xf>
    <xf numFmtId="176" fontId="11" fillId="0" borderId="56" xfId="3" applyNumberFormat="1" applyFont="1" applyFill="1" applyBorder="1" applyAlignment="1">
      <alignment horizontal="right"/>
    </xf>
    <xf numFmtId="176" fontId="11" fillId="0" borderId="57" xfId="3" applyNumberFormat="1" applyFont="1" applyFill="1" applyBorder="1" applyAlignment="1">
      <alignment horizontal="right"/>
    </xf>
    <xf numFmtId="176" fontId="11" fillId="0" borderId="58" xfId="3" applyNumberFormat="1" applyFont="1" applyFill="1" applyBorder="1" applyAlignment="1">
      <alignment horizontal="right"/>
    </xf>
    <xf numFmtId="176" fontId="9" fillId="0" borderId="43" xfId="3" applyNumberFormat="1" applyFont="1" applyFill="1" applyBorder="1" applyAlignment="1">
      <alignment horizontal="right"/>
    </xf>
    <xf numFmtId="176" fontId="11" fillId="0" borderId="59" xfId="3" applyNumberFormat="1" applyFont="1" applyFill="1" applyBorder="1" applyAlignment="1">
      <alignment horizontal="right"/>
    </xf>
    <xf numFmtId="176" fontId="11" fillId="0" borderId="60" xfId="3" applyNumberFormat="1" applyFont="1" applyFill="1" applyBorder="1" applyAlignment="1">
      <alignment horizontal="right"/>
    </xf>
    <xf numFmtId="176" fontId="11" fillId="0" borderId="61" xfId="3" applyNumberFormat="1" applyFont="1" applyFill="1" applyBorder="1" applyAlignment="1">
      <alignment horizontal="right"/>
    </xf>
    <xf numFmtId="176" fontId="9" fillId="0" borderId="34" xfId="3" applyNumberFormat="1" applyFont="1" applyFill="1" applyBorder="1" applyAlignment="1">
      <alignment vertical="center"/>
    </xf>
    <xf numFmtId="176" fontId="13" fillId="0" borderId="0" xfId="3" applyNumberFormat="1" applyFont="1" applyFill="1" applyAlignment="1">
      <alignment vertical="center"/>
    </xf>
    <xf numFmtId="176" fontId="6" fillId="0" borderId="0" xfId="3" applyNumberFormat="1" applyFont="1" applyFill="1" applyAlignment="1">
      <alignment vertical="center"/>
    </xf>
    <xf numFmtId="176" fontId="9" fillId="0" borderId="3" xfId="3" applyNumberFormat="1" applyFont="1" applyFill="1" applyBorder="1" applyAlignment="1">
      <alignment vertical="center"/>
    </xf>
    <xf numFmtId="176" fontId="9" fillId="0" borderId="4" xfId="3" applyNumberFormat="1" applyFont="1" applyFill="1" applyBorder="1" applyAlignment="1" applyProtection="1">
      <alignment vertical="center"/>
    </xf>
    <xf numFmtId="176" fontId="9" fillId="0" borderId="5" xfId="3" applyNumberFormat="1" applyFont="1" applyFill="1" applyBorder="1" applyAlignment="1" applyProtection="1">
      <alignment vertical="center"/>
    </xf>
    <xf numFmtId="176" fontId="9" fillId="0" borderId="90" xfId="3" applyNumberFormat="1" applyFont="1" applyFill="1" applyBorder="1" applyAlignment="1">
      <alignment vertical="center"/>
    </xf>
    <xf numFmtId="176" fontId="9" fillId="0" borderId="89" xfId="3" applyNumberFormat="1" applyFont="1" applyFill="1" applyBorder="1" applyAlignment="1" applyProtection="1">
      <alignment horizontal="centerContinuous" vertical="center"/>
    </xf>
    <xf numFmtId="176" fontId="9" fillId="0" borderId="7" xfId="3" applyNumberFormat="1" applyFont="1" applyFill="1" applyBorder="1" applyAlignment="1" applyProtection="1">
      <alignment vertical="center"/>
    </xf>
    <xf numFmtId="176" fontId="9" fillId="0" borderId="9" xfId="3" applyNumberFormat="1" applyFont="1" applyFill="1" applyBorder="1" applyAlignment="1">
      <alignment horizontal="center" vertical="center"/>
    </xf>
    <xf numFmtId="176" fontId="9" fillId="0" borderId="85" xfId="3" applyNumberFormat="1" applyFont="1" applyFill="1" applyBorder="1" applyAlignment="1" applyProtection="1">
      <alignment vertical="center"/>
    </xf>
    <xf numFmtId="176" fontId="9" fillId="0" borderId="71" xfId="3" applyNumberFormat="1" applyFont="1" applyFill="1" applyBorder="1" applyAlignment="1" applyProtection="1">
      <alignment horizontal="left" vertical="center"/>
    </xf>
    <xf numFmtId="176" fontId="9" fillId="0" borderId="71" xfId="3" applyNumberFormat="1" applyFont="1" applyFill="1" applyBorder="1" applyAlignment="1" applyProtection="1">
      <alignment horizontal="center" vertical="center"/>
    </xf>
    <xf numFmtId="176" fontId="9" fillId="0" borderId="86" xfId="3" applyNumberFormat="1" applyFont="1" applyFill="1" applyBorder="1" applyAlignment="1" applyProtection="1">
      <alignment horizontal="center" vertical="center"/>
    </xf>
    <xf numFmtId="176" fontId="9" fillId="0" borderId="10" xfId="3" applyNumberFormat="1" applyFont="1" applyFill="1" applyBorder="1" applyAlignment="1" applyProtection="1">
      <alignment horizontal="center" vertical="center"/>
    </xf>
    <xf numFmtId="176" fontId="9" fillId="0" borderId="0" xfId="3" applyNumberFormat="1" applyFont="1" applyFill="1" applyBorder="1" applyAlignment="1" applyProtection="1">
      <alignment horizontal="center" vertical="center"/>
    </xf>
    <xf numFmtId="176" fontId="9" fillId="0" borderId="11" xfId="3" applyNumberFormat="1" applyFont="1" applyFill="1" applyBorder="1" applyAlignment="1" applyProtection="1">
      <alignment vertical="center"/>
    </xf>
    <xf numFmtId="176" fontId="9" fillId="0" borderId="86" xfId="3" applyNumberFormat="1" applyFont="1" applyFill="1" applyBorder="1" applyAlignment="1" applyProtection="1">
      <alignment vertical="center"/>
    </xf>
    <xf numFmtId="176" fontId="9" fillId="0" borderId="10" xfId="3" applyNumberFormat="1" applyFont="1" applyFill="1" applyBorder="1" applyAlignment="1" applyProtection="1">
      <alignment horizontal="right" vertical="center"/>
    </xf>
    <xf numFmtId="176" fontId="9" fillId="0" borderId="0" xfId="3" applyNumberFormat="1" applyFont="1" applyFill="1" applyBorder="1" applyAlignment="1" applyProtection="1">
      <alignment horizontal="right" vertical="center"/>
    </xf>
    <xf numFmtId="49" fontId="9" fillId="0" borderId="87" xfId="3" applyNumberFormat="1" applyFont="1" applyFill="1" applyBorder="1" applyAlignment="1" applyProtection="1">
      <alignment horizontal="center" vertical="center"/>
    </xf>
    <xf numFmtId="49" fontId="9" fillId="0" borderId="88" xfId="3" applyNumberFormat="1" applyFont="1" applyFill="1" applyBorder="1" applyAlignment="1" applyProtection="1">
      <alignment horizontal="center" vertical="center"/>
    </xf>
    <xf numFmtId="49" fontId="9" fillId="0" borderId="14" xfId="3" applyNumberFormat="1" applyFont="1" applyFill="1" applyBorder="1" applyAlignment="1" applyProtection="1">
      <alignment horizontal="center" vertical="center"/>
    </xf>
    <xf numFmtId="49" fontId="11" fillId="0" borderId="0" xfId="3" applyNumberFormat="1" applyFont="1" applyFill="1" applyAlignment="1">
      <alignment vertical="center"/>
    </xf>
    <xf numFmtId="176" fontId="9" fillId="0" borderId="43" xfId="3" applyNumberFormat="1" applyFont="1" applyFill="1" applyBorder="1" applyAlignment="1"/>
    <xf numFmtId="176" fontId="9" fillId="0" borderId="91" xfId="3" applyNumberFormat="1" applyFont="1" applyFill="1" applyBorder="1" applyAlignment="1"/>
    <xf numFmtId="176" fontId="9" fillId="0" borderId="92" xfId="3" applyNumberFormat="1" applyFont="1" applyFill="1" applyBorder="1" applyAlignment="1"/>
    <xf numFmtId="176" fontId="9" fillId="0" borderId="94" xfId="3" applyNumberFormat="1" applyFont="1" applyFill="1" applyBorder="1" applyAlignment="1">
      <alignment horizontal="right"/>
    </xf>
    <xf numFmtId="176" fontId="9" fillId="0" borderId="95" xfId="3" applyNumberFormat="1" applyFont="1" applyFill="1" applyBorder="1" applyAlignment="1">
      <alignment horizontal="right"/>
    </xf>
    <xf numFmtId="176" fontId="9" fillId="0" borderId="96" xfId="3" applyNumberFormat="1" applyFont="1" applyFill="1" applyBorder="1" applyAlignment="1">
      <alignment horizontal="right"/>
    </xf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9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sqref="A1:XFD1048576"/>
    </sheetView>
  </sheetViews>
  <sheetFormatPr defaultColWidth="11" defaultRowHeight="23.1" customHeight="1" x14ac:dyDescent="0.15"/>
  <cols>
    <col min="1" max="1" width="4.125" style="14" customWidth="1"/>
    <col min="2" max="2" width="14.125" style="14" customWidth="1"/>
    <col min="3" max="11" width="22.125" style="18" customWidth="1"/>
    <col min="12" max="16384" width="11" style="18"/>
  </cols>
  <sheetData>
    <row r="1" spans="1:252" ht="23.1" customHeight="1" x14ac:dyDescent="0.15">
      <c r="C1" s="15" t="s">
        <v>379</v>
      </c>
      <c r="D1" s="16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</row>
    <row r="2" spans="1:252" ht="23.1" customHeight="1" x14ac:dyDescent="0.15">
      <c r="A2" s="19"/>
      <c r="B2" s="20"/>
      <c r="C2" s="21" t="s">
        <v>380</v>
      </c>
      <c r="D2" s="22"/>
      <c r="E2" s="2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</row>
    <row r="3" spans="1:252" ht="23.1" customHeight="1" thickBot="1" x14ac:dyDescent="0.2">
      <c r="A3" s="23"/>
      <c r="B3" s="23"/>
      <c r="D3" s="24"/>
      <c r="E3" s="25"/>
      <c r="F3" s="26"/>
      <c r="G3" s="17"/>
      <c r="H3" s="17"/>
      <c r="J3" s="17"/>
      <c r="K3" s="27" t="s">
        <v>0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3.1" customHeight="1" x14ac:dyDescent="0.15">
      <c r="A4" s="28"/>
      <c r="B4" s="29"/>
      <c r="C4" s="30" t="s">
        <v>132</v>
      </c>
      <c r="D4" s="31"/>
      <c r="E4" s="32"/>
      <c r="F4" s="33"/>
      <c r="G4" s="34"/>
      <c r="H4" s="34"/>
      <c r="I4" s="34"/>
      <c r="J4" s="34"/>
      <c r="K4" s="3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</row>
    <row r="5" spans="1:252" ht="23.1" customHeight="1" x14ac:dyDescent="0.15">
      <c r="A5" s="36"/>
      <c r="B5" s="37"/>
      <c r="C5" s="38"/>
      <c r="D5" s="39" t="s">
        <v>130</v>
      </c>
      <c r="E5" s="40"/>
      <c r="F5" s="41"/>
      <c r="G5" s="42" t="s">
        <v>131</v>
      </c>
      <c r="H5" s="43"/>
      <c r="I5" s="44"/>
      <c r="J5" s="42" t="s">
        <v>273</v>
      </c>
      <c r="K5" s="45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</row>
    <row r="6" spans="1:252" ht="23.1" customHeight="1" x14ac:dyDescent="0.15">
      <c r="A6" s="46" t="s">
        <v>274</v>
      </c>
      <c r="B6" s="47"/>
      <c r="C6" s="48"/>
      <c r="D6" s="49" t="s">
        <v>30</v>
      </c>
      <c r="E6" s="50" t="s">
        <v>30</v>
      </c>
      <c r="F6" s="51"/>
      <c r="G6" s="49" t="s">
        <v>30</v>
      </c>
      <c r="H6" s="50" t="s">
        <v>30</v>
      </c>
      <c r="I6" s="52"/>
      <c r="J6" s="49" t="s">
        <v>30</v>
      </c>
      <c r="K6" s="53" t="s">
        <v>30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</row>
    <row r="7" spans="1:252" ht="23.1" customHeight="1" x14ac:dyDescent="0.15">
      <c r="A7" s="36"/>
      <c r="C7" s="48" t="s">
        <v>1</v>
      </c>
      <c r="D7" s="48" t="s">
        <v>38</v>
      </c>
      <c r="E7" s="50" t="s">
        <v>39</v>
      </c>
      <c r="F7" s="54" t="s">
        <v>1</v>
      </c>
      <c r="G7" s="48" t="s">
        <v>38</v>
      </c>
      <c r="H7" s="50" t="s">
        <v>39</v>
      </c>
      <c r="I7" s="55" t="s">
        <v>1</v>
      </c>
      <c r="J7" s="48" t="s">
        <v>38</v>
      </c>
      <c r="K7" s="53" t="s">
        <v>39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</row>
    <row r="8" spans="1:252" ht="23.1" customHeight="1" x14ac:dyDescent="0.15">
      <c r="A8" s="56"/>
      <c r="B8" s="57"/>
      <c r="C8" s="58" t="s">
        <v>2</v>
      </c>
      <c r="D8" s="58" t="s">
        <v>3</v>
      </c>
      <c r="E8" s="59" t="s">
        <v>4</v>
      </c>
      <c r="F8" s="60" t="s">
        <v>5</v>
      </c>
      <c r="G8" s="61" t="s">
        <v>6</v>
      </c>
      <c r="H8" s="61" t="s">
        <v>7</v>
      </c>
      <c r="I8" s="61" t="s">
        <v>8</v>
      </c>
      <c r="J8" s="61" t="s">
        <v>9</v>
      </c>
      <c r="K8" s="62" t="s">
        <v>10</v>
      </c>
      <c r="L8" s="63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</row>
    <row r="9" spans="1:252" ht="23.1" customHeight="1" x14ac:dyDescent="0.2">
      <c r="A9" s="64">
        <v>1</v>
      </c>
      <c r="B9" s="65" t="s">
        <v>11</v>
      </c>
      <c r="C9" s="66">
        <v>148023</v>
      </c>
      <c r="D9" s="66">
        <v>9446</v>
      </c>
      <c r="E9" s="67">
        <v>138577</v>
      </c>
      <c r="F9" s="68">
        <v>5481</v>
      </c>
      <c r="G9" s="69">
        <v>457</v>
      </c>
      <c r="H9" s="69">
        <v>5024</v>
      </c>
      <c r="I9" s="69">
        <v>153504</v>
      </c>
      <c r="J9" s="69">
        <v>9903</v>
      </c>
      <c r="K9" s="70">
        <v>143601</v>
      </c>
    </row>
    <row r="10" spans="1:252" ht="23.1" customHeight="1" x14ac:dyDescent="0.2">
      <c r="A10" s="71">
        <v>2</v>
      </c>
      <c r="B10" s="72" t="s">
        <v>12</v>
      </c>
      <c r="C10" s="73">
        <v>50250</v>
      </c>
      <c r="D10" s="73">
        <v>4728</v>
      </c>
      <c r="E10" s="74">
        <v>45522</v>
      </c>
      <c r="F10" s="75">
        <v>2167</v>
      </c>
      <c r="G10" s="76">
        <v>189</v>
      </c>
      <c r="H10" s="76">
        <v>1978</v>
      </c>
      <c r="I10" s="76">
        <v>52417</v>
      </c>
      <c r="J10" s="76">
        <v>4917</v>
      </c>
      <c r="K10" s="77">
        <v>47500</v>
      </c>
    </row>
    <row r="11" spans="1:252" ht="23.1" customHeight="1" x14ac:dyDescent="0.2">
      <c r="A11" s="71">
        <v>3</v>
      </c>
      <c r="B11" s="72" t="s">
        <v>13</v>
      </c>
      <c r="C11" s="73">
        <v>57132</v>
      </c>
      <c r="D11" s="73">
        <v>7309</v>
      </c>
      <c r="E11" s="74">
        <v>49823</v>
      </c>
      <c r="F11" s="75">
        <v>2029</v>
      </c>
      <c r="G11" s="76">
        <v>257</v>
      </c>
      <c r="H11" s="76">
        <v>1772</v>
      </c>
      <c r="I11" s="76">
        <v>59161</v>
      </c>
      <c r="J11" s="76">
        <v>7566</v>
      </c>
      <c r="K11" s="77">
        <v>51595</v>
      </c>
    </row>
    <row r="12" spans="1:252" ht="23.1" customHeight="1" x14ac:dyDescent="0.2">
      <c r="A12" s="71">
        <v>4</v>
      </c>
      <c r="B12" s="72" t="s">
        <v>14</v>
      </c>
      <c r="C12" s="73">
        <v>43499</v>
      </c>
      <c r="D12" s="73">
        <v>5607</v>
      </c>
      <c r="E12" s="74">
        <v>37892</v>
      </c>
      <c r="F12" s="75">
        <v>1847</v>
      </c>
      <c r="G12" s="76">
        <v>214</v>
      </c>
      <c r="H12" s="76">
        <v>1633</v>
      </c>
      <c r="I12" s="76">
        <v>45346</v>
      </c>
      <c r="J12" s="76">
        <v>5821</v>
      </c>
      <c r="K12" s="77">
        <v>39525</v>
      </c>
    </row>
    <row r="13" spans="1:252" ht="23.1" customHeight="1" x14ac:dyDescent="0.2">
      <c r="A13" s="71">
        <v>5</v>
      </c>
      <c r="B13" s="72" t="s">
        <v>15</v>
      </c>
      <c r="C13" s="73">
        <v>34959</v>
      </c>
      <c r="D13" s="73">
        <v>4533</v>
      </c>
      <c r="E13" s="74">
        <v>30426</v>
      </c>
      <c r="F13" s="75">
        <v>1610</v>
      </c>
      <c r="G13" s="76">
        <v>235</v>
      </c>
      <c r="H13" s="76">
        <v>1375</v>
      </c>
      <c r="I13" s="76">
        <v>36569</v>
      </c>
      <c r="J13" s="76">
        <v>4768</v>
      </c>
      <c r="K13" s="77">
        <v>31801</v>
      </c>
    </row>
    <row r="14" spans="1:252" ht="23.1" customHeight="1" x14ac:dyDescent="0.2">
      <c r="A14" s="71">
        <v>6</v>
      </c>
      <c r="B14" s="72" t="s">
        <v>16</v>
      </c>
      <c r="C14" s="73">
        <v>46247</v>
      </c>
      <c r="D14" s="73">
        <v>11791</v>
      </c>
      <c r="E14" s="74">
        <v>34456</v>
      </c>
      <c r="F14" s="75">
        <v>2134</v>
      </c>
      <c r="G14" s="76">
        <v>502</v>
      </c>
      <c r="H14" s="76">
        <v>1632</v>
      </c>
      <c r="I14" s="76">
        <v>48381</v>
      </c>
      <c r="J14" s="76">
        <v>12293</v>
      </c>
      <c r="K14" s="77">
        <v>36088</v>
      </c>
    </row>
    <row r="15" spans="1:252" ht="23.1" customHeight="1" x14ac:dyDescent="0.2">
      <c r="A15" s="71">
        <v>7</v>
      </c>
      <c r="B15" s="72" t="s">
        <v>17</v>
      </c>
      <c r="C15" s="73">
        <v>51493</v>
      </c>
      <c r="D15" s="73">
        <v>3780</v>
      </c>
      <c r="E15" s="74">
        <v>47713</v>
      </c>
      <c r="F15" s="75">
        <v>2005</v>
      </c>
      <c r="G15" s="76">
        <v>176</v>
      </c>
      <c r="H15" s="76">
        <v>1829</v>
      </c>
      <c r="I15" s="76">
        <v>53498</v>
      </c>
      <c r="J15" s="76">
        <v>3956</v>
      </c>
      <c r="K15" s="77">
        <v>49542</v>
      </c>
    </row>
    <row r="16" spans="1:252" ht="23.1" customHeight="1" x14ac:dyDescent="0.2">
      <c r="A16" s="71">
        <v>8</v>
      </c>
      <c r="B16" s="72" t="s">
        <v>18</v>
      </c>
      <c r="C16" s="73">
        <v>26424</v>
      </c>
      <c r="D16" s="73">
        <v>2790</v>
      </c>
      <c r="E16" s="74">
        <v>23634</v>
      </c>
      <c r="F16" s="75">
        <v>883</v>
      </c>
      <c r="G16" s="76">
        <v>75</v>
      </c>
      <c r="H16" s="76">
        <v>808</v>
      </c>
      <c r="I16" s="76">
        <v>27307</v>
      </c>
      <c r="J16" s="76">
        <v>2865</v>
      </c>
      <c r="K16" s="77">
        <v>24442</v>
      </c>
    </row>
    <row r="17" spans="1:11" ht="23.1" customHeight="1" x14ac:dyDescent="0.2">
      <c r="A17" s="71">
        <v>9</v>
      </c>
      <c r="B17" s="72" t="s">
        <v>19</v>
      </c>
      <c r="C17" s="73">
        <v>27858</v>
      </c>
      <c r="D17" s="73">
        <v>5603</v>
      </c>
      <c r="E17" s="74">
        <v>22255</v>
      </c>
      <c r="F17" s="75">
        <v>1194</v>
      </c>
      <c r="G17" s="76">
        <v>239</v>
      </c>
      <c r="H17" s="76">
        <v>955</v>
      </c>
      <c r="I17" s="76">
        <v>29052</v>
      </c>
      <c r="J17" s="76">
        <v>5842</v>
      </c>
      <c r="K17" s="77">
        <v>23210</v>
      </c>
    </row>
    <row r="18" spans="1:11" ht="23.1" customHeight="1" x14ac:dyDescent="0.2">
      <c r="A18" s="71">
        <v>10</v>
      </c>
      <c r="B18" s="72" t="s">
        <v>20</v>
      </c>
      <c r="C18" s="73">
        <v>14866</v>
      </c>
      <c r="D18" s="73">
        <v>3386</v>
      </c>
      <c r="E18" s="74">
        <v>11480</v>
      </c>
      <c r="F18" s="75">
        <v>686</v>
      </c>
      <c r="G18" s="76">
        <v>156</v>
      </c>
      <c r="H18" s="76">
        <v>530</v>
      </c>
      <c r="I18" s="76">
        <v>15552</v>
      </c>
      <c r="J18" s="76">
        <v>3542</v>
      </c>
      <c r="K18" s="77">
        <v>12010</v>
      </c>
    </row>
    <row r="19" spans="1:11" ht="23.1" customHeight="1" x14ac:dyDescent="0.2">
      <c r="A19" s="78">
        <v>11</v>
      </c>
      <c r="B19" s="79" t="s">
        <v>104</v>
      </c>
      <c r="C19" s="80">
        <v>83649</v>
      </c>
      <c r="D19" s="80">
        <v>41015</v>
      </c>
      <c r="E19" s="81">
        <v>42634</v>
      </c>
      <c r="F19" s="82">
        <v>3715</v>
      </c>
      <c r="G19" s="83">
        <v>1539</v>
      </c>
      <c r="H19" s="83">
        <v>2176</v>
      </c>
      <c r="I19" s="83">
        <v>87364</v>
      </c>
      <c r="J19" s="83">
        <v>42554</v>
      </c>
      <c r="K19" s="84">
        <v>44810</v>
      </c>
    </row>
    <row r="20" spans="1:11" ht="23.1" customHeight="1" x14ac:dyDescent="0.2">
      <c r="A20" s="78">
        <v>12</v>
      </c>
      <c r="B20" s="79" t="s">
        <v>103</v>
      </c>
      <c r="C20" s="80">
        <v>15069</v>
      </c>
      <c r="D20" s="80">
        <v>1483</v>
      </c>
      <c r="E20" s="81">
        <v>13586</v>
      </c>
      <c r="F20" s="82">
        <v>613</v>
      </c>
      <c r="G20" s="83">
        <v>92</v>
      </c>
      <c r="H20" s="83">
        <v>521</v>
      </c>
      <c r="I20" s="83">
        <v>15682</v>
      </c>
      <c r="J20" s="83">
        <v>1575</v>
      </c>
      <c r="K20" s="84">
        <v>14107</v>
      </c>
    </row>
    <row r="21" spans="1:11" ht="23.1" customHeight="1" x14ac:dyDescent="0.2">
      <c r="A21" s="78">
        <v>13</v>
      </c>
      <c r="B21" s="79" t="s">
        <v>105</v>
      </c>
      <c r="C21" s="80">
        <v>12846</v>
      </c>
      <c r="D21" s="80">
        <v>4243</v>
      </c>
      <c r="E21" s="81">
        <v>8603</v>
      </c>
      <c r="F21" s="82">
        <v>550</v>
      </c>
      <c r="G21" s="83">
        <v>190</v>
      </c>
      <c r="H21" s="83">
        <v>360</v>
      </c>
      <c r="I21" s="83">
        <v>13396</v>
      </c>
      <c r="J21" s="83">
        <v>4433</v>
      </c>
      <c r="K21" s="84">
        <v>8963</v>
      </c>
    </row>
    <row r="22" spans="1:11" ht="23.1" customHeight="1" x14ac:dyDescent="0.2">
      <c r="A22" s="85">
        <v>14</v>
      </c>
      <c r="B22" s="86" t="s">
        <v>106</v>
      </c>
      <c r="C22" s="87">
        <v>18568</v>
      </c>
      <c r="D22" s="87">
        <v>1569</v>
      </c>
      <c r="E22" s="88">
        <v>16999</v>
      </c>
      <c r="F22" s="89">
        <v>630</v>
      </c>
      <c r="G22" s="90">
        <v>62</v>
      </c>
      <c r="H22" s="90">
        <v>568</v>
      </c>
      <c r="I22" s="90">
        <v>19198</v>
      </c>
      <c r="J22" s="90">
        <v>1631</v>
      </c>
      <c r="K22" s="91">
        <v>17567</v>
      </c>
    </row>
    <row r="23" spans="1:11" ht="23.1" customHeight="1" x14ac:dyDescent="0.2">
      <c r="A23" s="92"/>
      <c r="B23" s="93" t="s">
        <v>134</v>
      </c>
      <c r="C23" s="1">
        <f>SUM(C9:C22)</f>
        <v>630883</v>
      </c>
      <c r="D23" s="1">
        <f t="shared" ref="D23:K23" si="0">SUM(D9:D22)</f>
        <v>107283</v>
      </c>
      <c r="E23" s="1">
        <f t="shared" si="0"/>
        <v>523600</v>
      </c>
      <c r="F23" s="1">
        <f t="shared" si="0"/>
        <v>25544</v>
      </c>
      <c r="G23" s="1">
        <f t="shared" si="0"/>
        <v>4383</v>
      </c>
      <c r="H23" s="1">
        <f t="shared" si="0"/>
        <v>21161</v>
      </c>
      <c r="I23" s="1">
        <f t="shared" si="0"/>
        <v>656427</v>
      </c>
      <c r="J23" s="1">
        <f t="shared" si="0"/>
        <v>111666</v>
      </c>
      <c r="K23" s="1">
        <f t="shared" si="0"/>
        <v>544761</v>
      </c>
    </row>
    <row r="24" spans="1:11" ht="23.1" customHeight="1" x14ac:dyDescent="0.2">
      <c r="A24" s="64">
        <v>15</v>
      </c>
      <c r="B24" s="65" t="s">
        <v>21</v>
      </c>
      <c r="C24" s="66">
        <v>10054</v>
      </c>
      <c r="D24" s="66">
        <v>1042</v>
      </c>
      <c r="E24" s="67">
        <v>9012</v>
      </c>
      <c r="F24" s="68">
        <v>363</v>
      </c>
      <c r="G24" s="69">
        <v>39</v>
      </c>
      <c r="H24" s="69">
        <v>324</v>
      </c>
      <c r="I24" s="69">
        <v>10417</v>
      </c>
      <c r="J24" s="69">
        <v>1081</v>
      </c>
      <c r="K24" s="70">
        <v>9336</v>
      </c>
    </row>
    <row r="25" spans="1:11" ht="23.1" customHeight="1" x14ac:dyDescent="0.2">
      <c r="A25" s="71">
        <v>16</v>
      </c>
      <c r="B25" s="72" t="s">
        <v>22</v>
      </c>
      <c r="C25" s="73">
        <v>8926</v>
      </c>
      <c r="D25" s="73">
        <v>1941</v>
      </c>
      <c r="E25" s="74">
        <v>6985</v>
      </c>
      <c r="F25" s="75">
        <v>329</v>
      </c>
      <c r="G25" s="76">
        <v>94</v>
      </c>
      <c r="H25" s="76">
        <v>235</v>
      </c>
      <c r="I25" s="76">
        <v>9255</v>
      </c>
      <c r="J25" s="76">
        <v>2035</v>
      </c>
      <c r="K25" s="77">
        <v>7220</v>
      </c>
    </row>
    <row r="26" spans="1:11" ht="23.1" customHeight="1" x14ac:dyDescent="0.2">
      <c r="A26" s="71">
        <v>17</v>
      </c>
      <c r="B26" s="72" t="s">
        <v>23</v>
      </c>
      <c r="C26" s="73">
        <v>7479</v>
      </c>
      <c r="D26" s="73">
        <v>2825</v>
      </c>
      <c r="E26" s="74">
        <v>4654</v>
      </c>
      <c r="F26" s="75">
        <v>258</v>
      </c>
      <c r="G26" s="76">
        <v>101</v>
      </c>
      <c r="H26" s="76">
        <v>157</v>
      </c>
      <c r="I26" s="76">
        <v>7737</v>
      </c>
      <c r="J26" s="76">
        <v>2926</v>
      </c>
      <c r="K26" s="77">
        <v>4811</v>
      </c>
    </row>
    <row r="27" spans="1:11" ht="23.1" customHeight="1" x14ac:dyDescent="0.2">
      <c r="A27" s="71">
        <v>18</v>
      </c>
      <c r="B27" s="72" t="s">
        <v>24</v>
      </c>
      <c r="C27" s="73">
        <v>5476</v>
      </c>
      <c r="D27" s="73">
        <v>1474</v>
      </c>
      <c r="E27" s="74">
        <v>4002</v>
      </c>
      <c r="F27" s="75">
        <v>240</v>
      </c>
      <c r="G27" s="76">
        <v>95</v>
      </c>
      <c r="H27" s="76">
        <v>145</v>
      </c>
      <c r="I27" s="76">
        <v>5716</v>
      </c>
      <c r="J27" s="76">
        <v>1569</v>
      </c>
      <c r="K27" s="77">
        <v>4147</v>
      </c>
    </row>
    <row r="28" spans="1:11" ht="23.1" customHeight="1" x14ac:dyDescent="0.2">
      <c r="A28" s="71">
        <v>19</v>
      </c>
      <c r="B28" s="72" t="s">
        <v>25</v>
      </c>
      <c r="C28" s="73">
        <v>7047</v>
      </c>
      <c r="D28" s="73">
        <v>1716</v>
      </c>
      <c r="E28" s="74">
        <v>5331</v>
      </c>
      <c r="F28" s="75">
        <v>303</v>
      </c>
      <c r="G28" s="76">
        <v>71</v>
      </c>
      <c r="H28" s="76">
        <v>232</v>
      </c>
      <c r="I28" s="76">
        <v>7350</v>
      </c>
      <c r="J28" s="76">
        <v>1787</v>
      </c>
      <c r="K28" s="77">
        <v>5563</v>
      </c>
    </row>
    <row r="29" spans="1:11" ht="23.1" customHeight="1" x14ac:dyDescent="0.2">
      <c r="A29" s="71">
        <v>20</v>
      </c>
      <c r="B29" s="72" t="s">
        <v>26</v>
      </c>
      <c r="C29" s="73">
        <v>14856</v>
      </c>
      <c r="D29" s="73">
        <v>1822</v>
      </c>
      <c r="E29" s="74">
        <v>13034</v>
      </c>
      <c r="F29" s="75">
        <v>558</v>
      </c>
      <c r="G29" s="76">
        <v>61</v>
      </c>
      <c r="H29" s="76">
        <v>497</v>
      </c>
      <c r="I29" s="76">
        <v>15414</v>
      </c>
      <c r="J29" s="76">
        <v>1883</v>
      </c>
      <c r="K29" s="77">
        <v>13531</v>
      </c>
    </row>
    <row r="30" spans="1:11" ht="23.1" customHeight="1" x14ac:dyDescent="0.2">
      <c r="A30" s="71">
        <v>21</v>
      </c>
      <c r="B30" s="72" t="s">
        <v>27</v>
      </c>
      <c r="C30" s="73">
        <v>10023</v>
      </c>
      <c r="D30" s="73">
        <v>1008</v>
      </c>
      <c r="E30" s="74">
        <v>9015</v>
      </c>
      <c r="F30" s="75">
        <v>264</v>
      </c>
      <c r="G30" s="76">
        <v>25</v>
      </c>
      <c r="H30" s="76">
        <v>239</v>
      </c>
      <c r="I30" s="76">
        <v>10287</v>
      </c>
      <c r="J30" s="76">
        <v>1033</v>
      </c>
      <c r="K30" s="77">
        <v>9254</v>
      </c>
    </row>
    <row r="31" spans="1:11" ht="23.1" customHeight="1" x14ac:dyDescent="0.2">
      <c r="A31" s="71">
        <v>22</v>
      </c>
      <c r="B31" s="72" t="s">
        <v>28</v>
      </c>
      <c r="C31" s="73">
        <v>6951</v>
      </c>
      <c r="D31" s="73">
        <v>2573</v>
      </c>
      <c r="E31" s="74">
        <v>4378</v>
      </c>
      <c r="F31" s="75">
        <v>314</v>
      </c>
      <c r="G31" s="76">
        <v>115</v>
      </c>
      <c r="H31" s="76">
        <v>199</v>
      </c>
      <c r="I31" s="76">
        <v>7265</v>
      </c>
      <c r="J31" s="76">
        <v>2688</v>
      </c>
      <c r="K31" s="77">
        <v>4577</v>
      </c>
    </row>
    <row r="32" spans="1:11" ht="23.1" customHeight="1" x14ac:dyDescent="0.2">
      <c r="A32" s="71">
        <v>23</v>
      </c>
      <c r="B32" s="72" t="s">
        <v>29</v>
      </c>
      <c r="C32" s="73">
        <v>9257</v>
      </c>
      <c r="D32" s="73">
        <v>1068</v>
      </c>
      <c r="E32" s="74">
        <v>8189</v>
      </c>
      <c r="F32" s="75">
        <v>282</v>
      </c>
      <c r="G32" s="76">
        <v>66</v>
      </c>
      <c r="H32" s="76">
        <v>216</v>
      </c>
      <c r="I32" s="76">
        <v>9539</v>
      </c>
      <c r="J32" s="76">
        <v>1134</v>
      </c>
      <c r="K32" s="77">
        <v>8405</v>
      </c>
    </row>
    <row r="33" spans="1:11" ht="23.1" customHeight="1" x14ac:dyDescent="0.2">
      <c r="A33" s="71">
        <v>24</v>
      </c>
      <c r="B33" s="72" t="s">
        <v>107</v>
      </c>
      <c r="C33" s="73">
        <v>78964</v>
      </c>
      <c r="D33" s="73">
        <v>50868</v>
      </c>
      <c r="E33" s="74">
        <v>28096</v>
      </c>
      <c r="F33" s="75">
        <v>4777</v>
      </c>
      <c r="G33" s="76">
        <v>2130</v>
      </c>
      <c r="H33" s="76">
        <v>2647</v>
      </c>
      <c r="I33" s="76">
        <v>83741</v>
      </c>
      <c r="J33" s="76">
        <v>52998</v>
      </c>
      <c r="K33" s="77">
        <v>30743</v>
      </c>
    </row>
    <row r="34" spans="1:11" ht="23.1" customHeight="1" x14ac:dyDescent="0.2">
      <c r="A34" s="71">
        <v>25</v>
      </c>
      <c r="B34" s="86" t="s">
        <v>108</v>
      </c>
      <c r="C34" s="87">
        <v>7519</v>
      </c>
      <c r="D34" s="87">
        <v>2105</v>
      </c>
      <c r="E34" s="88">
        <v>5414</v>
      </c>
      <c r="F34" s="89">
        <v>265</v>
      </c>
      <c r="G34" s="90">
        <v>56</v>
      </c>
      <c r="H34" s="90">
        <v>209</v>
      </c>
      <c r="I34" s="90">
        <v>7784</v>
      </c>
      <c r="J34" s="90">
        <v>2161</v>
      </c>
      <c r="K34" s="91">
        <v>5623</v>
      </c>
    </row>
    <row r="35" spans="1:11" ht="23.1" customHeight="1" x14ac:dyDescent="0.2">
      <c r="A35" s="94"/>
      <c r="B35" s="93" t="s">
        <v>144</v>
      </c>
      <c r="C35" s="1">
        <f>SUM(C24:C34)</f>
        <v>166552</v>
      </c>
      <c r="D35" s="1">
        <f t="shared" ref="D35:K35" si="1">SUM(D24:D34)</f>
        <v>68442</v>
      </c>
      <c r="E35" s="1">
        <f t="shared" si="1"/>
        <v>98110</v>
      </c>
      <c r="F35" s="1">
        <f t="shared" si="1"/>
        <v>7953</v>
      </c>
      <c r="G35" s="1">
        <f t="shared" si="1"/>
        <v>2853</v>
      </c>
      <c r="H35" s="1">
        <f t="shared" si="1"/>
        <v>5100</v>
      </c>
      <c r="I35" s="1">
        <f t="shared" si="1"/>
        <v>174505</v>
      </c>
      <c r="J35" s="1">
        <f t="shared" si="1"/>
        <v>71295</v>
      </c>
      <c r="K35" s="1">
        <f t="shared" si="1"/>
        <v>103210</v>
      </c>
    </row>
    <row r="36" spans="1:11" ht="23.1" customHeight="1" thickBot="1" x14ac:dyDescent="0.25">
      <c r="A36" s="95"/>
      <c r="B36" s="96" t="s">
        <v>145</v>
      </c>
      <c r="C36" s="2">
        <f>SUM(C23,C35)</f>
        <v>797435</v>
      </c>
      <c r="D36" s="2">
        <f t="shared" ref="D36:K36" si="2">SUM(D23,D35)</f>
        <v>175725</v>
      </c>
      <c r="E36" s="2">
        <f t="shared" si="2"/>
        <v>621710</v>
      </c>
      <c r="F36" s="2">
        <f t="shared" si="2"/>
        <v>33497</v>
      </c>
      <c r="G36" s="2">
        <f t="shared" si="2"/>
        <v>7236</v>
      </c>
      <c r="H36" s="2">
        <f t="shared" si="2"/>
        <v>26261</v>
      </c>
      <c r="I36" s="2">
        <f t="shared" si="2"/>
        <v>830932</v>
      </c>
      <c r="J36" s="2">
        <f t="shared" si="2"/>
        <v>182961</v>
      </c>
      <c r="K36" s="2">
        <f t="shared" si="2"/>
        <v>647971</v>
      </c>
    </row>
    <row r="38" spans="1:11" ht="23.1" customHeight="1" x14ac:dyDescent="0.15">
      <c r="B38" s="14" t="s">
        <v>385</v>
      </c>
      <c r="C38" s="18">
        <v>795028</v>
      </c>
      <c r="D38" s="18">
        <v>176126</v>
      </c>
      <c r="E38" s="18">
        <v>618902</v>
      </c>
      <c r="F38" s="18">
        <v>32861</v>
      </c>
      <c r="G38" s="18">
        <v>7166</v>
      </c>
      <c r="H38" s="18">
        <v>25695</v>
      </c>
      <c r="I38" s="18">
        <v>827889</v>
      </c>
      <c r="J38" s="18">
        <v>183292</v>
      </c>
      <c r="K38" s="18">
        <v>644597</v>
      </c>
    </row>
    <row r="39" spans="1:11" s="98" customFormat="1" ht="23.1" customHeight="1" x14ac:dyDescent="0.15">
      <c r="A39" s="97"/>
      <c r="B39" s="97" t="s">
        <v>386</v>
      </c>
      <c r="C39" s="98">
        <f t="shared" ref="C39:K39" si="3">ROUND(C36/C38*100,2)</f>
        <v>100.3</v>
      </c>
      <c r="D39" s="98">
        <f t="shared" si="3"/>
        <v>99.77</v>
      </c>
      <c r="E39" s="98">
        <f t="shared" si="3"/>
        <v>100.45</v>
      </c>
      <c r="F39" s="98">
        <f t="shared" si="3"/>
        <v>101.94</v>
      </c>
      <c r="G39" s="98">
        <f t="shared" si="3"/>
        <v>100.98</v>
      </c>
      <c r="H39" s="98">
        <f t="shared" si="3"/>
        <v>102.2</v>
      </c>
      <c r="I39" s="98">
        <f t="shared" si="3"/>
        <v>100.37</v>
      </c>
      <c r="J39" s="98">
        <f t="shared" si="3"/>
        <v>99.82</v>
      </c>
      <c r="K39" s="98">
        <f t="shared" si="3"/>
        <v>100.52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BreakPreview" zoomScale="70" zoomScaleNormal="50" zoomScaleSheetLayoutView="70" workbookViewId="0">
      <pane xSplit="2" ySplit="8" topLeftCell="D25" activePane="bottomRight" state="frozen"/>
      <selection activeCell="C3" sqref="C3"/>
      <selection pane="topRight" activeCell="C3" sqref="C3"/>
      <selection pane="bottomLeft" activeCell="C3" sqref="C3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217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0" customFormat="1" ht="23.1" customHeight="1" x14ac:dyDescent="0.15">
      <c r="A8" s="132"/>
      <c r="B8" s="133"/>
      <c r="C8" s="134" t="s">
        <v>313</v>
      </c>
      <c r="D8" s="134" t="s">
        <v>314</v>
      </c>
      <c r="E8" s="134" t="s">
        <v>315</v>
      </c>
      <c r="F8" s="134" t="s">
        <v>316</v>
      </c>
      <c r="G8" s="134" t="s">
        <v>317</v>
      </c>
      <c r="H8" s="134" t="s">
        <v>318</v>
      </c>
      <c r="I8" s="134" t="s">
        <v>319</v>
      </c>
      <c r="J8" s="134" t="s">
        <v>320</v>
      </c>
      <c r="K8" s="134" t="s">
        <v>321</v>
      </c>
      <c r="L8" s="134" t="s">
        <v>322</v>
      </c>
      <c r="M8" s="136"/>
    </row>
    <row r="9" spans="1:13" s="18" customFormat="1" ht="23.1" customHeight="1" x14ac:dyDescent="0.2">
      <c r="A9" s="64">
        <v>1</v>
      </c>
      <c r="B9" s="65" t="s">
        <v>156</v>
      </c>
      <c r="C9" s="146"/>
      <c r="D9" s="123">
        <v>24045729</v>
      </c>
      <c r="E9" s="123">
        <v>1207</v>
      </c>
      <c r="F9" s="123">
        <v>24044522</v>
      </c>
      <c r="G9" s="123">
        <v>700741354</v>
      </c>
      <c r="H9" s="123">
        <v>19023</v>
      </c>
      <c r="I9" s="123">
        <v>700722331</v>
      </c>
      <c r="J9" s="124">
        <v>481487500</v>
      </c>
      <c r="K9" s="124">
        <v>13228</v>
      </c>
      <c r="L9" s="124">
        <v>481474272</v>
      </c>
      <c r="M9" s="3">
        <f>ROUND(G9*1000/D9,0)</f>
        <v>29142</v>
      </c>
    </row>
    <row r="10" spans="1:13" s="18" customFormat="1" ht="23.1" customHeight="1" x14ac:dyDescent="0.2">
      <c r="A10" s="71">
        <v>2</v>
      </c>
      <c r="B10" s="72" t="s">
        <v>157</v>
      </c>
      <c r="C10" s="147"/>
      <c r="D10" s="125">
        <v>9852554</v>
      </c>
      <c r="E10" s="125">
        <v>3441</v>
      </c>
      <c r="F10" s="125">
        <v>9849113</v>
      </c>
      <c r="G10" s="125">
        <v>155120606</v>
      </c>
      <c r="H10" s="125">
        <v>27006</v>
      </c>
      <c r="I10" s="125">
        <v>155093600</v>
      </c>
      <c r="J10" s="126">
        <v>108532674</v>
      </c>
      <c r="K10" s="126">
        <v>18904</v>
      </c>
      <c r="L10" s="126">
        <v>108513770</v>
      </c>
      <c r="M10" s="4">
        <f>ROUND(G10*1000/D10,0)</f>
        <v>15744</v>
      </c>
    </row>
    <row r="11" spans="1:13" s="18" customFormat="1" ht="23.1" customHeight="1" x14ac:dyDescent="0.2">
      <c r="A11" s="71">
        <v>3</v>
      </c>
      <c r="B11" s="72" t="s">
        <v>158</v>
      </c>
      <c r="C11" s="147"/>
      <c r="D11" s="125">
        <v>12237255</v>
      </c>
      <c r="E11" s="125">
        <v>2660</v>
      </c>
      <c r="F11" s="125">
        <v>12234595</v>
      </c>
      <c r="G11" s="125">
        <v>132682639</v>
      </c>
      <c r="H11" s="125">
        <v>17087</v>
      </c>
      <c r="I11" s="125">
        <v>132665552</v>
      </c>
      <c r="J11" s="126">
        <v>92095224</v>
      </c>
      <c r="K11" s="126">
        <v>11747</v>
      </c>
      <c r="L11" s="126">
        <v>92083477</v>
      </c>
      <c r="M11" s="4">
        <f t="shared" ref="M11:M21" si="0">ROUND(G11*1000/D11,0)</f>
        <v>10843</v>
      </c>
    </row>
    <row r="12" spans="1:13" s="18" customFormat="1" ht="23.1" customHeight="1" x14ac:dyDescent="0.2">
      <c r="A12" s="71">
        <v>4</v>
      </c>
      <c r="B12" s="72" t="s">
        <v>159</v>
      </c>
      <c r="C12" s="147"/>
      <c r="D12" s="125">
        <v>9783224</v>
      </c>
      <c r="E12" s="125">
        <v>6830</v>
      </c>
      <c r="F12" s="125">
        <v>9776394</v>
      </c>
      <c r="G12" s="125">
        <v>136322929</v>
      </c>
      <c r="H12" s="125">
        <v>23981</v>
      </c>
      <c r="I12" s="125">
        <v>136298948</v>
      </c>
      <c r="J12" s="126">
        <v>95162115</v>
      </c>
      <c r="K12" s="126">
        <v>16640</v>
      </c>
      <c r="L12" s="126">
        <v>95145475</v>
      </c>
      <c r="M12" s="4">
        <f t="shared" si="0"/>
        <v>13934</v>
      </c>
    </row>
    <row r="13" spans="1:13" s="18" customFormat="1" ht="23.1" customHeight="1" x14ac:dyDescent="0.2">
      <c r="A13" s="71">
        <v>5</v>
      </c>
      <c r="B13" s="72" t="s">
        <v>160</v>
      </c>
      <c r="C13" s="147"/>
      <c r="D13" s="125">
        <v>8724369</v>
      </c>
      <c r="E13" s="125">
        <v>4463</v>
      </c>
      <c r="F13" s="125">
        <v>8719906</v>
      </c>
      <c r="G13" s="125">
        <v>107538618</v>
      </c>
      <c r="H13" s="125">
        <v>18467</v>
      </c>
      <c r="I13" s="125">
        <v>107520151</v>
      </c>
      <c r="J13" s="126">
        <v>75109869</v>
      </c>
      <c r="K13" s="126">
        <v>12663</v>
      </c>
      <c r="L13" s="126">
        <v>75097206</v>
      </c>
      <c r="M13" s="4">
        <f t="shared" si="0"/>
        <v>12326</v>
      </c>
    </row>
    <row r="14" spans="1:13" s="18" customFormat="1" ht="23.1" customHeight="1" x14ac:dyDescent="0.2">
      <c r="A14" s="71">
        <v>6</v>
      </c>
      <c r="B14" s="72" t="s">
        <v>161</v>
      </c>
      <c r="C14" s="147"/>
      <c r="D14" s="125">
        <v>7768736</v>
      </c>
      <c r="E14" s="125">
        <v>13231</v>
      </c>
      <c r="F14" s="125">
        <v>7755505</v>
      </c>
      <c r="G14" s="125">
        <v>70339318</v>
      </c>
      <c r="H14" s="125">
        <v>39947</v>
      </c>
      <c r="I14" s="125">
        <v>70299371</v>
      </c>
      <c r="J14" s="126">
        <v>49196947</v>
      </c>
      <c r="K14" s="126">
        <v>27866</v>
      </c>
      <c r="L14" s="126">
        <v>49169081</v>
      </c>
      <c r="M14" s="4">
        <f t="shared" si="0"/>
        <v>9054</v>
      </c>
    </row>
    <row r="15" spans="1:13" s="18" customFormat="1" ht="23.1" customHeight="1" x14ac:dyDescent="0.2">
      <c r="A15" s="71">
        <v>7</v>
      </c>
      <c r="B15" s="72" t="s">
        <v>162</v>
      </c>
      <c r="C15" s="147"/>
      <c r="D15" s="125">
        <v>9913566</v>
      </c>
      <c r="E15" s="125">
        <v>1032</v>
      </c>
      <c r="F15" s="125">
        <v>9912534</v>
      </c>
      <c r="G15" s="125">
        <v>177167152</v>
      </c>
      <c r="H15" s="125">
        <v>4847</v>
      </c>
      <c r="I15" s="125">
        <v>177162305</v>
      </c>
      <c r="J15" s="126">
        <v>122963004</v>
      </c>
      <c r="K15" s="126">
        <v>3197</v>
      </c>
      <c r="L15" s="126">
        <v>122959807</v>
      </c>
      <c r="M15" s="4">
        <f t="shared" si="0"/>
        <v>17871</v>
      </c>
    </row>
    <row r="16" spans="1:13" s="18" customFormat="1" ht="23.1" customHeight="1" x14ac:dyDescent="0.2">
      <c r="A16" s="71">
        <v>8</v>
      </c>
      <c r="B16" s="72" t="s">
        <v>163</v>
      </c>
      <c r="C16" s="147"/>
      <c r="D16" s="125">
        <v>7121182</v>
      </c>
      <c r="E16" s="125">
        <v>722</v>
      </c>
      <c r="F16" s="125">
        <v>7120460</v>
      </c>
      <c r="G16" s="125">
        <v>87500169</v>
      </c>
      <c r="H16" s="125">
        <v>2404</v>
      </c>
      <c r="I16" s="125">
        <v>87497765</v>
      </c>
      <c r="J16" s="126">
        <v>60833871</v>
      </c>
      <c r="K16" s="126">
        <v>1609</v>
      </c>
      <c r="L16" s="126">
        <v>60832262</v>
      </c>
      <c r="M16" s="4">
        <f t="shared" si="0"/>
        <v>12287</v>
      </c>
    </row>
    <row r="17" spans="1:14" s="18" customFormat="1" ht="23.1" customHeight="1" x14ac:dyDescent="0.2">
      <c r="A17" s="71">
        <v>9</v>
      </c>
      <c r="B17" s="72" t="s">
        <v>164</v>
      </c>
      <c r="C17" s="147"/>
      <c r="D17" s="125">
        <v>7243197</v>
      </c>
      <c r="E17" s="125">
        <v>3362</v>
      </c>
      <c r="F17" s="125">
        <v>7239835</v>
      </c>
      <c r="G17" s="125">
        <v>53825552</v>
      </c>
      <c r="H17" s="125">
        <v>8622</v>
      </c>
      <c r="I17" s="125">
        <v>53816930</v>
      </c>
      <c r="J17" s="126">
        <v>37545054</v>
      </c>
      <c r="K17" s="126">
        <v>5867</v>
      </c>
      <c r="L17" s="126">
        <v>37539187</v>
      </c>
      <c r="M17" s="4">
        <f t="shared" si="0"/>
        <v>7431</v>
      </c>
    </row>
    <row r="18" spans="1:14" s="18" customFormat="1" ht="23.1" customHeight="1" x14ac:dyDescent="0.2">
      <c r="A18" s="71">
        <v>10</v>
      </c>
      <c r="B18" s="72" t="s">
        <v>165</v>
      </c>
      <c r="C18" s="147"/>
      <c r="D18" s="125">
        <v>2932431</v>
      </c>
      <c r="E18" s="125">
        <v>2740</v>
      </c>
      <c r="F18" s="125">
        <v>2929691</v>
      </c>
      <c r="G18" s="125">
        <v>24776052</v>
      </c>
      <c r="H18" s="125">
        <v>6338</v>
      </c>
      <c r="I18" s="125">
        <v>24769714</v>
      </c>
      <c r="J18" s="126">
        <v>17338539</v>
      </c>
      <c r="K18" s="126">
        <v>4093</v>
      </c>
      <c r="L18" s="126">
        <v>17334446</v>
      </c>
      <c r="M18" s="4">
        <f t="shared" si="0"/>
        <v>8449</v>
      </c>
    </row>
    <row r="19" spans="1:14" s="18" customFormat="1" ht="23.1" customHeight="1" x14ac:dyDescent="0.2">
      <c r="A19" s="78">
        <v>11</v>
      </c>
      <c r="B19" s="79" t="s">
        <v>104</v>
      </c>
      <c r="C19" s="148"/>
      <c r="D19" s="127">
        <v>12942676</v>
      </c>
      <c r="E19" s="127">
        <v>10839</v>
      </c>
      <c r="F19" s="127">
        <v>12931837</v>
      </c>
      <c r="G19" s="127">
        <v>123828086</v>
      </c>
      <c r="H19" s="127">
        <v>28517</v>
      </c>
      <c r="I19" s="127">
        <v>123799569</v>
      </c>
      <c r="J19" s="128">
        <v>86316275</v>
      </c>
      <c r="K19" s="128">
        <v>19870</v>
      </c>
      <c r="L19" s="128">
        <v>86296405</v>
      </c>
      <c r="M19" s="4">
        <f t="shared" si="0"/>
        <v>9567</v>
      </c>
    </row>
    <row r="20" spans="1:14" s="18" customFormat="1" ht="23.1" customHeight="1" x14ac:dyDescent="0.2">
      <c r="A20" s="78">
        <v>12</v>
      </c>
      <c r="B20" s="79" t="s">
        <v>103</v>
      </c>
      <c r="C20" s="148"/>
      <c r="D20" s="127">
        <v>3939602</v>
      </c>
      <c r="E20" s="127">
        <v>365</v>
      </c>
      <c r="F20" s="127">
        <v>3939237</v>
      </c>
      <c r="G20" s="127">
        <v>37889360</v>
      </c>
      <c r="H20" s="127">
        <v>2527</v>
      </c>
      <c r="I20" s="127">
        <v>37886833</v>
      </c>
      <c r="J20" s="128">
        <v>26234492</v>
      </c>
      <c r="K20" s="128">
        <v>1767</v>
      </c>
      <c r="L20" s="128">
        <v>26232725</v>
      </c>
      <c r="M20" s="4">
        <f t="shared" si="0"/>
        <v>9618</v>
      </c>
    </row>
    <row r="21" spans="1:14" s="18" customFormat="1" ht="23.1" customHeight="1" x14ac:dyDescent="0.2">
      <c r="A21" s="78">
        <v>13</v>
      </c>
      <c r="B21" s="79" t="s">
        <v>105</v>
      </c>
      <c r="C21" s="148"/>
      <c r="D21" s="127">
        <v>2284120</v>
      </c>
      <c r="E21" s="127">
        <v>1413</v>
      </c>
      <c r="F21" s="127">
        <v>2282707</v>
      </c>
      <c r="G21" s="127">
        <v>13057211</v>
      </c>
      <c r="H21" s="127">
        <v>5496</v>
      </c>
      <c r="I21" s="127">
        <v>13051715</v>
      </c>
      <c r="J21" s="128">
        <v>9069721</v>
      </c>
      <c r="K21" s="128">
        <v>3796</v>
      </c>
      <c r="L21" s="128">
        <v>9065925</v>
      </c>
      <c r="M21" s="4">
        <f t="shared" si="0"/>
        <v>5717</v>
      </c>
    </row>
    <row r="22" spans="1:14" s="18" customFormat="1" ht="23.1" customHeight="1" x14ac:dyDescent="0.2">
      <c r="A22" s="85">
        <v>14</v>
      </c>
      <c r="B22" s="86" t="s">
        <v>106</v>
      </c>
      <c r="C22" s="149"/>
      <c r="D22" s="129">
        <v>3692629</v>
      </c>
      <c r="E22" s="129">
        <v>871</v>
      </c>
      <c r="F22" s="129">
        <v>3691758</v>
      </c>
      <c r="G22" s="129">
        <v>61245848</v>
      </c>
      <c r="H22" s="129">
        <v>2983</v>
      </c>
      <c r="I22" s="129">
        <v>61242865</v>
      </c>
      <c r="J22" s="130">
        <v>41852321</v>
      </c>
      <c r="K22" s="130">
        <v>2032</v>
      </c>
      <c r="L22" s="130">
        <v>41850289</v>
      </c>
      <c r="M22" s="5">
        <f t="shared" ref="M22:M34" si="1">ROUND(G22*1000/D22,0)</f>
        <v>16586</v>
      </c>
    </row>
    <row r="23" spans="1:14" s="18" customFormat="1" ht="23.1" customHeight="1" x14ac:dyDescent="0.2">
      <c r="A23" s="92"/>
      <c r="B23" s="93" t="s">
        <v>134</v>
      </c>
      <c r="C23" s="150"/>
      <c r="D23" s="6">
        <f>SUM(D9:D22)</f>
        <v>122481270</v>
      </c>
      <c r="E23" s="6">
        <f t="shared" ref="E23:L23" si="2">SUM(E9:E22)</f>
        <v>53176</v>
      </c>
      <c r="F23" s="6">
        <f t="shared" si="2"/>
        <v>122428094</v>
      </c>
      <c r="G23" s="6">
        <f t="shared" si="2"/>
        <v>1882034894</v>
      </c>
      <c r="H23" s="6">
        <f t="shared" si="2"/>
        <v>207245</v>
      </c>
      <c r="I23" s="6">
        <f t="shared" si="2"/>
        <v>1881827649</v>
      </c>
      <c r="J23" s="6">
        <f t="shared" si="2"/>
        <v>1303737606</v>
      </c>
      <c r="K23" s="6">
        <f t="shared" si="2"/>
        <v>143279</v>
      </c>
      <c r="L23" s="6">
        <f t="shared" si="2"/>
        <v>1303594327</v>
      </c>
      <c r="M23" s="5">
        <f t="shared" si="1"/>
        <v>15366</v>
      </c>
    </row>
    <row r="24" spans="1:14" s="18" customFormat="1" ht="23.1" customHeight="1" x14ac:dyDescent="0.2">
      <c r="A24" s="64">
        <v>15</v>
      </c>
      <c r="B24" s="65" t="s">
        <v>135</v>
      </c>
      <c r="C24" s="146"/>
      <c r="D24" s="123">
        <v>5237485</v>
      </c>
      <c r="E24" s="123">
        <v>524</v>
      </c>
      <c r="F24" s="123">
        <v>5236961</v>
      </c>
      <c r="G24" s="123">
        <v>65686629</v>
      </c>
      <c r="H24" s="123">
        <v>2861</v>
      </c>
      <c r="I24" s="123">
        <v>65683768</v>
      </c>
      <c r="J24" s="124">
        <v>45460962</v>
      </c>
      <c r="K24" s="124">
        <v>1953</v>
      </c>
      <c r="L24" s="124">
        <v>45459009</v>
      </c>
      <c r="M24" s="13">
        <f t="shared" si="1"/>
        <v>12542</v>
      </c>
      <c r="N24" s="18">
        <v>0</v>
      </c>
    </row>
    <row r="25" spans="1:14" s="18" customFormat="1" ht="23.1" customHeight="1" x14ac:dyDescent="0.2">
      <c r="A25" s="71">
        <v>16</v>
      </c>
      <c r="B25" s="72" t="s">
        <v>136</v>
      </c>
      <c r="C25" s="147"/>
      <c r="D25" s="125">
        <v>1028224</v>
      </c>
      <c r="E25" s="125">
        <v>1944</v>
      </c>
      <c r="F25" s="125">
        <v>1026280</v>
      </c>
      <c r="G25" s="125">
        <v>10726670</v>
      </c>
      <c r="H25" s="125">
        <v>18183</v>
      </c>
      <c r="I25" s="125">
        <v>10708487</v>
      </c>
      <c r="J25" s="126">
        <v>7506489</v>
      </c>
      <c r="K25" s="126">
        <v>12727</v>
      </c>
      <c r="L25" s="126">
        <v>7493762</v>
      </c>
      <c r="M25" s="154">
        <f t="shared" si="1"/>
        <v>10432</v>
      </c>
      <c r="N25" s="18">
        <v>0</v>
      </c>
    </row>
    <row r="26" spans="1:14" s="18" customFormat="1" ht="23.1" customHeight="1" x14ac:dyDescent="0.2">
      <c r="A26" s="71">
        <v>17</v>
      </c>
      <c r="B26" s="72" t="s">
        <v>137</v>
      </c>
      <c r="C26" s="147"/>
      <c r="D26" s="125">
        <v>1116482</v>
      </c>
      <c r="E26" s="125">
        <v>3818</v>
      </c>
      <c r="F26" s="125">
        <v>1112664</v>
      </c>
      <c r="G26" s="125">
        <v>5654395</v>
      </c>
      <c r="H26" s="125">
        <v>15010</v>
      </c>
      <c r="I26" s="125">
        <v>5639385</v>
      </c>
      <c r="J26" s="126">
        <v>3954607</v>
      </c>
      <c r="K26" s="126">
        <v>10507</v>
      </c>
      <c r="L26" s="126">
        <v>3944100</v>
      </c>
      <c r="M26" s="154">
        <f t="shared" si="1"/>
        <v>5064</v>
      </c>
      <c r="N26" s="18">
        <v>0</v>
      </c>
    </row>
    <row r="27" spans="1:14" s="18" customFormat="1" ht="23.1" customHeight="1" x14ac:dyDescent="0.2">
      <c r="A27" s="71">
        <v>18</v>
      </c>
      <c r="B27" s="72" t="s">
        <v>138</v>
      </c>
      <c r="C27" s="147"/>
      <c r="D27" s="125">
        <v>1168444</v>
      </c>
      <c r="E27" s="125">
        <v>605</v>
      </c>
      <c r="F27" s="125">
        <v>1167839</v>
      </c>
      <c r="G27" s="125">
        <v>8458533</v>
      </c>
      <c r="H27" s="125">
        <v>2592</v>
      </c>
      <c r="I27" s="125">
        <v>8455941</v>
      </c>
      <c r="J27" s="126">
        <v>5899435</v>
      </c>
      <c r="K27" s="126">
        <v>1748</v>
      </c>
      <c r="L27" s="126">
        <v>5897687</v>
      </c>
      <c r="M27" s="154">
        <f t="shared" si="1"/>
        <v>7239</v>
      </c>
      <c r="N27" s="18">
        <v>0</v>
      </c>
    </row>
    <row r="28" spans="1:14" s="18" customFormat="1" ht="23.1" customHeight="1" x14ac:dyDescent="0.2">
      <c r="A28" s="71">
        <v>19</v>
      </c>
      <c r="B28" s="72" t="s">
        <v>139</v>
      </c>
      <c r="C28" s="147"/>
      <c r="D28" s="125">
        <v>2794032</v>
      </c>
      <c r="E28" s="125">
        <v>412</v>
      </c>
      <c r="F28" s="125">
        <v>2793620</v>
      </c>
      <c r="G28" s="125">
        <v>26833976</v>
      </c>
      <c r="H28" s="125">
        <v>2649</v>
      </c>
      <c r="I28" s="125">
        <v>26831327</v>
      </c>
      <c r="J28" s="126">
        <v>18730039</v>
      </c>
      <c r="K28" s="126">
        <v>1835</v>
      </c>
      <c r="L28" s="126">
        <v>18728204</v>
      </c>
      <c r="M28" s="154">
        <f t="shared" si="1"/>
        <v>9604</v>
      </c>
      <c r="N28" s="18">
        <v>0</v>
      </c>
    </row>
    <row r="29" spans="1:14" s="18" customFormat="1" ht="23.1" customHeight="1" x14ac:dyDescent="0.2">
      <c r="A29" s="71">
        <v>20</v>
      </c>
      <c r="B29" s="72" t="s">
        <v>140</v>
      </c>
      <c r="C29" s="147"/>
      <c r="D29" s="125">
        <v>2657550</v>
      </c>
      <c r="E29" s="125">
        <v>268</v>
      </c>
      <c r="F29" s="125">
        <v>2657282</v>
      </c>
      <c r="G29" s="125">
        <v>32499104</v>
      </c>
      <c r="H29" s="125">
        <v>2956</v>
      </c>
      <c r="I29" s="125">
        <v>32496148</v>
      </c>
      <c r="J29" s="126">
        <v>22522220</v>
      </c>
      <c r="K29" s="126">
        <v>2030</v>
      </c>
      <c r="L29" s="126">
        <v>22520190</v>
      </c>
      <c r="M29" s="154">
        <f t="shared" si="1"/>
        <v>12229</v>
      </c>
      <c r="N29" s="18">
        <v>0</v>
      </c>
    </row>
    <row r="30" spans="1:14" s="18" customFormat="1" ht="23.1" customHeight="1" x14ac:dyDescent="0.2">
      <c r="A30" s="71">
        <v>21</v>
      </c>
      <c r="B30" s="72" t="s">
        <v>141</v>
      </c>
      <c r="C30" s="147"/>
      <c r="D30" s="125">
        <v>1720749</v>
      </c>
      <c r="E30" s="125">
        <v>245</v>
      </c>
      <c r="F30" s="125">
        <v>1720504</v>
      </c>
      <c r="G30" s="125">
        <v>21574887</v>
      </c>
      <c r="H30" s="125">
        <v>977</v>
      </c>
      <c r="I30" s="125">
        <v>21573910</v>
      </c>
      <c r="J30" s="126">
        <v>15081284</v>
      </c>
      <c r="K30" s="126">
        <v>684</v>
      </c>
      <c r="L30" s="126">
        <v>15080600</v>
      </c>
      <c r="M30" s="154">
        <f t="shared" si="1"/>
        <v>12538</v>
      </c>
      <c r="N30" s="18">
        <v>0</v>
      </c>
    </row>
    <row r="31" spans="1:14" s="18" customFormat="1" ht="23.1" customHeight="1" x14ac:dyDescent="0.2">
      <c r="A31" s="71">
        <v>22</v>
      </c>
      <c r="B31" s="72" t="s">
        <v>142</v>
      </c>
      <c r="C31" s="147"/>
      <c r="D31" s="125">
        <v>1279842</v>
      </c>
      <c r="E31" s="125">
        <v>716</v>
      </c>
      <c r="F31" s="125">
        <v>1279126</v>
      </c>
      <c r="G31" s="125">
        <v>6635101</v>
      </c>
      <c r="H31" s="125">
        <v>3068</v>
      </c>
      <c r="I31" s="125">
        <v>6632033</v>
      </c>
      <c r="J31" s="126">
        <v>4620454</v>
      </c>
      <c r="K31" s="126">
        <v>2144</v>
      </c>
      <c r="L31" s="126">
        <v>4618310</v>
      </c>
      <c r="M31" s="154">
        <f t="shared" si="1"/>
        <v>5184</v>
      </c>
      <c r="N31" s="18">
        <v>0</v>
      </c>
    </row>
    <row r="32" spans="1:14" s="18" customFormat="1" ht="23.1" customHeight="1" x14ac:dyDescent="0.2">
      <c r="A32" s="71">
        <v>23</v>
      </c>
      <c r="B32" s="72" t="s">
        <v>143</v>
      </c>
      <c r="C32" s="147"/>
      <c r="D32" s="125">
        <v>1602911</v>
      </c>
      <c r="E32" s="125">
        <v>134</v>
      </c>
      <c r="F32" s="125">
        <v>1602777</v>
      </c>
      <c r="G32" s="125">
        <v>18753139</v>
      </c>
      <c r="H32" s="125">
        <v>1579</v>
      </c>
      <c r="I32" s="125">
        <v>18751560</v>
      </c>
      <c r="J32" s="126">
        <v>13070014</v>
      </c>
      <c r="K32" s="126">
        <v>1105</v>
      </c>
      <c r="L32" s="126">
        <v>13068909</v>
      </c>
      <c r="M32" s="154">
        <f t="shared" si="1"/>
        <v>11699</v>
      </c>
      <c r="N32" s="18">
        <v>0</v>
      </c>
    </row>
    <row r="33" spans="1:14" s="18" customFormat="1" ht="23.1" customHeight="1" x14ac:dyDescent="0.2">
      <c r="A33" s="71">
        <v>24</v>
      </c>
      <c r="B33" s="72" t="s">
        <v>107</v>
      </c>
      <c r="C33" s="147"/>
      <c r="D33" s="125">
        <v>6667803</v>
      </c>
      <c r="E33" s="125">
        <v>7551</v>
      </c>
      <c r="F33" s="125">
        <v>6660252</v>
      </c>
      <c r="G33" s="125">
        <v>33536528</v>
      </c>
      <c r="H33" s="125">
        <v>30489</v>
      </c>
      <c r="I33" s="125">
        <v>33506039</v>
      </c>
      <c r="J33" s="126">
        <v>23234001</v>
      </c>
      <c r="K33" s="126">
        <v>20804</v>
      </c>
      <c r="L33" s="126">
        <v>23213197</v>
      </c>
      <c r="M33" s="154">
        <f t="shared" si="1"/>
        <v>5030</v>
      </c>
      <c r="N33" s="18">
        <v>0</v>
      </c>
    </row>
    <row r="34" spans="1:14" s="18" customFormat="1" ht="23.1" customHeight="1" x14ac:dyDescent="0.2">
      <c r="A34" s="85">
        <v>25</v>
      </c>
      <c r="B34" s="86" t="s">
        <v>108</v>
      </c>
      <c r="C34" s="148"/>
      <c r="D34" s="129">
        <v>1526329</v>
      </c>
      <c r="E34" s="129">
        <v>2578</v>
      </c>
      <c r="F34" s="129">
        <v>1523751</v>
      </c>
      <c r="G34" s="129">
        <v>7246624</v>
      </c>
      <c r="H34" s="129">
        <v>5388</v>
      </c>
      <c r="I34" s="129">
        <v>7241236</v>
      </c>
      <c r="J34" s="130">
        <v>5047912</v>
      </c>
      <c r="K34" s="130">
        <v>488</v>
      </c>
      <c r="L34" s="130">
        <v>5047424</v>
      </c>
      <c r="M34" s="153">
        <f t="shared" si="1"/>
        <v>4748</v>
      </c>
      <c r="N34" s="18">
        <v>0</v>
      </c>
    </row>
    <row r="35" spans="1:14" s="18" customFormat="1" ht="23.1" customHeight="1" x14ac:dyDescent="0.2">
      <c r="A35" s="94"/>
      <c r="B35" s="93" t="s">
        <v>144</v>
      </c>
      <c r="C35" s="151"/>
      <c r="D35" s="6">
        <f>SUM(D24:D34)</f>
        <v>26799851</v>
      </c>
      <c r="E35" s="6">
        <f t="shared" ref="E35:L35" si="3">SUM(E24:E34)</f>
        <v>18795</v>
      </c>
      <c r="F35" s="6">
        <f t="shared" si="3"/>
        <v>26781056</v>
      </c>
      <c r="G35" s="6">
        <f t="shared" si="3"/>
        <v>237605586</v>
      </c>
      <c r="H35" s="6">
        <f t="shared" si="3"/>
        <v>85752</v>
      </c>
      <c r="I35" s="6">
        <f t="shared" si="3"/>
        <v>237519834</v>
      </c>
      <c r="J35" s="6">
        <f t="shared" si="3"/>
        <v>165127417</v>
      </c>
      <c r="K35" s="6">
        <f t="shared" si="3"/>
        <v>56025</v>
      </c>
      <c r="L35" s="6">
        <f t="shared" si="3"/>
        <v>165071392</v>
      </c>
      <c r="M35" s="7">
        <f t="shared" ref="M35:M36" si="4">ROUND(G35*1000/D35,0)</f>
        <v>8866</v>
      </c>
    </row>
    <row r="36" spans="1:14" s="18" customFormat="1" ht="23.1" customHeight="1" thickBot="1" x14ac:dyDescent="0.25">
      <c r="A36" s="141"/>
      <c r="B36" s="96" t="s">
        <v>145</v>
      </c>
      <c r="C36" s="152"/>
      <c r="D36" s="8">
        <f>SUM(D23,D35)</f>
        <v>149281121</v>
      </c>
      <c r="E36" s="8">
        <f t="shared" ref="E36:L36" si="5">SUM(E23,E35)</f>
        <v>71971</v>
      </c>
      <c r="F36" s="8">
        <f t="shared" si="5"/>
        <v>149209150</v>
      </c>
      <c r="G36" s="8">
        <f t="shared" si="5"/>
        <v>2119640480</v>
      </c>
      <c r="H36" s="8">
        <f t="shared" si="5"/>
        <v>292997</v>
      </c>
      <c r="I36" s="8">
        <f t="shared" si="5"/>
        <v>2119347483</v>
      </c>
      <c r="J36" s="8">
        <f t="shared" si="5"/>
        <v>1468865023</v>
      </c>
      <c r="K36" s="8">
        <f t="shared" si="5"/>
        <v>199304</v>
      </c>
      <c r="L36" s="8">
        <f t="shared" si="5"/>
        <v>1468665719</v>
      </c>
      <c r="M36" s="9">
        <f t="shared" si="4"/>
        <v>14199</v>
      </c>
    </row>
    <row r="37" spans="1:14" s="100" customFormat="1" ht="23.1" customHeight="1" x14ac:dyDescent="0.15">
      <c r="A37" s="14"/>
      <c r="B37" s="14"/>
    </row>
    <row r="38" spans="1:14" ht="23.1" customHeight="1" x14ac:dyDescent="0.15">
      <c r="B38" s="14" t="s">
        <v>385</v>
      </c>
      <c r="D38" s="100">
        <v>148353177</v>
      </c>
      <c r="E38" s="100">
        <v>70686</v>
      </c>
      <c r="F38" s="100">
        <v>148282491</v>
      </c>
      <c r="G38" s="100">
        <v>2119331624</v>
      </c>
      <c r="H38" s="100">
        <v>293963</v>
      </c>
      <c r="I38" s="100">
        <v>2119037661</v>
      </c>
      <c r="J38" s="100">
        <v>1467999130</v>
      </c>
      <c r="K38" s="100">
        <v>193750</v>
      </c>
      <c r="L38" s="100">
        <v>1467805380</v>
      </c>
      <c r="M38" s="100">
        <v>14286</v>
      </c>
    </row>
    <row r="39" spans="1:14" s="145" customFormat="1" ht="20.25" x14ac:dyDescent="0.15">
      <c r="A39" s="97"/>
      <c r="B39" s="97" t="s">
        <v>386</v>
      </c>
      <c r="C39" s="131"/>
      <c r="D39" s="131">
        <f t="shared" ref="D39:M39" si="6">ROUND(D36/D38*100,1)</f>
        <v>100.6</v>
      </c>
      <c r="E39" s="131">
        <f t="shared" si="6"/>
        <v>101.8</v>
      </c>
      <c r="F39" s="131">
        <f t="shared" si="6"/>
        <v>100.6</v>
      </c>
      <c r="G39" s="131">
        <f t="shared" si="6"/>
        <v>100</v>
      </c>
      <c r="H39" s="131">
        <f t="shared" si="6"/>
        <v>99.7</v>
      </c>
      <c r="I39" s="131">
        <f t="shared" si="6"/>
        <v>100</v>
      </c>
      <c r="J39" s="131">
        <f t="shared" si="6"/>
        <v>100.1</v>
      </c>
      <c r="K39" s="131">
        <f t="shared" si="6"/>
        <v>102.9</v>
      </c>
      <c r="L39" s="131">
        <f t="shared" si="6"/>
        <v>100.1</v>
      </c>
      <c r="M39" s="131">
        <f t="shared" si="6"/>
        <v>99.4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109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204</v>
      </c>
      <c r="K7" s="118" t="s">
        <v>205</v>
      </c>
      <c r="L7" s="118" t="s">
        <v>216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207</v>
      </c>
      <c r="D8" s="121" t="s">
        <v>208</v>
      </c>
      <c r="E8" s="121" t="s">
        <v>209</v>
      </c>
      <c r="F8" s="120" t="s">
        <v>210</v>
      </c>
      <c r="G8" s="121" t="s">
        <v>211</v>
      </c>
      <c r="H8" s="121" t="s">
        <v>212</v>
      </c>
      <c r="I8" s="120" t="s">
        <v>213</v>
      </c>
      <c r="J8" s="121" t="s">
        <v>37</v>
      </c>
      <c r="K8" s="121" t="s">
        <v>214</v>
      </c>
      <c r="L8" s="121" t="s">
        <v>215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6531124</v>
      </c>
      <c r="D9" s="123">
        <v>76181519</v>
      </c>
      <c r="E9" s="123">
        <v>99182</v>
      </c>
      <c r="F9" s="123">
        <v>76082337</v>
      </c>
      <c r="G9" s="123">
        <v>2287077729</v>
      </c>
      <c r="H9" s="123">
        <v>1236595</v>
      </c>
      <c r="I9" s="123">
        <v>2285841134</v>
      </c>
      <c r="J9" s="124">
        <v>810953151</v>
      </c>
      <c r="K9" s="124">
        <v>239314</v>
      </c>
      <c r="L9" s="124">
        <v>810713837</v>
      </c>
      <c r="M9" s="3">
        <f>ROUND(G9*1000/D9,0)</f>
        <v>30021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1360768</v>
      </c>
      <c r="D10" s="125">
        <v>28908545</v>
      </c>
      <c r="E10" s="125">
        <v>184218</v>
      </c>
      <c r="F10" s="125">
        <v>28724327</v>
      </c>
      <c r="G10" s="125">
        <v>457339545</v>
      </c>
      <c r="H10" s="125">
        <v>1937560</v>
      </c>
      <c r="I10" s="125">
        <v>455401985</v>
      </c>
      <c r="J10" s="126">
        <v>176426934</v>
      </c>
      <c r="K10" s="126">
        <v>355434</v>
      </c>
      <c r="L10" s="126">
        <v>176071500</v>
      </c>
      <c r="M10" s="4">
        <f>ROUND(G10*1000/D10,0)</f>
        <v>15820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2711827</v>
      </c>
      <c r="D11" s="125">
        <v>40118173</v>
      </c>
      <c r="E11" s="125">
        <v>262844</v>
      </c>
      <c r="F11" s="125">
        <v>39855329</v>
      </c>
      <c r="G11" s="125">
        <v>448165633</v>
      </c>
      <c r="H11" s="125">
        <v>2251465</v>
      </c>
      <c r="I11" s="125">
        <v>445914168</v>
      </c>
      <c r="J11" s="126">
        <v>169578742</v>
      </c>
      <c r="K11" s="126">
        <v>414521</v>
      </c>
      <c r="L11" s="126">
        <v>169164221</v>
      </c>
      <c r="M11" s="4">
        <f t="shared" ref="M11:M21" si="0">ROUND(G11*1000/D11,0)</f>
        <v>11171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2490133</v>
      </c>
      <c r="D12" s="125">
        <v>27963149</v>
      </c>
      <c r="E12" s="125">
        <v>314669</v>
      </c>
      <c r="F12" s="125">
        <v>27648480</v>
      </c>
      <c r="G12" s="125">
        <v>379933664</v>
      </c>
      <c r="H12" s="125">
        <v>1738242</v>
      </c>
      <c r="I12" s="125">
        <v>378195422</v>
      </c>
      <c r="J12" s="126">
        <v>152200761</v>
      </c>
      <c r="K12" s="126">
        <v>342566</v>
      </c>
      <c r="L12" s="126">
        <v>151858195</v>
      </c>
      <c r="M12" s="4">
        <f t="shared" si="0"/>
        <v>13587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2235917</v>
      </c>
      <c r="D13" s="125">
        <v>24588489</v>
      </c>
      <c r="E13" s="125">
        <v>162826</v>
      </c>
      <c r="F13" s="125">
        <v>24425663</v>
      </c>
      <c r="G13" s="125">
        <v>305918491</v>
      </c>
      <c r="H13" s="125">
        <v>1082539</v>
      </c>
      <c r="I13" s="125">
        <v>304835952</v>
      </c>
      <c r="J13" s="126">
        <v>122665906</v>
      </c>
      <c r="K13" s="126">
        <v>213909</v>
      </c>
      <c r="L13" s="126">
        <v>122451997</v>
      </c>
      <c r="M13" s="4">
        <f t="shared" si="0"/>
        <v>12442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2395476</v>
      </c>
      <c r="D14" s="125">
        <v>22080875</v>
      </c>
      <c r="E14" s="125">
        <v>542818</v>
      </c>
      <c r="F14" s="125">
        <v>21538057</v>
      </c>
      <c r="G14" s="125">
        <v>200882909</v>
      </c>
      <c r="H14" s="125">
        <v>3235522</v>
      </c>
      <c r="I14" s="125">
        <v>197647387</v>
      </c>
      <c r="J14" s="126">
        <v>81009477</v>
      </c>
      <c r="K14" s="126">
        <v>613600</v>
      </c>
      <c r="L14" s="126">
        <v>80395877</v>
      </c>
      <c r="M14" s="4">
        <f t="shared" si="0"/>
        <v>9098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1332588</v>
      </c>
      <c r="D15" s="125">
        <v>30085644</v>
      </c>
      <c r="E15" s="125">
        <v>58235</v>
      </c>
      <c r="F15" s="125">
        <v>30027409</v>
      </c>
      <c r="G15" s="125">
        <v>584157330</v>
      </c>
      <c r="H15" s="125">
        <v>728940</v>
      </c>
      <c r="I15" s="125">
        <v>583428390</v>
      </c>
      <c r="J15" s="126">
        <v>213326122</v>
      </c>
      <c r="K15" s="126">
        <v>132588</v>
      </c>
      <c r="L15" s="126">
        <v>213193534</v>
      </c>
      <c r="M15" s="4">
        <f t="shared" si="0"/>
        <v>19416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1958980</v>
      </c>
      <c r="D16" s="125">
        <v>22051186</v>
      </c>
      <c r="E16" s="125">
        <v>47237</v>
      </c>
      <c r="F16" s="125">
        <v>22003949</v>
      </c>
      <c r="G16" s="125">
        <v>259201318</v>
      </c>
      <c r="H16" s="125">
        <v>381422</v>
      </c>
      <c r="I16" s="125">
        <v>258819896</v>
      </c>
      <c r="J16" s="126">
        <v>103769262</v>
      </c>
      <c r="K16" s="126">
        <v>79417</v>
      </c>
      <c r="L16" s="126">
        <v>103689845</v>
      </c>
      <c r="M16" s="4">
        <f t="shared" si="0"/>
        <v>11755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1206830</v>
      </c>
      <c r="D17" s="125">
        <v>22191227</v>
      </c>
      <c r="E17" s="125">
        <v>209537</v>
      </c>
      <c r="F17" s="125">
        <v>21981690</v>
      </c>
      <c r="G17" s="125">
        <v>167515090</v>
      </c>
      <c r="H17" s="125">
        <v>1035453</v>
      </c>
      <c r="I17" s="125">
        <v>166479637</v>
      </c>
      <c r="J17" s="126">
        <v>66389887</v>
      </c>
      <c r="K17" s="126">
        <v>210728</v>
      </c>
      <c r="L17" s="126">
        <v>66179159</v>
      </c>
      <c r="M17" s="4">
        <f t="shared" si="0"/>
        <v>7549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726162</v>
      </c>
      <c r="D18" s="125">
        <v>9163971</v>
      </c>
      <c r="E18" s="125">
        <v>108987</v>
      </c>
      <c r="F18" s="125">
        <v>9054984</v>
      </c>
      <c r="G18" s="125">
        <v>77372918</v>
      </c>
      <c r="H18" s="125">
        <v>629370</v>
      </c>
      <c r="I18" s="125">
        <v>76743548</v>
      </c>
      <c r="J18" s="126">
        <v>30504400</v>
      </c>
      <c r="K18" s="126">
        <v>120694</v>
      </c>
      <c r="L18" s="126">
        <v>30383706</v>
      </c>
      <c r="M18" s="4">
        <f t="shared" si="0"/>
        <v>8443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3132809</v>
      </c>
      <c r="D19" s="127">
        <v>32861028</v>
      </c>
      <c r="E19" s="127">
        <v>291639</v>
      </c>
      <c r="F19" s="127">
        <v>32569389</v>
      </c>
      <c r="G19" s="127">
        <v>342050125</v>
      </c>
      <c r="H19" s="127">
        <v>1716760</v>
      </c>
      <c r="I19" s="127">
        <v>340333365</v>
      </c>
      <c r="J19" s="128">
        <v>140136738</v>
      </c>
      <c r="K19" s="128">
        <v>341011</v>
      </c>
      <c r="L19" s="128">
        <v>139795727</v>
      </c>
      <c r="M19" s="4">
        <f t="shared" si="0"/>
        <v>10409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940304</v>
      </c>
      <c r="D20" s="127">
        <v>11688870</v>
      </c>
      <c r="E20" s="127">
        <v>41324</v>
      </c>
      <c r="F20" s="127">
        <v>11647546</v>
      </c>
      <c r="G20" s="127">
        <v>120086995</v>
      </c>
      <c r="H20" s="127">
        <v>317427</v>
      </c>
      <c r="I20" s="127">
        <v>119769568</v>
      </c>
      <c r="J20" s="128">
        <v>46904615</v>
      </c>
      <c r="K20" s="128">
        <v>62320</v>
      </c>
      <c r="L20" s="128">
        <v>46842295</v>
      </c>
      <c r="M20" s="4">
        <f t="shared" si="0"/>
        <v>10274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725528</v>
      </c>
      <c r="D21" s="127">
        <v>9262589</v>
      </c>
      <c r="E21" s="127">
        <v>167565</v>
      </c>
      <c r="F21" s="127">
        <v>9095024</v>
      </c>
      <c r="G21" s="127">
        <v>50861511</v>
      </c>
      <c r="H21" s="127">
        <v>775367</v>
      </c>
      <c r="I21" s="127">
        <v>50086144</v>
      </c>
      <c r="J21" s="128">
        <v>19272263</v>
      </c>
      <c r="K21" s="128">
        <v>159563</v>
      </c>
      <c r="L21" s="128">
        <v>19112700</v>
      </c>
      <c r="M21" s="4">
        <f t="shared" si="0"/>
        <v>5491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1085583</v>
      </c>
      <c r="D22" s="129">
        <v>12772926</v>
      </c>
      <c r="E22" s="129">
        <v>20654</v>
      </c>
      <c r="F22" s="129">
        <v>12752272</v>
      </c>
      <c r="G22" s="129">
        <v>243669836</v>
      </c>
      <c r="H22" s="129">
        <v>199767</v>
      </c>
      <c r="I22" s="129">
        <v>243470069</v>
      </c>
      <c r="J22" s="130">
        <v>83647583</v>
      </c>
      <c r="K22" s="130">
        <v>40453</v>
      </c>
      <c r="L22" s="130">
        <v>83607130</v>
      </c>
      <c r="M22" s="5">
        <f t="shared" ref="M22:M28" si="1">ROUND(G22*1000/D22,0)</f>
        <v>19077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28834029</v>
      </c>
      <c r="D23" s="6">
        <f t="shared" ref="D23:L23" si="2">SUM(D9:D22)</f>
        <v>369918191</v>
      </c>
      <c r="E23" s="6">
        <f t="shared" si="2"/>
        <v>2511735</v>
      </c>
      <c r="F23" s="6">
        <f t="shared" si="2"/>
        <v>367406456</v>
      </c>
      <c r="G23" s="6">
        <f t="shared" si="2"/>
        <v>5924233094</v>
      </c>
      <c r="H23" s="6">
        <f t="shared" si="2"/>
        <v>17266429</v>
      </c>
      <c r="I23" s="6">
        <f t="shared" si="2"/>
        <v>5906966665</v>
      </c>
      <c r="J23" s="6">
        <f t="shared" si="2"/>
        <v>2216785841</v>
      </c>
      <c r="K23" s="6">
        <f t="shared" si="2"/>
        <v>3326118</v>
      </c>
      <c r="L23" s="6">
        <f t="shared" si="2"/>
        <v>2213459723</v>
      </c>
      <c r="M23" s="5">
        <f t="shared" si="1"/>
        <v>16015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794414</v>
      </c>
      <c r="D24" s="123">
        <v>10217595</v>
      </c>
      <c r="E24" s="123">
        <v>10033</v>
      </c>
      <c r="F24" s="123">
        <v>10207562</v>
      </c>
      <c r="G24" s="123">
        <v>136356662</v>
      </c>
      <c r="H24" s="123">
        <v>95248</v>
      </c>
      <c r="I24" s="123">
        <v>136261414</v>
      </c>
      <c r="J24" s="124">
        <v>62608767</v>
      </c>
      <c r="K24" s="124">
        <v>19462</v>
      </c>
      <c r="L24" s="124">
        <v>62589305</v>
      </c>
      <c r="M24" s="3">
        <f t="shared" si="1"/>
        <v>13345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305889</v>
      </c>
      <c r="D25" s="125">
        <v>6149508</v>
      </c>
      <c r="E25" s="125">
        <v>52421</v>
      </c>
      <c r="F25" s="125">
        <v>6097087</v>
      </c>
      <c r="G25" s="125">
        <v>54521181</v>
      </c>
      <c r="H25" s="125">
        <v>403983</v>
      </c>
      <c r="I25" s="125">
        <v>54117198</v>
      </c>
      <c r="J25" s="126">
        <v>19496082</v>
      </c>
      <c r="K25" s="126">
        <v>82433</v>
      </c>
      <c r="L25" s="126">
        <v>19413649</v>
      </c>
      <c r="M25" s="4">
        <f t="shared" si="1"/>
        <v>8866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549081</v>
      </c>
      <c r="D26" s="125">
        <v>4124359</v>
      </c>
      <c r="E26" s="125">
        <v>86075</v>
      </c>
      <c r="F26" s="125">
        <v>4038284</v>
      </c>
      <c r="G26" s="125">
        <v>20648191</v>
      </c>
      <c r="H26" s="125">
        <v>406661</v>
      </c>
      <c r="I26" s="125">
        <v>20241530</v>
      </c>
      <c r="J26" s="126">
        <v>7921020</v>
      </c>
      <c r="K26" s="126">
        <v>87328</v>
      </c>
      <c r="L26" s="126">
        <v>7833692</v>
      </c>
      <c r="M26" s="4">
        <f t="shared" si="1"/>
        <v>5006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236332</v>
      </c>
      <c r="D27" s="125">
        <v>3943973</v>
      </c>
      <c r="E27" s="125">
        <v>21976</v>
      </c>
      <c r="F27" s="125">
        <v>3921997</v>
      </c>
      <c r="G27" s="125">
        <v>30059412</v>
      </c>
      <c r="H27" s="125">
        <v>131103</v>
      </c>
      <c r="I27" s="125">
        <v>29928309</v>
      </c>
      <c r="J27" s="126">
        <v>11738226</v>
      </c>
      <c r="K27" s="126">
        <v>27066</v>
      </c>
      <c r="L27" s="126">
        <v>11711160</v>
      </c>
      <c r="M27" s="4">
        <f t="shared" si="1"/>
        <v>7622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724888</v>
      </c>
      <c r="D28" s="125">
        <v>6883758</v>
      </c>
      <c r="E28" s="125">
        <v>21017</v>
      </c>
      <c r="F28" s="125">
        <v>6862741</v>
      </c>
      <c r="G28" s="125">
        <v>59599912</v>
      </c>
      <c r="H28" s="125">
        <v>159844</v>
      </c>
      <c r="I28" s="125">
        <v>59440068</v>
      </c>
      <c r="J28" s="126">
        <v>27938370</v>
      </c>
      <c r="K28" s="126">
        <v>30197</v>
      </c>
      <c r="L28" s="126">
        <v>27908173</v>
      </c>
      <c r="M28" s="4">
        <f t="shared" si="1"/>
        <v>8658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639851</v>
      </c>
      <c r="D29" s="125">
        <v>9296296</v>
      </c>
      <c r="E29" s="125">
        <v>19174</v>
      </c>
      <c r="F29" s="125">
        <v>9277122</v>
      </c>
      <c r="G29" s="125">
        <v>128865805</v>
      </c>
      <c r="H29" s="125">
        <v>175467</v>
      </c>
      <c r="I29" s="125">
        <v>128690338</v>
      </c>
      <c r="J29" s="126">
        <v>45735530</v>
      </c>
      <c r="K29" s="126">
        <v>35448</v>
      </c>
      <c r="L29" s="126">
        <v>45700082</v>
      </c>
      <c r="M29" s="4">
        <f t="shared" ref="M29:M36" si="3">ROUND(G29*1000/D29,0)</f>
        <v>13862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408485</v>
      </c>
      <c r="D30" s="125">
        <v>5157712</v>
      </c>
      <c r="E30" s="125">
        <v>9527</v>
      </c>
      <c r="F30" s="125">
        <v>5148185</v>
      </c>
      <c r="G30" s="125">
        <v>83539541</v>
      </c>
      <c r="H30" s="125">
        <v>133160</v>
      </c>
      <c r="I30" s="125">
        <v>83406381</v>
      </c>
      <c r="J30" s="126">
        <v>29066934</v>
      </c>
      <c r="K30" s="126">
        <v>24716</v>
      </c>
      <c r="L30" s="126">
        <v>29042218</v>
      </c>
      <c r="M30" s="4">
        <f t="shared" si="3"/>
        <v>16197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184762</v>
      </c>
      <c r="D31" s="125">
        <v>4499886</v>
      </c>
      <c r="E31" s="125">
        <v>54980</v>
      </c>
      <c r="F31" s="125">
        <v>4444906</v>
      </c>
      <c r="G31" s="125">
        <v>23034901</v>
      </c>
      <c r="H31" s="125">
        <v>298899</v>
      </c>
      <c r="I31" s="125">
        <v>22736002</v>
      </c>
      <c r="J31" s="126">
        <v>9342486</v>
      </c>
      <c r="K31" s="126">
        <v>58657</v>
      </c>
      <c r="L31" s="126">
        <v>9283829</v>
      </c>
      <c r="M31" s="4">
        <f t="shared" si="3"/>
        <v>5119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814725</v>
      </c>
      <c r="D32" s="125">
        <v>7283459</v>
      </c>
      <c r="E32" s="125">
        <v>8863</v>
      </c>
      <c r="F32" s="125">
        <v>7274596</v>
      </c>
      <c r="G32" s="125">
        <v>94367411</v>
      </c>
      <c r="H32" s="125">
        <v>79459</v>
      </c>
      <c r="I32" s="125">
        <v>94287952</v>
      </c>
      <c r="J32" s="126">
        <v>31268452</v>
      </c>
      <c r="K32" s="126">
        <v>17196</v>
      </c>
      <c r="L32" s="126">
        <v>31251256</v>
      </c>
      <c r="M32" s="4">
        <f t="shared" si="3"/>
        <v>12956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1669045</v>
      </c>
      <c r="D33" s="125">
        <v>16489225</v>
      </c>
      <c r="E33" s="125">
        <v>466489</v>
      </c>
      <c r="F33" s="125">
        <v>16022736</v>
      </c>
      <c r="G33" s="125">
        <v>82685718</v>
      </c>
      <c r="H33" s="125">
        <v>1875753</v>
      </c>
      <c r="I33" s="125">
        <v>80809965</v>
      </c>
      <c r="J33" s="126">
        <v>36884615</v>
      </c>
      <c r="K33" s="126">
        <v>398366</v>
      </c>
      <c r="L33" s="126">
        <v>36486249</v>
      </c>
      <c r="M33" s="4">
        <f t="shared" si="3"/>
        <v>5015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433427</v>
      </c>
      <c r="D34" s="129">
        <v>5912738</v>
      </c>
      <c r="E34" s="129">
        <v>156181</v>
      </c>
      <c r="F34" s="129">
        <v>5756557</v>
      </c>
      <c r="G34" s="129">
        <v>26166654</v>
      </c>
      <c r="H34" s="129">
        <v>412097</v>
      </c>
      <c r="I34" s="129">
        <v>25754557</v>
      </c>
      <c r="J34" s="130">
        <v>10304856</v>
      </c>
      <c r="K34" s="130">
        <v>91057</v>
      </c>
      <c r="L34" s="130">
        <v>10213799</v>
      </c>
      <c r="M34" s="5">
        <f t="shared" si="3"/>
        <v>4425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6760899</v>
      </c>
      <c r="D35" s="6">
        <f t="shared" ref="D35:L35" si="4">SUM(D24:D34)</f>
        <v>79958509</v>
      </c>
      <c r="E35" s="6">
        <f t="shared" si="4"/>
        <v>906736</v>
      </c>
      <c r="F35" s="6">
        <f t="shared" si="4"/>
        <v>79051773</v>
      </c>
      <c r="G35" s="6">
        <f t="shared" si="4"/>
        <v>739845388</v>
      </c>
      <c r="H35" s="6">
        <f t="shared" si="4"/>
        <v>4171674</v>
      </c>
      <c r="I35" s="6">
        <f t="shared" si="4"/>
        <v>735673714</v>
      </c>
      <c r="J35" s="6">
        <f t="shared" si="4"/>
        <v>292305338</v>
      </c>
      <c r="K35" s="6">
        <f t="shared" si="4"/>
        <v>871926</v>
      </c>
      <c r="L35" s="6">
        <f t="shared" si="4"/>
        <v>291433412</v>
      </c>
      <c r="M35" s="7">
        <f t="shared" si="3"/>
        <v>9253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35594928</v>
      </c>
      <c r="D36" s="8">
        <f t="shared" ref="D36:L36" si="5">SUM(D23,D35)</f>
        <v>449876700</v>
      </c>
      <c r="E36" s="8">
        <f t="shared" si="5"/>
        <v>3418471</v>
      </c>
      <c r="F36" s="8">
        <f t="shared" si="5"/>
        <v>446458229</v>
      </c>
      <c r="G36" s="8">
        <f t="shared" si="5"/>
        <v>6664078482</v>
      </c>
      <c r="H36" s="8">
        <f t="shared" si="5"/>
        <v>21438103</v>
      </c>
      <c r="I36" s="8">
        <f t="shared" si="5"/>
        <v>6642640379</v>
      </c>
      <c r="J36" s="8">
        <f t="shared" si="5"/>
        <v>2509091179</v>
      </c>
      <c r="K36" s="8">
        <f t="shared" si="5"/>
        <v>4198044</v>
      </c>
      <c r="L36" s="8">
        <f t="shared" si="5"/>
        <v>2504893135</v>
      </c>
      <c r="M36" s="9">
        <f t="shared" si="3"/>
        <v>14813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35451974</v>
      </c>
      <c r="D38" s="100">
        <v>447457333</v>
      </c>
      <c r="E38" s="100">
        <v>3360222</v>
      </c>
      <c r="F38" s="100">
        <v>444097111</v>
      </c>
      <c r="G38" s="100">
        <v>6662541916</v>
      </c>
      <c r="H38" s="100">
        <v>21178758</v>
      </c>
      <c r="I38" s="100">
        <v>6641363158</v>
      </c>
      <c r="J38" s="100">
        <v>2508900703</v>
      </c>
      <c r="K38" s="100">
        <v>4141625</v>
      </c>
      <c r="L38" s="100">
        <v>2504759078</v>
      </c>
      <c r="M38" s="100">
        <v>14890</v>
      </c>
    </row>
    <row r="39" spans="1:13" s="145" customFormat="1" ht="23.1" customHeight="1" x14ac:dyDescent="0.15">
      <c r="A39" s="97"/>
      <c r="B39" s="97" t="s">
        <v>386</v>
      </c>
      <c r="C39" s="131">
        <f t="shared" ref="C39:M39" si="6">ROUND(C36/C38*100,1)</f>
        <v>100.4</v>
      </c>
      <c r="D39" s="131">
        <f t="shared" si="6"/>
        <v>100.5</v>
      </c>
      <c r="E39" s="131">
        <f t="shared" si="6"/>
        <v>101.7</v>
      </c>
      <c r="F39" s="131">
        <f t="shared" si="6"/>
        <v>100.5</v>
      </c>
      <c r="G39" s="131">
        <f t="shared" si="6"/>
        <v>100</v>
      </c>
      <c r="H39" s="131">
        <f t="shared" si="6"/>
        <v>101.2</v>
      </c>
      <c r="I39" s="131">
        <f t="shared" si="6"/>
        <v>100</v>
      </c>
      <c r="J39" s="131">
        <f t="shared" si="6"/>
        <v>100</v>
      </c>
      <c r="K39" s="131">
        <f t="shared" si="6"/>
        <v>101.4</v>
      </c>
      <c r="L39" s="131">
        <f t="shared" si="6"/>
        <v>100</v>
      </c>
      <c r="M39" s="131">
        <f t="shared" si="6"/>
        <v>99.5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25" activePane="bottomRight" state="frozen"/>
      <selection activeCell="C3" sqref="C3"/>
      <selection pane="topRight" activeCell="C3" sqref="C3"/>
      <selection pane="bottomLeft" activeCell="C3" sqref="C3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110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192</v>
      </c>
      <c r="D8" s="121" t="s">
        <v>193</v>
      </c>
      <c r="E8" s="121" t="s">
        <v>194</v>
      </c>
      <c r="F8" s="120" t="s">
        <v>195</v>
      </c>
      <c r="G8" s="121" t="s">
        <v>196</v>
      </c>
      <c r="H8" s="121" t="s">
        <v>197</v>
      </c>
      <c r="I8" s="120" t="s">
        <v>198</v>
      </c>
      <c r="J8" s="121" t="s">
        <v>199</v>
      </c>
      <c r="K8" s="121" t="s">
        <v>200</v>
      </c>
      <c r="L8" s="121" t="s">
        <v>201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23</v>
      </c>
      <c r="D9" s="123">
        <v>4478</v>
      </c>
      <c r="E9" s="123">
        <v>0</v>
      </c>
      <c r="F9" s="123">
        <v>4478</v>
      </c>
      <c r="G9" s="123">
        <v>55859</v>
      </c>
      <c r="H9" s="123">
        <v>0</v>
      </c>
      <c r="I9" s="123">
        <v>55859</v>
      </c>
      <c r="J9" s="124">
        <v>38988</v>
      </c>
      <c r="K9" s="124">
        <v>0</v>
      </c>
      <c r="L9" s="124">
        <v>38988</v>
      </c>
      <c r="M9" s="3">
        <f>ROUND(G9*1000/D9,0)</f>
        <v>12474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0</v>
      </c>
      <c r="D10" s="125">
        <v>6</v>
      </c>
      <c r="E10" s="125">
        <v>0</v>
      </c>
      <c r="F10" s="125">
        <v>6</v>
      </c>
      <c r="G10" s="125">
        <v>103</v>
      </c>
      <c r="H10" s="125">
        <v>0</v>
      </c>
      <c r="I10" s="125">
        <v>103</v>
      </c>
      <c r="J10" s="126">
        <v>103</v>
      </c>
      <c r="K10" s="126">
        <v>0</v>
      </c>
      <c r="L10" s="126">
        <v>103</v>
      </c>
      <c r="M10" s="4">
        <f>ROUND(G10*1000/D10,0)</f>
        <v>17167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0</v>
      </c>
      <c r="D11" s="125">
        <v>4</v>
      </c>
      <c r="E11" s="125">
        <v>0</v>
      </c>
      <c r="F11" s="125">
        <v>4</v>
      </c>
      <c r="G11" s="125">
        <v>400</v>
      </c>
      <c r="H11" s="125">
        <v>0</v>
      </c>
      <c r="I11" s="125">
        <v>400</v>
      </c>
      <c r="J11" s="126">
        <v>400</v>
      </c>
      <c r="K11" s="126">
        <v>0</v>
      </c>
      <c r="L11" s="126">
        <v>400</v>
      </c>
      <c r="M11" s="4">
        <f t="shared" ref="M11:M21" si="0">ROUND(G11*1000/D11,0)</f>
        <v>100000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6">
        <v>0</v>
      </c>
      <c r="K12" s="126">
        <v>0</v>
      </c>
      <c r="L12" s="126">
        <v>0</v>
      </c>
      <c r="M12" s="4" t="s">
        <v>275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0</v>
      </c>
      <c r="D13" s="125">
        <v>4</v>
      </c>
      <c r="E13" s="125">
        <v>0</v>
      </c>
      <c r="F13" s="125">
        <v>4</v>
      </c>
      <c r="G13" s="125">
        <v>251</v>
      </c>
      <c r="H13" s="125">
        <v>0</v>
      </c>
      <c r="I13" s="125">
        <v>251</v>
      </c>
      <c r="J13" s="126">
        <v>176</v>
      </c>
      <c r="K13" s="126">
        <v>0</v>
      </c>
      <c r="L13" s="126">
        <v>176</v>
      </c>
      <c r="M13" s="4">
        <f t="shared" si="0"/>
        <v>62750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10</v>
      </c>
      <c r="D14" s="125">
        <v>199</v>
      </c>
      <c r="E14" s="125">
        <v>0</v>
      </c>
      <c r="F14" s="125">
        <v>199</v>
      </c>
      <c r="G14" s="125">
        <v>65147</v>
      </c>
      <c r="H14" s="125">
        <v>0</v>
      </c>
      <c r="I14" s="125">
        <v>65147</v>
      </c>
      <c r="J14" s="126">
        <v>65147</v>
      </c>
      <c r="K14" s="126">
        <v>0</v>
      </c>
      <c r="L14" s="126">
        <v>65147</v>
      </c>
      <c r="M14" s="4">
        <f t="shared" si="0"/>
        <v>327372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0</v>
      </c>
      <c r="D15" s="125">
        <v>100</v>
      </c>
      <c r="E15" s="125">
        <v>0</v>
      </c>
      <c r="F15" s="125">
        <v>100</v>
      </c>
      <c r="G15" s="125">
        <v>462</v>
      </c>
      <c r="H15" s="125">
        <v>0</v>
      </c>
      <c r="I15" s="125">
        <v>462</v>
      </c>
      <c r="J15" s="126">
        <v>323</v>
      </c>
      <c r="K15" s="126">
        <v>0</v>
      </c>
      <c r="L15" s="126">
        <v>323</v>
      </c>
      <c r="M15" s="4">
        <f t="shared" si="0"/>
        <v>4620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0</v>
      </c>
      <c r="D16" s="125">
        <v>3</v>
      </c>
      <c r="E16" s="125">
        <v>0</v>
      </c>
      <c r="F16" s="125">
        <v>3</v>
      </c>
      <c r="G16" s="125">
        <v>724</v>
      </c>
      <c r="H16" s="125">
        <v>0</v>
      </c>
      <c r="I16" s="125">
        <v>724</v>
      </c>
      <c r="J16" s="126">
        <v>507</v>
      </c>
      <c r="K16" s="126">
        <v>0</v>
      </c>
      <c r="L16" s="126">
        <v>507</v>
      </c>
      <c r="M16" s="4">
        <f t="shared" si="0"/>
        <v>241333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7</v>
      </c>
      <c r="D17" s="125">
        <v>44</v>
      </c>
      <c r="E17" s="125">
        <v>3</v>
      </c>
      <c r="F17" s="125">
        <v>41</v>
      </c>
      <c r="G17" s="125">
        <v>4757</v>
      </c>
      <c r="H17" s="125">
        <v>195</v>
      </c>
      <c r="I17" s="125">
        <v>4562</v>
      </c>
      <c r="J17" s="126">
        <v>4757</v>
      </c>
      <c r="K17" s="126">
        <v>195</v>
      </c>
      <c r="L17" s="126">
        <v>4562</v>
      </c>
      <c r="M17" s="4">
        <f t="shared" si="0"/>
        <v>108114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4</v>
      </c>
      <c r="D18" s="125">
        <v>360</v>
      </c>
      <c r="E18" s="125">
        <v>0</v>
      </c>
      <c r="F18" s="125">
        <v>360</v>
      </c>
      <c r="G18" s="125">
        <v>2610</v>
      </c>
      <c r="H18" s="125">
        <v>0</v>
      </c>
      <c r="I18" s="125">
        <v>2610</v>
      </c>
      <c r="J18" s="126">
        <v>2610</v>
      </c>
      <c r="K18" s="126">
        <v>0</v>
      </c>
      <c r="L18" s="126">
        <v>2610</v>
      </c>
      <c r="M18" s="4">
        <f t="shared" si="0"/>
        <v>7250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13</v>
      </c>
      <c r="D19" s="127">
        <v>701</v>
      </c>
      <c r="E19" s="127">
        <v>3</v>
      </c>
      <c r="F19" s="127">
        <v>698</v>
      </c>
      <c r="G19" s="127">
        <v>168266</v>
      </c>
      <c r="H19" s="127">
        <v>56</v>
      </c>
      <c r="I19" s="127">
        <v>168210</v>
      </c>
      <c r="J19" s="128">
        <v>167485</v>
      </c>
      <c r="K19" s="128">
        <v>56</v>
      </c>
      <c r="L19" s="128">
        <v>167429</v>
      </c>
      <c r="M19" s="4">
        <f t="shared" si="0"/>
        <v>240037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7</v>
      </c>
      <c r="D20" s="127">
        <v>36</v>
      </c>
      <c r="E20" s="127">
        <v>0</v>
      </c>
      <c r="F20" s="127">
        <v>36</v>
      </c>
      <c r="G20" s="127">
        <v>33526</v>
      </c>
      <c r="H20" s="127">
        <v>0</v>
      </c>
      <c r="I20" s="127">
        <v>33526</v>
      </c>
      <c r="J20" s="128">
        <v>33526</v>
      </c>
      <c r="K20" s="128">
        <v>0</v>
      </c>
      <c r="L20" s="128">
        <v>33526</v>
      </c>
      <c r="M20" s="4">
        <f t="shared" si="0"/>
        <v>931278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3</v>
      </c>
      <c r="D21" s="127">
        <v>32</v>
      </c>
      <c r="E21" s="127">
        <v>0</v>
      </c>
      <c r="F21" s="127">
        <v>32</v>
      </c>
      <c r="G21" s="127">
        <v>9104</v>
      </c>
      <c r="H21" s="127">
        <v>0</v>
      </c>
      <c r="I21" s="127">
        <v>9104</v>
      </c>
      <c r="J21" s="128">
        <v>9104</v>
      </c>
      <c r="K21" s="128">
        <v>0</v>
      </c>
      <c r="L21" s="128">
        <v>9104</v>
      </c>
      <c r="M21" s="4">
        <f t="shared" si="0"/>
        <v>284500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0</v>
      </c>
      <c r="D22" s="129">
        <v>4</v>
      </c>
      <c r="E22" s="129">
        <v>0</v>
      </c>
      <c r="F22" s="129">
        <v>4</v>
      </c>
      <c r="G22" s="129">
        <v>148</v>
      </c>
      <c r="H22" s="129">
        <v>0</v>
      </c>
      <c r="I22" s="129">
        <v>148</v>
      </c>
      <c r="J22" s="130">
        <v>104</v>
      </c>
      <c r="K22" s="130">
        <v>0</v>
      </c>
      <c r="L22" s="130">
        <v>104</v>
      </c>
      <c r="M22" s="5">
        <f>ROUND(G22*1000/D22,0)</f>
        <v>37000</v>
      </c>
    </row>
    <row r="23" spans="1:13" s="18" customFormat="1" ht="23.1" customHeight="1" x14ac:dyDescent="0.2">
      <c r="A23" s="92"/>
      <c r="B23" s="93" t="s">
        <v>134</v>
      </c>
      <c r="C23" s="6">
        <f>SUM(C9:C22)</f>
        <v>67</v>
      </c>
      <c r="D23" s="6">
        <f t="shared" ref="D23:L23" si="1">SUM(D9:D22)</f>
        <v>5971</v>
      </c>
      <c r="E23" s="6">
        <f t="shared" si="1"/>
        <v>6</v>
      </c>
      <c r="F23" s="6">
        <f t="shared" si="1"/>
        <v>5965</v>
      </c>
      <c r="G23" s="6">
        <f t="shared" si="1"/>
        <v>341357</v>
      </c>
      <c r="H23" s="6">
        <f t="shared" si="1"/>
        <v>251</v>
      </c>
      <c r="I23" s="6">
        <f t="shared" si="1"/>
        <v>341106</v>
      </c>
      <c r="J23" s="6">
        <f t="shared" si="1"/>
        <v>323230</v>
      </c>
      <c r="K23" s="6">
        <f t="shared" si="1"/>
        <v>251</v>
      </c>
      <c r="L23" s="6">
        <f t="shared" si="1"/>
        <v>322979</v>
      </c>
      <c r="M23" s="5">
        <f>ROUND(G23*1000/D23,0)</f>
        <v>57169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4">
        <v>0</v>
      </c>
      <c r="K24" s="124">
        <v>0</v>
      </c>
      <c r="L24" s="124">
        <v>0</v>
      </c>
      <c r="M24" s="3" t="s">
        <v>275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10</v>
      </c>
      <c r="E25" s="125">
        <v>0</v>
      </c>
      <c r="F25" s="125">
        <v>10</v>
      </c>
      <c r="G25" s="125">
        <v>2129</v>
      </c>
      <c r="H25" s="125">
        <v>0</v>
      </c>
      <c r="I25" s="125">
        <v>2129</v>
      </c>
      <c r="J25" s="126">
        <v>2129</v>
      </c>
      <c r="K25" s="126">
        <v>0</v>
      </c>
      <c r="L25" s="126">
        <v>2129</v>
      </c>
      <c r="M25" s="4">
        <f>ROUND(G25*1000/D25,0)</f>
        <v>212900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1</v>
      </c>
      <c r="E26" s="125">
        <v>0</v>
      </c>
      <c r="F26" s="125">
        <v>1</v>
      </c>
      <c r="G26" s="125">
        <v>13</v>
      </c>
      <c r="H26" s="125">
        <v>0</v>
      </c>
      <c r="I26" s="125">
        <v>13</v>
      </c>
      <c r="J26" s="126">
        <v>13</v>
      </c>
      <c r="K26" s="126">
        <v>0</v>
      </c>
      <c r="L26" s="126">
        <v>13</v>
      </c>
      <c r="M26" s="4">
        <f>ROUND(G26*1000/D26,0)</f>
        <v>13000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3</v>
      </c>
      <c r="D27" s="125">
        <v>3</v>
      </c>
      <c r="E27" s="125">
        <v>0</v>
      </c>
      <c r="F27" s="125">
        <v>3</v>
      </c>
      <c r="G27" s="125">
        <v>123</v>
      </c>
      <c r="H27" s="125">
        <v>0</v>
      </c>
      <c r="I27" s="125">
        <v>123</v>
      </c>
      <c r="J27" s="126">
        <v>123</v>
      </c>
      <c r="K27" s="126">
        <v>0</v>
      </c>
      <c r="L27" s="126">
        <v>123</v>
      </c>
      <c r="M27" s="4">
        <f>ROUND(G27*1000/D27,0)</f>
        <v>41000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6">
        <v>0</v>
      </c>
      <c r="K28" s="126">
        <v>0</v>
      </c>
      <c r="L28" s="126">
        <v>0</v>
      </c>
      <c r="M28" s="4" t="s">
        <v>275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6">
        <v>0</v>
      </c>
      <c r="K29" s="126">
        <v>0</v>
      </c>
      <c r="L29" s="126">
        <v>0</v>
      </c>
      <c r="M29" s="4" t="s">
        <v>275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0</v>
      </c>
      <c r="D30" s="125"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6">
        <v>0</v>
      </c>
      <c r="K30" s="126">
        <v>0</v>
      </c>
      <c r="L30" s="126">
        <v>0</v>
      </c>
      <c r="M30" s="4" t="s">
        <v>275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7</v>
      </c>
      <c r="E31" s="125">
        <v>0</v>
      </c>
      <c r="F31" s="125">
        <v>7</v>
      </c>
      <c r="G31" s="125">
        <v>4106</v>
      </c>
      <c r="H31" s="125">
        <v>0</v>
      </c>
      <c r="I31" s="125">
        <v>4106</v>
      </c>
      <c r="J31" s="126">
        <v>3783</v>
      </c>
      <c r="K31" s="126">
        <v>0</v>
      </c>
      <c r="L31" s="126">
        <v>3783</v>
      </c>
      <c r="M31" s="4">
        <f t="shared" ref="M31:M36" si="2">ROUND(G31*1000/D31,0)</f>
        <v>586571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3</v>
      </c>
      <c r="E32" s="125">
        <v>0</v>
      </c>
      <c r="F32" s="125">
        <v>3</v>
      </c>
      <c r="G32" s="125">
        <v>53</v>
      </c>
      <c r="H32" s="125">
        <v>0</v>
      </c>
      <c r="I32" s="125">
        <v>53</v>
      </c>
      <c r="J32" s="126">
        <v>53</v>
      </c>
      <c r="K32" s="126">
        <v>0</v>
      </c>
      <c r="L32" s="126">
        <v>53</v>
      </c>
      <c r="M32" s="4">
        <f t="shared" si="2"/>
        <v>17667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4</v>
      </c>
      <c r="D33" s="125">
        <v>299</v>
      </c>
      <c r="E33" s="125">
        <v>17</v>
      </c>
      <c r="F33" s="125">
        <v>282</v>
      </c>
      <c r="G33" s="125">
        <v>67179</v>
      </c>
      <c r="H33" s="125">
        <v>98</v>
      </c>
      <c r="I33" s="125">
        <v>67081</v>
      </c>
      <c r="J33" s="126">
        <v>67178</v>
      </c>
      <c r="K33" s="126">
        <v>98</v>
      </c>
      <c r="L33" s="126">
        <v>67080</v>
      </c>
      <c r="M33" s="4">
        <f t="shared" si="2"/>
        <v>224679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30</v>
      </c>
      <c r="E34" s="129">
        <v>0</v>
      </c>
      <c r="F34" s="129">
        <v>30</v>
      </c>
      <c r="G34" s="129">
        <v>12966</v>
      </c>
      <c r="H34" s="129">
        <v>0</v>
      </c>
      <c r="I34" s="129">
        <v>12966</v>
      </c>
      <c r="J34" s="130">
        <v>12758</v>
      </c>
      <c r="K34" s="130">
        <v>0</v>
      </c>
      <c r="L34" s="130">
        <v>12758</v>
      </c>
      <c r="M34" s="5">
        <f t="shared" si="2"/>
        <v>432200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7</v>
      </c>
      <c r="D35" s="6">
        <f t="shared" ref="D35:L35" si="3">SUM(D24:D34)</f>
        <v>353</v>
      </c>
      <c r="E35" s="6">
        <f t="shared" si="3"/>
        <v>17</v>
      </c>
      <c r="F35" s="6">
        <f t="shared" si="3"/>
        <v>336</v>
      </c>
      <c r="G35" s="6">
        <f t="shared" si="3"/>
        <v>86569</v>
      </c>
      <c r="H35" s="6">
        <f t="shared" si="3"/>
        <v>98</v>
      </c>
      <c r="I35" s="6">
        <f t="shared" si="3"/>
        <v>86471</v>
      </c>
      <c r="J35" s="6">
        <f t="shared" si="3"/>
        <v>86037</v>
      </c>
      <c r="K35" s="6">
        <f t="shared" si="3"/>
        <v>98</v>
      </c>
      <c r="L35" s="6">
        <f t="shared" si="3"/>
        <v>85939</v>
      </c>
      <c r="M35" s="7">
        <f t="shared" si="2"/>
        <v>245238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74</v>
      </c>
      <c r="D36" s="8">
        <f t="shared" ref="D36:L36" si="4">SUM(D23,D35)</f>
        <v>6324</v>
      </c>
      <c r="E36" s="8">
        <f t="shared" si="4"/>
        <v>23</v>
      </c>
      <c r="F36" s="8">
        <f t="shared" si="4"/>
        <v>6301</v>
      </c>
      <c r="G36" s="8">
        <f t="shared" si="4"/>
        <v>427926</v>
      </c>
      <c r="H36" s="8">
        <f t="shared" si="4"/>
        <v>349</v>
      </c>
      <c r="I36" s="8">
        <f t="shared" si="4"/>
        <v>427577</v>
      </c>
      <c r="J36" s="8">
        <f t="shared" si="4"/>
        <v>409267</v>
      </c>
      <c r="K36" s="8">
        <f t="shared" si="4"/>
        <v>349</v>
      </c>
      <c r="L36" s="8">
        <f t="shared" si="4"/>
        <v>408918</v>
      </c>
      <c r="M36" s="9">
        <f t="shared" si="2"/>
        <v>67667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74</v>
      </c>
      <c r="D38" s="100">
        <v>6324</v>
      </c>
      <c r="E38" s="100">
        <v>23</v>
      </c>
      <c r="F38" s="100">
        <v>6301</v>
      </c>
      <c r="G38" s="100">
        <v>427926</v>
      </c>
      <c r="H38" s="100">
        <v>349</v>
      </c>
      <c r="I38" s="100">
        <v>427577</v>
      </c>
      <c r="J38" s="100">
        <v>409161</v>
      </c>
      <c r="K38" s="100">
        <v>349</v>
      </c>
      <c r="L38" s="100">
        <v>408812</v>
      </c>
      <c r="M38" s="100">
        <v>67667</v>
      </c>
    </row>
    <row r="39" spans="1:13" s="144" customFormat="1" ht="23.1" customHeight="1" x14ac:dyDescent="0.15">
      <c r="A39" s="142"/>
      <c r="B39" s="142" t="s">
        <v>386</v>
      </c>
      <c r="C39" s="143">
        <f t="shared" ref="C39:M39" si="5">ROUND(C36/C38*100,1)</f>
        <v>100</v>
      </c>
      <c r="D39" s="143">
        <f t="shared" si="5"/>
        <v>100</v>
      </c>
      <c r="E39" s="143">
        <f t="shared" si="5"/>
        <v>100</v>
      </c>
      <c r="F39" s="143">
        <f t="shared" si="5"/>
        <v>100</v>
      </c>
      <c r="G39" s="143">
        <f t="shared" si="5"/>
        <v>100</v>
      </c>
      <c r="H39" s="143">
        <f t="shared" si="5"/>
        <v>100</v>
      </c>
      <c r="I39" s="143">
        <f t="shared" si="5"/>
        <v>100</v>
      </c>
      <c r="J39" s="143">
        <f t="shared" si="5"/>
        <v>100</v>
      </c>
      <c r="K39" s="143">
        <f t="shared" si="5"/>
        <v>100</v>
      </c>
      <c r="L39" s="143">
        <f t="shared" si="5"/>
        <v>100</v>
      </c>
      <c r="M39" s="143">
        <f t="shared" si="5"/>
        <v>100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27" activePane="bottomRight" state="frozen"/>
      <selection activeCell="C3" sqref="C3"/>
      <selection pane="topRight" activeCell="C3" sqref="C3"/>
      <selection pane="bottomLeft" activeCell="C3" sqref="C3"/>
      <selection pane="bottomRight" activeCell="M28" sqref="M28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202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204</v>
      </c>
      <c r="K7" s="118" t="s">
        <v>205</v>
      </c>
      <c r="L7" s="118" t="s">
        <v>206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59</v>
      </c>
      <c r="D8" s="121" t="s">
        <v>60</v>
      </c>
      <c r="E8" s="121" t="s">
        <v>61</v>
      </c>
      <c r="F8" s="120" t="s">
        <v>62</v>
      </c>
      <c r="G8" s="121" t="s">
        <v>63</v>
      </c>
      <c r="H8" s="121" t="s">
        <v>64</v>
      </c>
      <c r="I8" s="120" t="s">
        <v>65</v>
      </c>
      <c r="J8" s="121" t="s">
        <v>66</v>
      </c>
      <c r="K8" s="121" t="s">
        <v>67</v>
      </c>
      <c r="L8" s="121" t="s">
        <v>68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85649</v>
      </c>
      <c r="D9" s="123">
        <v>137552</v>
      </c>
      <c r="E9" s="123">
        <v>15381</v>
      </c>
      <c r="F9" s="123">
        <v>122171</v>
      </c>
      <c r="G9" s="123">
        <v>13402</v>
      </c>
      <c r="H9" s="123">
        <v>878</v>
      </c>
      <c r="I9" s="123">
        <v>12524</v>
      </c>
      <c r="J9" s="124">
        <v>13391</v>
      </c>
      <c r="K9" s="124">
        <v>867</v>
      </c>
      <c r="L9" s="124">
        <v>12524</v>
      </c>
      <c r="M9" s="3">
        <f>ROUND(G9*1000/D9,0)</f>
        <v>97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5579</v>
      </c>
      <c r="D10" s="125">
        <v>24565</v>
      </c>
      <c r="E10" s="125">
        <v>7106</v>
      </c>
      <c r="F10" s="125">
        <v>17459</v>
      </c>
      <c r="G10" s="125">
        <v>1717</v>
      </c>
      <c r="H10" s="125">
        <v>340</v>
      </c>
      <c r="I10" s="125">
        <v>1377</v>
      </c>
      <c r="J10" s="126">
        <v>1717</v>
      </c>
      <c r="K10" s="126">
        <v>340</v>
      </c>
      <c r="L10" s="126">
        <v>1377</v>
      </c>
      <c r="M10" s="4">
        <f>ROUND(G10*1000/D10,0)</f>
        <v>70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2263837</v>
      </c>
      <c r="D11" s="125">
        <v>139731</v>
      </c>
      <c r="E11" s="125">
        <v>25882</v>
      </c>
      <c r="F11" s="125">
        <v>113849</v>
      </c>
      <c r="G11" s="125">
        <v>5325</v>
      </c>
      <c r="H11" s="125">
        <v>539</v>
      </c>
      <c r="I11" s="125">
        <v>4786</v>
      </c>
      <c r="J11" s="126">
        <v>4662</v>
      </c>
      <c r="K11" s="126">
        <v>340</v>
      </c>
      <c r="L11" s="126">
        <v>4322</v>
      </c>
      <c r="M11" s="4">
        <f t="shared" ref="M11:M21" si="0">ROUND(G11*1000/D11,0)</f>
        <v>38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77207</v>
      </c>
      <c r="D12" s="125">
        <v>128387</v>
      </c>
      <c r="E12" s="125">
        <v>5540</v>
      </c>
      <c r="F12" s="125">
        <v>122847</v>
      </c>
      <c r="G12" s="125">
        <v>40625</v>
      </c>
      <c r="H12" s="125">
        <v>271</v>
      </c>
      <c r="I12" s="125">
        <v>40354</v>
      </c>
      <c r="J12" s="126">
        <v>35251</v>
      </c>
      <c r="K12" s="126">
        <v>225</v>
      </c>
      <c r="L12" s="126">
        <v>35026</v>
      </c>
      <c r="M12" s="4">
        <f t="shared" si="0"/>
        <v>316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6801</v>
      </c>
      <c r="D13" s="125">
        <v>12982</v>
      </c>
      <c r="E13" s="125">
        <v>629</v>
      </c>
      <c r="F13" s="125">
        <v>12353</v>
      </c>
      <c r="G13" s="125">
        <v>80</v>
      </c>
      <c r="H13" s="125">
        <v>4</v>
      </c>
      <c r="I13" s="125">
        <v>76</v>
      </c>
      <c r="J13" s="126">
        <v>80</v>
      </c>
      <c r="K13" s="126">
        <v>4</v>
      </c>
      <c r="L13" s="126">
        <v>76</v>
      </c>
      <c r="M13" s="4">
        <f t="shared" si="0"/>
        <v>6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3617104</v>
      </c>
      <c r="D14" s="125">
        <v>863967</v>
      </c>
      <c r="E14" s="125">
        <v>4420</v>
      </c>
      <c r="F14" s="125">
        <v>859547</v>
      </c>
      <c r="G14" s="125">
        <v>35580</v>
      </c>
      <c r="H14" s="125">
        <v>233</v>
      </c>
      <c r="I14" s="125">
        <v>35347</v>
      </c>
      <c r="J14" s="126">
        <v>27563</v>
      </c>
      <c r="K14" s="126">
        <v>233</v>
      </c>
      <c r="L14" s="126">
        <v>27330</v>
      </c>
      <c r="M14" s="4">
        <f t="shared" si="0"/>
        <v>41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218706</v>
      </c>
      <c r="D15" s="125">
        <v>86320</v>
      </c>
      <c r="E15" s="125">
        <v>23926</v>
      </c>
      <c r="F15" s="125">
        <v>62394</v>
      </c>
      <c r="G15" s="125">
        <v>5747</v>
      </c>
      <c r="H15" s="125">
        <v>1212</v>
      </c>
      <c r="I15" s="125">
        <v>4535</v>
      </c>
      <c r="J15" s="126">
        <v>5747</v>
      </c>
      <c r="K15" s="126">
        <v>1212</v>
      </c>
      <c r="L15" s="126">
        <v>4535</v>
      </c>
      <c r="M15" s="4">
        <f t="shared" si="0"/>
        <v>67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229688</v>
      </c>
      <c r="D16" s="125">
        <v>55078</v>
      </c>
      <c r="E16" s="125">
        <v>9530</v>
      </c>
      <c r="F16" s="125">
        <v>45548</v>
      </c>
      <c r="G16" s="125">
        <v>62699</v>
      </c>
      <c r="H16" s="125">
        <v>167</v>
      </c>
      <c r="I16" s="125">
        <v>62532</v>
      </c>
      <c r="J16" s="126">
        <v>41475</v>
      </c>
      <c r="K16" s="126">
        <v>167</v>
      </c>
      <c r="L16" s="126">
        <v>41308</v>
      </c>
      <c r="M16" s="4">
        <f t="shared" si="0"/>
        <v>1138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37094</v>
      </c>
      <c r="D17" s="125">
        <v>86415</v>
      </c>
      <c r="E17" s="125">
        <v>10897</v>
      </c>
      <c r="F17" s="125">
        <v>75518</v>
      </c>
      <c r="G17" s="125">
        <v>101714</v>
      </c>
      <c r="H17" s="125">
        <v>753</v>
      </c>
      <c r="I17" s="125">
        <v>100961</v>
      </c>
      <c r="J17" s="126">
        <v>70966</v>
      </c>
      <c r="K17" s="126">
        <v>622</v>
      </c>
      <c r="L17" s="126">
        <v>70344</v>
      </c>
      <c r="M17" s="4">
        <f t="shared" si="0"/>
        <v>1177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122139</v>
      </c>
      <c r="D18" s="125">
        <v>50660</v>
      </c>
      <c r="E18" s="125">
        <v>3570</v>
      </c>
      <c r="F18" s="125">
        <v>47090</v>
      </c>
      <c r="G18" s="125">
        <v>7916</v>
      </c>
      <c r="H18" s="125">
        <v>71</v>
      </c>
      <c r="I18" s="125">
        <v>7845</v>
      </c>
      <c r="J18" s="126">
        <v>7916</v>
      </c>
      <c r="K18" s="126">
        <v>71</v>
      </c>
      <c r="L18" s="126">
        <v>7845</v>
      </c>
      <c r="M18" s="4">
        <f t="shared" si="0"/>
        <v>156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3638</v>
      </c>
      <c r="D19" s="127">
        <v>1071783</v>
      </c>
      <c r="E19" s="127">
        <v>2386</v>
      </c>
      <c r="F19" s="127">
        <v>1069397</v>
      </c>
      <c r="G19" s="127">
        <v>25163</v>
      </c>
      <c r="H19" s="127">
        <v>68</v>
      </c>
      <c r="I19" s="127">
        <v>25095</v>
      </c>
      <c r="J19" s="128">
        <v>25163</v>
      </c>
      <c r="K19" s="128">
        <v>68</v>
      </c>
      <c r="L19" s="128">
        <v>25095</v>
      </c>
      <c r="M19" s="4">
        <f t="shared" si="0"/>
        <v>23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151673</v>
      </c>
      <c r="D20" s="127">
        <v>10339</v>
      </c>
      <c r="E20" s="127">
        <v>0</v>
      </c>
      <c r="F20" s="127">
        <v>10339</v>
      </c>
      <c r="G20" s="127">
        <v>284</v>
      </c>
      <c r="H20" s="127">
        <v>0</v>
      </c>
      <c r="I20" s="127">
        <v>284</v>
      </c>
      <c r="J20" s="128">
        <v>284</v>
      </c>
      <c r="K20" s="128">
        <v>0</v>
      </c>
      <c r="L20" s="128">
        <v>284</v>
      </c>
      <c r="M20" s="4">
        <f t="shared" si="0"/>
        <v>27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12260</v>
      </c>
      <c r="D21" s="127">
        <v>71500</v>
      </c>
      <c r="E21" s="127">
        <v>2966</v>
      </c>
      <c r="F21" s="127">
        <v>68534</v>
      </c>
      <c r="G21" s="127">
        <v>1388</v>
      </c>
      <c r="H21" s="127">
        <v>58</v>
      </c>
      <c r="I21" s="127">
        <v>1330</v>
      </c>
      <c r="J21" s="128">
        <v>1374</v>
      </c>
      <c r="K21" s="128">
        <v>58</v>
      </c>
      <c r="L21" s="128">
        <v>1316</v>
      </c>
      <c r="M21" s="4">
        <f t="shared" si="0"/>
        <v>19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60153</v>
      </c>
      <c r="D22" s="129">
        <v>520</v>
      </c>
      <c r="E22" s="129">
        <v>0</v>
      </c>
      <c r="F22" s="129">
        <v>520</v>
      </c>
      <c r="G22" s="129">
        <v>15</v>
      </c>
      <c r="H22" s="129">
        <v>0</v>
      </c>
      <c r="I22" s="129">
        <v>15</v>
      </c>
      <c r="J22" s="130">
        <v>15</v>
      </c>
      <c r="K22" s="130">
        <v>0</v>
      </c>
      <c r="L22" s="130">
        <v>15</v>
      </c>
      <c r="M22" s="5">
        <f>ROUND(G22*1000/D22,0)</f>
        <v>29</v>
      </c>
    </row>
    <row r="23" spans="1:13" s="18" customFormat="1" ht="23.1" customHeight="1" x14ac:dyDescent="0.2">
      <c r="A23" s="92"/>
      <c r="B23" s="93" t="s">
        <v>134</v>
      </c>
      <c r="C23" s="6">
        <f>SUM(C9:C22)</f>
        <v>6891528</v>
      </c>
      <c r="D23" s="6">
        <f t="shared" ref="D23:L23" si="1">SUM(D9:D22)</f>
        <v>2739799</v>
      </c>
      <c r="E23" s="6">
        <f t="shared" si="1"/>
        <v>112233</v>
      </c>
      <c r="F23" s="6">
        <f t="shared" si="1"/>
        <v>2627566</v>
      </c>
      <c r="G23" s="6">
        <f t="shared" si="1"/>
        <v>301655</v>
      </c>
      <c r="H23" s="6">
        <f t="shared" si="1"/>
        <v>4594</v>
      </c>
      <c r="I23" s="6">
        <f t="shared" si="1"/>
        <v>297061</v>
      </c>
      <c r="J23" s="6">
        <f t="shared" si="1"/>
        <v>235604</v>
      </c>
      <c r="K23" s="6">
        <f t="shared" si="1"/>
        <v>4207</v>
      </c>
      <c r="L23" s="6">
        <f t="shared" si="1"/>
        <v>231397</v>
      </c>
      <c r="M23" s="5">
        <f>ROUND(G23*1000/D23,0)</f>
        <v>110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37861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4">
        <v>0</v>
      </c>
      <c r="K24" s="124">
        <v>0</v>
      </c>
      <c r="L24" s="124">
        <v>0</v>
      </c>
      <c r="M24" s="3" t="s">
        <v>275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188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275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2096</v>
      </c>
      <c r="E26" s="125">
        <v>1437</v>
      </c>
      <c r="F26" s="125">
        <v>659</v>
      </c>
      <c r="G26" s="125">
        <v>31</v>
      </c>
      <c r="H26" s="125">
        <v>21</v>
      </c>
      <c r="I26" s="125">
        <v>10</v>
      </c>
      <c r="J26" s="126">
        <v>31</v>
      </c>
      <c r="K26" s="126">
        <v>21</v>
      </c>
      <c r="L26" s="126">
        <v>10</v>
      </c>
      <c r="M26" s="4">
        <f t="shared" ref="M26:M31" si="2">ROUND(G26*1000/D26,0)</f>
        <v>15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1920</v>
      </c>
      <c r="D27" s="125">
        <v>33459</v>
      </c>
      <c r="E27" s="125">
        <v>3231</v>
      </c>
      <c r="F27" s="125">
        <v>30228</v>
      </c>
      <c r="G27" s="125">
        <v>741</v>
      </c>
      <c r="H27" s="125">
        <v>31</v>
      </c>
      <c r="I27" s="125">
        <v>710</v>
      </c>
      <c r="J27" s="126">
        <v>741</v>
      </c>
      <c r="K27" s="126">
        <v>31</v>
      </c>
      <c r="L27" s="126">
        <v>710</v>
      </c>
      <c r="M27" s="4">
        <f t="shared" si="2"/>
        <v>22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98199</v>
      </c>
      <c r="D28" s="125">
        <v>2849</v>
      </c>
      <c r="E28" s="125">
        <v>0</v>
      </c>
      <c r="F28" s="125">
        <v>2849</v>
      </c>
      <c r="G28" s="125">
        <v>71</v>
      </c>
      <c r="H28" s="125">
        <v>0</v>
      </c>
      <c r="I28" s="125">
        <v>71</v>
      </c>
      <c r="J28" s="126">
        <v>71</v>
      </c>
      <c r="K28" s="126">
        <v>0</v>
      </c>
      <c r="L28" s="126">
        <v>71</v>
      </c>
      <c r="M28" s="4">
        <f t="shared" si="2"/>
        <v>25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0</v>
      </c>
      <c r="D29" s="125">
        <v>836</v>
      </c>
      <c r="E29" s="125">
        <v>112</v>
      </c>
      <c r="F29" s="125">
        <v>724</v>
      </c>
      <c r="G29" s="125">
        <v>2</v>
      </c>
      <c r="H29" s="125">
        <v>0</v>
      </c>
      <c r="I29" s="125">
        <v>2</v>
      </c>
      <c r="J29" s="126">
        <v>2</v>
      </c>
      <c r="K29" s="126">
        <v>0</v>
      </c>
      <c r="L29" s="126">
        <v>2</v>
      </c>
      <c r="M29" s="4">
        <f t="shared" si="2"/>
        <v>2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471474</v>
      </c>
      <c r="D30" s="125">
        <v>1430</v>
      </c>
      <c r="E30" s="125">
        <v>0</v>
      </c>
      <c r="F30" s="125">
        <v>1430</v>
      </c>
      <c r="G30" s="125">
        <v>22</v>
      </c>
      <c r="H30" s="125">
        <v>0</v>
      </c>
      <c r="I30" s="125">
        <v>22</v>
      </c>
      <c r="J30" s="126">
        <v>22</v>
      </c>
      <c r="K30" s="126">
        <v>0</v>
      </c>
      <c r="L30" s="126">
        <v>22</v>
      </c>
      <c r="M30" s="4">
        <f t="shared" si="2"/>
        <v>15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225494</v>
      </c>
      <c r="D31" s="125">
        <v>20588</v>
      </c>
      <c r="E31" s="125">
        <v>368</v>
      </c>
      <c r="F31" s="125">
        <v>20220</v>
      </c>
      <c r="G31" s="125">
        <v>2225</v>
      </c>
      <c r="H31" s="125">
        <v>11</v>
      </c>
      <c r="I31" s="125">
        <v>2214</v>
      </c>
      <c r="J31" s="126">
        <v>2225</v>
      </c>
      <c r="K31" s="126">
        <v>11</v>
      </c>
      <c r="L31" s="126">
        <v>2214</v>
      </c>
      <c r="M31" s="4">
        <f t="shared" si="2"/>
        <v>108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6">
        <v>0</v>
      </c>
      <c r="K32" s="126">
        <v>0</v>
      </c>
      <c r="L32" s="126">
        <v>0</v>
      </c>
      <c r="M32" s="4" t="s">
        <v>275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25775</v>
      </c>
      <c r="D33" s="125">
        <v>252637</v>
      </c>
      <c r="E33" s="125">
        <v>11824</v>
      </c>
      <c r="F33" s="125">
        <v>240813</v>
      </c>
      <c r="G33" s="125">
        <v>3537</v>
      </c>
      <c r="H33" s="125">
        <v>166</v>
      </c>
      <c r="I33" s="125">
        <v>3371</v>
      </c>
      <c r="J33" s="126">
        <v>3537</v>
      </c>
      <c r="K33" s="126">
        <v>166</v>
      </c>
      <c r="L33" s="126">
        <v>3371</v>
      </c>
      <c r="M33" s="4">
        <f>ROUND(G33*1000/D33,0)</f>
        <v>14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10309</v>
      </c>
      <c r="D34" s="129">
        <v>20580</v>
      </c>
      <c r="E34" s="129">
        <v>616</v>
      </c>
      <c r="F34" s="129">
        <v>19964</v>
      </c>
      <c r="G34" s="129">
        <v>836</v>
      </c>
      <c r="H34" s="129">
        <v>11</v>
      </c>
      <c r="I34" s="129">
        <v>825</v>
      </c>
      <c r="J34" s="130">
        <v>836</v>
      </c>
      <c r="K34" s="130">
        <v>11</v>
      </c>
      <c r="L34" s="130">
        <v>825</v>
      </c>
      <c r="M34" s="5">
        <f>ROUND(G34*1000/D34,0)</f>
        <v>41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871220</v>
      </c>
      <c r="D35" s="6">
        <f t="shared" ref="D35:L35" si="3">SUM(D24:D34)</f>
        <v>334475</v>
      </c>
      <c r="E35" s="6">
        <f t="shared" si="3"/>
        <v>17588</v>
      </c>
      <c r="F35" s="6">
        <f t="shared" si="3"/>
        <v>316887</v>
      </c>
      <c r="G35" s="6">
        <f t="shared" si="3"/>
        <v>7465</v>
      </c>
      <c r="H35" s="6">
        <f t="shared" si="3"/>
        <v>240</v>
      </c>
      <c r="I35" s="6">
        <f t="shared" si="3"/>
        <v>7225</v>
      </c>
      <c r="J35" s="6">
        <f t="shared" si="3"/>
        <v>7465</v>
      </c>
      <c r="K35" s="6">
        <f t="shared" si="3"/>
        <v>240</v>
      </c>
      <c r="L35" s="6">
        <f t="shared" si="3"/>
        <v>7225</v>
      </c>
      <c r="M35" s="7">
        <f>ROUND(G35*1000/D35,0)</f>
        <v>22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7762748</v>
      </c>
      <c r="D36" s="8">
        <f t="shared" ref="D36:L36" si="4">SUM(D23,D35)</f>
        <v>3074274</v>
      </c>
      <c r="E36" s="8">
        <f t="shared" si="4"/>
        <v>129821</v>
      </c>
      <c r="F36" s="8">
        <f t="shared" si="4"/>
        <v>2944453</v>
      </c>
      <c r="G36" s="8">
        <f t="shared" si="4"/>
        <v>309120</v>
      </c>
      <c r="H36" s="8">
        <f t="shared" si="4"/>
        <v>4834</v>
      </c>
      <c r="I36" s="8">
        <f t="shared" si="4"/>
        <v>304286</v>
      </c>
      <c r="J36" s="8">
        <f t="shared" si="4"/>
        <v>243069</v>
      </c>
      <c r="K36" s="8">
        <f t="shared" si="4"/>
        <v>4447</v>
      </c>
      <c r="L36" s="8">
        <f t="shared" si="4"/>
        <v>238622</v>
      </c>
      <c r="M36" s="9">
        <f>ROUND(G36*1000/D36,0)</f>
        <v>101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7760217</v>
      </c>
      <c r="D38" s="100">
        <v>3072686</v>
      </c>
      <c r="E38" s="100">
        <v>130105</v>
      </c>
      <c r="F38" s="100">
        <v>2942581</v>
      </c>
      <c r="G38" s="100">
        <v>318674</v>
      </c>
      <c r="H38" s="100">
        <v>4827</v>
      </c>
      <c r="I38" s="100">
        <v>313847</v>
      </c>
      <c r="J38" s="100">
        <v>249055</v>
      </c>
      <c r="K38" s="100">
        <v>4401</v>
      </c>
      <c r="L38" s="100">
        <v>244654</v>
      </c>
      <c r="M38" s="100">
        <v>104</v>
      </c>
    </row>
    <row r="39" spans="1:13" s="145" customFormat="1" ht="23.1" customHeight="1" x14ac:dyDescent="0.15">
      <c r="A39" s="97"/>
      <c r="B39" s="97" t="s">
        <v>386</v>
      </c>
      <c r="C39" s="131">
        <f t="shared" ref="C39:M39" si="5">ROUND(C36/C38*100,1)</f>
        <v>100</v>
      </c>
      <c r="D39" s="131">
        <f t="shared" si="5"/>
        <v>100.1</v>
      </c>
      <c r="E39" s="131">
        <f t="shared" si="5"/>
        <v>99.8</v>
      </c>
      <c r="F39" s="131">
        <f t="shared" si="5"/>
        <v>100.1</v>
      </c>
      <c r="G39" s="131">
        <f t="shared" si="5"/>
        <v>97</v>
      </c>
      <c r="H39" s="131">
        <f t="shared" si="5"/>
        <v>100.1</v>
      </c>
      <c r="I39" s="131">
        <f t="shared" si="5"/>
        <v>97</v>
      </c>
      <c r="J39" s="131">
        <f t="shared" si="5"/>
        <v>97.6</v>
      </c>
      <c r="K39" s="131">
        <f t="shared" si="5"/>
        <v>101</v>
      </c>
      <c r="L39" s="131">
        <f t="shared" si="5"/>
        <v>97.5</v>
      </c>
      <c r="M39" s="131">
        <f t="shared" si="5"/>
        <v>97.1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9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C3" s="103"/>
      <c r="D3" s="101" t="s">
        <v>178</v>
      </c>
      <c r="E3" s="102" t="s">
        <v>179</v>
      </c>
      <c r="M3" s="104" t="s">
        <v>180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69</v>
      </c>
      <c r="D8" s="121" t="s">
        <v>70</v>
      </c>
      <c r="E8" s="121" t="s">
        <v>71</v>
      </c>
      <c r="F8" s="120" t="s">
        <v>72</v>
      </c>
      <c r="G8" s="121" t="s">
        <v>73</v>
      </c>
      <c r="H8" s="121" t="s">
        <v>74</v>
      </c>
      <c r="I8" s="120" t="s">
        <v>75</v>
      </c>
      <c r="J8" s="121" t="s">
        <v>76</v>
      </c>
      <c r="K8" s="121" t="s">
        <v>77</v>
      </c>
      <c r="L8" s="121" t="s">
        <v>78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3647831</v>
      </c>
      <c r="D9" s="123">
        <v>61742626</v>
      </c>
      <c r="E9" s="123">
        <v>4829157</v>
      </c>
      <c r="F9" s="123">
        <v>56913469</v>
      </c>
      <c r="G9" s="123">
        <v>1379647</v>
      </c>
      <c r="H9" s="123">
        <v>117274</v>
      </c>
      <c r="I9" s="123">
        <v>1262373</v>
      </c>
      <c r="J9" s="124">
        <v>1379647</v>
      </c>
      <c r="K9" s="124">
        <v>117274</v>
      </c>
      <c r="L9" s="124">
        <v>1262373</v>
      </c>
      <c r="M9" s="3">
        <f>ROUND(G9*1000*1000/D9,0)</f>
        <v>22345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2274786</v>
      </c>
      <c r="D10" s="125">
        <v>45651542</v>
      </c>
      <c r="E10" s="125">
        <v>2820798</v>
      </c>
      <c r="F10" s="125">
        <v>42830744</v>
      </c>
      <c r="G10" s="125">
        <v>1084807</v>
      </c>
      <c r="H10" s="125">
        <v>66845</v>
      </c>
      <c r="I10" s="125">
        <v>1017962</v>
      </c>
      <c r="J10" s="126">
        <v>1084807</v>
      </c>
      <c r="K10" s="126">
        <v>66845</v>
      </c>
      <c r="L10" s="126">
        <v>1017962</v>
      </c>
      <c r="M10" s="4">
        <f>ROUND(G10*1000*1000/D10,0)</f>
        <v>23763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3963960</v>
      </c>
      <c r="D11" s="125">
        <v>51251311</v>
      </c>
      <c r="E11" s="125">
        <v>2619322</v>
      </c>
      <c r="F11" s="125">
        <v>48631989</v>
      </c>
      <c r="G11" s="125">
        <v>1099005</v>
      </c>
      <c r="H11" s="125">
        <v>60623</v>
      </c>
      <c r="I11" s="125">
        <v>1038382</v>
      </c>
      <c r="J11" s="126">
        <v>1099005</v>
      </c>
      <c r="K11" s="126">
        <v>60623</v>
      </c>
      <c r="L11" s="126">
        <v>1038382</v>
      </c>
      <c r="M11" s="4">
        <f t="shared" ref="M11:M20" si="0">ROUND(G11*1000*1000/D11,0)</f>
        <v>21443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2484781</v>
      </c>
      <c r="D12" s="125">
        <v>76647608</v>
      </c>
      <c r="E12" s="125">
        <v>3802002</v>
      </c>
      <c r="F12" s="125">
        <v>72845606</v>
      </c>
      <c r="G12" s="125">
        <v>1799841</v>
      </c>
      <c r="H12" s="125">
        <v>86870</v>
      </c>
      <c r="I12" s="125">
        <v>1712971</v>
      </c>
      <c r="J12" s="126">
        <v>1799841</v>
      </c>
      <c r="K12" s="126">
        <v>86870</v>
      </c>
      <c r="L12" s="126">
        <v>1712971</v>
      </c>
      <c r="M12" s="4">
        <f t="shared" si="0"/>
        <v>23482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9969040</v>
      </c>
      <c r="D13" s="125">
        <v>97302408</v>
      </c>
      <c r="E13" s="125">
        <v>3765060</v>
      </c>
      <c r="F13" s="125">
        <v>93537348</v>
      </c>
      <c r="G13" s="125">
        <v>3114197</v>
      </c>
      <c r="H13" s="125">
        <v>116238</v>
      </c>
      <c r="I13" s="125">
        <v>2997959</v>
      </c>
      <c r="J13" s="126">
        <v>3114197</v>
      </c>
      <c r="K13" s="126">
        <v>116238</v>
      </c>
      <c r="L13" s="126">
        <v>2997959</v>
      </c>
      <c r="M13" s="4">
        <f t="shared" si="0"/>
        <v>32005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14743383</v>
      </c>
      <c r="D14" s="125">
        <v>106099835</v>
      </c>
      <c r="E14" s="125">
        <v>8342576</v>
      </c>
      <c r="F14" s="125">
        <v>97757259</v>
      </c>
      <c r="G14" s="125">
        <v>2099879</v>
      </c>
      <c r="H14" s="125">
        <v>148287</v>
      </c>
      <c r="I14" s="125">
        <v>1951592</v>
      </c>
      <c r="J14" s="126">
        <v>2099879</v>
      </c>
      <c r="K14" s="126">
        <v>148287</v>
      </c>
      <c r="L14" s="126">
        <v>1951592</v>
      </c>
      <c r="M14" s="4">
        <f t="shared" si="0"/>
        <v>19792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321302</v>
      </c>
      <c r="D15" s="125">
        <v>7632233</v>
      </c>
      <c r="E15" s="125">
        <v>1003093</v>
      </c>
      <c r="F15" s="125">
        <v>6629140</v>
      </c>
      <c r="G15" s="125">
        <v>222095</v>
      </c>
      <c r="H15" s="125">
        <v>29189</v>
      </c>
      <c r="I15" s="125">
        <v>192906</v>
      </c>
      <c r="J15" s="126">
        <v>222095</v>
      </c>
      <c r="K15" s="126">
        <v>29189</v>
      </c>
      <c r="L15" s="126">
        <v>192906</v>
      </c>
      <c r="M15" s="4">
        <f t="shared" si="0"/>
        <v>29100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585068</v>
      </c>
      <c r="D16" s="125">
        <v>13746420</v>
      </c>
      <c r="E16" s="125">
        <v>1075481</v>
      </c>
      <c r="F16" s="125">
        <v>12670939</v>
      </c>
      <c r="G16" s="125">
        <v>317073</v>
      </c>
      <c r="H16" s="125">
        <v>28030</v>
      </c>
      <c r="I16" s="125">
        <v>289043</v>
      </c>
      <c r="J16" s="126">
        <v>317073</v>
      </c>
      <c r="K16" s="126">
        <v>28030</v>
      </c>
      <c r="L16" s="126">
        <v>289043</v>
      </c>
      <c r="M16" s="4">
        <f t="shared" si="0"/>
        <v>23066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1316496</v>
      </c>
      <c r="D17" s="125">
        <v>76139582</v>
      </c>
      <c r="E17" s="125">
        <v>4232123</v>
      </c>
      <c r="F17" s="125">
        <v>71907459</v>
      </c>
      <c r="G17" s="125">
        <v>1873081</v>
      </c>
      <c r="H17" s="125">
        <v>103394</v>
      </c>
      <c r="I17" s="125">
        <v>1769687</v>
      </c>
      <c r="J17" s="126">
        <v>1873081</v>
      </c>
      <c r="K17" s="126">
        <v>103394</v>
      </c>
      <c r="L17" s="126">
        <v>1769687</v>
      </c>
      <c r="M17" s="4">
        <f t="shared" si="0"/>
        <v>24601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12774549</v>
      </c>
      <c r="D18" s="125">
        <v>43969553</v>
      </c>
      <c r="E18" s="125">
        <v>3131966</v>
      </c>
      <c r="F18" s="125">
        <v>40837587</v>
      </c>
      <c r="G18" s="125">
        <v>1068875</v>
      </c>
      <c r="H18" s="125">
        <v>74552</v>
      </c>
      <c r="I18" s="125">
        <v>994323</v>
      </c>
      <c r="J18" s="126">
        <v>1068875</v>
      </c>
      <c r="K18" s="126">
        <v>74552</v>
      </c>
      <c r="L18" s="126">
        <v>994323</v>
      </c>
      <c r="M18" s="4">
        <f t="shared" si="0"/>
        <v>24309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4634092</v>
      </c>
      <c r="D19" s="127">
        <v>81544355</v>
      </c>
      <c r="E19" s="127">
        <v>21807252</v>
      </c>
      <c r="F19" s="127">
        <v>59737103</v>
      </c>
      <c r="G19" s="127">
        <v>1816335</v>
      </c>
      <c r="H19" s="127">
        <v>486467</v>
      </c>
      <c r="I19" s="127">
        <v>1329868</v>
      </c>
      <c r="J19" s="128">
        <v>1816332</v>
      </c>
      <c r="K19" s="128">
        <v>486467</v>
      </c>
      <c r="L19" s="128">
        <v>1329865</v>
      </c>
      <c r="M19" s="4">
        <f t="shared" si="0"/>
        <v>22274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1344037</v>
      </c>
      <c r="D20" s="127">
        <v>24665812</v>
      </c>
      <c r="E20" s="127">
        <v>1389667</v>
      </c>
      <c r="F20" s="127">
        <v>23276145</v>
      </c>
      <c r="G20" s="127">
        <v>713592</v>
      </c>
      <c r="H20" s="127">
        <v>39711</v>
      </c>
      <c r="I20" s="127">
        <v>673881</v>
      </c>
      <c r="J20" s="128">
        <v>713592</v>
      </c>
      <c r="K20" s="128">
        <v>39711</v>
      </c>
      <c r="L20" s="128">
        <v>673881</v>
      </c>
      <c r="M20" s="4">
        <f t="shared" si="0"/>
        <v>28930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1907071</v>
      </c>
      <c r="D21" s="127">
        <v>65565461</v>
      </c>
      <c r="E21" s="127">
        <v>4387903</v>
      </c>
      <c r="F21" s="127">
        <v>61177558</v>
      </c>
      <c r="G21" s="127">
        <v>1485786</v>
      </c>
      <c r="H21" s="127">
        <v>99162</v>
      </c>
      <c r="I21" s="127">
        <v>1386624</v>
      </c>
      <c r="J21" s="128">
        <v>1475670</v>
      </c>
      <c r="K21" s="128">
        <v>98778</v>
      </c>
      <c r="L21" s="128">
        <v>1376892</v>
      </c>
      <c r="M21" s="4">
        <f>ROUND(G21*1000*1000/D21,0)</f>
        <v>22661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182662</v>
      </c>
      <c r="D22" s="129">
        <v>3398066</v>
      </c>
      <c r="E22" s="129">
        <v>448029</v>
      </c>
      <c r="F22" s="129">
        <v>2950037</v>
      </c>
      <c r="G22" s="129">
        <v>98203</v>
      </c>
      <c r="H22" s="129">
        <v>12948</v>
      </c>
      <c r="I22" s="129">
        <v>85255</v>
      </c>
      <c r="J22" s="130">
        <v>98203</v>
      </c>
      <c r="K22" s="130">
        <v>12948</v>
      </c>
      <c r="L22" s="130">
        <v>85255</v>
      </c>
      <c r="M22" s="5">
        <f>ROUND(G22*1000*1000/D22,0)</f>
        <v>28900</v>
      </c>
    </row>
    <row r="23" spans="1:13" s="18" customFormat="1" ht="23.1" customHeight="1" x14ac:dyDescent="0.2">
      <c r="A23" s="92"/>
      <c r="B23" s="93" t="s">
        <v>134</v>
      </c>
      <c r="C23" s="6">
        <f>SUM(C9:C22)</f>
        <v>60149058</v>
      </c>
      <c r="D23" s="6">
        <f t="shared" ref="D23:L23" si="1">SUM(D9:D22)</f>
        <v>755356812</v>
      </c>
      <c r="E23" s="6">
        <f t="shared" si="1"/>
        <v>63654429</v>
      </c>
      <c r="F23" s="6">
        <f t="shared" si="1"/>
        <v>691702383</v>
      </c>
      <c r="G23" s="6">
        <f t="shared" si="1"/>
        <v>18172416</v>
      </c>
      <c r="H23" s="6">
        <f t="shared" si="1"/>
        <v>1469590</v>
      </c>
      <c r="I23" s="6">
        <f t="shared" si="1"/>
        <v>16702826</v>
      </c>
      <c r="J23" s="6">
        <f t="shared" si="1"/>
        <v>18162297</v>
      </c>
      <c r="K23" s="6">
        <f t="shared" si="1"/>
        <v>1469206</v>
      </c>
      <c r="L23" s="6">
        <f t="shared" si="1"/>
        <v>16693091</v>
      </c>
      <c r="M23" s="5">
        <f>ROUND(G23*1000*1000/D23,0)</f>
        <v>24058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41686</v>
      </c>
      <c r="D24" s="123">
        <v>1965393</v>
      </c>
      <c r="E24" s="123">
        <v>257443</v>
      </c>
      <c r="F24" s="123">
        <v>1707950</v>
      </c>
      <c r="G24" s="123">
        <v>47562</v>
      </c>
      <c r="H24" s="123">
        <v>6230</v>
      </c>
      <c r="I24" s="123">
        <v>41332</v>
      </c>
      <c r="J24" s="124">
        <v>47562</v>
      </c>
      <c r="K24" s="124">
        <v>6230</v>
      </c>
      <c r="L24" s="124">
        <v>41332</v>
      </c>
      <c r="M24" s="3">
        <f>ROUND(G24*1000*1000/D24,0)</f>
        <v>24200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1085033</v>
      </c>
      <c r="D25" s="125">
        <v>21516333</v>
      </c>
      <c r="E25" s="125">
        <v>1631542</v>
      </c>
      <c r="F25" s="125">
        <v>19884791</v>
      </c>
      <c r="G25" s="125">
        <v>401660</v>
      </c>
      <c r="H25" s="125">
        <v>31108</v>
      </c>
      <c r="I25" s="125">
        <v>370552</v>
      </c>
      <c r="J25" s="126">
        <v>401660</v>
      </c>
      <c r="K25" s="126">
        <v>31108</v>
      </c>
      <c r="L25" s="126">
        <v>370552</v>
      </c>
      <c r="M25" s="4">
        <f>ROUND(G25*1000*1000/D25,0)</f>
        <v>18668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2582627</v>
      </c>
      <c r="D26" s="125">
        <v>54866131</v>
      </c>
      <c r="E26" s="125">
        <v>3160238</v>
      </c>
      <c r="F26" s="125">
        <v>51705893</v>
      </c>
      <c r="G26" s="125">
        <v>1136437</v>
      </c>
      <c r="H26" s="125">
        <v>64054</v>
      </c>
      <c r="I26" s="125">
        <v>1072383</v>
      </c>
      <c r="J26" s="126">
        <v>1136437</v>
      </c>
      <c r="K26" s="126">
        <v>64054</v>
      </c>
      <c r="L26" s="126">
        <v>1072383</v>
      </c>
      <c r="M26" s="4">
        <f t="shared" ref="M26:M32" si="2">ROUND(G26*1000*1000/D26,0)</f>
        <v>20713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214344</v>
      </c>
      <c r="D27" s="125">
        <v>17499447</v>
      </c>
      <c r="E27" s="125">
        <v>1981034</v>
      </c>
      <c r="F27" s="125">
        <v>15518413</v>
      </c>
      <c r="G27" s="125">
        <v>348792</v>
      </c>
      <c r="H27" s="125">
        <v>37907</v>
      </c>
      <c r="I27" s="125">
        <v>310885</v>
      </c>
      <c r="J27" s="126">
        <v>348792</v>
      </c>
      <c r="K27" s="126">
        <v>37907</v>
      </c>
      <c r="L27" s="126">
        <v>310885</v>
      </c>
      <c r="M27" s="4">
        <f t="shared" si="2"/>
        <v>19932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218524</v>
      </c>
      <c r="D28" s="125">
        <v>7409511</v>
      </c>
      <c r="E28" s="125">
        <v>1199248</v>
      </c>
      <c r="F28" s="125">
        <v>6210263</v>
      </c>
      <c r="G28" s="125">
        <v>193459</v>
      </c>
      <c r="H28" s="125">
        <v>31111</v>
      </c>
      <c r="I28" s="125">
        <v>162348</v>
      </c>
      <c r="J28" s="126">
        <v>193459</v>
      </c>
      <c r="K28" s="126">
        <v>31111</v>
      </c>
      <c r="L28" s="126">
        <v>162348</v>
      </c>
      <c r="M28" s="4">
        <f t="shared" si="2"/>
        <v>26110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137174</v>
      </c>
      <c r="D29" s="125">
        <v>4391030</v>
      </c>
      <c r="E29" s="125">
        <v>654813</v>
      </c>
      <c r="F29" s="125">
        <v>3736217</v>
      </c>
      <c r="G29" s="125">
        <v>127162</v>
      </c>
      <c r="H29" s="125">
        <v>18963</v>
      </c>
      <c r="I29" s="125">
        <v>108199</v>
      </c>
      <c r="J29" s="126">
        <v>127162</v>
      </c>
      <c r="K29" s="126">
        <v>18963</v>
      </c>
      <c r="L29" s="126">
        <v>108199</v>
      </c>
      <c r="M29" s="4">
        <f t="shared" si="2"/>
        <v>28959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300500</v>
      </c>
      <c r="D30" s="125">
        <v>2152657</v>
      </c>
      <c r="E30" s="125">
        <v>288169</v>
      </c>
      <c r="F30" s="125">
        <v>1864488</v>
      </c>
      <c r="G30" s="125">
        <v>49260</v>
      </c>
      <c r="H30" s="125">
        <v>6362</v>
      </c>
      <c r="I30" s="125">
        <v>42898</v>
      </c>
      <c r="J30" s="126">
        <v>49260</v>
      </c>
      <c r="K30" s="126">
        <v>6362</v>
      </c>
      <c r="L30" s="126">
        <v>42898</v>
      </c>
      <c r="M30" s="4">
        <f t="shared" si="2"/>
        <v>22883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62587508</v>
      </c>
      <c r="D31" s="125">
        <v>34101698</v>
      </c>
      <c r="E31" s="125">
        <v>2916435</v>
      </c>
      <c r="F31" s="125">
        <v>31185263</v>
      </c>
      <c r="G31" s="125">
        <v>692389</v>
      </c>
      <c r="H31" s="125">
        <v>51894</v>
      </c>
      <c r="I31" s="125">
        <v>640495</v>
      </c>
      <c r="J31" s="126">
        <v>692389</v>
      </c>
      <c r="K31" s="126">
        <v>51894</v>
      </c>
      <c r="L31" s="126">
        <v>640495</v>
      </c>
      <c r="M31" s="4">
        <f t="shared" si="2"/>
        <v>20304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293567</v>
      </c>
      <c r="D32" s="125">
        <v>4537826</v>
      </c>
      <c r="E32" s="125">
        <v>537351</v>
      </c>
      <c r="F32" s="125">
        <v>4000475</v>
      </c>
      <c r="G32" s="125">
        <v>106100</v>
      </c>
      <c r="H32" s="125">
        <v>12751</v>
      </c>
      <c r="I32" s="125">
        <v>93349</v>
      </c>
      <c r="J32" s="126">
        <v>106100</v>
      </c>
      <c r="K32" s="126">
        <v>12751</v>
      </c>
      <c r="L32" s="126">
        <v>93349</v>
      </c>
      <c r="M32" s="4">
        <f t="shared" si="2"/>
        <v>23381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15356458</v>
      </c>
      <c r="D33" s="125">
        <v>118882793</v>
      </c>
      <c r="E33" s="125">
        <v>32435008</v>
      </c>
      <c r="F33" s="125">
        <v>86447785</v>
      </c>
      <c r="G33" s="125">
        <v>2054165</v>
      </c>
      <c r="H33" s="125">
        <v>541496</v>
      </c>
      <c r="I33" s="125">
        <v>1512669</v>
      </c>
      <c r="J33" s="126">
        <v>2054135</v>
      </c>
      <c r="K33" s="126">
        <v>541475</v>
      </c>
      <c r="L33" s="126">
        <v>1512660</v>
      </c>
      <c r="M33" s="4">
        <f>ROUND(G33*1000*1000/D33,0)</f>
        <v>17279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3581508</v>
      </c>
      <c r="D34" s="129">
        <v>59810983</v>
      </c>
      <c r="E34" s="129">
        <v>3021949</v>
      </c>
      <c r="F34" s="129">
        <v>56789034</v>
      </c>
      <c r="G34" s="129">
        <v>1361893</v>
      </c>
      <c r="H34" s="129">
        <v>64279</v>
      </c>
      <c r="I34" s="129">
        <v>1297614</v>
      </c>
      <c r="J34" s="130">
        <v>1361877</v>
      </c>
      <c r="K34" s="130">
        <v>64279</v>
      </c>
      <c r="L34" s="130">
        <v>1297598</v>
      </c>
      <c r="M34" s="5">
        <f>ROUND(G34*1000*1000/D34,0)</f>
        <v>22770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86398929</v>
      </c>
      <c r="D35" s="6">
        <f t="shared" ref="D35:L35" si="3">SUM(D24:D34)</f>
        <v>327133802</v>
      </c>
      <c r="E35" s="6">
        <f t="shared" si="3"/>
        <v>48083230</v>
      </c>
      <c r="F35" s="6">
        <f t="shared" si="3"/>
        <v>279050572</v>
      </c>
      <c r="G35" s="6">
        <f t="shared" si="3"/>
        <v>6518879</v>
      </c>
      <c r="H35" s="6">
        <f t="shared" si="3"/>
        <v>866155</v>
      </c>
      <c r="I35" s="6">
        <f t="shared" si="3"/>
        <v>5652724</v>
      </c>
      <c r="J35" s="6">
        <f t="shared" si="3"/>
        <v>6518833</v>
      </c>
      <c r="K35" s="6">
        <f t="shared" si="3"/>
        <v>866134</v>
      </c>
      <c r="L35" s="6">
        <f t="shared" si="3"/>
        <v>5652699</v>
      </c>
      <c r="M35" s="7">
        <f>ROUND(G35*1000*1000/D35,0)</f>
        <v>19927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146547987</v>
      </c>
      <c r="D36" s="8">
        <f t="shared" ref="D36:L36" si="4">SUM(D35,D23)</f>
        <v>1082490614</v>
      </c>
      <c r="E36" s="8">
        <f t="shared" si="4"/>
        <v>111737659</v>
      </c>
      <c r="F36" s="8">
        <f t="shared" si="4"/>
        <v>970752955</v>
      </c>
      <c r="G36" s="8">
        <f t="shared" si="4"/>
        <v>24691295</v>
      </c>
      <c r="H36" s="8">
        <f t="shared" si="4"/>
        <v>2335745</v>
      </c>
      <c r="I36" s="8">
        <f t="shared" si="4"/>
        <v>22355550</v>
      </c>
      <c r="J36" s="8">
        <f t="shared" si="4"/>
        <v>24681130</v>
      </c>
      <c r="K36" s="8">
        <f t="shared" si="4"/>
        <v>2335340</v>
      </c>
      <c r="L36" s="8">
        <f t="shared" si="4"/>
        <v>22345790</v>
      </c>
      <c r="M36" s="9">
        <f>ROUND(G36*1000*1000/D36,0)</f>
        <v>22810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147365537</v>
      </c>
      <c r="D38" s="100">
        <v>1085404064</v>
      </c>
      <c r="E38" s="100">
        <v>112424193</v>
      </c>
      <c r="F38" s="100">
        <v>972979871</v>
      </c>
      <c r="G38" s="100">
        <v>24782669</v>
      </c>
      <c r="H38" s="100">
        <v>2351456</v>
      </c>
      <c r="I38" s="100">
        <v>22431213</v>
      </c>
      <c r="J38" s="100">
        <v>24753105</v>
      </c>
      <c r="K38" s="100">
        <v>2349924</v>
      </c>
      <c r="L38" s="100">
        <v>22403181</v>
      </c>
      <c r="M38" s="100">
        <v>22833</v>
      </c>
    </row>
    <row r="39" spans="1:13" s="145" customFormat="1" ht="23.1" customHeight="1" x14ac:dyDescent="0.15">
      <c r="A39" s="97"/>
      <c r="B39" s="97" t="s">
        <v>386</v>
      </c>
      <c r="C39" s="131">
        <f t="shared" ref="C39:M39" si="5">ROUND(C36/C38*100,1)</f>
        <v>99.4</v>
      </c>
      <c r="D39" s="131">
        <f t="shared" si="5"/>
        <v>99.7</v>
      </c>
      <c r="E39" s="131">
        <f t="shared" si="5"/>
        <v>99.4</v>
      </c>
      <c r="F39" s="131">
        <f t="shared" si="5"/>
        <v>99.8</v>
      </c>
      <c r="G39" s="131">
        <f t="shared" si="5"/>
        <v>99.6</v>
      </c>
      <c r="H39" s="131">
        <f t="shared" si="5"/>
        <v>99.3</v>
      </c>
      <c r="I39" s="131">
        <f t="shared" si="5"/>
        <v>99.7</v>
      </c>
      <c r="J39" s="131">
        <f t="shared" si="5"/>
        <v>99.7</v>
      </c>
      <c r="K39" s="131">
        <f t="shared" si="5"/>
        <v>99.4</v>
      </c>
      <c r="L39" s="131">
        <f t="shared" si="5"/>
        <v>99.7</v>
      </c>
      <c r="M39" s="131">
        <f t="shared" si="5"/>
        <v>99.9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view="pageBreakPreview" zoomScale="70" zoomScaleNormal="50" zoomScaleSheetLayoutView="70" workbookViewId="0">
      <pane xSplit="2" ySplit="8" topLeftCell="C25" activePane="bottomRight" state="frozen"/>
      <selection activeCell="C3" sqref="C3"/>
      <selection pane="topRight" activeCell="C3" sqref="C3"/>
      <selection pane="bottomLeft" activeCell="C3" sqref="C3"/>
      <selection pane="bottomRight" activeCell="M36" sqref="M36"/>
    </sheetView>
  </sheetViews>
  <sheetFormatPr defaultColWidth="11"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5" width="27.125" style="100" customWidth="1"/>
    <col min="16" max="16384" width="11" style="100"/>
  </cols>
  <sheetData>
    <row r="2" spans="1:13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175</v>
      </c>
      <c r="H3" s="103"/>
      <c r="M3" s="157" t="s">
        <v>176</v>
      </c>
    </row>
    <row r="4" spans="1:13" s="109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09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09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177</v>
      </c>
      <c r="H6" s="115" t="s">
        <v>31</v>
      </c>
      <c r="I6" s="115" t="s">
        <v>32</v>
      </c>
      <c r="J6" s="115" t="s">
        <v>177</v>
      </c>
      <c r="K6" s="115" t="s">
        <v>31</v>
      </c>
      <c r="L6" s="115" t="s">
        <v>32</v>
      </c>
      <c r="M6" s="117" t="s">
        <v>113</v>
      </c>
    </row>
    <row r="7" spans="1:13" s="109" customFormat="1" ht="23.1" customHeight="1" x14ac:dyDescent="0.15">
      <c r="A7" s="36"/>
      <c r="B7" s="14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09" customFormat="1" ht="23.1" customHeight="1" x14ac:dyDescent="0.15">
      <c r="A8" s="56"/>
      <c r="B8" s="57"/>
      <c r="C8" s="120" t="s">
        <v>79</v>
      </c>
      <c r="D8" s="121" t="s">
        <v>80</v>
      </c>
      <c r="E8" s="121" t="s">
        <v>81</v>
      </c>
      <c r="F8" s="120" t="s">
        <v>82</v>
      </c>
      <c r="G8" s="121" t="s">
        <v>83</v>
      </c>
      <c r="H8" s="121" t="s">
        <v>84</v>
      </c>
      <c r="I8" s="120" t="s">
        <v>85</v>
      </c>
      <c r="J8" s="121" t="s">
        <v>86</v>
      </c>
      <c r="K8" s="121" t="s">
        <v>87</v>
      </c>
      <c r="L8" s="121" t="s">
        <v>88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703321</v>
      </c>
      <c r="D9" s="123">
        <v>1127062</v>
      </c>
      <c r="E9" s="123">
        <v>13436</v>
      </c>
      <c r="F9" s="123">
        <v>1113626</v>
      </c>
      <c r="G9" s="123">
        <v>8778084</v>
      </c>
      <c r="H9" s="123">
        <v>6701</v>
      </c>
      <c r="I9" s="123">
        <v>8771383</v>
      </c>
      <c r="J9" s="124">
        <v>5532987</v>
      </c>
      <c r="K9" s="124">
        <v>3788</v>
      </c>
      <c r="L9" s="124">
        <v>5529199</v>
      </c>
      <c r="M9" s="3">
        <f>ROUND(G9*1000/D9,0)</f>
        <v>7788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8982</v>
      </c>
      <c r="D10" s="125">
        <v>383461</v>
      </c>
      <c r="E10" s="125">
        <v>59971</v>
      </c>
      <c r="F10" s="125">
        <v>323490</v>
      </c>
      <c r="G10" s="125">
        <v>270092</v>
      </c>
      <c r="H10" s="125">
        <v>4657</v>
      </c>
      <c r="I10" s="125">
        <v>265435</v>
      </c>
      <c r="J10" s="126">
        <v>195020</v>
      </c>
      <c r="K10" s="126">
        <v>4309</v>
      </c>
      <c r="L10" s="126">
        <v>190711</v>
      </c>
      <c r="M10" s="4">
        <f>ROUND(G10*1000/D10,0)</f>
        <v>704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61438</v>
      </c>
      <c r="D11" s="125">
        <v>1563334</v>
      </c>
      <c r="E11" s="125">
        <v>85633</v>
      </c>
      <c r="F11" s="125">
        <v>1477701</v>
      </c>
      <c r="G11" s="125">
        <v>1315883</v>
      </c>
      <c r="H11" s="125">
        <v>7728</v>
      </c>
      <c r="I11" s="125">
        <v>1308155</v>
      </c>
      <c r="J11" s="126">
        <v>866905</v>
      </c>
      <c r="K11" s="126">
        <v>6884</v>
      </c>
      <c r="L11" s="126">
        <v>860021</v>
      </c>
      <c r="M11" s="4">
        <f t="shared" ref="M11:M18" si="0">ROUND(G11*1000/D11,0)</f>
        <v>842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2744</v>
      </c>
      <c r="D12" s="125">
        <v>118533</v>
      </c>
      <c r="E12" s="125">
        <v>664</v>
      </c>
      <c r="F12" s="125">
        <v>117869</v>
      </c>
      <c r="G12" s="125">
        <v>345026</v>
      </c>
      <c r="H12" s="125">
        <v>667</v>
      </c>
      <c r="I12" s="125">
        <v>344359</v>
      </c>
      <c r="J12" s="126">
        <v>241015</v>
      </c>
      <c r="K12" s="126">
        <v>467</v>
      </c>
      <c r="L12" s="126">
        <v>240548</v>
      </c>
      <c r="M12" s="4">
        <f t="shared" si="0"/>
        <v>2911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6">
        <v>0</v>
      </c>
      <c r="K13" s="126">
        <v>0</v>
      </c>
      <c r="L13" s="126">
        <v>0</v>
      </c>
      <c r="M13" s="4" t="s">
        <v>276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0</v>
      </c>
      <c r="D14" s="125">
        <v>2047</v>
      </c>
      <c r="E14" s="125">
        <v>0</v>
      </c>
      <c r="F14" s="125">
        <v>2047</v>
      </c>
      <c r="G14" s="125">
        <v>8443</v>
      </c>
      <c r="H14" s="125">
        <v>0</v>
      </c>
      <c r="I14" s="125">
        <v>8443</v>
      </c>
      <c r="J14" s="126">
        <v>5910</v>
      </c>
      <c r="K14" s="126">
        <v>0</v>
      </c>
      <c r="L14" s="126">
        <v>5910</v>
      </c>
      <c r="M14" s="4">
        <f t="shared" si="0"/>
        <v>4125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80554</v>
      </c>
      <c r="D15" s="125">
        <v>627947</v>
      </c>
      <c r="E15" s="125">
        <v>401</v>
      </c>
      <c r="F15" s="125">
        <v>627546</v>
      </c>
      <c r="G15" s="125">
        <v>2696121</v>
      </c>
      <c r="H15" s="125">
        <v>1541</v>
      </c>
      <c r="I15" s="125">
        <v>2694580</v>
      </c>
      <c r="J15" s="126">
        <v>1868739</v>
      </c>
      <c r="K15" s="126">
        <v>1051</v>
      </c>
      <c r="L15" s="126">
        <v>1867688</v>
      </c>
      <c r="M15" s="4">
        <f t="shared" si="0"/>
        <v>4294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42854</v>
      </c>
      <c r="D16" s="125">
        <v>175646</v>
      </c>
      <c r="E16" s="125">
        <v>10077</v>
      </c>
      <c r="F16" s="125">
        <v>165569</v>
      </c>
      <c r="G16" s="125">
        <v>51968</v>
      </c>
      <c r="H16" s="125">
        <v>2888</v>
      </c>
      <c r="I16" s="125">
        <v>49080</v>
      </c>
      <c r="J16" s="126">
        <v>36377</v>
      </c>
      <c r="K16" s="126">
        <v>2022</v>
      </c>
      <c r="L16" s="126">
        <v>34355</v>
      </c>
      <c r="M16" s="4">
        <f t="shared" si="0"/>
        <v>296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0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6">
        <v>0</v>
      </c>
      <c r="K17" s="126">
        <v>0</v>
      </c>
      <c r="L17" s="126">
        <v>0</v>
      </c>
      <c r="M17" s="4" t="s">
        <v>276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185</v>
      </c>
      <c r="D18" s="125">
        <v>35658</v>
      </c>
      <c r="E18" s="125">
        <v>0</v>
      </c>
      <c r="F18" s="125">
        <v>35658</v>
      </c>
      <c r="G18" s="125">
        <v>142632</v>
      </c>
      <c r="H18" s="125">
        <v>0</v>
      </c>
      <c r="I18" s="125">
        <v>142632</v>
      </c>
      <c r="J18" s="126">
        <v>85579</v>
      </c>
      <c r="K18" s="126">
        <v>0</v>
      </c>
      <c r="L18" s="126">
        <v>85579</v>
      </c>
      <c r="M18" s="4">
        <f t="shared" si="0"/>
        <v>4000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0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8">
        <v>0</v>
      </c>
      <c r="K19" s="128">
        <v>0</v>
      </c>
      <c r="L19" s="128">
        <v>0</v>
      </c>
      <c r="M19" s="4" t="s">
        <v>277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8">
        <v>0</v>
      </c>
      <c r="K20" s="128">
        <v>0</v>
      </c>
      <c r="L20" s="128">
        <v>0</v>
      </c>
      <c r="M20" s="4" t="s">
        <v>276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8">
        <v>0</v>
      </c>
      <c r="K21" s="128">
        <v>0</v>
      </c>
      <c r="L21" s="128">
        <v>0</v>
      </c>
      <c r="M21" s="4" t="s">
        <v>276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370</v>
      </c>
      <c r="D22" s="129">
        <v>130357</v>
      </c>
      <c r="E22" s="129">
        <v>0</v>
      </c>
      <c r="F22" s="129">
        <v>130357</v>
      </c>
      <c r="G22" s="129">
        <v>630812</v>
      </c>
      <c r="H22" s="129">
        <v>0</v>
      </c>
      <c r="I22" s="129">
        <v>630812</v>
      </c>
      <c r="J22" s="130">
        <v>440723</v>
      </c>
      <c r="K22" s="130">
        <v>0</v>
      </c>
      <c r="L22" s="130">
        <v>440723</v>
      </c>
      <c r="M22" s="5">
        <f>ROUND(G22*1000/D22,0)</f>
        <v>4839</v>
      </c>
    </row>
    <row r="23" spans="1:13" s="18" customFormat="1" ht="23.1" customHeight="1" x14ac:dyDescent="0.2">
      <c r="A23" s="92"/>
      <c r="B23" s="93" t="s">
        <v>134</v>
      </c>
      <c r="C23" s="6">
        <f>SUM(C9:C22)</f>
        <v>900448</v>
      </c>
      <c r="D23" s="6">
        <f t="shared" ref="D23:L23" si="1">SUM(D9:D22)</f>
        <v>4164045</v>
      </c>
      <c r="E23" s="6">
        <f t="shared" si="1"/>
        <v>170182</v>
      </c>
      <c r="F23" s="6">
        <f t="shared" si="1"/>
        <v>3993863</v>
      </c>
      <c r="G23" s="6">
        <f t="shared" si="1"/>
        <v>14239061</v>
      </c>
      <c r="H23" s="6">
        <f t="shared" si="1"/>
        <v>24182</v>
      </c>
      <c r="I23" s="6">
        <f t="shared" si="1"/>
        <v>14214879</v>
      </c>
      <c r="J23" s="6">
        <f t="shared" si="1"/>
        <v>9273255</v>
      </c>
      <c r="K23" s="6">
        <f t="shared" si="1"/>
        <v>18521</v>
      </c>
      <c r="L23" s="6">
        <f t="shared" si="1"/>
        <v>9254734</v>
      </c>
      <c r="M23" s="5">
        <f>ROUND(G23*1000/D23,0)</f>
        <v>3420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5401</v>
      </c>
      <c r="D24" s="123">
        <v>61389</v>
      </c>
      <c r="E24" s="123">
        <v>0</v>
      </c>
      <c r="F24" s="123">
        <v>61389</v>
      </c>
      <c r="G24" s="123">
        <v>543905</v>
      </c>
      <c r="H24" s="123">
        <v>0</v>
      </c>
      <c r="I24" s="123">
        <v>543905</v>
      </c>
      <c r="J24" s="124">
        <v>380733</v>
      </c>
      <c r="K24" s="124">
        <v>0</v>
      </c>
      <c r="L24" s="124">
        <v>380733</v>
      </c>
      <c r="M24" s="3">
        <f>ROUND(G24*1000/D24,0)</f>
        <v>8860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276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6">
        <v>0</v>
      </c>
      <c r="K26" s="126">
        <v>0</v>
      </c>
      <c r="L26" s="126">
        <v>0</v>
      </c>
      <c r="M26" s="4" t="s">
        <v>276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6">
        <v>0</v>
      </c>
      <c r="K27" s="126">
        <v>0</v>
      </c>
      <c r="L27" s="126">
        <v>0</v>
      </c>
      <c r="M27" s="4" t="s">
        <v>276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2</v>
      </c>
      <c r="D28" s="125">
        <v>41032</v>
      </c>
      <c r="E28" s="125">
        <v>443</v>
      </c>
      <c r="F28" s="125">
        <v>40589</v>
      </c>
      <c r="G28" s="125">
        <v>18095</v>
      </c>
      <c r="H28" s="125">
        <v>195</v>
      </c>
      <c r="I28" s="125">
        <v>17900</v>
      </c>
      <c r="J28" s="126">
        <v>6963</v>
      </c>
      <c r="K28" s="126">
        <v>75</v>
      </c>
      <c r="L28" s="126">
        <v>6888</v>
      </c>
      <c r="M28" s="4">
        <f>ROUND(G28*1000/D28,0)</f>
        <v>441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103147</v>
      </c>
      <c r="D29" s="125">
        <v>192623</v>
      </c>
      <c r="E29" s="125">
        <v>251</v>
      </c>
      <c r="F29" s="125">
        <v>192372</v>
      </c>
      <c r="G29" s="125">
        <v>648379</v>
      </c>
      <c r="H29" s="125">
        <v>727</v>
      </c>
      <c r="I29" s="125">
        <v>647652</v>
      </c>
      <c r="J29" s="126">
        <v>401318</v>
      </c>
      <c r="K29" s="126">
        <v>509</v>
      </c>
      <c r="L29" s="126">
        <v>400809</v>
      </c>
      <c r="M29" s="4">
        <f>ROUND(G29*1000/D29,0)</f>
        <v>3366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12664</v>
      </c>
      <c r="D30" s="125">
        <v>73774</v>
      </c>
      <c r="E30" s="125">
        <v>0</v>
      </c>
      <c r="F30" s="125">
        <v>73774</v>
      </c>
      <c r="G30" s="125">
        <v>289279</v>
      </c>
      <c r="H30" s="125">
        <v>0</v>
      </c>
      <c r="I30" s="125">
        <v>289279</v>
      </c>
      <c r="J30" s="126">
        <v>202357</v>
      </c>
      <c r="K30" s="126">
        <v>0</v>
      </c>
      <c r="L30" s="126">
        <v>202357</v>
      </c>
      <c r="M30" s="4">
        <f>ROUND(G30*1000/D30,0)</f>
        <v>3921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789</v>
      </c>
      <c r="E31" s="125">
        <v>0</v>
      </c>
      <c r="F31" s="125">
        <v>789</v>
      </c>
      <c r="G31" s="125">
        <v>1487</v>
      </c>
      <c r="H31" s="125">
        <v>0</v>
      </c>
      <c r="I31" s="125">
        <v>1487</v>
      </c>
      <c r="J31" s="126">
        <v>1039</v>
      </c>
      <c r="K31" s="126">
        <v>0</v>
      </c>
      <c r="L31" s="126">
        <v>1039</v>
      </c>
      <c r="M31" s="4">
        <f>ROUND(G31*1000/D31,0)</f>
        <v>1885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159</v>
      </c>
      <c r="D32" s="125">
        <v>105564</v>
      </c>
      <c r="E32" s="125">
        <v>223</v>
      </c>
      <c r="F32" s="125">
        <v>105341</v>
      </c>
      <c r="G32" s="125">
        <v>292807</v>
      </c>
      <c r="H32" s="125">
        <v>591</v>
      </c>
      <c r="I32" s="125">
        <v>292216</v>
      </c>
      <c r="J32" s="126">
        <v>177211</v>
      </c>
      <c r="K32" s="126">
        <v>355</v>
      </c>
      <c r="L32" s="126">
        <v>176856</v>
      </c>
      <c r="M32" s="4">
        <f>ROUND(G32*1000/D32,0)</f>
        <v>2774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0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6">
        <v>0</v>
      </c>
      <c r="K33" s="126">
        <v>0</v>
      </c>
      <c r="L33" s="126">
        <v>0</v>
      </c>
      <c r="M33" s="4" t="s">
        <v>276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30">
        <v>0</v>
      </c>
      <c r="K34" s="130">
        <v>0</v>
      </c>
      <c r="L34" s="130">
        <v>0</v>
      </c>
      <c r="M34" s="5" t="s">
        <v>276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121373</v>
      </c>
      <c r="D35" s="6">
        <f t="shared" ref="D35:L35" si="2">SUM(D24:D34)</f>
        <v>475171</v>
      </c>
      <c r="E35" s="6">
        <f t="shared" si="2"/>
        <v>917</v>
      </c>
      <c r="F35" s="6">
        <f t="shared" si="2"/>
        <v>474254</v>
      </c>
      <c r="G35" s="6">
        <f t="shared" si="2"/>
        <v>1793952</v>
      </c>
      <c r="H35" s="6">
        <f t="shared" si="2"/>
        <v>1513</v>
      </c>
      <c r="I35" s="6">
        <f t="shared" si="2"/>
        <v>1792439</v>
      </c>
      <c r="J35" s="6">
        <f t="shared" si="2"/>
        <v>1169621</v>
      </c>
      <c r="K35" s="6">
        <f t="shared" si="2"/>
        <v>939</v>
      </c>
      <c r="L35" s="6">
        <f t="shared" si="2"/>
        <v>1168682</v>
      </c>
      <c r="M35" s="7">
        <f>ROUND(G35*1000/D35,0)</f>
        <v>3775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1021821</v>
      </c>
      <c r="D36" s="8">
        <f t="shared" ref="D36:L36" si="3">SUM(D35,D23)</f>
        <v>4639216</v>
      </c>
      <c r="E36" s="8">
        <f t="shared" si="3"/>
        <v>171099</v>
      </c>
      <c r="F36" s="8">
        <f t="shared" si="3"/>
        <v>4468117</v>
      </c>
      <c r="G36" s="8">
        <f t="shared" si="3"/>
        <v>16033013</v>
      </c>
      <c r="H36" s="8">
        <f t="shared" si="3"/>
        <v>25695</v>
      </c>
      <c r="I36" s="8">
        <f t="shared" si="3"/>
        <v>16007318</v>
      </c>
      <c r="J36" s="8">
        <f t="shared" si="3"/>
        <v>10442876</v>
      </c>
      <c r="K36" s="8">
        <f t="shared" si="3"/>
        <v>19460</v>
      </c>
      <c r="L36" s="8">
        <f t="shared" si="3"/>
        <v>10423416</v>
      </c>
      <c r="M36" s="9">
        <f>ROUND(G36*1000/D36,0)</f>
        <v>3456</v>
      </c>
    </row>
    <row r="38" spans="1:13" ht="23.1" customHeight="1" x14ac:dyDescent="0.15">
      <c r="B38" s="14" t="s">
        <v>385</v>
      </c>
      <c r="C38" s="100">
        <v>1019667</v>
      </c>
      <c r="D38" s="100">
        <v>4827472</v>
      </c>
      <c r="E38" s="100">
        <v>174458</v>
      </c>
      <c r="F38" s="100">
        <v>4653014</v>
      </c>
      <c r="G38" s="100">
        <v>16763528</v>
      </c>
      <c r="H38" s="100">
        <v>25985</v>
      </c>
      <c r="I38" s="100">
        <v>16737543</v>
      </c>
      <c r="J38" s="100">
        <v>10872247</v>
      </c>
      <c r="K38" s="100">
        <v>19558</v>
      </c>
      <c r="L38" s="100">
        <v>10852689</v>
      </c>
      <c r="M38" s="100">
        <v>3473</v>
      </c>
    </row>
    <row r="39" spans="1:13" s="131" customFormat="1" ht="23.1" customHeight="1" x14ac:dyDescent="0.15">
      <c r="A39" s="97"/>
      <c r="B39" s="97" t="s">
        <v>386</v>
      </c>
      <c r="C39" s="131">
        <f t="shared" ref="C39:M39" si="4">ROUND(C36/C38*100,1)</f>
        <v>100.2</v>
      </c>
      <c r="D39" s="131">
        <f t="shared" si="4"/>
        <v>96.1</v>
      </c>
      <c r="E39" s="131">
        <f t="shared" si="4"/>
        <v>98.1</v>
      </c>
      <c r="F39" s="131">
        <f t="shared" si="4"/>
        <v>96</v>
      </c>
      <c r="G39" s="131">
        <f t="shared" si="4"/>
        <v>95.6</v>
      </c>
      <c r="H39" s="131">
        <f t="shared" si="4"/>
        <v>98.9</v>
      </c>
      <c r="I39" s="131">
        <f t="shared" si="4"/>
        <v>95.6</v>
      </c>
      <c r="J39" s="131">
        <f t="shared" si="4"/>
        <v>96.1</v>
      </c>
      <c r="K39" s="131">
        <f t="shared" si="4"/>
        <v>99.5</v>
      </c>
      <c r="L39" s="131">
        <f t="shared" si="4"/>
        <v>96</v>
      </c>
      <c r="M39" s="131">
        <f t="shared" si="4"/>
        <v>99.5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90" zoomScaleNormal="50" zoomScaleSheetLayoutView="90" workbookViewId="0">
      <pane xSplit="2" ySplit="8" topLeftCell="F32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38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173</v>
      </c>
      <c r="F3" s="100"/>
      <c r="G3" s="100"/>
      <c r="H3" s="103"/>
      <c r="I3" s="155"/>
      <c r="J3" s="156"/>
      <c r="L3" s="100"/>
      <c r="M3" s="157" t="s">
        <v>174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153</v>
      </c>
      <c r="H6" s="115" t="s">
        <v>31</v>
      </c>
      <c r="I6" s="115" t="s">
        <v>32</v>
      </c>
      <c r="J6" s="115" t="s">
        <v>153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323</v>
      </c>
      <c r="D8" s="120" t="s">
        <v>324</v>
      </c>
      <c r="E8" s="120" t="s">
        <v>325</v>
      </c>
      <c r="F8" s="120" t="s">
        <v>326</v>
      </c>
      <c r="G8" s="120" t="s">
        <v>327</v>
      </c>
      <c r="H8" s="120" t="s">
        <v>328</v>
      </c>
      <c r="I8" s="120" t="s">
        <v>329</v>
      </c>
      <c r="J8" s="120" t="s">
        <v>330</v>
      </c>
      <c r="K8" s="120" t="s">
        <v>331</v>
      </c>
      <c r="L8" s="120" t="s">
        <v>332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41205</v>
      </c>
      <c r="D9" s="123">
        <v>286965</v>
      </c>
      <c r="E9" s="123">
        <v>0</v>
      </c>
      <c r="F9" s="123">
        <v>286965</v>
      </c>
      <c r="G9" s="123">
        <v>2750033</v>
      </c>
      <c r="H9" s="123">
        <v>0</v>
      </c>
      <c r="I9" s="123">
        <v>2750033</v>
      </c>
      <c r="J9" s="124">
        <v>1765955</v>
      </c>
      <c r="K9" s="124">
        <v>0</v>
      </c>
      <c r="L9" s="124">
        <v>1765955</v>
      </c>
      <c r="M9" s="3">
        <f>ROUND(G9*1000/D9,0)</f>
        <v>9583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6">
        <v>0</v>
      </c>
      <c r="K10" s="126">
        <v>0</v>
      </c>
      <c r="L10" s="126">
        <v>0</v>
      </c>
      <c r="M10" s="4" t="s">
        <v>275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0</v>
      </c>
      <c r="D11" s="125">
        <v>6751</v>
      </c>
      <c r="E11" s="125">
        <v>0</v>
      </c>
      <c r="F11" s="125">
        <v>6751</v>
      </c>
      <c r="G11" s="125">
        <v>317</v>
      </c>
      <c r="H11" s="125">
        <v>0</v>
      </c>
      <c r="I11" s="125">
        <v>317</v>
      </c>
      <c r="J11" s="126">
        <v>317</v>
      </c>
      <c r="K11" s="126">
        <v>0</v>
      </c>
      <c r="L11" s="126">
        <v>317</v>
      </c>
      <c r="M11" s="4">
        <f t="shared" ref="M11:M21" si="0">ROUND(G11*1000/D11,0)</f>
        <v>47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6">
        <v>0</v>
      </c>
      <c r="K12" s="126">
        <v>0</v>
      </c>
      <c r="L12" s="126">
        <v>0</v>
      </c>
      <c r="M12" s="4" t="s">
        <v>275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6">
        <v>0</v>
      </c>
      <c r="K13" s="126">
        <v>0</v>
      </c>
      <c r="L13" s="126">
        <v>0</v>
      </c>
      <c r="M13" s="4" t="s">
        <v>275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1128709</v>
      </c>
      <c r="D14" s="125">
        <v>3892722</v>
      </c>
      <c r="E14" s="125">
        <v>13230</v>
      </c>
      <c r="F14" s="125">
        <v>3879492</v>
      </c>
      <c r="G14" s="125">
        <v>38607</v>
      </c>
      <c r="H14" s="125">
        <v>187</v>
      </c>
      <c r="I14" s="125">
        <v>38420</v>
      </c>
      <c r="J14" s="126">
        <v>38607</v>
      </c>
      <c r="K14" s="126">
        <v>187</v>
      </c>
      <c r="L14" s="126">
        <v>38420</v>
      </c>
      <c r="M14" s="4">
        <f t="shared" si="0"/>
        <v>10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0</v>
      </c>
      <c r="D15" s="125">
        <v>634</v>
      </c>
      <c r="E15" s="125">
        <v>0</v>
      </c>
      <c r="F15" s="125">
        <v>634</v>
      </c>
      <c r="G15" s="125">
        <v>46</v>
      </c>
      <c r="H15" s="125">
        <v>0</v>
      </c>
      <c r="I15" s="125">
        <v>46</v>
      </c>
      <c r="J15" s="126">
        <v>46</v>
      </c>
      <c r="K15" s="126">
        <v>0</v>
      </c>
      <c r="L15" s="126">
        <v>46</v>
      </c>
      <c r="M15" s="4">
        <f t="shared" si="0"/>
        <v>73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6">
        <v>0</v>
      </c>
      <c r="K16" s="126">
        <v>0</v>
      </c>
      <c r="L16" s="126">
        <v>0</v>
      </c>
      <c r="M16" s="4" t="s">
        <v>275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289045</v>
      </c>
      <c r="D17" s="125">
        <v>420984</v>
      </c>
      <c r="E17" s="125">
        <v>0</v>
      </c>
      <c r="F17" s="125">
        <v>420984</v>
      </c>
      <c r="G17" s="125">
        <v>39993</v>
      </c>
      <c r="H17" s="125">
        <v>0</v>
      </c>
      <c r="I17" s="125">
        <v>39993</v>
      </c>
      <c r="J17" s="126">
        <v>39993</v>
      </c>
      <c r="K17" s="126">
        <v>0</v>
      </c>
      <c r="L17" s="126">
        <v>39993</v>
      </c>
      <c r="M17" s="4">
        <f t="shared" si="0"/>
        <v>95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100651</v>
      </c>
      <c r="D18" s="125">
        <v>118524</v>
      </c>
      <c r="E18" s="125">
        <v>0</v>
      </c>
      <c r="F18" s="125">
        <v>118524</v>
      </c>
      <c r="G18" s="125">
        <v>15290</v>
      </c>
      <c r="H18" s="125">
        <v>0</v>
      </c>
      <c r="I18" s="125">
        <v>15290</v>
      </c>
      <c r="J18" s="126">
        <v>15290</v>
      </c>
      <c r="K18" s="126">
        <v>0</v>
      </c>
      <c r="L18" s="126">
        <v>15290</v>
      </c>
      <c r="M18" s="4">
        <f t="shared" si="0"/>
        <v>129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664452</v>
      </c>
      <c r="D19" s="127">
        <v>992420</v>
      </c>
      <c r="E19" s="127">
        <v>5153</v>
      </c>
      <c r="F19" s="127">
        <v>987267</v>
      </c>
      <c r="G19" s="127">
        <v>40626</v>
      </c>
      <c r="H19" s="127">
        <v>228</v>
      </c>
      <c r="I19" s="127">
        <v>40398</v>
      </c>
      <c r="J19" s="128">
        <v>40626</v>
      </c>
      <c r="K19" s="128">
        <v>228</v>
      </c>
      <c r="L19" s="128">
        <v>40398</v>
      </c>
      <c r="M19" s="4">
        <f t="shared" si="0"/>
        <v>41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8">
        <v>0</v>
      </c>
      <c r="K20" s="128">
        <v>0</v>
      </c>
      <c r="L20" s="128">
        <v>0</v>
      </c>
      <c r="M20" s="4" t="s">
        <v>275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414</v>
      </c>
      <c r="D21" s="127">
        <v>1033167</v>
      </c>
      <c r="E21" s="127">
        <v>513</v>
      </c>
      <c r="F21" s="127">
        <v>1032654</v>
      </c>
      <c r="G21" s="127">
        <v>60507</v>
      </c>
      <c r="H21" s="127">
        <v>30</v>
      </c>
      <c r="I21" s="127">
        <v>60477</v>
      </c>
      <c r="J21" s="128">
        <v>60507</v>
      </c>
      <c r="K21" s="128">
        <v>30</v>
      </c>
      <c r="L21" s="128">
        <v>60477</v>
      </c>
      <c r="M21" s="4">
        <f t="shared" si="0"/>
        <v>59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0</v>
      </c>
      <c r="D22" s="129">
        <v>0</v>
      </c>
      <c r="E22" s="129">
        <v>0</v>
      </c>
      <c r="F22" s="129">
        <v>0</v>
      </c>
      <c r="G22" s="129">
        <v>0</v>
      </c>
      <c r="H22" s="129">
        <v>0</v>
      </c>
      <c r="I22" s="129">
        <v>0</v>
      </c>
      <c r="J22" s="130">
        <v>0</v>
      </c>
      <c r="K22" s="130">
        <v>0</v>
      </c>
      <c r="L22" s="130">
        <v>0</v>
      </c>
      <c r="M22" s="5" t="s">
        <v>275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2224476</v>
      </c>
      <c r="D23" s="6">
        <f t="shared" ref="D23:L23" si="1">SUM(D9:D22)</f>
        <v>6752167</v>
      </c>
      <c r="E23" s="6">
        <f t="shared" si="1"/>
        <v>18896</v>
      </c>
      <c r="F23" s="6">
        <f t="shared" si="1"/>
        <v>6733271</v>
      </c>
      <c r="G23" s="6">
        <f t="shared" si="1"/>
        <v>2945419</v>
      </c>
      <c r="H23" s="6">
        <f t="shared" si="1"/>
        <v>445</v>
      </c>
      <c r="I23" s="6">
        <f t="shared" si="1"/>
        <v>2944974</v>
      </c>
      <c r="J23" s="6">
        <f t="shared" si="1"/>
        <v>1961341</v>
      </c>
      <c r="K23" s="6">
        <f t="shared" si="1"/>
        <v>445</v>
      </c>
      <c r="L23" s="6">
        <f t="shared" si="1"/>
        <v>1960896</v>
      </c>
      <c r="M23" s="5">
        <f>ROUND(G23*1000/D23,0)</f>
        <v>436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4">
        <v>0</v>
      </c>
      <c r="K24" s="124">
        <v>0</v>
      </c>
      <c r="L24" s="124">
        <v>0</v>
      </c>
      <c r="M24" s="3" t="s">
        <v>275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88252</v>
      </c>
      <c r="E25" s="125">
        <v>0</v>
      </c>
      <c r="F25" s="125">
        <v>88252</v>
      </c>
      <c r="G25" s="125">
        <v>4413</v>
      </c>
      <c r="H25" s="125">
        <v>0</v>
      </c>
      <c r="I25" s="125">
        <v>4413</v>
      </c>
      <c r="J25" s="126">
        <v>4413</v>
      </c>
      <c r="K25" s="126">
        <v>0</v>
      </c>
      <c r="L25" s="126">
        <v>4413</v>
      </c>
      <c r="M25" s="4">
        <f>ROUND(G25*1000/D25,0)</f>
        <v>50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3223</v>
      </c>
      <c r="D26" s="125">
        <v>111335</v>
      </c>
      <c r="E26" s="125">
        <v>0</v>
      </c>
      <c r="F26" s="125">
        <v>111335</v>
      </c>
      <c r="G26" s="125">
        <v>5444</v>
      </c>
      <c r="H26" s="125">
        <v>0</v>
      </c>
      <c r="I26" s="125">
        <v>5444</v>
      </c>
      <c r="J26" s="126">
        <v>5444</v>
      </c>
      <c r="K26" s="126">
        <v>0</v>
      </c>
      <c r="L26" s="126">
        <v>5444</v>
      </c>
      <c r="M26" s="4">
        <f>ROUND(G26*1000/D26,0)</f>
        <v>49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216</v>
      </c>
      <c r="D27" s="125">
        <v>258217</v>
      </c>
      <c r="E27" s="125">
        <v>724</v>
      </c>
      <c r="F27" s="125">
        <v>257493</v>
      </c>
      <c r="G27" s="125">
        <v>13738</v>
      </c>
      <c r="H27" s="125">
        <v>39</v>
      </c>
      <c r="I27" s="125">
        <v>13699</v>
      </c>
      <c r="J27" s="126">
        <v>13738</v>
      </c>
      <c r="K27" s="126">
        <v>39</v>
      </c>
      <c r="L27" s="126">
        <v>13699</v>
      </c>
      <c r="M27" s="4">
        <f>ROUND(G27*1000/D27,0)</f>
        <v>53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971286</v>
      </c>
      <c r="D28" s="125">
        <v>878343</v>
      </c>
      <c r="E28" s="125">
        <v>4853</v>
      </c>
      <c r="F28" s="125">
        <v>873490</v>
      </c>
      <c r="G28" s="125">
        <v>48309</v>
      </c>
      <c r="H28" s="125">
        <v>267</v>
      </c>
      <c r="I28" s="125">
        <v>48042</v>
      </c>
      <c r="J28" s="126">
        <v>48309</v>
      </c>
      <c r="K28" s="126">
        <v>267</v>
      </c>
      <c r="L28" s="126">
        <v>48042</v>
      </c>
      <c r="M28" s="4">
        <f>ROUND(G28*1000/D28,0)</f>
        <v>55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6">
        <v>0</v>
      </c>
      <c r="K29" s="126">
        <v>0</v>
      </c>
      <c r="L29" s="126">
        <v>0</v>
      </c>
      <c r="M29" s="4" t="s">
        <v>275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0</v>
      </c>
      <c r="D30" s="125"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6">
        <v>0</v>
      </c>
      <c r="K30" s="126">
        <v>0</v>
      </c>
      <c r="L30" s="126">
        <v>0</v>
      </c>
      <c r="M30" s="4" t="s">
        <v>275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14267</v>
      </c>
      <c r="D31" s="125">
        <v>2908</v>
      </c>
      <c r="E31" s="125">
        <v>0</v>
      </c>
      <c r="F31" s="125">
        <v>2908</v>
      </c>
      <c r="G31" s="125">
        <v>123</v>
      </c>
      <c r="H31" s="125">
        <v>0</v>
      </c>
      <c r="I31" s="125">
        <v>123</v>
      </c>
      <c r="J31" s="126">
        <v>123</v>
      </c>
      <c r="K31" s="126">
        <v>0</v>
      </c>
      <c r="L31" s="126">
        <v>123</v>
      </c>
      <c r="M31" s="4">
        <f t="shared" ref="M31:M34" si="2">ROUND(G31*1000/D31,0)</f>
        <v>42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1475540</v>
      </c>
      <c r="D32" s="125">
        <v>339731</v>
      </c>
      <c r="E32" s="125">
        <v>0</v>
      </c>
      <c r="F32" s="125">
        <v>339731</v>
      </c>
      <c r="G32" s="125">
        <v>19433</v>
      </c>
      <c r="H32" s="125">
        <v>0</v>
      </c>
      <c r="I32" s="125">
        <v>19433</v>
      </c>
      <c r="J32" s="126">
        <v>19433</v>
      </c>
      <c r="K32" s="126">
        <v>0</v>
      </c>
      <c r="L32" s="126">
        <v>19433</v>
      </c>
      <c r="M32" s="4">
        <f t="shared" si="2"/>
        <v>57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4229304</v>
      </c>
      <c r="D33" s="125">
        <v>713207</v>
      </c>
      <c r="E33" s="125">
        <v>125668</v>
      </c>
      <c r="F33" s="125">
        <v>587539</v>
      </c>
      <c r="G33" s="125">
        <v>17767</v>
      </c>
      <c r="H33" s="125">
        <v>2443</v>
      </c>
      <c r="I33" s="125">
        <v>15324</v>
      </c>
      <c r="J33" s="126">
        <v>12502</v>
      </c>
      <c r="K33" s="126">
        <v>1828</v>
      </c>
      <c r="L33" s="126">
        <v>10674</v>
      </c>
      <c r="M33" s="4">
        <f t="shared" si="2"/>
        <v>25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112113</v>
      </c>
      <c r="E34" s="129">
        <v>0</v>
      </c>
      <c r="F34" s="129">
        <v>112113</v>
      </c>
      <c r="G34" s="129">
        <v>3666</v>
      </c>
      <c r="H34" s="129">
        <v>0</v>
      </c>
      <c r="I34" s="129">
        <v>3666</v>
      </c>
      <c r="J34" s="130">
        <v>3666</v>
      </c>
      <c r="K34" s="130">
        <v>0</v>
      </c>
      <c r="L34" s="130">
        <v>3666</v>
      </c>
      <c r="M34" s="5">
        <f t="shared" si="2"/>
        <v>33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6693836</v>
      </c>
      <c r="D35" s="6">
        <f t="shared" ref="D35:L35" si="3">SUM(D24:D34)</f>
        <v>2504106</v>
      </c>
      <c r="E35" s="6">
        <f t="shared" si="3"/>
        <v>131245</v>
      </c>
      <c r="F35" s="6">
        <f t="shared" si="3"/>
        <v>2372861</v>
      </c>
      <c r="G35" s="6">
        <f t="shared" si="3"/>
        <v>112893</v>
      </c>
      <c r="H35" s="6">
        <f t="shared" si="3"/>
        <v>2749</v>
      </c>
      <c r="I35" s="6">
        <f t="shared" si="3"/>
        <v>110144</v>
      </c>
      <c r="J35" s="6">
        <f t="shared" si="3"/>
        <v>107628</v>
      </c>
      <c r="K35" s="6">
        <f t="shared" si="3"/>
        <v>2134</v>
      </c>
      <c r="L35" s="6">
        <f t="shared" si="3"/>
        <v>105494</v>
      </c>
      <c r="M35" s="7">
        <f>ROUND(G35*1000/D35,0)</f>
        <v>45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8918312</v>
      </c>
      <c r="D36" s="8">
        <f t="shared" ref="D36:L36" si="4">SUM(D35,D23)</f>
        <v>9256273</v>
      </c>
      <c r="E36" s="8">
        <f t="shared" si="4"/>
        <v>150141</v>
      </c>
      <c r="F36" s="8">
        <f t="shared" si="4"/>
        <v>9106132</v>
      </c>
      <c r="G36" s="8">
        <f t="shared" si="4"/>
        <v>3058312</v>
      </c>
      <c r="H36" s="8">
        <f t="shared" si="4"/>
        <v>3194</v>
      </c>
      <c r="I36" s="8">
        <f t="shared" si="4"/>
        <v>3055118</v>
      </c>
      <c r="J36" s="8">
        <f t="shared" si="4"/>
        <v>2068969</v>
      </c>
      <c r="K36" s="8">
        <f t="shared" si="4"/>
        <v>2579</v>
      </c>
      <c r="L36" s="8">
        <f t="shared" si="4"/>
        <v>2066390</v>
      </c>
      <c r="M36" s="9">
        <f>ROUND(G36*1000/D36,0)</f>
        <v>330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38">
        <v>8915751</v>
      </c>
      <c r="D38" s="138">
        <v>9248302</v>
      </c>
      <c r="E38" s="138">
        <v>150144</v>
      </c>
      <c r="F38" s="138">
        <v>9098158</v>
      </c>
      <c r="G38" s="138">
        <v>3081948</v>
      </c>
      <c r="H38" s="138">
        <v>3194</v>
      </c>
      <c r="I38" s="138">
        <v>3078754</v>
      </c>
      <c r="J38" s="138">
        <v>2083992</v>
      </c>
      <c r="K38" s="138">
        <v>2579</v>
      </c>
      <c r="L38" s="138">
        <v>2081413</v>
      </c>
      <c r="M38" s="138">
        <v>333</v>
      </c>
    </row>
    <row r="39" spans="1:13" s="145" customFormat="1" ht="23.1" customHeight="1" x14ac:dyDescent="0.15">
      <c r="A39" s="97"/>
      <c r="B39" s="97" t="s">
        <v>386</v>
      </c>
      <c r="C39" s="145">
        <f t="shared" ref="C39:M39" si="5">ROUND(C36/C38*100,1)</f>
        <v>100</v>
      </c>
      <c r="D39" s="145">
        <f t="shared" si="5"/>
        <v>100.1</v>
      </c>
      <c r="E39" s="145">
        <f t="shared" si="5"/>
        <v>100</v>
      </c>
      <c r="F39" s="145">
        <f t="shared" si="5"/>
        <v>100.1</v>
      </c>
      <c r="G39" s="145">
        <f t="shared" si="5"/>
        <v>99.2</v>
      </c>
      <c r="H39" s="145">
        <f t="shared" si="5"/>
        <v>100</v>
      </c>
      <c r="I39" s="145">
        <f t="shared" si="5"/>
        <v>99.2</v>
      </c>
      <c r="J39" s="145">
        <f t="shared" si="5"/>
        <v>99.3</v>
      </c>
      <c r="K39" s="145">
        <f t="shared" si="5"/>
        <v>100</v>
      </c>
      <c r="L39" s="145">
        <f t="shared" si="5"/>
        <v>99.3</v>
      </c>
      <c r="M39" s="145">
        <f t="shared" si="5"/>
        <v>99.1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90" zoomScaleNormal="50" zoomScaleSheetLayoutView="90" workbookViewId="0">
      <pane xSplit="2" ySplit="8" topLeftCell="F32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38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171</v>
      </c>
      <c r="F3" s="100"/>
      <c r="G3" s="100"/>
      <c r="H3" s="103"/>
      <c r="I3" s="155"/>
      <c r="J3" s="156"/>
      <c r="L3" s="100"/>
      <c r="M3" s="157" t="s">
        <v>172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107"/>
      <c r="L4" s="106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113"/>
      <c r="K5" s="55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153</v>
      </c>
      <c r="H6" s="115" t="s">
        <v>31</v>
      </c>
      <c r="I6" s="115" t="s">
        <v>32</v>
      </c>
      <c r="J6" s="115" t="s">
        <v>153</v>
      </c>
      <c r="K6" s="158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18" t="s">
        <v>33</v>
      </c>
      <c r="K7" s="159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333</v>
      </c>
      <c r="D8" s="120" t="s">
        <v>334</v>
      </c>
      <c r="E8" s="120" t="s">
        <v>335</v>
      </c>
      <c r="F8" s="120" t="s">
        <v>336</v>
      </c>
      <c r="G8" s="120" t="s">
        <v>337</v>
      </c>
      <c r="H8" s="120" t="s">
        <v>338</v>
      </c>
      <c r="I8" s="120" t="s">
        <v>339</v>
      </c>
      <c r="J8" s="120" t="s">
        <v>340</v>
      </c>
      <c r="K8" s="120" t="s">
        <v>341</v>
      </c>
      <c r="L8" s="120" t="s">
        <v>342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411013</v>
      </c>
      <c r="D9" s="123">
        <v>1974434</v>
      </c>
      <c r="E9" s="123">
        <v>283314</v>
      </c>
      <c r="F9" s="123">
        <v>1691120</v>
      </c>
      <c r="G9" s="123">
        <v>43498</v>
      </c>
      <c r="H9" s="123">
        <v>4210</v>
      </c>
      <c r="I9" s="123">
        <v>39288</v>
      </c>
      <c r="J9" s="124">
        <v>36995</v>
      </c>
      <c r="K9" s="124">
        <v>4073</v>
      </c>
      <c r="L9" s="124">
        <v>32922</v>
      </c>
      <c r="M9" s="3">
        <f>ROUND(G9*1000/D9,0)</f>
        <v>22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3833</v>
      </c>
      <c r="D10" s="125">
        <v>152879</v>
      </c>
      <c r="E10" s="125">
        <v>11785</v>
      </c>
      <c r="F10" s="125">
        <v>141094</v>
      </c>
      <c r="G10" s="125">
        <v>2991</v>
      </c>
      <c r="H10" s="125">
        <v>229</v>
      </c>
      <c r="I10" s="125">
        <v>2762</v>
      </c>
      <c r="J10" s="126">
        <v>2827</v>
      </c>
      <c r="K10" s="126">
        <v>215</v>
      </c>
      <c r="L10" s="126">
        <v>2612</v>
      </c>
      <c r="M10" s="4">
        <f>ROUND(G10*1000/D10,0)</f>
        <v>20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233616</v>
      </c>
      <c r="D11" s="125">
        <v>810137</v>
      </c>
      <c r="E11" s="125">
        <v>109161</v>
      </c>
      <c r="F11" s="125">
        <v>700976</v>
      </c>
      <c r="G11" s="125">
        <v>17555</v>
      </c>
      <c r="H11" s="125">
        <v>2191</v>
      </c>
      <c r="I11" s="125">
        <v>15364</v>
      </c>
      <c r="J11" s="126">
        <v>16686</v>
      </c>
      <c r="K11" s="126">
        <v>2049</v>
      </c>
      <c r="L11" s="126">
        <v>14637</v>
      </c>
      <c r="M11" s="4">
        <f t="shared" ref="M11:M33" si="0">ROUND(G11*1000/D11,0)</f>
        <v>22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46959</v>
      </c>
      <c r="D12" s="125">
        <v>917723</v>
      </c>
      <c r="E12" s="125">
        <v>111396</v>
      </c>
      <c r="F12" s="125">
        <v>806327</v>
      </c>
      <c r="G12" s="125">
        <v>10990</v>
      </c>
      <c r="H12" s="125">
        <v>1158</v>
      </c>
      <c r="I12" s="125">
        <v>9832</v>
      </c>
      <c r="J12" s="126">
        <v>10791</v>
      </c>
      <c r="K12" s="126">
        <v>1158</v>
      </c>
      <c r="L12" s="126">
        <v>9633</v>
      </c>
      <c r="M12" s="4">
        <f t="shared" si="0"/>
        <v>12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165115</v>
      </c>
      <c r="D13" s="125">
        <v>186612</v>
      </c>
      <c r="E13" s="125">
        <v>62130</v>
      </c>
      <c r="F13" s="125">
        <v>124482</v>
      </c>
      <c r="G13" s="125">
        <v>5459</v>
      </c>
      <c r="H13" s="125">
        <v>1835</v>
      </c>
      <c r="I13" s="125">
        <v>3624</v>
      </c>
      <c r="J13" s="126">
        <v>4636</v>
      </c>
      <c r="K13" s="126">
        <v>1558</v>
      </c>
      <c r="L13" s="126">
        <v>3078</v>
      </c>
      <c r="M13" s="4">
        <f t="shared" si="0"/>
        <v>29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1658815</v>
      </c>
      <c r="D14" s="125">
        <v>9550558</v>
      </c>
      <c r="E14" s="125">
        <v>1739776</v>
      </c>
      <c r="F14" s="125">
        <v>7810782</v>
      </c>
      <c r="G14" s="125">
        <v>182095</v>
      </c>
      <c r="H14" s="125">
        <v>14733</v>
      </c>
      <c r="I14" s="125">
        <v>167362</v>
      </c>
      <c r="J14" s="126">
        <v>154654</v>
      </c>
      <c r="K14" s="126">
        <v>14727</v>
      </c>
      <c r="L14" s="126">
        <v>139927</v>
      </c>
      <c r="M14" s="4">
        <f t="shared" si="0"/>
        <v>19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420990</v>
      </c>
      <c r="D15" s="125">
        <v>375368</v>
      </c>
      <c r="E15" s="125">
        <v>76136</v>
      </c>
      <c r="F15" s="125">
        <v>299232</v>
      </c>
      <c r="G15" s="125">
        <v>28953</v>
      </c>
      <c r="H15" s="125">
        <v>2215</v>
      </c>
      <c r="I15" s="125">
        <v>26738</v>
      </c>
      <c r="J15" s="126">
        <v>23520</v>
      </c>
      <c r="K15" s="126">
        <v>2215</v>
      </c>
      <c r="L15" s="126">
        <v>21305</v>
      </c>
      <c r="M15" s="4">
        <f>ROUND(G15*1000/D15,0)</f>
        <v>77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778024</v>
      </c>
      <c r="D16" s="125">
        <v>128145</v>
      </c>
      <c r="E16" s="125">
        <v>44672</v>
      </c>
      <c r="F16" s="125">
        <v>83473</v>
      </c>
      <c r="G16" s="125">
        <v>2157</v>
      </c>
      <c r="H16" s="125">
        <v>667</v>
      </c>
      <c r="I16" s="125">
        <v>1490</v>
      </c>
      <c r="J16" s="126">
        <v>2157</v>
      </c>
      <c r="K16" s="126">
        <v>667</v>
      </c>
      <c r="L16" s="126">
        <v>1490</v>
      </c>
      <c r="M16" s="4">
        <f t="shared" si="0"/>
        <v>17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213124</v>
      </c>
      <c r="D17" s="125">
        <v>1560213</v>
      </c>
      <c r="E17" s="125">
        <v>288977</v>
      </c>
      <c r="F17" s="125">
        <v>1271236</v>
      </c>
      <c r="G17" s="125">
        <v>32765</v>
      </c>
      <c r="H17" s="125">
        <v>6069</v>
      </c>
      <c r="I17" s="125">
        <v>26696</v>
      </c>
      <c r="J17" s="126">
        <v>32760</v>
      </c>
      <c r="K17" s="126">
        <v>6069</v>
      </c>
      <c r="L17" s="126">
        <v>26691</v>
      </c>
      <c r="M17" s="4">
        <f t="shared" si="0"/>
        <v>21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72004</v>
      </c>
      <c r="D18" s="125">
        <v>3352063</v>
      </c>
      <c r="E18" s="125">
        <v>267531</v>
      </c>
      <c r="F18" s="125">
        <v>3084532</v>
      </c>
      <c r="G18" s="125">
        <v>86566</v>
      </c>
      <c r="H18" s="125">
        <v>6957</v>
      </c>
      <c r="I18" s="125">
        <v>79609</v>
      </c>
      <c r="J18" s="126">
        <v>86566</v>
      </c>
      <c r="K18" s="126">
        <v>6957</v>
      </c>
      <c r="L18" s="126">
        <v>79609</v>
      </c>
      <c r="M18" s="4">
        <f t="shared" si="0"/>
        <v>26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433993</v>
      </c>
      <c r="D19" s="127">
        <v>4573232</v>
      </c>
      <c r="E19" s="127">
        <v>759531</v>
      </c>
      <c r="F19" s="127">
        <v>3813701</v>
      </c>
      <c r="G19" s="127">
        <v>91465</v>
      </c>
      <c r="H19" s="127">
        <v>15191</v>
      </c>
      <c r="I19" s="127">
        <v>76274</v>
      </c>
      <c r="J19" s="128">
        <v>91465</v>
      </c>
      <c r="K19" s="128">
        <v>15191</v>
      </c>
      <c r="L19" s="128">
        <v>76274</v>
      </c>
      <c r="M19" s="4">
        <f t="shared" si="0"/>
        <v>20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74139</v>
      </c>
      <c r="D20" s="127">
        <v>491764</v>
      </c>
      <c r="E20" s="127">
        <v>61109</v>
      </c>
      <c r="F20" s="127">
        <v>430655</v>
      </c>
      <c r="G20" s="127">
        <v>13769</v>
      </c>
      <c r="H20" s="127">
        <v>1711</v>
      </c>
      <c r="I20" s="127">
        <v>12058</v>
      </c>
      <c r="J20" s="128">
        <v>13769</v>
      </c>
      <c r="K20" s="128">
        <v>1711</v>
      </c>
      <c r="L20" s="128">
        <v>12058</v>
      </c>
      <c r="M20" s="4">
        <f t="shared" si="0"/>
        <v>28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238743</v>
      </c>
      <c r="D21" s="127">
        <v>2221409</v>
      </c>
      <c r="E21" s="127">
        <v>273041</v>
      </c>
      <c r="F21" s="127">
        <v>1948368</v>
      </c>
      <c r="G21" s="127">
        <v>42139</v>
      </c>
      <c r="H21" s="127">
        <v>5231</v>
      </c>
      <c r="I21" s="127">
        <v>36908</v>
      </c>
      <c r="J21" s="128">
        <v>41897</v>
      </c>
      <c r="K21" s="128">
        <v>5208</v>
      </c>
      <c r="L21" s="128">
        <v>36689</v>
      </c>
      <c r="M21" s="4">
        <f t="shared" si="0"/>
        <v>19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42392</v>
      </c>
      <c r="D22" s="129">
        <v>108451</v>
      </c>
      <c r="E22" s="129">
        <v>16432</v>
      </c>
      <c r="F22" s="129">
        <v>92019</v>
      </c>
      <c r="G22" s="129">
        <v>3134</v>
      </c>
      <c r="H22" s="129">
        <v>475</v>
      </c>
      <c r="I22" s="129">
        <v>2659</v>
      </c>
      <c r="J22" s="130">
        <v>3134</v>
      </c>
      <c r="K22" s="130">
        <v>475</v>
      </c>
      <c r="L22" s="130">
        <v>2659</v>
      </c>
      <c r="M22" s="5">
        <f t="shared" si="0"/>
        <v>29</v>
      </c>
    </row>
    <row r="23" spans="1:13" s="18" customFormat="1" ht="23.1" customHeight="1" x14ac:dyDescent="0.2">
      <c r="A23" s="92"/>
      <c r="B23" s="93" t="s">
        <v>134</v>
      </c>
      <c r="C23" s="6">
        <f>SUM(C9:C22)</f>
        <v>4792760</v>
      </c>
      <c r="D23" s="6">
        <f t="shared" ref="D23:L23" si="1">SUM(D9:D22)</f>
        <v>26402988</v>
      </c>
      <c r="E23" s="6">
        <f t="shared" si="1"/>
        <v>4104991</v>
      </c>
      <c r="F23" s="6">
        <f t="shared" si="1"/>
        <v>22297997</v>
      </c>
      <c r="G23" s="6">
        <f t="shared" si="1"/>
        <v>563536</v>
      </c>
      <c r="H23" s="6">
        <f t="shared" si="1"/>
        <v>62872</v>
      </c>
      <c r="I23" s="6">
        <f t="shared" si="1"/>
        <v>500664</v>
      </c>
      <c r="J23" s="6">
        <f t="shared" si="1"/>
        <v>521857</v>
      </c>
      <c r="K23" s="6">
        <f t="shared" si="1"/>
        <v>62273</v>
      </c>
      <c r="L23" s="6">
        <f t="shared" si="1"/>
        <v>459584</v>
      </c>
      <c r="M23" s="5">
        <f>ROUND(G23*1000/D23,0)</f>
        <v>21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13848</v>
      </c>
      <c r="D24" s="123">
        <v>45845</v>
      </c>
      <c r="E24" s="123">
        <v>10651</v>
      </c>
      <c r="F24" s="123">
        <v>35194</v>
      </c>
      <c r="G24" s="123">
        <v>917</v>
      </c>
      <c r="H24" s="123">
        <v>213</v>
      </c>
      <c r="I24" s="123">
        <v>704</v>
      </c>
      <c r="J24" s="124">
        <v>917</v>
      </c>
      <c r="K24" s="124">
        <v>213</v>
      </c>
      <c r="L24" s="124">
        <v>704</v>
      </c>
      <c r="M24" s="3">
        <f t="shared" si="0"/>
        <v>20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46305</v>
      </c>
      <c r="D25" s="125">
        <v>734514</v>
      </c>
      <c r="E25" s="125">
        <v>104313</v>
      </c>
      <c r="F25" s="125">
        <v>630201</v>
      </c>
      <c r="G25" s="125">
        <v>13571</v>
      </c>
      <c r="H25" s="125">
        <v>1898</v>
      </c>
      <c r="I25" s="125">
        <v>11673</v>
      </c>
      <c r="J25" s="126">
        <v>13571</v>
      </c>
      <c r="K25" s="126">
        <v>1898</v>
      </c>
      <c r="L25" s="126">
        <v>11673</v>
      </c>
      <c r="M25" s="4">
        <f t="shared" si="0"/>
        <v>18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280994</v>
      </c>
      <c r="D26" s="125">
        <v>4581924</v>
      </c>
      <c r="E26" s="125">
        <v>527931</v>
      </c>
      <c r="F26" s="125">
        <v>4053993</v>
      </c>
      <c r="G26" s="125">
        <v>52933</v>
      </c>
      <c r="H26" s="125">
        <v>6091</v>
      </c>
      <c r="I26" s="125">
        <v>46842</v>
      </c>
      <c r="J26" s="126">
        <v>52933</v>
      </c>
      <c r="K26" s="126">
        <v>6091</v>
      </c>
      <c r="L26" s="126">
        <v>46842</v>
      </c>
      <c r="M26" s="4">
        <f t="shared" si="0"/>
        <v>12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10766</v>
      </c>
      <c r="D27" s="125">
        <v>912206</v>
      </c>
      <c r="E27" s="125">
        <v>112971</v>
      </c>
      <c r="F27" s="125">
        <v>799235</v>
      </c>
      <c r="G27" s="125">
        <v>11796</v>
      </c>
      <c r="H27" s="125">
        <v>1481</v>
      </c>
      <c r="I27" s="125">
        <v>10315</v>
      </c>
      <c r="J27" s="126">
        <v>11796</v>
      </c>
      <c r="K27" s="126">
        <v>1481</v>
      </c>
      <c r="L27" s="126">
        <v>10315</v>
      </c>
      <c r="M27" s="4">
        <f t="shared" si="0"/>
        <v>13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19777</v>
      </c>
      <c r="D28" s="125">
        <v>273013</v>
      </c>
      <c r="E28" s="125">
        <v>54630</v>
      </c>
      <c r="F28" s="125">
        <v>218383</v>
      </c>
      <c r="G28" s="125">
        <v>6826</v>
      </c>
      <c r="H28" s="125">
        <v>1366</v>
      </c>
      <c r="I28" s="125">
        <v>5460</v>
      </c>
      <c r="J28" s="126">
        <v>6826</v>
      </c>
      <c r="K28" s="126">
        <v>1366</v>
      </c>
      <c r="L28" s="126">
        <v>5460</v>
      </c>
      <c r="M28" s="4">
        <f t="shared" si="0"/>
        <v>25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140475</v>
      </c>
      <c r="D29" s="125">
        <v>115189</v>
      </c>
      <c r="E29" s="125">
        <v>34659</v>
      </c>
      <c r="F29" s="125">
        <v>80530</v>
      </c>
      <c r="G29" s="125">
        <v>341</v>
      </c>
      <c r="H29" s="125">
        <v>103</v>
      </c>
      <c r="I29" s="125">
        <v>238</v>
      </c>
      <c r="J29" s="126">
        <v>341</v>
      </c>
      <c r="K29" s="126">
        <v>103</v>
      </c>
      <c r="L29" s="126">
        <v>238</v>
      </c>
      <c r="M29" s="4">
        <f t="shared" si="0"/>
        <v>3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1151149</v>
      </c>
      <c r="D30" s="125">
        <v>19178</v>
      </c>
      <c r="E30" s="125">
        <v>7088</v>
      </c>
      <c r="F30" s="125">
        <v>12090</v>
      </c>
      <c r="G30" s="125">
        <v>295</v>
      </c>
      <c r="H30" s="125">
        <v>109</v>
      </c>
      <c r="I30" s="125">
        <v>186</v>
      </c>
      <c r="J30" s="126">
        <v>295</v>
      </c>
      <c r="K30" s="126">
        <v>109</v>
      </c>
      <c r="L30" s="126">
        <v>186</v>
      </c>
      <c r="M30" s="4">
        <f t="shared" si="0"/>
        <v>15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234571</v>
      </c>
      <c r="D31" s="125">
        <v>1114189</v>
      </c>
      <c r="E31" s="125">
        <v>254490</v>
      </c>
      <c r="F31" s="125">
        <v>859699</v>
      </c>
      <c r="G31" s="125">
        <v>18678</v>
      </c>
      <c r="H31" s="125">
        <v>4267</v>
      </c>
      <c r="I31" s="125">
        <v>14411</v>
      </c>
      <c r="J31" s="126">
        <v>18678</v>
      </c>
      <c r="K31" s="126">
        <v>4267</v>
      </c>
      <c r="L31" s="126">
        <v>14411</v>
      </c>
      <c r="M31" s="4">
        <f t="shared" si="0"/>
        <v>17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9565</v>
      </c>
      <c r="D32" s="125">
        <v>85094</v>
      </c>
      <c r="E32" s="125">
        <v>12210</v>
      </c>
      <c r="F32" s="125">
        <v>72884</v>
      </c>
      <c r="G32" s="125">
        <v>2009</v>
      </c>
      <c r="H32" s="125">
        <v>328</v>
      </c>
      <c r="I32" s="125">
        <v>1681</v>
      </c>
      <c r="J32" s="126">
        <v>2009</v>
      </c>
      <c r="K32" s="126">
        <v>328</v>
      </c>
      <c r="L32" s="126">
        <v>1681</v>
      </c>
      <c r="M32" s="4">
        <f t="shared" si="0"/>
        <v>24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893139</v>
      </c>
      <c r="D33" s="125">
        <v>13888848</v>
      </c>
      <c r="E33" s="125">
        <v>3451757</v>
      </c>
      <c r="F33" s="125">
        <v>10437091</v>
      </c>
      <c r="G33" s="125">
        <v>242348</v>
      </c>
      <c r="H33" s="125">
        <v>60405</v>
      </c>
      <c r="I33" s="125">
        <v>181943</v>
      </c>
      <c r="J33" s="126">
        <v>242328</v>
      </c>
      <c r="K33" s="126">
        <v>60400</v>
      </c>
      <c r="L33" s="126">
        <v>181928</v>
      </c>
      <c r="M33" s="4">
        <f t="shared" si="0"/>
        <v>17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89387</v>
      </c>
      <c r="D34" s="129">
        <v>3469574</v>
      </c>
      <c r="E34" s="129">
        <v>383121</v>
      </c>
      <c r="F34" s="129">
        <v>3086453</v>
      </c>
      <c r="G34" s="129">
        <v>35478</v>
      </c>
      <c r="H34" s="129">
        <v>3689</v>
      </c>
      <c r="I34" s="129">
        <v>31789</v>
      </c>
      <c r="J34" s="130">
        <v>34326</v>
      </c>
      <c r="K34" s="130">
        <v>3649</v>
      </c>
      <c r="L34" s="130">
        <v>30677</v>
      </c>
      <c r="M34" s="5">
        <f>ROUND(G34*1000/D34,0)</f>
        <v>10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2889976</v>
      </c>
      <c r="D35" s="6">
        <f t="shared" ref="D35:L35" si="2">SUM(D24:D34)</f>
        <v>25239574</v>
      </c>
      <c r="E35" s="6">
        <f t="shared" si="2"/>
        <v>4953821</v>
      </c>
      <c r="F35" s="6">
        <f t="shared" si="2"/>
        <v>20285753</v>
      </c>
      <c r="G35" s="6">
        <f t="shared" si="2"/>
        <v>385192</v>
      </c>
      <c r="H35" s="6">
        <f t="shared" si="2"/>
        <v>79950</v>
      </c>
      <c r="I35" s="6">
        <f t="shared" si="2"/>
        <v>305242</v>
      </c>
      <c r="J35" s="6">
        <f t="shared" si="2"/>
        <v>384020</v>
      </c>
      <c r="K35" s="6">
        <f t="shared" si="2"/>
        <v>79905</v>
      </c>
      <c r="L35" s="6">
        <f t="shared" si="2"/>
        <v>304115</v>
      </c>
      <c r="M35" s="7">
        <f>ROUND(G35*1000/D35,0)</f>
        <v>15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7682736</v>
      </c>
      <c r="D36" s="8">
        <f t="shared" ref="D36:L36" si="3">SUM(D35,D23)</f>
        <v>51642562</v>
      </c>
      <c r="E36" s="8">
        <f t="shared" si="3"/>
        <v>9058812</v>
      </c>
      <c r="F36" s="8">
        <f t="shared" si="3"/>
        <v>42583750</v>
      </c>
      <c r="G36" s="8">
        <f t="shared" si="3"/>
        <v>948728</v>
      </c>
      <c r="H36" s="8">
        <f t="shared" si="3"/>
        <v>142822</v>
      </c>
      <c r="I36" s="8">
        <f t="shared" si="3"/>
        <v>805906</v>
      </c>
      <c r="J36" s="8">
        <f t="shared" si="3"/>
        <v>905877</v>
      </c>
      <c r="K36" s="8">
        <f t="shared" si="3"/>
        <v>142178</v>
      </c>
      <c r="L36" s="8">
        <f t="shared" si="3"/>
        <v>763699</v>
      </c>
      <c r="M36" s="9">
        <f>ROUND(G36*1000/D36,0)</f>
        <v>18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38">
        <v>7481316</v>
      </c>
      <c r="D38" s="138">
        <v>51801552</v>
      </c>
      <c r="E38" s="138">
        <v>9106378</v>
      </c>
      <c r="F38" s="138">
        <v>42695174</v>
      </c>
      <c r="G38" s="138">
        <v>956605</v>
      </c>
      <c r="H38" s="138">
        <v>143677</v>
      </c>
      <c r="I38" s="138">
        <v>812928</v>
      </c>
      <c r="J38" s="138">
        <v>911077</v>
      </c>
      <c r="K38" s="138">
        <v>142779</v>
      </c>
      <c r="L38" s="138">
        <v>768298</v>
      </c>
      <c r="M38" s="138">
        <v>18</v>
      </c>
    </row>
    <row r="39" spans="1:13" s="144" customFormat="1" ht="23.1" customHeight="1" x14ac:dyDescent="0.15">
      <c r="A39" s="142"/>
      <c r="B39" s="142" t="s">
        <v>386</v>
      </c>
      <c r="C39" s="144">
        <f t="shared" ref="C39:M39" si="4">ROUND(C36/C38*100,1)</f>
        <v>102.7</v>
      </c>
      <c r="D39" s="144">
        <f t="shared" si="4"/>
        <v>99.7</v>
      </c>
      <c r="E39" s="144">
        <f t="shared" si="4"/>
        <v>99.5</v>
      </c>
      <c r="F39" s="144">
        <f t="shared" si="4"/>
        <v>99.7</v>
      </c>
      <c r="G39" s="144">
        <f t="shared" si="4"/>
        <v>99.2</v>
      </c>
      <c r="H39" s="144">
        <f t="shared" si="4"/>
        <v>99.4</v>
      </c>
      <c r="I39" s="144">
        <f t="shared" si="4"/>
        <v>99.1</v>
      </c>
      <c r="J39" s="144">
        <f t="shared" si="4"/>
        <v>99.4</v>
      </c>
      <c r="K39" s="144">
        <f t="shared" si="4"/>
        <v>99.6</v>
      </c>
      <c r="L39" s="144">
        <f t="shared" si="4"/>
        <v>99.4</v>
      </c>
      <c r="M39" s="144">
        <f t="shared" si="4"/>
        <v>100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90" zoomScaleNormal="50" zoomScaleSheetLayoutView="90" workbookViewId="0">
      <pane xSplit="2" ySplit="8" topLeftCell="C32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38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168</v>
      </c>
      <c r="F3" s="100"/>
      <c r="G3" s="100"/>
      <c r="H3" s="103"/>
      <c r="I3" s="100"/>
      <c r="J3" s="100"/>
      <c r="L3" s="100"/>
      <c r="M3" s="157" t="s">
        <v>169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52"/>
      <c r="K5" s="112" t="s">
        <v>30</v>
      </c>
      <c r="L5" s="160" t="s">
        <v>30</v>
      </c>
      <c r="M5" s="161"/>
    </row>
    <row r="6" spans="1:13" s="14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153</v>
      </c>
      <c r="H6" s="115" t="s">
        <v>31</v>
      </c>
      <c r="I6" s="115" t="s">
        <v>32</v>
      </c>
      <c r="J6" s="158" t="s">
        <v>153</v>
      </c>
      <c r="K6" s="158" t="s">
        <v>31</v>
      </c>
      <c r="L6" s="115" t="s">
        <v>32</v>
      </c>
      <c r="M6" s="117" t="s">
        <v>101</v>
      </c>
    </row>
    <row r="7" spans="1:13" s="14" customFormat="1" ht="23.1" customHeight="1" x14ac:dyDescent="0.15">
      <c r="A7" s="36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59" t="s">
        <v>33</v>
      </c>
      <c r="K7" s="159" t="s">
        <v>34</v>
      </c>
      <c r="L7" s="118" t="s">
        <v>35</v>
      </c>
      <c r="M7" s="119" t="s">
        <v>170</v>
      </c>
    </row>
    <row r="8" spans="1:13" s="14" customFormat="1" ht="23.1" customHeight="1" x14ac:dyDescent="0.15">
      <c r="A8" s="56"/>
      <c r="B8" s="57"/>
      <c r="C8" s="120" t="s">
        <v>155</v>
      </c>
      <c r="D8" s="120" t="s">
        <v>115</v>
      </c>
      <c r="E8" s="120" t="s">
        <v>116</v>
      </c>
      <c r="F8" s="120" t="s">
        <v>117</v>
      </c>
      <c r="G8" s="120" t="s">
        <v>118</v>
      </c>
      <c r="H8" s="120" t="s">
        <v>119</v>
      </c>
      <c r="I8" s="120" t="s">
        <v>120</v>
      </c>
      <c r="J8" s="120" t="s">
        <v>121</v>
      </c>
      <c r="K8" s="120" t="s">
        <v>122</v>
      </c>
      <c r="L8" s="120" t="s">
        <v>123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6320945</v>
      </c>
      <c r="D9" s="123">
        <v>22652032</v>
      </c>
      <c r="E9" s="123">
        <v>1342221</v>
      </c>
      <c r="F9" s="123">
        <v>21309811</v>
      </c>
      <c r="G9" s="123">
        <v>115757661</v>
      </c>
      <c r="H9" s="123">
        <v>196253</v>
      </c>
      <c r="I9" s="123">
        <v>115561408</v>
      </c>
      <c r="J9" s="124">
        <v>79971857</v>
      </c>
      <c r="K9" s="124">
        <v>149160</v>
      </c>
      <c r="L9" s="124">
        <v>79822697</v>
      </c>
      <c r="M9" s="3">
        <f>ROUND(G9*1000/D9,0)</f>
        <v>5110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741166</v>
      </c>
      <c r="D10" s="125">
        <v>6433921</v>
      </c>
      <c r="E10" s="125">
        <v>45658</v>
      </c>
      <c r="F10" s="125">
        <v>6388263</v>
      </c>
      <c r="G10" s="125">
        <v>24590516</v>
      </c>
      <c r="H10" s="125">
        <v>69845</v>
      </c>
      <c r="I10" s="125">
        <v>24520671</v>
      </c>
      <c r="J10" s="126">
        <v>18041265</v>
      </c>
      <c r="K10" s="126">
        <v>49089</v>
      </c>
      <c r="L10" s="126">
        <v>17992176</v>
      </c>
      <c r="M10" s="4">
        <f>ROUND(G10*1000/D10,0)</f>
        <v>3822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2269500</v>
      </c>
      <c r="D11" s="125">
        <v>24434218</v>
      </c>
      <c r="E11" s="125">
        <v>298913</v>
      </c>
      <c r="F11" s="125">
        <v>24135305</v>
      </c>
      <c r="G11" s="125">
        <v>52772108</v>
      </c>
      <c r="H11" s="125">
        <v>88982</v>
      </c>
      <c r="I11" s="125">
        <v>52683126</v>
      </c>
      <c r="J11" s="126">
        <v>35380853</v>
      </c>
      <c r="K11" s="126">
        <v>50181</v>
      </c>
      <c r="L11" s="126">
        <v>35330672</v>
      </c>
      <c r="M11" s="4">
        <f t="shared" ref="M11:M33" si="0">ROUND(G11*1000/D11,0)</f>
        <v>2160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1283147</v>
      </c>
      <c r="D12" s="125">
        <v>14984122</v>
      </c>
      <c r="E12" s="125">
        <v>68577</v>
      </c>
      <c r="F12" s="125">
        <v>14915545</v>
      </c>
      <c r="G12" s="125">
        <v>48992524</v>
      </c>
      <c r="H12" s="125">
        <v>35732</v>
      </c>
      <c r="I12" s="125">
        <v>48956792</v>
      </c>
      <c r="J12" s="126">
        <v>35384939</v>
      </c>
      <c r="K12" s="126">
        <v>25853</v>
      </c>
      <c r="L12" s="126">
        <v>35359086</v>
      </c>
      <c r="M12" s="4">
        <f t="shared" si="0"/>
        <v>3270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1502126</v>
      </c>
      <c r="D13" s="125">
        <v>16706598</v>
      </c>
      <c r="E13" s="125">
        <v>200601</v>
      </c>
      <c r="F13" s="125">
        <v>16505997</v>
      </c>
      <c r="G13" s="125">
        <v>32166976</v>
      </c>
      <c r="H13" s="125">
        <v>72993</v>
      </c>
      <c r="I13" s="125">
        <v>32093983</v>
      </c>
      <c r="J13" s="126">
        <v>22697010</v>
      </c>
      <c r="K13" s="126">
        <v>53562</v>
      </c>
      <c r="L13" s="126">
        <v>22643448</v>
      </c>
      <c r="M13" s="4">
        <f t="shared" si="0"/>
        <v>1925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3951473</v>
      </c>
      <c r="D14" s="125">
        <v>19377321</v>
      </c>
      <c r="E14" s="125">
        <v>1219586</v>
      </c>
      <c r="F14" s="125">
        <v>18157735</v>
      </c>
      <c r="G14" s="125">
        <v>39765862</v>
      </c>
      <c r="H14" s="125">
        <v>317268</v>
      </c>
      <c r="I14" s="125">
        <v>39448594</v>
      </c>
      <c r="J14" s="126">
        <v>27829602</v>
      </c>
      <c r="K14" s="126">
        <v>228794</v>
      </c>
      <c r="L14" s="126">
        <v>27600808</v>
      </c>
      <c r="M14" s="4">
        <f t="shared" si="0"/>
        <v>2052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1417155</v>
      </c>
      <c r="D15" s="125">
        <v>9630317</v>
      </c>
      <c r="E15" s="125">
        <v>30608</v>
      </c>
      <c r="F15" s="125">
        <v>9599709</v>
      </c>
      <c r="G15" s="125">
        <v>82959853</v>
      </c>
      <c r="H15" s="125">
        <v>101010</v>
      </c>
      <c r="I15" s="125">
        <v>82858843</v>
      </c>
      <c r="J15" s="126">
        <v>56192992</v>
      </c>
      <c r="K15" s="126">
        <v>64933</v>
      </c>
      <c r="L15" s="126">
        <v>56128059</v>
      </c>
      <c r="M15" s="4">
        <f t="shared" si="0"/>
        <v>8614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704923</v>
      </c>
      <c r="D16" s="125">
        <v>6193224</v>
      </c>
      <c r="E16" s="125">
        <v>30316</v>
      </c>
      <c r="F16" s="125">
        <v>6162908</v>
      </c>
      <c r="G16" s="125">
        <v>32518362</v>
      </c>
      <c r="H16" s="125">
        <v>19800</v>
      </c>
      <c r="I16" s="125">
        <v>32498562</v>
      </c>
      <c r="J16" s="126">
        <v>21643921</v>
      </c>
      <c r="K16" s="126">
        <v>13084</v>
      </c>
      <c r="L16" s="126">
        <v>21630837</v>
      </c>
      <c r="M16" s="4">
        <f t="shared" si="0"/>
        <v>5251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1586975</v>
      </c>
      <c r="D17" s="125">
        <v>14722238</v>
      </c>
      <c r="E17" s="125">
        <v>539500</v>
      </c>
      <c r="F17" s="125">
        <v>14182738</v>
      </c>
      <c r="G17" s="125">
        <v>22946418</v>
      </c>
      <c r="H17" s="125">
        <v>139806</v>
      </c>
      <c r="I17" s="125">
        <v>22806612</v>
      </c>
      <c r="J17" s="126">
        <v>15990421</v>
      </c>
      <c r="K17" s="126">
        <v>100083</v>
      </c>
      <c r="L17" s="126">
        <v>15890338</v>
      </c>
      <c r="M17" s="4">
        <f t="shared" si="0"/>
        <v>1559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1638980</v>
      </c>
      <c r="D18" s="125">
        <v>6530280</v>
      </c>
      <c r="E18" s="125">
        <v>428715</v>
      </c>
      <c r="F18" s="125">
        <v>6101565</v>
      </c>
      <c r="G18" s="125">
        <v>12612725</v>
      </c>
      <c r="H18" s="125">
        <v>199646</v>
      </c>
      <c r="I18" s="125">
        <v>12413079</v>
      </c>
      <c r="J18" s="126">
        <v>8832867</v>
      </c>
      <c r="K18" s="126">
        <v>140590</v>
      </c>
      <c r="L18" s="126">
        <v>8692277</v>
      </c>
      <c r="M18" s="4">
        <f t="shared" si="0"/>
        <v>1931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5552248</v>
      </c>
      <c r="D19" s="127">
        <v>19540437</v>
      </c>
      <c r="E19" s="127">
        <v>1240944</v>
      </c>
      <c r="F19" s="127">
        <v>18299493</v>
      </c>
      <c r="G19" s="127">
        <v>48014350</v>
      </c>
      <c r="H19" s="127">
        <v>762631</v>
      </c>
      <c r="I19" s="127">
        <v>47251719</v>
      </c>
      <c r="J19" s="128">
        <v>35326497</v>
      </c>
      <c r="K19" s="128">
        <v>535463</v>
      </c>
      <c r="L19" s="128">
        <v>34791034</v>
      </c>
      <c r="M19" s="4">
        <f t="shared" si="0"/>
        <v>2457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793945</v>
      </c>
      <c r="D20" s="127">
        <v>12024504</v>
      </c>
      <c r="E20" s="127">
        <v>103073</v>
      </c>
      <c r="F20" s="127">
        <v>11921431</v>
      </c>
      <c r="G20" s="127">
        <v>18531498</v>
      </c>
      <c r="H20" s="127">
        <v>7028</v>
      </c>
      <c r="I20" s="127">
        <v>18524470</v>
      </c>
      <c r="J20" s="128">
        <v>12743317</v>
      </c>
      <c r="K20" s="128">
        <v>5732</v>
      </c>
      <c r="L20" s="128">
        <v>12737585</v>
      </c>
      <c r="M20" s="4">
        <f t="shared" si="0"/>
        <v>1541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762298</v>
      </c>
      <c r="D21" s="127">
        <v>11177162</v>
      </c>
      <c r="E21" s="127">
        <v>210566</v>
      </c>
      <c r="F21" s="127">
        <v>10966596</v>
      </c>
      <c r="G21" s="127">
        <v>13385949</v>
      </c>
      <c r="H21" s="127">
        <v>22314</v>
      </c>
      <c r="I21" s="127">
        <v>13363635</v>
      </c>
      <c r="J21" s="128">
        <v>9358416</v>
      </c>
      <c r="K21" s="128">
        <v>16582</v>
      </c>
      <c r="L21" s="128">
        <v>9341834</v>
      </c>
      <c r="M21" s="4">
        <f t="shared" si="0"/>
        <v>1198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405919</v>
      </c>
      <c r="D22" s="129">
        <v>2925426</v>
      </c>
      <c r="E22" s="129">
        <v>99326</v>
      </c>
      <c r="F22" s="129">
        <v>2826100</v>
      </c>
      <c r="G22" s="129">
        <v>19350352</v>
      </c>
      <c r="H22" s="129">
        <v>5180</v>
      </c>
      <c r="I22" s="129">
        <v>19345172</v>
      </c>
      <c r="J22" s="130">
        <v>13013811</v>
      </c>
      <c r="K22" s="130">
        <v>4327</v>
      </c>
      <c r="L22" s="130">
        <v>13009484</v>
      </c>
      <c r="M22" s="5">
        <f t="shared" si="0"/>
        <v>6615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28930800</v>
      </c>
      <c r="D23" s="6">
        <f t="shared" ref="D23:L23" si="1">SUM(D9:D22)</f>
        <v>187331800</v>
      </c>
      <c r="E23" s="6">
        <f t="shared" si="1"/>
        <v>5858604</v>
      </c>
      <c r="F23" s="6">
        <f t="shared" si="1"/>
        <v>181473196</v>
      </c>
      <c r="G23" s="6">
        <f t="shared" si="1"/>
        <v>564365154</v>
      </c>
      <c r="H23" s="6">
        <f t="shared" si="1"/>
        <v>2038488</v>
      </c>
      <c r="I23" s="6">
        <f t="shared" si="1"/>
        <v>562326666</v>
      </c>
      <c r="J23" s="6">
        <f t="shared" si="1"/>
        <v>392407768</v>
      </c>
      <c r="K23" s="6">
        <f t="shared" si="1"/>
        <v>1437433</v>
      </c>
      <c r="L23" s="6">
        <f t="shared" si="1"/>
        <v>390970335</v>
      </c>
      <c r="M23" s="5">
        <f>ROUND(G23*1000/D23,0)</f>
        <v>3013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182306</v>
      </c>
      <c r="D24" s="123">
        <v>1437709</v>
      </c>
      <c r="E24" s="123">
        <v>57161</v>
      </c>
      <c r="F24" s="123">
        <v>1380548</v>
      </c>
      <c r="G24" s="123">
        <v>5949779</v>
      </c>
      <c r="H24" s="123">
        <v>54053</v>
      </c>
      <c r="I24" s="123">
        <v>5895726</v>
      </c>
      <c r="J24" s="124">
        <v>4149717</v>
      </c>
      <c r="K24" s="124">
        <v>37814</v>
      </c>
      <c r="L24" s="124">
        <v>4111903</v>
      </c>
      <c r="M24" s="3">
        <f t="shared" si="0"/>
        <v>4138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458201</v>
      </c>
      <c r="D25" s="125">
        <v>4959646</v>
      </c>
      <c r="E25" s="125">
        <v>47843</v>
      </c>
      <c r="F25" s="125">
        <v>4911803</v>
      </c>
      <c r="G25" s="125">
        <v>8300371</v>
      </c>
      <c r="H25" s="125">
        <v>7344</v>
      </c>
      <c r="I25" s="125">
        <v>8293027</v>
      </c>
      <c r="J25" s="126">
        <v>5723359</v>
      </c>
      <c r="K25" s="126">
        <v>5365</v>
      </c>
      <c r="L25" s="126">
        <v>5717994</v>
      </c>
      <c r="M25" s="4">
        <f t="shared" si="0"/>
        <v>1674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539900</v>
      </c>
      <c r="D26" s="125">
        <v>5575051</v>
      </c>
      <c r="E26" s="125">
        <v>81391</v>
      </c>
      <c r="F26" s="125">
        <v>5493660</v>
      </c>
      <c r="G26" s="125">
        <v>5912329</v>
      </c>
      <c r="H26" s="125">
        <v>3334</v>
      </c>
      <c r="I26" s="125">
        <v>5908995</v>
      </c>
      <c r="J26" s="126">
        <v>4092458</v>
      </c>
      <c r="K26" s="126">
        <v>2696</v>
      </c>
      <c r="L26" s="126">
        <v>4089762</v>
      </c>
      <c r="M26" s="4">
        <f t="shared" si="0"/>
        <v>1060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270113</v>
      </c>
      <c r="D27" s="125">
        <v>2828736</v>
      </c>
      <c r="E27" s="125">
        <v>39788</v>
      </c>
      <c r="F27" s="125">
        <v>2788948</v>
      </c>
      <c r="G27" s="125">
        <v>2690093</v>
      </c>
      <c r="H27" s="125">
        <v>18984</v>
      </c>
      <c r="I27" s="125">
        <v>2671109</v>
      </c>
      <c r="J27" s="126">
        <v>1850230</v>
      </c>
      <c r="K27" s="126">
        <v>13251</v>
      </c>
      <c r="L27" s="126">
        <v>1836979</v>
      </c>
      <c r="M27" s="4">
        <f t="shared" si="0"/>
        <v>951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486870</v>
      </c>
      <c r="D28" s="125">
        <v>3183478</v>
      </c>
      <c r="E28" s="125">
        <v>89224</v>
      </c>
      <c r="F28" s="125">
        <v>3094254</v>
      </c>
      <c r="G28" s="125">
        <v>7224287</v>
      </c>
      <c r="H28" s="125">
        <v>18033</v>
      </c>
      <c r="I28" s="125">
        <v>7206254</v>
      </c>
      <c r="J28" s="126">
        <v>5059105</v>
      </c>
      <c r="K28" s="126">
        <v>17477</v>
      </c>
      <c r="L28" s="126">
        <v>5041628</v>
      </c>
      <c r="M28" s="4">
        <f t="shared" si="0"/>
        <v>2269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319547</v>
      </c>
      <c r="D29" s="125">
        <v>4513580</v>
      </c>
      <c r="E29" s="125">
        <v>139017</v>
      </c>
      <c r="F29" s="125">
        <v>4374563</v>
      </c>
      <c r="G29" s="125">
        <v>15277680</v>
      </c>
      <c r="H29" s="125">
        <v>12242</v>
      </c>
      <c r="I29" s="125">
        <v>15265438</v>
      </c>
      <c r="J29" s="126">
        <v>10358492</v>
      </c>
      <c r="K29" s="126">
        <v>9324</v>
      </c>
      <c r="L29" s="126">
        <v>10349168</v>
      </c>
      <c r="M29" s="4">
        <f t="shared" si="0"/>
        <v>3385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383739</v>
      </c>
      <c r="D30" s="125">
        <v>1461374</v>
      </c>
      <c r="E30" s="125">
        <v>60586</v>
      </c>
      <c r="F30" s="125">
        <v>1400788</v>
      </c>
      <c r="G30" s="125">
        <v>8028985</v>
      </c>
      <c r="H30" s="125">
        <v>57904</v>
      </c>
      <c r="I30" s="125">
        <v>7971081</v>
      </c>
      <c r="J30" s="126">
        <v>5616589</v>
      </c>
      <c r="K30" s="126">
        <v>40534</v>
      </c>
      <c r="L30" s="126">
        <v>5576055</v>
      </c>
      <c r="M30" s="4">
        <f t="shared" si="0"/>
        <v>5494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878932</v>
      </c>
      <c r="D31" s="125">
        <v>4114447</v>
      </c>
      <c r="E31" s="125">
        <v>169011</v>
      </c>
      <c r="F31" s="125">
        <v>3945436</v>
      </c>
      <c r="G31" s="125">
        <v>5767683</v>
      </c>
      <c r="H31" s="125">
        <v>130933</v>
      </c>
      <c r="I31" s="125">
        <v>5636750</v>
      </c>
      <c r="J31" s="126">
        <v>3741826</v>
      </c>
      <c r="K31" s="126">
        <v>92585</v>
      </c>
      <c r="L31" s="126">
        <v>3649241</v>
      </c>
      <c r="M31" s="4">
        <f t="shared" si="0"/>
        <v>1402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334757</v>
      </c>
      <c r="D32" s="125">
        <v>3927403</v>
      </c>
      <c r="E32" s="125">
        <v>100028</v>
      </c>
      <c r="F32" s="125">
        <v>3827375</v>
      </c>
      <c r="G32" s="125">
        <v>12582181</v>
      </c>
      <c r="H32" s="125">
        <v>10763</v>
      </c>
      <c r="I32" s="125">
        <v>12571418</v>
      </c>
      <c r="J32" s="126">
        <v>8204873</v>
      </c>
      <c r="K32" s="126">
        <v>8237</v>
      </c>
      <c r="L32" s="126">
        <v>8196636</v>
      </c>
      <c r="M32" s="4">
        <f t="shared" si="0"/>
        <v>3204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812213</v>
      </c>
      <c r="D33" s="125">
        <v>25883502</v>
      </c>
      <c r="E33" s="125">
        <v>2770819</v>
      </c>
      <c r="F33" s="125">
        <v>23112683</v>
      </c>
      <c r="G33" s="125">
        <v>32182006</v>
      </c>
      <c r="H33" s="125">
        <v>2096383</v>
      </c>
      <c r="I33" s="125">
        <v>30085623</v>
      </c>
      <c r="J33" s="126">
        <v>22506789</v>
      </c>
      <c r="K33" s="126">
        <v>1470005</v>
      </c>
      <c r="L33" s="126">
        <v>21036784</v>
      </c>
      <c r="M33" s="4">
        <f t="shared" si="0"/>
        <v>1243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852326</v>
      </c>
      <c r="D34" s="129">
        <v>7266110</v>
      </c>
      <c r="E34" s="129">
        <v>102794</v>
      </c>
      <c r="F34" s="129">
        <v>7163316</v>
      </c>
      <c r="G34" s="129">
        <v>7059125</v>
      </c>
      <c r="H34" s="129">
        <v>23431</v>
      </c>
      <c r="I34" s="129">
        <v>7035694</v>
      </c>
      <c r="J34" s="130">
        <v>5087786</v>
      </c>
      <c r="K34" s="130">
        <v>17381</v>
      </c>
      <c r="L34" s="130">
        <v>5070405</v>
      </c>
      <c r="M34" s="5">
        <f>ROUND(G34*1000/D34,0)</f>
        <v>972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5518904</v>
      </c>
      <c r="D35" s="6">
        <f t="shared" ref="D35:L35" si="2">SUM(D24:D34)</f>
        <v>65151036</v>
      </c>
      <c r="E35" s="6">
        <f t="shared" si="2"/>
        <v>3657662</v>
      </c>
      <c r="F35" s="6">
        <f t="shared" si="2"/>
        <v>61493374</v>
      </c>
      <c r="G35" s="6">
        <f t="shared" si="2"/>
        <v>110974519</v>
      </c>
      <c r="H35" s="6">
        <f t="shared" si="2"/>
        <v>2433404</v>
      </c>
      <c r="I35" s="6">
        <f t="shared" si="2"/>
        <v>108541115</v>
      </c>
      <c r="J35" s="6">
        <f t="shared" si="2"/>
        <v>76391224</v>
      </c>
      <c r="K35" s="6">
        <f t="shared" si="2"/>
        <v>1714669</v>
      </c>
      <c r="L35" s="6">
        <f t="shared" si="2"/>
        <v>74676555</v>
      </c>
      <c r="M35" s="7">
        <f>ROUND(G35*1000/D35,0)</f>
        <v>1703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34449704</v>
      </c>
      <c r="D36" s="8">
        <f t="shared" ref="D36:L36" si="3">SUM(D35,D23)</f>
        <v>252482836</v>
      </c>
      <c r="E36" s="8">
        <f t="shared" si="3"/>
        <v>9516266</v>
      </c>
      <c r="F36" s="8">
        <f t="shared" si="3"/>
        <v>242966570</v>
      </c>
      <c r="G36" s="8">
        <f t="shared" si="3"/>
        <v>675339673</v>
      </c>
      <c r="H36" s="8">
        <f t="shared" si="3"/>
        <v>4471892</v>
      </c>
      <c r="I36" s="8">
        <f t="shared" si="3"/>
        <v>670867781</v>
      </c>
      <c r="J36" s="8">
        <f t="shared" si="3"/>
        <v>468798992</v>
      </c>
      <c r="K36" s="8">
        <f t="shared" si="3"/>
        <v>3152102</v>
      </c>
      <c r="L36" s="8">
        <f t="shared" si="3"/>
        <v>465646890</v>
      </c>
      <c r="M36" s="9">
        <f>ROUND(G36*1000/D36,0)</f>
        <v>2675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38">
        <v>34440064</v>
      </c>
      <c r="D38" s="138">
        <v>249941881</v>
      </c>
      <c r="E38" s="138">
        <v>9573699</v>
      </c>
      <c r="F38" s="138">
        <v>240368182</v>
      </c>
      <c r="G38" s="138">
        <v>674556095</v>
      </c>
      <c r="H38" s="138">
        <v>4487267</v>
      </c>
      <c r="I38" s="138">
        <v>670068828</v>
      </c>
      <c r="J38" s="138">
        <v>467388093</v>
      </c>
      <c r="K38" s="138">
        <v>3156657</v>
      </c>
      <c r="L38" s="138">
        <v>464231436</v>
      </c>
      <c r="M38" s="138">
        <v>2699</v>
      </c>
    </row>
    <row r="39" spans="1:13" s="145" customFormat="1" ht="23.1" customHeight="1" x14ac:dyDescent="0.15">
      <c r="A39" s="97"/>
      <c r="B39" s="97" t="s">
        <v>386</v>
      </c>
      <c r="C39" s="145">
        <f t="shared" ref="C39:M39" si="4">ROUND(C36/C38*100,1)</f>
        <v>100</v>
      </c>
      <c r="D39" s="145">
        <f t="shared" si="4"/>
        <v>101</v>
      </c>
      <c r="E39" s="145">
        <f t="shared" si="4"/>
        <v>99.4</v>
      </c>
      <c r="F39" s="145">
        <f t="shared" si="4"/>
        <v>101.1</v>
      </c>
      <c r="G39" s="145">
        <f t="shared" si="4"/>
        <v>100.1</v>
      </c>
      <c r="H39" s="145">
        <f t="shared" si="4"/>
        <v>99.7</v>
      </c>
      <c r="I39" s="145">
        <f t="shared" si="4"/>
        <v>100.1</v>
      </c>
      <c r="J39" s="145">
        <f t="shared" si="4"/>
        <v>100.3</v>
      </c>
      <c r="K39" s="145">
        <f t="shared" si="4"/>
        <v>99.9</v>
      </c>
      <c r="L39" s="145">
        <f t="shared" si="4"/>
        <v>100.3</v>
      </c>
      <c r="M39" s="145">
        <f t="shared" si="4"/>
        <v>99.1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90" zoomScaleNormal="50" zoomScaleSheetLayoutView="90" workbookViewId="0">
      <pane xSplit="2" ySplit="8" topLeftCell="C32" activePane="bottomRight" state="frozen"/>
      <selection activeCell="C3" sqref="C3"/>
      <selection pane="topRight" activeCell="C3" sqref="C3"/>
      <selection pane="bottomLeft" activeCell="C3" sqref="C3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38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166</v>
      </c>
      <c r="F3" s="100"/>
      <c r="G3" s="100"/>
      <c r="H3" s="103"/>
      <c r="I3" s="100"/>
      <c r="J3" s="100"/>
      <c r="L3" s="100"/>
      <c r="M3" s="157" t="s">
        <v>167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153</v>
      </c>
      <c r="H6" s="115" t="s">
        <v>31</v>
      </c>
      <c r="I6" s="115" t="s">
        <v>32</v>
      </c>
      <c r="J6" s="115" t="s">
        <v>153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343</v>
      </c>
      <c r="D8" s="120" t="s">
        <v>344</v>
      </c>
      <c r="E8" s="120" t="s">
        <v>345</v>
      </c>
      <c r="F8" s="120" t="s">
        <v>346</v>
      </c>
      <c r="G8" s="120" t="s">
        <v>347</v>
      </c>
      <c r="H8" s="120" t="s">
        <v>348</v>
      </c>
      <c r="I8" s="120" t="s">
        <v>349</v>
      </c>
      <c r="J8" s="120" t="s">
        <v>350</v>
      </c>
      <c r="K8" s="120" t="s">
        <v>351</v>
      </c>
      <c r="L8" s="120" t="s">
        <v>352</v>
      </c>
      <c r="M8" s="122"/>
    </row>
    <row r="9" spans="1:13" s="19" customFormat="1" ht="23.1" customHeight="1" x14ac:dyDescent="0.2">
      <c r="A9" s="64">
        <v>1</v>
      </c>
      <c r="B9" s="65" t="s">
        <v>156</v>
      </c>
      <c r="C9" s="123">
        <v>104274684</v>
      </c>
      <c r="D9" s="162"/>
      <c r="E9" s="162"/>
      <c r="F9" s="162"/>
      <c r="G9" s="162"/>
      <c r="H9" s="162"/>
      <c r="I9" s="162"/>
      <c r="J9" s="163"/>
      <c r="K9" s="163"/>
      <c r="L9" s="163"/>
      <c r="M9" s="164"/>
    </row>
    <row r="10" spans="1:13" s="19" customFormat="1" ht="23.1" customHeight="1" x14ac:dyDescent="0.2">
      <c r="A10" s="71">
        <v>2</v>
      </c>
      <c r="B10" s="72" t="s">
        <v>157</v>
      </c>
      <c r="C10" s="125">
        <v>64693855</v>
      </c>
      <c r="D10" s="165"/>
      <c r="E10" s="165"/>
      <c r="F10" s="165"/>
      <c r="G10" s="165"/>
      <c r="H10" s="165"/>
      <c r="I10" s="165"/>
      <c r="J10" s="166"/>
      <c r="K10" s="166"/>
      <c r="L10" s="166"/>
      <c r="M10" s="167"/>
    </row>
    <row r="11" spans="1:13" s="19" customFormat="1" ht="23.1" customHeight="1" x14ac:dyDescent="0.2">
      <c r="A11" s="71">
        <v>3</v>
      </c>
      <c r="B11" s="72" t="s">
        <v>158</v>
      </c>
      <c r="C11" s="125">
        <v>99034684</v>
      </c>
      <c r="D11" s="165"/>
      <c r="E11" s="165"/>
      <c r="F11" s="165"/>
      <c r="G11" s="165"/>
      <c r="H11" s="165"/>
      <c r="I11" s="165"/>
      <c r="J11" s="166"/>
      <c r="K11" s="166"/>
      <c r="L11" s="166"/>
      <c r="M11" s="167"/>
    </row>
    <row r="12" spans="1:13" s="19" customFormat="1" ht="23.1" customHeight="1" x14ac:dyDescent="0.2">
      <c r="A12" s="71">
        <v>4</v>
      </c>
      <c r="B12" s="72" t="s">
        <v>159</v>
      </c>
      <c r="C12" s="125">
        <v>182645678</v>
      </c>
      <c r="D12" s="165"/>
      <c r="E12" s="165"/>
      <c r="F12" s="165"/>
      <c r="G12" s="165"/>
      <c r="H12" s="165"/>
      <c r="I12" s="165"/>
      <c r="J12" s="166"/>
      <c r="K12" s="166"/>
      <c r="L12" s="166"/>
      <c r="M12" s="167"/>
    </row>
    <row r="13" spans="1:13" s="19" customFormat="1" ht="23.1" customHeight="1" x14ac:dyDescent="0.2">
      <c r="A13" s="71">
        <v>5</v>
      </c>
      <c r="B13" s="72" t="s">
        <v>160</v>
      </c>
      <c r="C13" s="125">
        <v>164598915</v>
      </c>
      <c r="D13" s="165"/>
      <c r="E13" s="165"/>
      <c r="F13" s="165"/>
      <c r="G13" s="165"/>
      <c r="H13" s="165"/>
      <c r="I13" s="165"/>
      <c r="J13" s="166"/>
      <c r="K13" s="166"/>
      <c r="L13" s="166"/>
      <c r="M13" s="167"/>
    </row>
    <row r="14" spans="1:13" s="19" customFormat="1" ht="23.1" customHeight="1" x14ac:dyDescent="0.2">
      <c r="A14" s="71">
        <v>6</v>
      </c>
      <c r="B14" s="72" t="s">
        <v>161</v>
      </c>
      <c r="C14" s="125">
        <v>1203660361</v>
      </c>
      <c r="D14" s="165"/>
      <c r="E14" s="165"/>
      <c r="F14" s="165"/>
      <c r="G14" s="165"/>
      <c r="H14" s="165"/>
      <c r="I14" s="165"/>
      <c r="J14" s="166"/>
      <c r="K14" s="166"/>
      <c r="L14" s="166"/>
      <c r="M14" s="167"/>
    </row>
    <row r="15" spans="1:13" s="19" customFormat="1" ht="23.1" customHeight="1" x14ac:dyDescent="0.2">
      <c r="A15" s="71">
        <v>7</v>
      </c>
      <c r="B15" s="72" t="s">
        <v>162</v>
      </c>
      <c r="C15" s="125">
        <v>38401123</v>
      </c>
      <c r="D15" s="165"/>
      <c r="E15" s="165"/>
      <c r="F15" s="165"/>
      <c r="G15" s="165"/>
      <c r="H15" s="165"/>
      <c r="I15" s="165"/>
      <c r="J15" s="166"/>
      <c r="K15" s="166"/>
      <c r="L15" s="166"/>
      <c r="M15" s="167"/>
    </row>
    <row r="16" spans="1:13" s="19" customFormat="1" ht="23.1" customHeight="1" x14ac:dyDescent="0.2">
      <c r="A16" s="71">
        <v>8</v>
      </c>
      <c r="B16" s="72" t="s">
        <v>163</v>
      </c>
      <c r="C16" s="125">
        <v>35372551</v>
      </c>
      <c r="D16" s="165"/>
      <c r="E16" s="165"/>
      <c r="F16" s="165"/>
      <c r="G16" s="165"/>
      <c r="H16" s="165"/>
      <c r="I16" s="165"/>
      <c r="J16" s="166"/>
      <c r="K16" s="166"/>
      <c r="L16" s="166"/>
      <c r="M16" s="167"/>
    </row>
    <row r="17" spans="1:13" s="19" customFormat="1" ht="23.1" customHeight="1" x14ac:dyDescent="0.2">
      <c r="A17" s="71">
        <v>9</v>
      </c>
      <c r="B17" s="72" t="s">
        <v>164</v>
      </c>
      <c r="C17" s="125">
        <v>120008096</v>
      </c>
      <c r="D17" s="165"/>
      <c r="E17" s="165"/>
      <c r="F17" s="165"/>
      <c r="G17" s="165"/>
      <c r="H17" s="165"/>
      <c r="I17" s="165"/>
      <c r="J17" s="166"/>
      <c r="K17" s="166"/>
      <c r="L17" s="166"/>
      <c r="M17" s="167"/>
    </row>
    <row r="18" spans="1:13" s="19" customFormat="1" ht="23.1" customHeight="1" x14ac:dyDescent="0.2">
      <c r="A18" s="71">
        <v>10</v>
      </c>
      <c r="B18" s="72" t="s">
        <v>165</v>
      </c>
      <c r="C18" s="125">
        <v>58213516</v>
      </c>
      <c r="D18" s="165"/>
      <c r="E18" s="165"/>
      <c r="F18" s="165"/>
      <c r="G18" s="165"/>
      <c r="H18" s="165"/>
      <c r="I18" s="165"/>
      <c r="J18" s="166"/>
      <c r="K18" s="166"/>
      <c r="L18" s="166"/>
      <c r="M18" s="167"/>
    </row>
    <row r="19" spans="1:13" s="19" customFormat="1" ht="23.1" customHeight="1" x14ac:dyDescent="0.2">
      <c r="A19" s="78">
        <v>11</v>
      </c>
      <c r="B19" s="79" t="s">
        <v>104</v>
      </c>
      <c r="C19" s="127">
        <v>333729077</v>
      </c>
      <c r="D19" s="168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s="19" customFormat="1" ht="23.1" customHeight="1" x14ac:dyDescent="0.2">
      <c r="A20" s="78">
        <v>12</v>
      </c>
      <c r="B20" s="79" t="s">
        <v>103</v>
      </c>
      <c r="C20" s="127">
        <v>19002444</v>
      </c>
      <c r="D20" s="168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s="19" customFormat="1" ht="23.1" customHeight="1" x14ac:dyDescent="0.2">
      <c r="A21" s="78">
        <v>13</v>
      </c>
      <c r="B21" s="79" t="s">
        <v>105</v>
      </c>
      <c r="C21" s="127">
        <v>41440656</v>
      </c>
      <c r="D21" s="168"/>
      <c r="E21" s="168"/>
      <c r="F21" s="168"/>
      <c r="G21" s="168"/>
      <c r="H21" s="168"/>
      <c r="I21" s="168"/>
      <c r="J21" s="169"/>
      <c r="K21" s="169"/>
      <c r="L21" s="169"/>
      <c r="M21" s="170"/>
    </row>
    <row r="22" spans="1:13" s="19" customFormat="1" ht="23.1" customHeight="1" x14ac:dyDescent="0.2">
      <c r="A22" s="85">
        <v>14</v>
      </c>
      <c r="B22" s="86" t="s">
        <v>106</v>
      </c>
      <c r="C22" s="129">
        <v>13631396</v>
      </c>
      <c r="D22" s="171"/>
      <c r="E22" s="171"/>
      <c r="F22" s="171"/>
      <c r="G22" s="171"/>
      <c r="H22" s="171"/>
      <c r="I22" s="171"/>
      <c r="J22" s="172"/>
      <c r="K22" s="172"/>
      <c r="L22" s="172"/>
      <c r="M22" s="173"/>
    </row>
    <row r="23" spans="1:13" s="19" customFormat="1" ht="23.1" customHeight="1" x14ac:dyDescent="0.2">
      <c r="A23" s="92"/>
      <c r="B23" s="93" t="s">
        <v>134</v>
      </c>
      <c r="C23" s="6">
        <f>SUM(C9:C22)</f>
        <v>2478707036</v>
      </c>
      <c r="D23" s="174"/>
      <c r="E23" s="174"/>
      <c r="F23" s="174"/>
      <c r="G23" s="174"/>
      <c r="H23" s="174"/>
      <c r="I23" s="174"/>
      <c r="J23" s="175"/>
      <c r="K23" s="175"/>
      <c r="L23" s="175"/>
      <c r="M23" s="176"/>
    </row>
    <row r="24" spans="1:13" s="19" customFormat="1" ht="23.1" customHeight="1" x14ac:dyDescent="0.2">
      <c r="A24" s="64">
        <v>15</v>
      </c>
      <c r="B24" s="65" t="s">
        <v>135</v>
      </c>
      <c r="C24" s="123">
        <v>12852256</v>
      </c>
      <c r="D24" s="162"/>
      <c r="E24" s="162"/>
      <c r="F24" s="162"/>
      <c r="G24" s="162"/>
      <c r="H24" s="162"/>
      <c r="I24" s="162"/>
      <c r="J24" s="163"/>
      <c r="K24" s="163"/>
      <c r="L24" s="163"/>
      <c r="M24" s="164"/>
    </row>
    <row r="25" spans="1:13" s="19" customFormat="1" ht="23.1" customHeight="1" x14ac:dyDescent="0.2">
      <c r="A25" s="71">
        <v>16</v>
      </c>
      <c r="B25" s="72" t="s">
        <v>136</v>
      </c>
      <c r="C25" s="125">
        <v>29094759</v>
      </c>
      <c r="D25" s="165"/>
      <c r="E25" s="165"/>
      <c r="F25" s="165"/>
      <c r="G25" s="165"/>
      <c r="H25" s="165"/>
      <c r="I25" s="165"/>
      <c r="J25" s="166"/>
      <c r="K25" s="166"/>
      <c r="L25" s="166"/>
      <c r="M25" s="167"/>
    </row>
    <row r="26" spans="1:13" s="19" customFormat="1" ht="23.1" customHeight="1" x14ac:dyDescent="0.2">
      <c r="A26" s="71">
        <v>17</v>
      </c>
      <c r="B26" s="72" t="s">
        <v>137</v>
      </c>
      <c r="C26" s="125">
        <v>73933178</v>
      </c>
      <c r="D26" s="165"/>
      <c r="E26" s="165"/>
      <c r="F26" s="165"/>
      <c r="G26" s="165"/>
      <c r="H26" s="165"/>
      <c r="I26" s="165"/>
      <c r="J26" s="166"/>
      <c r="K26" s="166"/>
      <c r="L26" s="166"/>
      <c r="M26" s="167"/>
    </row>
    <row r="27" spans="1:13" s="19" customFormat="1" ht="23.1" customHeight="1" x14ac:dyDescent="0.2">
      <c r="A27" s="71">
        <v>18</v>
      </c>
      <c r="B27" s="72" t="s">
        <v>138</v>
      </c>
      <c r="C27" s="125">
        <v>17569250</v>
      </c>
      <c r="D27" s="165"/>
      <c r="E27" s="165"/>
      <c r="F27" s="165"/>
      <c r="G27" s="165"/>
      <c r="H27" s="165"/>
      <c r="I27" s="165"/>
      <c r="J27" s="166"/>
      <c r="K27" s="166"/>
      <c r="L27" s="166"/>
      <c r="M27" s="167"/>
    </row>
    <row r="28" spans="1:13" s="19" customFormat="1" ht="23.1" customHeight="1" x14ac:dyDescent="0.2">
      <c r="A28" s="71">
        <v>19</v>
      </c>
      <c r="B28" s="72" t="s">
        <v>139</v>
      </c>
      <c r="C28" s="125">
        <v>10496229</v>
      </c>
      <c r="D28" s="165"/>
      <c r="E28" s="165"/>
      <c r="F28" s="165"/>
      <c r="G28" s="165"/>
      <c r="H28" s="165"/>
      <c r="I28" s="165"/>
      <c r="J28" s="166"/>
      <c r="K28" s="166"/>
      <c r="L28" s="166"/>
      <c r="M28" s="167"/>
    </row>
    <row r="29" spans="1:13" s="19" customFormat="1" ht="23.1" customHeight="1" x14ac:dyDescent="0.2">
      <c r="A29" s="71">
        <v>20</v>
      </c>
      <c r="B29" s="72" t="s">
        <v>140</v>
      </c>
      <c r="C29" s="125">
        <v>11167185</v>
      </c>
      <c r="D29" s="165"/>
      <c r="E29" s="165"/>
      <c r="F29" s="165"/>
      <c r="G29" s="165"/>
      <c r="H29" s="165"/>
      <c r="I29" s="165"/>
      <c r="J29" s="166"/>
      <c r="K29" s="166"/>
      <c r="L29" s="166"/>
      <c r="M29" s="167"/>
    </row>
    <row r="30" spans="1:13" s="19" customFormat="1" ht="23.1" customHeight="1" x14ac:dyDescent="0.2">
      <c r="A30" s="71">
        <v>21</v>
      </c>
      <c r="B30" s="72" t="s">
        <v>141</v>
      </c>
      <c r="C30" s="125">
        <v>4686075</v>
      </c>
      <c r="D30" s="165"/>
      <c r="E30" s="165"/>
      <c r="F30" s="165"/>
      <c r="G30" s="165"/>
      <c r="H30" s="165"/>
      <c r="I30" s="165"/>
      <c r="J30" s="166"/>
      <c r="K30" s="166"/>
      <c r="L30" s="166"/>
      <c r="M30" s="167"/>
    </row>
    <row r="31" spans="1:13" s="19" customFormat="1" ht="23.1" customHeight="1" x14ac:dyDescent="0.2">
      <c r="A31" s="71">
        <v>22</v>
      </c>
      <c r="B31" s="72" t="s">
        <v>142</v>
      </c>
      <c r="C31" s="125">
        <v>41207125</v>
      </c>
      <c r="D31" s="165"/>
      <c r="E31" s="165"/>
      <c r="F31" s="165"/>
      <c r="G31" s="165"/>
      <c r="H31" s="165"/>
      <c r="I31" s="165"/>
      <c r="J31" s="166"/>
      <c r="K31" s="166"/>
      <c r="L31" s="166"/>
      <c r="M31" s="167"/>
    </row>
    <row r="32" spans="1:13" s="19" customFormat="1" ht="23.1" customHeight="1" x14ac:dyDescent="0.2">
      <c r="A32" s="71">
        <v>23</v>
      </c>
      <c r="B32" s="72" t="s">
        <v>143</v>
      </c>
      <c r="C32" s="125">
        <v>11620401</v>
      </c>
      <c r="D32" s="165"/>
      <c r="E32" s="165"/>
      <c r="F32" s="165"/>
      <c r="G32" s="165"/>
      <c r="H32" s="165"/>
      <c r="I32" s="165"/>
      <c r="J32" s="166"/>
      <c r="K32" s="166"/>
      <c r="L32" s="166"/>
      <c r="M32" s="167"/>
    </row>
    <row r="33" spans="1:13" s="19" customFormat="1" ht="23.1" customHeight="1" x14ac:dyDescent="0.2">
      <c r="A33" s="71">
        <v>24</v>
      </c>
      <c r="B33" s="72" t="s">
        <v>107</v>
      </c>
      <c r="C33" s="125">
        <v>112260113</v>
      </c>
      <c r="D33" s="165"/>
      <c r="E33" s="165"/>
      <c r="F33" s="165"/>
      <c r="G33" s="165"/>
      <c r="H33" s="165"/>
      <c r="I33" s="165"/>
      <c r="J33" s="166"/>
      <c r="K33" s="166"/>
      <c r="L33" s="166"/>
      <c r="M33" s="167"/>
    </row>
    <row r="34" spans="1:13" s="19" customFormat="1" ht="23.1" customHeight="1" x14ac:dyDescent="0.2">
      <c r="A34" s="71">
        <v>25</v>
      </c>
      <c r="B34" s="86" t="s">
        <v>108</v>
      </c>
      <c r="C34" s="129">
        <v>80948216</v>
      </c>
      <c r="D34" s="171"/>
      <c r="E34" s="171"/>
      <c r="F34" s="171"/>
      <c r="G34" s="171"/>
      <c r="H34" s="171"/>
      <c r="I34" s="171"/>
      <c r="J34" s="172"/>
      <c r="K34" s="172"/>
      <c r="L34" s="172"/>
      <c r="M34" s="173"/>
    </row>
    <row r="35" spans="1:13" s="19" customFormat="1" ht="23.1" customHeight="1" x14ac:dyDescent="0.2">
      <c r="A35" s="94"/>
      <c r="B35" s="93" t="s">
        <v>144</v>
      </c>
      <c r="C35" s="6">
        <f>SUM(C24:C34)</f>
        <v>405834787</v>
      </c>
      <c r="D35" s="174"/>
      <c r="E35" s="174"/>
      <c r="F35" s="174"/>
      <c r="G35" s="174"/>
      <c r="H35" s="174"/>
      <c r="I35" s="174"/>
      <c r="J35" s="175"/>
      <c r="K35" s="175"/>
      <c r="L35" s="175"/>
      <c r="M35" s="176"/>
    </row>
    <row r="36" spans="1:13" s="19" customFormat="1" ht="23.1" customHeight="1" thickBot="1" x14ac:dyDescent="0.25">
      <c r="A36" s="141"/>
      <c r="B36" s="96" t="s">
        <v>145</v>
      </c>
      <c r="C36" s="177">
        <f>SUM(C35,C23)</f>
        <v>2884541823</v>
      </c>
      <c r="D36" s="178"/>
      <c r="E36" s="178"/>
      <c r="F36" s="178"/>
      <c r="G36" s="178"/>
      <c r="H36" s="178"/>
      <c r="I36" s="178"/>
      <c r="J36" s="179"/>
      <c r="K36" s="179"/>
      <c r="L36" s="179"/>
      <c r="M36" s="180"/>
    </row>
    <row r="38" spans="1:13" ht="23.1" customHeight="1" x14ac:dyDescent="0.15">
      <c r="B38" s="14" t="s">
        <v>385</v>
      </c>
      <c r="C38" s="138">
        <v>2989434900</v>
      </c>
    </row>
    <row r="39" spans="1:13" ht="23.1" customHeight="1" x14ac:dyDescent="0.15">
      <c r="B39" s="14" t="s">
        <v>386</v>
      </c>
      <c r="C39" s="145">
        <f>ROUND(C36/C38*100,1)</f>
        <v>96.5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view="pageBreakPreview" zoomScale="70" zoomScaleNormal="50" zoomScaleSheetLayoutView="70" workbookViewId="0">
      <pane xSplit="2" ySplit="8" topLeftCell="C25" activePane="bottomRight" state="frozen"/>
      <selection activeCell="K37" sqref="K37"/>
      <selection pane="topRight" activeCell="K37" sqref="K37"/>
      <selection pane="bottomLeft" activeCell="K37" sqref="K37"/>
      <selection pane="bottomRight" activeCell="M34" sqref="M34"/>
    </sheetView>
  </sheetViews>
  <sheetFormatPr defaultColWidth="11"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4" width="27.125" style="100" customWidth="1"/>
    <col min="15" max="16384" width="11" style="100"/>
  </cols>
  <sheetData>
    <row r="2" spans="1:14" ht="23.1" customHeight="1" x14ac:dyDescent="0.15">
      <c r="A2" s="19"/>
      <c r="B2" s="20"/>
      <c r="C2" s="99" t="s">
        <v>381</v>
      </c>
    </row>
    <row r="3" spans="1:14" ht="23.1" customHeight="1" thickBot="1" x14ac:dyDescent="0.2">
      <c r="A3" s="23"/>
      <c r="B3" s="23"/>
      <c r="D3" s="101" t="s">
        <v>146</v>
      </c>
      <c r="E3" s="102" t="s">
        <v>262</v>
      </c>
      <c r="H3" s="103"/>
      <c r="M3" s="104" t="s">
        <v>261</v>
      </c>
    </row>
    <row r="4" spans="1:14" s="109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4" s="109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4" s="109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263</v>
      </c>
      <c r="K6" s="115" t="s">
        <v>31</v>
      </c>
      <c r="L6" s="115" t="s">
        <v>32</v>
      </c>
      <c r="M6" s="117" t="s">
        <v>113</v>
      </c>
    </row>
    <row r="7" spans="1:14" s="109" customFormat="1" ht="23.1" customHeight="1" x14ac:dyDescent="0.15">
      <c r="A7" s="36"/>
      <c r="B7" s="14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4" s="109" customFormat="1" ht="23.1" customHeight="1" x14ac:dyDescent="0.15">
      <c r="A8" s="56"/>
      <c r="B8" s="57"/>
      <c r="C8" s="120" t="s">
        <v>264</v>
      </c>
      <c r="D8" s="121" t="s">
        <v>265</v>
      </c>
      <c r="E8" s="121" t="s">
        <v>266</v>
      </c>
      <c r="F8" s="120" t="s">
        <v>267</v>
      </c>
      <c r="G8" s="121" t="s">
        <v>268</v>
      </c>
      <c r="H8" s="121" t="s">
        <v>269</v>
      </c>
      <c r="I8" s="120" t="s">
        <v>270</v>
      </c>
      <c r="J8" s="121" t="s">
        <v>36</v>
      </c>
      <c r="K8" s="121" t="s">
        <v>271</v>
      </c>
      <c r="L8" s="121" t="s">
        <v>272</v>
      </c>
      <c r="M8" s="122"/>
    </row>
    <row r="9" spans="1:14" s="18" customFormat="1" ht="23.1" customHeight="1" x14ac:dyDescent="0.2">
      <c r="A9" s="64">
        <v>1</v>
      </c>
      <c r="B9" s="65" t="s">
        <v>156</v>
      </c>
      <c r="C9" s="123">
        <v>1474941</v>
      </c>
      <c r="D9" s="123">
        <v>93483400</v>
      </c>
      <c r="E9" s="123">
        <v>964610</v>
      </c>
      <c r="F9" s="123">
        <v>92518790</v>
      </c>
      <c r="G9" s="123">
        <v>13309343</v>
      </c>
      <c r="H9" s="123">
        <v>126573</v>
      </c>
      <c r="I9" s="123">
        <v>13182770</v>
      </c>
      <c r="J9" s="124">
        <v>13278526</v>
      </c>
      <c r="K9" s="124">
        <v>125333</v>
      </c>
      <c r="L9" s="124">
        <v>13153193</v>
      </c>
      <c r="M9" s="3">
        <f>ROUND(G9*1000*1000/D9,0)</f>
        <v>142371</v>
      </c>
      <c r="N9" s="18">
        <v>13243137</v>
      </c>
    </row>
    <row r="10" spans="1:14" s="18" customFormat="1" ht="23.1" customHeight="1" x14ac:dyDescent="0.2">
      <c r="A10" s="71">
        <v>2</v>
      </c>
      <c r="B10" s="72" t="s">
        <v>157</v>
      </c>
      <c r="C10" s="125">
        <v>63987</v>
      </c>
      <c r="D10" s="125">
        <v>17811143</v>
      </c>
      <c r="E10" s="125">
        <v>761679</v>
      </c>
      <c r="F10" s="125">
        <v>17049464</v>
      </c>
      <c r="G10" s="125">
        <v>1987411</v>
      </c>
      <c r="H10" s="125">
        <v>82277</v>
      </c>
      <c r="I10" s="125">
        <v>1905134</v>
      </c>
      <c r="J10" s="126">
        <v>1980629</v>
      </c>
      <c r="K10" s="126">
        <v>81815</v>
      </c>
      <c r="L10" s="126">
        <v>1898814</v>
      </c>
      <c r="M10" s="4">
        <f>ROUND(G10*1000*1000/D10,0)</f>
        <v>111582</v>
      </c>
    </row>
    <row r="11" spans="1:14" s="18" customFormat="1" ht="23.1" customHeight="1" x14ac:dyDescent="0.2">
      <c r="A11" s="71">
        <v>3</v>
      </c>
      <c r="B11" s="72" t="s">
        <v>158</v>
      </c>
      <c r="C11" s="125">
        <v>567724</v>
      </c>
      <c r="D11" s="125">
        <v>77488548</v>
      </c>
      <c r="E11" s="125">
        <v>1219665</v>
      </c>
      <c r="F11" s="125">
        <v>76268883</v>
      </c>
      <c r="G11" s="125">
        <v>8818607</v>
      </c>
      <c r="H11" s="125">
        <v>133482</v>
      </c>
      <c r="I11" s="125">
        <v>8685125</v>
      </c>
      <c r="J11" s="126">
        <v>8768279</v>
      </c>
      <c r="K11" s="126">
        <v>133149</v>
      </c>
      <c r="L11" s="126">
        <v>8635130</v>
      </c>
      <c r="M11" s="4">
        <f t="shared" ref="M11:M20" si="0">ROUND(G11*1000*1000/D11,0)</f>
        <v>113805</v>
      </c>
    </row>
    <row r="12" spans="1:14" s="18" customFormat="1" ht="23.1" customHeight="1" x14ac:dyDescent="0.2">
      <c r="A12" s="71">
        <v>4</v>
      </c>
      <c r="B12" s="72" t="s">
        <v>159</v>
      </c>
      <c r="C12" s="125">
        <v>198712</v>
      </c>
      <c r="D12" s="125">
        <v>32667203</v>
      </c>
      <c r="E12" s="125">
        <v>1301775</v>
      </c>
      <c r="F12" s="125">
        <v>31365428</v>
      </c>
      <c r="G12" s="125">
        <v>3567632</v>
      </c>
      <c r="H12" s="125">
        <v>129076</v>
      </c>
      <c r="I12" s="125">
        <v>3438556</v>
      </c>
      <c r="J12" s="126">
        <v>3559173</v>
      </c>
      <c r="K12" s="126">
        <v>128572</v>
      </c>
      <c r="L12" s="126">
        <v>3430601</v>
      </c>
      <c r="M12" s="4">
        <f t="shared" si="0"/>
        <v>109211</v>
      </c>
    </row>
    <row r="13" spans="1:14" s="18" customFormat="1" ht="23.1" customHeight="1" x14ac:dyDescent="0.2">
      <c r="A13" s="71">
        <v>5</v>
      </c>
      <c r="B13" s="72" t="s">
        <v>160</v>
      </c>
      <c r="C13" s="125">
        <v>267697</v>
      </c>
      <c r="D13" s="125">
        <v>39162378</v>
      </c>
      <c r="E13" s="125">
        <v>337842</v>
      </c>
      <c r="F13" s="125">
        <v>38824536</v>
      </c>
      <c r="G13" s="125">
        <v>4605973</v>
      </c>
      <c r="H13" s="125">
        <v>38553</v>
      </c>
      <c r="I13" s="125">
        <v>4567420</v>
      </c>
      <c r="J13" s="126">
        <v>4597030</v>
      </c>
      <c r="K13" s="126">
        <v>38553</v>
      </c>
      <c r="L13" s="126">
        <v>4558477</v>
      </c>
      <c r="M13" s="4">
        <f t="shared" si="0"/>
        <v>117612</v>
      </c>
    </row>
    <row r="14" spans="1:14" s="18" customFormat="1" ht="23.1" customHeight="1" x14ac:dyDescent="0.2">
      <c r="A14" s="71">
        <v>6</v>
      </c>
      <c r="B14" s="72" t="s">
        <v>161</v>
      </c>
      <c r="C14" s="125">
        <v>202393</v>
      </c>
      <c r="D14" s="125">
        <v>41016945</v>
      </c>
      <c r="E14" s="125">
        <v>531317</v>
      </c>
      <c r="F14" s="125">
        <v>40485628</v>
      </c>
      <c r="G14" s="125">
        <v>4820701</v>
      </c>
      <c r="H14" s="125">
        <v>59118</v>
      </c>
      <c r="I14" s="125">
        <v>4761583</v>
      </c>
      <c r="J14" s="126">
        <v>4809053</v>
      </c>
      <c r="K14" s="126">
        <v>59096</v>
      </c>
      <c r="L14" s="126">
        <v>4749957</v>
      </c>
      <c r="M14" s="4">
        <f t="shared" si="0"/>
        <v>117529</v>
      </c>
    </row>
    <row r="15" spans="1:14" s="18" customFormat="1" ht="23.1" customHeight="1" x14ac:dyDescent="0.2">
      <c r="A15" s="71">
        <v>7</v>
      </c>
      <c r="B15" s="72" t="s">
        <v>162</v>
      </c>
      <c r="C15" s="125">
        <v>157888</v>
      </c>
      <c r="D15" s="125">
        <v>57161011</v>
      </c>
      <c r="E15" s="125">
        <v>826137</v>
      </c>
      <c r="F15" s="125">
        <v>56334874</v>
      </c>
      <c r="G15" s="125">
        <v>7492930</v>
      </c>
      <c r="H15" s="125">
        <v>108241</v>
      </c>
      <c r="I15" s="125">
        <v>7384689</v>
      </c>
      <c r="J15" s="126">
        <v>7304653</v>
      </c>
      <c r="K15" s="126">
        <v>103114</v>
      </c>
      <c r="L15" s="126">
        <v>7201539</v>
      </c>
      <c r="M15" s="4">
        <f t="shared" si="0"/>
        <v>131085</v>
      </c>
    </row>
    <row r="16" spans="1:14" s="18" customFormat="1" ht="23.1" customHeight="1" x14ac:dyDescent="0.2">
      <c r="A16" s="71">
        <v>8</v>
      </c>
      <c r="B16" s="72" t="s">
        <v>163</v>
      </c>
      <c r="C16" s="125">
        <v>655718</v>
      </c>
      <c r="D16" s="125">
        <v>66044693</v>
      </c>
      <c r="E16" s="125">
        <v>747984</v>
      </c>
      <c r="F16" s="125">
        <v>65296709</v>
      </c>
      <c r="G16" s="125">
        <v>9762722</v>
      </c>
      <c r="H16" s="125">
        <v>107297</v>
      </c>
      <c r="I16" s="125">
        <v>9655425</v>
      </c>
      <c r="J16" s="126">
        <v>9720522</v>
      </c>
      <c r="K16" s="126">
        <v>106334</v>
      </c>
      <c r="L16" s="126">
        <v>9614188</v>
      </c>
      <c r="M16" s="4">
        <f t="shared" si="0"/>
        <v>147820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395684</v>
      </c>
      <c r="D17" s="125">
        <v>101554284</v>
      </c>
      <c r="E17" s="125">
        <v>643757</v>
      </c>
      <c r="F17" s="125">
        <v>100910527</v>
      </c>
      <c r="G17" s="125">
        <v>14972906</v>
      </c>
      <c r="H17" s="125">
        <v>88893</v>
      </c>
      <c r="I17" s="125">
        <v>14884013</v>
      </c>
      <c r="J17" s="126">
        <v>14948446</v>
      </c>
      <c r="K17" s="126">
        <v>88893</v>
      </c>
      <c r="L17" s="126">
        <v>14859553</v>
      </c>
      <c r="M17" s="4">
        <f t="shared" si="0"/>
        <v>147437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151107</v>
      </c>
      <c r="D18" s="125">
        <v>26967380</v>
      </c>
      <c r="E18" s="125">
        <v>243741</v>
      </c>
      <c r="F18" s="125">
        <v>26723639</v>
      </c>
      <c r="G18" s="125">
        <v>3488458</v>
      </c>
      <c r="H18" s="125">
        <v>30365</v>
      </c>
      <c r="I18" s="125">
        <v>3458093</v>
      </c>
      <c r="J18" s="126">
        <v>3448717</v>
      </c>
      <c r="K18" s="126">
        <v>29477</v>
      </c>
      <c r="L18" s="126">
        <v>3419240</v>
      </c>
      <c r="M18" s="4">
        <f t="shared" si="0"/>
        <v>129358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204390</v>
      </c>
      <c r="D19" s="127">
        <v>65886022</v>
      </c>
      <c r="E19" s="127">
        <v>456612</v>
      </c>
      <c r="F19" s="127">
        <v>65429410</v>
      </c>
      <c r="G19" s="127">
        <v>7621260</v>
      </c>
      <c r="H19" s="127">
        <v>53313</v>
      </c>
      <c r="I19" s="127">
        <v>7567947</v>
      </c>
      <c r="J19" s="128">
        <v>7595324</v>
      </c>
      <c r="K19" s="128">
        <v>53105</v>
      </c>
      <c r="L19" s="128">
        <v>7542219</v>
      </c>
      <c r="M19" s="4">
        <f t="shared" si="0"/>
        <v>115673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111305</v>
      </c>
      <c r="D20" s="127">
        <v>48789223</v>
      </c>
      <c r="E20" s="127">
        <v>399326</v>
      </c>
      <c r="F20" s="127">
        <v>48389897</v>
      </c>
      <c r="G20" s="127">
        <v>6280210</v>
      </c>
      <c r="H20" s="127">
        <v>51965</v>
      </c>
      <c r="I20" s="127">
        <v>6228245</v>
      </c>
      <c r="J20" s="128">
        <v>6222264</v>
      </c>
      <c r="K20" s="128">
        <v>51276</v>
      </c>
      <c r="L20" s="128">
        <v>6170988</v>
      </c>
      <c r="M20" s="4">
        <f t="shared" si="0"/>
        <v>128721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349203</v>
      </c>
      <c r="D21" s="127">
        <v>25400061</v>
      </c>
      <c r="E21" s="127">
        <v>335466</v>
      </c>
      <c r="F21" s="127">
        <v>25064595</v>
      </c>
      <c r="G21" s="127">
        <v>3205360</v>
      </c>
      <c r="H21" s="127">
        <v>41512</v>
      </c>
      <c r="I21" s="127">
        <v>3163848</v>
      </c>
      <c r="J21" s="128">
        <v>3203613</v>
      </c>
      <c r="K21" s="128">
        <v>41404</v>
      </c>
      <c r="L21" s="128">
        <v>3162209</v>
      </c>
      <c r="M21" s="4">
        <f>ROUND(G21*1000*1000/D21,0)</f>
        <v>126195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184987</v>
      </c>
      <c r="D22" s="129">
        <v>23558815</v>
      </c>
      <c r="E22" s="129">
        <v>271879</v>
      </c>
      <c r="F22" s="129">
        <v>23286936</v>
      </c>
      <c r="G22" s="129">
        <v>3161408</v>
      </c>
      <c r="H22" s="129">
        <v>34823</v>
      </c>
      <c r="I22" s="129">
        <v>3126585</v>
      </c>
      <c r="J22" s="130">
        <v>3155619</v>
      </c>
      <c r="K22" s="130">
        <v>34688</v>
      </c>
      <c r="L22" s="130">
        <v>3120931</v>
      </c>
      <c r="M22" s="5">
        <f>ROUND(G22*1000*1000/D22,0)</f>
        <v>134192</v>
      </c>
    </row>
    <row r="23" spans="1:13" s="18" customFormat="1" ht="23.1" customHeight="1" x14ac:dyDescent="0.2">
      <c r="A23" s="92"/>
      <c r="B23" s="93" t="s">
        <v>134</v>
      </c>
      <c r="C23" s="6">
        <f>SUM(C9:C22)</f>
        <v>4985736</v>
      </c>
      <c r="D23" s="6">
        <f t="shared" ref="D23:L23" si="1">SUM(D9:D22)</f>
        <v>716991106</v>
      </c>
      <c r="E23" s="6">
        <f t="shared" si="1"/>
        <v>9041790</v>
      </c>
      <c r="F23" s="6">
        <f t="shared" si="1"/>
        <v>707949316</v>
      </c>
      <c r="G23" s="6">
        <f t="shared" si="1"/>
        <v>93094921</v>
      </c>
      <c r="H23" s="6">
        <f t="shared" si="1"/>
        <v>1085488</v>
      </c>
      <c r="I23" s="6">
        <f t="shared" si="1"/>
        <v>92009433</v>
      </c>
      <c r="J23" s="6">
        <f t="shared" si="1"/>
        <v>92591848</v>
      </c>
      <c r="K23" s="6">
        <f t="shared" si="1"/>
        <v>1074809</v>
      </c>
      <c r="L23" s="6">
        <f t="shared" si="1"/>
        <v>91517039</v>
      </c>
      <c r="M23" s="5">
        <f>ROUND(G23*1000*1000/D23,0)</f>
        <v>129841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28830</v>
      </c>
      <c r="D24" s="123">
        <v>20566524</v>
      </c>
      <c r="E24" s="123">
        <v>235621</v>
      </c>
      <c r="F24" s="123">
        <v>20330903</v>
      </c>
      <c r="G24" s="123">
        <v>2727465</v>
      </c>
      <c r="H24" s="123">
        <v>30965</v>
      </c>
      <c r="I24" s="123">
        <v>2696500</v>
      </c>
      <c r="J24" s="124">
        <v>2716850</v>
      </c>
      <c r="K24" s="124">
        <v>30260</v>
      </c>
      <c r="L24" s="124">
        <v>2686590</v>
      </c>
      <c r="M24" s="3">
        <f>ROUND(G24*1000*1000/D24,0)</f>
        <v>132617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191659</v>
      </c>
      <c r="D25" s="125">
        <v>13214332</v>
      </c>
      <c r="E25" s="125">
        <v>240595</v>
      </c>
      <c r="F25" s="125">
        <v>12973737</v>
      </c>
      <c r="G25" s="125">
        <v>1759740</v>
      </c>
      <c r="H25" s="125">
        <v>29442</v>
      </c>
      <c r="I25" s="125">
        <v>1730298</v>
      </c>
      <c r="J25" s="126">
        <v>1754863</v>
      </c>
      <c r="K25" s="126">
        <v>29271</v>
      </c>
      <c r="L25" s="126">
        <v>1725592</v>
      </c>
      <c r="M25" s="4">
        <f>ROUND(G25*1000*1000/D25,0)</f>
        <v>133169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481298</v>
      </c>
      <c r="D26" s="125">
        <v>11945991</v>
      </c>
      <c r="E26" s="125">
        <v>321124</v>
      </c>
      <c r="F26" s="125">
        <v>11624867</v>
      </c>
      <c r="G26" s="125">
        <v>1343139</v>
      </c>
      <c r="H26" s="125">
        <v>31638</v>
      </c>
      <c r="I26" s="125">
        <v>1311501</v>
      </c>
      <c r="J26" s="126">
        <v>1343139</v>
      </c>
      <c r="K26" s="126">
        <v>31638</v>
      </c>
      <c r="L26" s="126">
        <v>1311501</v>
      </c>
      <c r="M26" s="4">
        <f t="shared" ref="M26:M33" si="2">ROUND(G26*1000*1000/D26,0)</f>
        <v>112434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29369</v>
      </c>
      <c r="D27" s="125">
        <v>12813044</v>
      </c>
      <c r="E27" s="125">
        <v>225073</v>
      </c>
      <c r="F27" s="125">
        <v>12587971</v>
      </c>
      <c r="G27" s="125">
        <v>1727784</v>
      </c>
      <c r="H27" s="125">
        <v>26291</v>
      </c>
      <c r="I27" s="125">
        <v>1701493</v>
      </c>
      <c r="J27" s="126">
        <v>1709970</v>
      </c>
      <c r="K27" s="126">
        <v>26200</v>
      </c>
      <c r="L27" s="126">
        <v>1683770</v>
      </c>
      <c r="M27" s="4">
        <f t="shared" si="2"/>
        <v>134846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258866</v>
      </c>
      <c r="D28" s="125">
        <v>31030107</v>
      </c>
      <c r="E28" s="125">
        <v>282462</v>
      </c>
      <c r="F28" s="125">
        <v>30747645</v>
      </c>
      <c r="G28" s="125">
        <v>4742111</v>
      </c>
      <c r="H28" s="125">
        <v>37195</v>
      </c>
      <c r="I28" s="125">
        <v>4704916</v>
      </c>
      <c r="J28" s="126">
        <v>4711001</v>
      </c>
      <c r="K28" s="126">
        <v>35396</v>
      </c>
      <c r="L28" s="126">
        <v>4675605</v>
      </c>
      <c r="M28" s="4">
        <f t="shared" si="2"/>
        <v>152823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61005</v>
      </c>
      <c r="D29" s="125">
        <v>18789988</v>
      </c>
      <c r="E29" s="125">
        <v>436288</v>
      </c>
      <c r="F29" s="125">
        <v>18353700</v>
      </c>
      <c r="G29" s="125">
        <v>1823122</v>
      </c>
      <c r="H29" s="125">
        <v>41863</v>
      </c>
      <c r="I29" s="125">
        <v>1781259</v>
      </c>
      <c r="J29" s="126">
        <v>1823122</v>
      </c>
      <c r="K29" s="126">
        <v>41863</v>
      </c>
      <c r="L29" s="126">
        <v>1781259</v>
      </c>
      <c r="M29" s="4">
        <f t="shared" si="2"/>
        <v>97026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305913</v>
      </c>
      <c r="D30" s="125">
        <v>5607769</v>
      </c>
      <c r="E30" s="125">
        <v>97868</v>
      </c>
      <c r="F30" s="125">
        <v>5509901</v>
      </c>
      <c r="G30" s="125">
        <v>691884</v>
      </c>
      <c r="H30" s="125">
        <v>11507</v>
      </c>
      <c r="I30" s="125">
        <v>680377</v>
      </c>
      <c r="J30" s="126">
        <v>688138</v>
      </c>
      <c r="K30" s="126">
        <v>11507</v>
      </c>
      <c r="L30" s="126">
        <v>676631</v>
      </c>
      <c r="M30" s="4">
        <f t="shared" si="2"/>
        <v>123380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115314</v>
      </c>
      <c r="D31" s="125">
        <v>23728479</v>
      </c>
      <c r="E31" s="125">
        <v>284293</v>
      </c>
      <c r="F31" s="125">
        <v>23444186</v>
      </c>
      <c r="G31" s="125">
        <v>2989165</v>
      </c>
      <c r="H31" s="125">
        <v>34967</v>
      </c>
      <c r="I31" s="125">
        <v>2954198</v>
      </c>
      <c r="J31" s="126">
        <v>2983069</v>
      </c>
      <c r="K31" s="126">
        <v>34967</v>
      </c>
      <c r="L31" s="126">
        <v>2948102</v>
      </c>
      <c r="M31" s="4">
        <f t="shared" si="2"/>
        <v>125974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50362</v>
      </c>
      <c r="D32" s="125">
        <v>36034966</v>
      </c>
      <c r="E32" s="125">
        <v>256986</v>
      </c>
      <c r="F32" s="125">
        <v>35777980</v>
      </c>
      <c r="G32" s="125">
        <v>4487236</v>
      </c>
      <c r="H32" s="125">
        <v>31779</v>
      </c>
      <c r="I32" s="125">
        <v>4455457</v>
      </c>
      <c r="J32" s="126">
        <v>4439690</v>
      </c>
      <c r="K32" s="126">
        <v>31009</v>
      </c>
      <c r="L32" s="126">
        <v>4408681</v>
      </c>
      <c r="M32" s="4">
        <f t="shared" si="2"/>
        <v>124524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1039498</v>
      </c>
      <c r="D33" s="125">
        <v>38157380</v>
      </c>
      <c r="E33" s="125">
        <v>397537</v>
      </c>
      <c r="F33" s="125">
        <v>37759843</v>
      </c>
      <c r="G33" s="125">
        <v>4338045</v>
      </c>
      <c r="H33" s="125">
        <v>45731</v>
      </c>
      <c r="I33" s="125">
        <v>4292314</v>
      </c>
      <c r="J33" s="126">
        <v>4338045</v>
      </c>
      <c r="K33" s="126">
        <v>45731</v>
      </c>
      <c r="L33" s="126">
        <v>4292314</v>
      </c>
      <c r="M33" s="4">
        <f t="shared" si="2"/>
        <v>113688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58944</v>
      </c>
      <c r="D34" s="129">
        <v>19467238</v>
      </c>
      <c r="E34" s="129">
        <v>207588</v>
      </c>
      <c r="F34" s="129">
        <v>19259650</v>
      </c>
      <c r="G34" s="129">
        <v>2436004</v>
      </c>
      <c r="H34" s="129">
        <v>23505</v>
      </c>
      <c r="I34" s="129">
        <v>2412499</v>
      </c>
      <c r="J34" s="130">
        <v>2430076</v>
      </c>
      <c r="K34" s="130">
        <v>23505</v>
      </c>
      <c r="L34" s="130">
        <v>2406571</v>
      </c>
      <c r="M34" s="5">
        <f>ROUND(G34*1000*1000/D34,0)</f>
        <v>125134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2621058</v>
      </c>
      <c r="D35" s="6">
        <f t="shared" ref="D35:L35" si="3">SUM(D24:D34)</f>
        <v>231355818</v>
      </c>
      <c r="E35" s="6">
        <f t="shared" si="3"/>
        <v>2985435</v>
      </c>
      <c r="F35" s="6">
        <f t="shared" si="3"/>
        <v>228370383</v>
      </c>
      <c r="G35" s="6">
        <f t="shared" si="3"/>
        <v>29065695</v>
      </c>
      <c r="H35" s="6">
        <f t="shared" si="3"/>
        <v>344883</v>
      </c>
      <c r="I35" s="6">
        <f t="shared" si="3"/>
        <v>28720812</v>
      </c>
      <c r="J35" s="6">
        <f t="shared" si="3"/>
        <v>28937963</v>
      </c>
      <c r="K35" s="6">
        <f t="shared" si="3"/>
        <v>341347</v>
      </c>
      <c r="L35" s="6">
        <f t="shared" si="3"/>
        <v>28596616</v>
      </c>
      <c r="M35" s="7">
        <f>ROUND(G35*1000*1000/D35,0)</f>
        <v>125632</v>
      </c>
    </row>
    <row r="36" spans="1:13" s="18" customFormat="1" ht="23.1" customHeight="1" thickBot="1" x14ac:dyDescent="0.25">
      <c r="A36" s="95"/>
      <c r="B36" s="96" t="s">
        <v>145</v>
      </c>
      <c r="C36" s="8">
        <f>SUM(C23,C35)</f>
        <v>7606794</v>
      </c>
      <c r="D36" s="8">
        <f t="shared" ref="D36:L36" si="4">SUM(D23,D35)</f>
        <v>948346924</v>
      </c>
      <c r="E36" s="8">
        <f t="shared" si="4"/>
        <v>12027225</v>
      </c>
      <c r="F36" s="8">
        <f t="shared" si="4"/>
        <v>936319699</v>
      </c>
      <c r="G36" s="8">
        <f t="shared" si="4"/>
        <v>122160616</v>
      </c>
      <c r="H36" s="8">
        <f t="shared" si="4"/>
        <v>1430371</v>
      </c>
      <c r="I36" s="8">
        <f t="shared" si="4"/>
        <v>120730245</v>
      </c>
      <c r="J36" s="8">
        <f t="shared" si="4"/>
        <v>121529811</v>
      </c>
      <c r="K36" s="8">
        <f t="shared" si="4"/>
        <v>1416156</v>
      </c>
      <c r="L36" s="8">
        <f t="shared" si="4"/>
        <v>120113655</v>
      </c>
      <c r="M36" s="9">
        <f>ROUND(G36*1000*1000/D36,0)</f>
        <v>128814</v>
      </c>
    </row>
    <row r="38" spans="1:13" ht="23.1" customHeight="1" x14ac:dyDescent="0.15">
      <c r="B38" s="14" t="s">
        <v>385</v>
      </c>
      <c r="C38" s="100">
        <v>7673874</v>
      </c>
      <c r="D38" s="100">
        <v>950088370</v>
      </c>
      <c r="E38" s="100">
        <v>12151198</v>
      </c>
      <c r="F38" s="100">
        <v>937937172</v>
      </c>
      <c r="G38" s="100">
        <v>122359883</v>
      </c>
      <c r="H38" s="100">
        <v>1445352</v>
      </c>
      <c r="I38" s="100">
        <v>120914531</v>
      </c>
      <c r="J38" s="100">
        <v>121727500</v>
      </c>
      <c r="K38" s="100">
        <v>1440437</v>
      </c>
      <c r="L38" s="100">
        <v>120287063</v>
      </c>
      <c r="M38" s="100">
        <v>128788</v>
      </c>
    </row>
    <row r="39" spans="1:13" s="131" customFormat="1" ht="23.1" customHeight="1" x14ac:dyDescent="0.15">
      <c r="A39" s="97"/>
      <c r="B39" s="97" t="s">
        <v>386</v>
      </c>
      <c r="C39" s="131">
        <f t="shared" ref="C39:M39" si="5">ROUND(C36/C38*100,1)</f>
        <v>99.1</v>
      </c>
      <c r="D39" s="131">
        <f t="shared" si="5"/>
        <v>99.8</v>
      </c>
      <c r="E39" s="131">
        <f t="shared" si="5"/>
        <v>99</v>
      </c>
      <c r="F39" s="131">
        <f t="shared" si="5"/>
        <v>99.8</v>
      </c>
      <c r="G39" s="131">
        <f t="shared" si="5"/>
        <v>99.8</v>
      </c>
      <c r="H39" s="131">
        <f t="shared" si="5"/>
        <v>99</v>
      </c>
      <c r="I39" s="131">
        <f t="shared" si="5"/>
        <v>99.8</v>
      </c>
      <c r="J39" s="131">
        <f t="shared" si="5"/>
        <v>99.8</v>
      </c>
      <c r="K39" s="131">
        <f t="shared" si="5"/>
        <v>98.3</v>
      </c>
      <c r="L39" s="131">
        <f t="shared" si="5"/>
        <v>99.9</v>
      </c>
      <c r="M39" s="131">
        <f t="shared" si="5"/>
        <v>100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  <colBreaks count="1" manualBreakCount="1">
    <brk id="13" max="1297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90" zoomScaleNormal="50" zoomScaleSheetLayoutView="90" workbookViewId="0">
      <pane xSplit="2" ySplit="8" topLeftCell="F32" activePane="bottomRight" state="frozen"/>
      <selection activeCell="C24" sqref="C24:L35"/>
      <selection pane="topRight" activeCell="C24" sqref="C24:L35"/>
      <selection pane="bottomLeft" activeCell="C24" sqref="C24:L35"/>
      <selection pane="bottomRight" sqref="A1:XFD104857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38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146</v>
      </c>
      <c r="E3" s="102" t="s">
        <v>147</v>
      </c>
      <c r="F3" s="100"/>
      <c r="G3" s="100"/>
      <c r="H3" s="103"/>
      <c r="I3" s="100"/>
      <c r="J3" s="100"/>
      <c r="L3" s="100"/>
      <c r="M3" s="157" t="s">
        <v>148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7" t="s">
        <v>151</v>
      </c>
      <c r="K4" s="107"/>
      <c r="L4" s="106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30</v>
      </c>
      <c r="F5" s="111" t="s">
        <v>30</v>
      </c>
      <c r="G5" s="110"/>
      <c r="H5" s="111" t="s">
        <v>30</v>
      </c>
      <c r="I5" s="112" t="s">
        <v>30</v>
      </c>
      <c r="J5" s="181"/>
      <c r="K5" s="55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51</v>
      </c>
      <c r="D6" s="55" t="s">
        <v>52</v>
      </c>
      <c r="E6" s="115" t="s">
        <v>31</v>
      </c>
      <c r="F6" s="115" t="s">
        <v>32</v>
      </c>
      <c r="G6" s="115" t="s">
        <v>153</v>
      </c>
      <c r="H6" s="115" t="s">
        <v>31</v>
      </c>
      <c r="I6" s="115" t="s">
        <v>32</v>
      </c>
      <c r="J6" s="158" t="s">
        <v>153</v>
      </c>
      <c r="K6" s="158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53</v>
      </c>
      <c r="E7" s="118" t="s">
        <v>54</v>
      </c>
      <c r="F7" s="118" t="s">
        <v>55</v>
      </c>
      <c r="G7" s="118" t="s">
        <v>56</v>
      </c>
      <c r="H7" s="118" t="s">
        <v>57</v>
      </c>
      <c r="I7" s="118" t="s">
        <v>58</v>
      </c>
      <c r="J7" s="159" t="s">
        <v>33</v>
      </c>
      <c r="K7" s="159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353</v>
      </c>
      <c r="D8" s="120" t="s">
        <v>354</v>
      </c>
      <c r="E8" s="120" t="s">
        <v>355</v>
      </c>
      <c r="F8" s="120" t="s">
        <v>356</v>
      </c>
      <c r="G8" s="120" t="s">
        <v>357</v>
      </c>
      <c r="H8" s="120" t="s">
        <v>358</v>
      </c>
      <c r="I8" s="120" t="s">
        <v>359</v>
      </c>
      <c r="J8" s="120" t="s">
        <v>360</v>
      </c>
      <c r="K8" s="120" t="s">
        <v>361</v>
      </c>
      <c r="L8" s="120" t="s">
        <v>362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124605409</v>
      </c>
      <c r="D9" s="123">
        <v>292244591</v>
      </c>
      <c r="E9" s="123">
        <v>9318192</v>
      </c>
      <c r="F9" s="123">
        <v>282926399</v>
      </c>
      <c r="G9" s="123">
        <v>2549561133</v>
      </c>
      <c r="H9" s="123">
        <v>1920835</v>
      </c>
      <c r="I9" s="123">
        <v>2547640298</v>
      </c>
      <c r="J9" s="124">
        <v>946509761</v>
      </c>
      <c r="K9" s="124">
        <v>750165</v>
      </c>
      <c r="L9" s="124">
        <v>945759596</v>
      </c>
      <c r="M9" s="3">
        <f>ROUND(G9*1000/D9,0)</f>
        <v>8724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69268494</v>
      </c>
      <c r="D10" s="125">
        <v>108491506</v>
      </c>
      <c r="E10" s="125">
        <v>4473794</v>
      </c>
      <c r="F10" s="125">
        <v>104017712</v>
      </c>
      <c r="G10" s="125">
        <v>513116107</v>
      </c>
      <c r="H10" s="125">
        <v>2215176</v>
      </c>
      <c r="I10" s="125">
        <v>510900931</v>
      </c>
      <c r="J10" s="126">
        <v>208065587</v>
      </c>
      <c r="K10" s="126">
        <v>598193</v>
      </c>
      <c r="L10" s="126">
        <v>207467394</v>
      </c>
      <c r="M10" s="4">
        <f>ROUND(G10*1000/D10,0)</f>
        <v>4730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111589750</v>
      </c>
      <c r="D11" s="125">
        <v>219910250</v>
      </c>
      <c r="E11" s="125">
        <v>5559837</v>
      </c>
      <c r="F11" s="125">
        <v>214350413</v>
      </c>
      <c r="G11" s="125">
        <v>536320752</v>
      </c>
      <c r="H11" s="125">
        <v>2636911</v>
      </c>
      <c r="I11" s="125">
        <v>533683841</v>
      </c>
      <c r="J11" s="126">
        <v>224929019</v>
      </c>
      <c r="K11" s="126">
        <v>735270</v>
      </c>
      <c r="L11" s="126">
        <v>224193749</v>
      </c>
      <c r="M11" s="4">
        <f t="shared" ref="M11:M33" si="0">ROUND(G11*1000/D11,0)</f>
        <v>2439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189393467</v>
      </c>
      <c r="D12" s="125">
        <v>166646533</v>
      </c>
      <c r="E12" s="125">
        <v>6426729</v>
      </c>
      <c r="F12" s="125">
        <v>160219804</v>
      </c>
      <c r="G12" s="125">
        <v>466497422</v>
      </c>
      <c r="H12" s="125">
        <v>2053267</v>
      </c>
      <c r="I12" s="125">
        <v>464444155</v>
      </c>
      <c r="J12" s="126">
        <v>204579112</v>
      </c>
      <c r="K12" s="126">
        <v>630891</v>
      </c>
      <c r="L12" s="126">
        <v>203948221</v>
      </c>
      <c r="M12" s="4">
        <f t="shared" si="0"/>
        <v>2799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179200564</v>
      </c>
      <c r="D13" s="125">
        <v>204072929</v>
      </c>
      <c r="E13" s="125">
        <v>5352246</v>
      </c>
      <c r="F13" s="125">
        <v>198720683</v>
      </c>
      <c r="G13" s="125">
        <v>383155200</v>
      </c>
      <c r="H13" s="125">
        <v>1361708</v>
      </c>
      <c r="I13" s="125">
        <v>381793492</v>
      </c>
      <c r="J13" s="126">
        <v>166719081</v>
      </c>
      <c r="K13" s="126">
        <v>472238</v>
      </c>
      <c r="L13" s="126">
        <v>166246843</v>
      </c>
      <c r="M13" s="4">
        <f t="shared" si="0"/>
        <v>1878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1231882365</v>
      </c>
      <c r="D14" s="125">
        <v>217947635</v>
      </c>
      <c r="E14" s="125">
        <v>13394990</v>
      </c>
      <c r="F14" s="125">
        <v>204552645</v>
      </c>
      <c r="G14" s="125">
        <v>248719664</v>
      </c>
      <c r="H14" s="125">
        <v>3809190</v>
      </c>
      <c r="I14" s="125">
        <v>244910474</v>
      </c>
      <c r="J14" s="126">
        <v>116791802</v>
      </c>
      <c r="K14" s="126">
        <v>1098706</v>
      </c>
      <c r="L14" s="126">
        <v>115693096</v>
      </c>
      <c r="M14" s="4">
        <f t="shared" si="0"/>
        <v>1141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42644707</v>
      </c>
      <c r="D15" s="125">
        <v>129105293</v>
      </c>
      <c r="E15" s="125">
        <v>3015805</v>
      </c>
      <c r="F15" s="125">
        <v>126089488</v>
      </c>
      <c r="G15" s="125">
        <v>719568619</v>
      </c>
      <c r="H15" s="125">
        <v>1087658</v>
      </c>
      <c r="I15" s="125">
        <v>718480961</v>
      </c>
      <c r="J15" s="126">
        <v>293390046</v>
      </c>
      <c r="K15" s="126">
        <v>407759</v>
      </c>
      <c r="L15" s="126">
        <v>292982287</v>
      </c>
      <c r="M15" s="4">
        <f t="shared" si="0"/>
        <v>5574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40582101</v>
      </c>
      <c r="D16" s="125">
        <v>126757899</v>
      </c>
      <c r="E16" s="125">
        <v>2770337</v>
      </c>
      <c r="F16" s="125">
        <v>123987562</v>
      </c>
      <c r="G16" s="125">
        <v>312652136</v>
      </c>
      <c r="H16" s="125">
        <v>599122</v>
      </c>
      <c r="I16" s="125">
        <v>312053014</v>
      </c>
      <c r="J16" s="126">
        <v>140230292</v>
      </c>
      <c r="K16" s="126">
        <v>286128</v>
      </c>
      <c r="L16" s="126">
        <v>139944164</v>
      </c>
      <c r="M16" s="4">
        <f t="shared" si="0"/>
        <v>2467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125194380</v>
      </c>
      <c r="D17" s="125">
        <v>229165620</v>
      </c>
      <c r="E17" s="125">
        <v>6336217</v>
      </c>
      <c r="F17" s="125">
        <v>222829403</v>
      </c>
      <c r="G17" s="125">
        <v>208646956</v>
      </c>
      <c r="H17" s="125">
        <v>1393695</v>
      </c>
      <c r="I17" s="125">
        <v>207253261</v>
      </c>
      <c r="J17" s="126">
        <v>100335752</v>
      </c>
      <c r="K17" s="126">
        <v>529116</v>
      </c>
      <c r="L17" s="126">
        <v>99806636</v>
      </c>
      <c r="M17" s="4">
        <f t="shared" si="0"/>
        <v>910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75237426</v>
      </c>
      <c r="D18" s="125">
        <v>95222574</v>
      </c>
      <c r="E18" s="125">
        <v>4393713</v>
      </c>
      <c r="F18" s="125">
        <v>90828861</v>
      </c>
      <c r="G18" s="125">
        <v>95169302</v>
      </c>
      <c r="H18" s="125">
        <v>951985</v>
      </c>
      <c r="I18" s="125">
        <v>94217317</v>
      </c>
      <c r="J18" s="126">
        <v>44389827</v>
      </c>
      <c r="K18" s="126">
        <v>383365</v>
      </c>
      <c r="L18" s="126">
        <v>44006462</v>
      </c>
      <c r="M18" s="4">
        <f t="shared" si="0"/>
        <v>999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349897591</v>
      </c>
      <c r="D19" s="127">
        <v>242842409</v>
      </c>
      <c r="E19" s="127">
        <v>25252669</v>
      </c>
      <c r="F19" s="127">
        <v>217589740</v>
      </c>
      <c r="G19" s="127">
        <v>401207623</v>
      </c>
      <c r="H19" s="127">
        <v>3062129</v>
      </c>
      <c r="I19" s="127">
        <v>398145494</v>
      </c>
      <c r="J19" s="128">
        <v>186577617</v>
      </c>
      <c r="K19" s="128">
        <v>1459004</v>
      </c>
      <c r="L19" s="128">
        <v>185118613</v>
      </c>
      <c r="M19" s="4">
        <f t="shared" si="0"/>
        <v>1652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22526387</v>
      </c>
      <c r="D20" s="127">
        <v>103103613</v>
      </c>
      <c r="E20" s="127">
        <v>2142150</v>
      </c>
      <c r="F20" s="127">
        <v>100961463</v>
      </c>
      <c r="G20" s="127">
        <v>145988758</v>
      </c>
      <c r="H20" s="127">
        <v>426863</v>
      </c>
      <c r="I20" s="127">
        <v>145561895</v>
      </c>
      <c r="J20" s="128">
        <v>66958849</v>
      </c>
      <c r="K20" s="128">
        <v>169758</v>
      </c>
      <c r="L20" s="128">
        <v>66789091</v>
      </c>
      <c r="M20" s="4">
        <f t="shared" si="0"/>
        <v>1416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45687573</v>
      </c>
      <c r="D21" s="127">
        <v>128662427</v>
      </c>
      <c r="E21" s="127">
        <v>5831211</v>
      </c>
      <c r="F21" s="127">
        <v>122831216</v>
      </c>
      <c r="G21" s="127">
        <v>69726393</v>
      </c>
      <c r="H21" s="127">
        <v>965557</v>
      </c>
      <c r="I21" s="127">
        <v>68760836</v>
      </c>
      <c r="J21" s="128">
        <v>34097475</v>
      </c>
      <c r="K21" s="128">
        <v>343506</v>
      </c>
      <c r="L21" s="128">
        <v>33753969</v>
      </c>
      <c r="M21" s="4">
        <f t="shared" si="0"/>
        <v>542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15788118</v>
      </c>
      <c r="D22" s="129">
        <v>58801882</v>
      </c>
      <c r="E22" s="129">
        <v>1572710</v>
      </c>
      <c r="F22" s="129">
        <v>57229172</v>
      </c>
      <c r="G22" s="129">
        <v>281297920</v>
      </c>
      <c r="H22" s="129">
        <v>306502</v>
      </c>
      <c r="I22" s="129">
        <v>280991418</v>
      </c>
      <c r="J22" s="130">
        <v>105518192</v>
      </c>
      <c r="K22" s="130">
        <v>146200</v>
      </c>
      <c r="L22" s="130">
        <v>105371992</v>
      </c>
      <c r="M22" s="5">
        <f t="shared" si="0"/>
        <v>4784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2623498332</v>
      </c>
      <c r="D23" s="6">
        <f t="shared" ref="D23:L23" si="1">SUM(D9:D22)</f>
        <v>2322975161</v>
      </c>
      <c r="E23" s="6">
        <f t="shared" si="1"/>
        <v>95840600</v>
      </c>
      <c r="F23" s="6">
        <f t="shared" si="1"/>
        <v>2227134561</v>
      </c>
      <c r="G23" s="6">
        <f t="shared" si="1"/>
        <v>6931627985</v>
      </c>
      <c r="H23" s="6">
        <f t="shared" si="1"/>
        <v>22790598</v>
      </c>
      <c r="I23" s="6">
        <f t="shared" si="1"/>
        <v>6908837387</v>
      </c>
      <c r="J23" s="6">
        <f t="shared" si="1"/>
        <v>2839092412</v>
      </c>
      <c r="K23" s="6">
        <f t="shared" si="1"/>
        <v>8010299</v>
      </c>
      <c r="L23" s="6">
        <f t="shared" si="1"/>
        <v>2831082113</v>
      </c>
      <c r="M23" s="5">
        <f>ROUND(G23*1000/D23,0)</f>
        <v>2984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13983308</v>
      </c>
      <c r="D24" s="123">
        <v>40406692</v>
      </c>
      <c r="E24" s="123">
        <v>940003</v>
      </c>
      <c r="F24" s="123">
        <v>39466689</v>
      </c>
      <c r="G24" s="123">
        <v>151547094</v>
      </c>
      <c r="H24" s="123">
        <v>212461</v>
      </c>
      <c r="I24" s="123">
        <v>151334633</v>
      </c>
      <c r="J24" s="124">
        <v>72259076</v>
      </c>
      <c r="K24" s="124">
        <v>119629</v>
      </c>
      <c r="L24" s="124">
        <v>72139447</v>
      </c>
      <c r="M24" s="3">
        <f t="shared" si="0"/>
        <v>3751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31288231</v>
      </c>
      <c r="D25" s="125">
        <v>58111769</v>
      </c>
      <c r="E25" s="125">
        <v>2599698</v>
      </c>
      <c r="F25" s="125">
        <v>55512071</v>
      </c>
      <c r="G25" s="125">
        <v>65741721</v>
      </c>
      <c r="H25" s="125">
        <v>507697</v>
      </c>
      <c r="I25" s="125">
        <v>65234024</v>
      </c>
      <c r="J25" s="126">
        <v>28133159</v>
      </c>
      <c r="K25" s="126">
        <v>183950</v>
      </c>
      <c r="L25" s="126">
        <v>27949209</v>
      </c>
      <c r="M25" s="4">
        <f t="shared" si="0"/>
        <v>1131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78791313</v>
      </c>
      <c r="D26" s="125">
        <v>93898687</v>
      </c>
      <c r="E26" s="125">
        <v>4783544</v>
      </c>
      <c r="F26" s="125">
        <v>89115143</v>
      </c>
      <c r="G26" s="125">
        <v>29855452</v>
      </c>
      <c r="H26" s="125">
        <v>546462</v>
      </c>
      <c r="I26" s="125">
        <v>29308990</v>
      </c>
      <c r="J26" s="126">
        <v>15308410</v>
      </c>
      <c r="K26" s="126">
        <v>226491</v>
      </c>
      <c r="L26" s="126">
        <v>15081919</v>
      </c>
      <c r="M26" s="4">
        <f t="shared" si="0"/>
        <v>318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18370417</v>
      </c>
      <c r="D27" s="125">
        <v>45879583</v>
      </c>
      <c r="E27" s="125">
        <v>2638522</v>
      </c>
      <c r="F27" s="125">
        <v>43241061</v>
      </c>
      <c r="G27" s="125">
        <v>35291856</v>
      </c>
      <c r="H27" s="125">
        <v>231200</v>
      </c>
      <c r="I27" s="125">
        <v>35060656</v>
      </c>
      <c r="J27" s="126">
        <v>16107970</v>
      </c>
      <c r="K27" s="126">
        <v>121023</v>
      </c>
      <c r="L27" s="126">
        <v>15986947</v>
      </c>
      <c r="M27" s="4">
        <f t="shared" si="0"/>
        <v>769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13617001</v>
      </c>
      <c r="D28" s="125">
        <v>56542999</v>
      </c>
      <c r="E28" s="125">
        <v>2024325</v>
      </c>
      <c r="F28" s="125">
        <v>54518674</v>
      </c>
      <c r="G28" s="125">
        <v>72814245</v>
      </c>
      <c r="H28" s="125">
        <v>267802</v>
      </c>
      <c r="I28" s="125">
        <v>72546443</v>
      </c>
      <c r="J28" s="126">
        <v>38544272</v>
      </c>
      <c r="K28" s="126">
        <v>135425</v>
      </c>
      <c r="L28" s="126">
        <v>38408847</v>
      </c>
      <c r="M28" s="4">
        <f t="shared" si="0"/>
        <v>1288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12610247</v>
      </c>
      <c r="D29" s="125">
        <v>48449753</v>
      </c>
      <c r="E29" s="125">
        <v>2147731</v>
      </c>
      <c r="F29" s="125">
        <v>46302022</v>
      </c>
      <c r="G29" s="125">
        <v>154816841</v>
      </c>
      <c r="H29" s="125">
        <v>438693</v>
      </c>
      <c r="I29" s="125">
        <v>154378148</v>
      </c>
      <c r="J29" s="126">
        <v>61123024</v>
      </c>
      <c r="K29" s="126">
        <v>153707</v>
      </c>
      <c r="L29" s="126">
        <v>60969317</v>
      </c>
      <c r="M29" s="4">
        <f t="shared" si="0"/>
        <v>3195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9362162</v>
      </c>
      <c r="D30" s="125">
        <v>20907838</v>
      </c>
      <c r="E30" s="125">
        <v>744017</v>
      </c>
      <c r="F30" s="125">
        <v>20163821</v>
      </c>
      <c r="G30" s="125">
        <v>100883267</v>
      </c>
      <c r="H30" s="125">
        <v>226003</v>
      </c>
      <c r="I30" s="125">
        <v>100657264</v>
      </c>
      <c r="J30" s="126">
        <v>38539476</v>
      </c>
      <c r="K30" s="126">
        <v>100133</v>
      </c>
      <c r="L30" s="126">
        <v>38439343</v>
      </c>
      <c r="M30" s="4">
        <f t="shared" si="0"/>
        <v>4825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105484362</v>
      </c>
      <c r="D31" s="125">
        <v>70575638</v>
      </c>
      <c r="E31" s="125">
        <v>3828380</v>
      </c>
      <c r="F31" s="125">
        <v>66747258</v>
      </c>
      <c r="G31" s="125">
        <v>32683211</v>
      </c>
      <c r="H31" s="125">
        <v>528029</v>
      </c>
      <c r="I31" s="125">
        <v>32155182</v>
      </c>
      <c r="J31" s="126">
        <v>16946384</v>
      </c>
      <c r="K31" s="126">
        <v>249439</v>
      </c>
      <c r="L31" s="126">
        <v>16696945</v>
      </c>
      <c r="M31" s="4">
        <f t="shared" si="0"/>
        <v>463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14752739</v>
      </c>
      <c r="D32" s="125">
        <v>56117261</v>
      </c>
      <c r="E32" s="125">
        <v>1061291</v>
      </c>
      <c r="F32" s="125">
        <v>55055970</v>
      </c>
      <c r="G32" s="125">
        <v>115452931</v>
      </c>
      <c r="H32" s="125">
        <v>144879</v>
      </c>
      <c r="I32" s="125">
        <v>115308052</v>
      </c>
      <c r="J32" s="126">
        <v>45517293</v>
      </c>
      <c r="K32" s="126">
        <v>77773</v>
      </c>
      <c r="L32" s="126">
        <v>45439520</v>
      </c>
      <c r="M32" s="4">
        <f t="shared" si="0"/>
        <v>2057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136860426</v>
      </c>
      <c r="D33" s="125">
        <v>235479574</v>
      </c>
      <c r="E33" s="125">
        <v>40181286</v>
      </c>
      <c r="F33" s="125">
        <v>195298288</v>
      </c>
      <c r="G33" s="125">
        <v>122406812</v>
      </c>
      <c r="H33" s="125">
        <v>4642785</v>
      </c>
      <c r="I33" s="125">
        <v>117764027</v>
      </c>
      <c r="J33" s="126">
        <v>66921527</v>
      </c>
      <c r="K33" s="126">
        <v>2538379</v>
      </c>
      <c r="L33" s="126">
        <v>64383148</v>
      </c>
      <c r="M33" s="4">
        <f t="shared" si="0"/>
        <v>520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86028356</v>
      </c>
      <c r="D34" s="129">
        <v>106751644</v>
      </c>
      <c r="E34" s="129">
        <v>4183550</v>
      </c>
      <c r="F34" s="129">
        <v>102568094</v>
      </c>
      <c r="G34" s="129">
        <v>37652647</v>
      </c>
      <c r="H34" s="129">
        <v>541834</v>
      </c>
      <c r="I34" s="129">
        <v>37110813</v>
      </c>
      <c r="J34" s="130">
        <v>19797650</v>
      </c>
      <c r="K34" s="130">
        <v>214704</v>
      </c>
      <c r="L34" s="130">
        <v>19582946</v>
      </c>
      <c r="M34" s="5">
        <f>ROUND(G34*1000/D34,0)</f>
        <v>353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521148562</v>
      </c>
      <c r="D35" s="6">
        <f t="shared" ref="D35:L35" si="2">SUM(D24:D34)</f>
        <v>833121438</v>
      </c>
      <c r="E35" s="6">
        <f t="shared" si="2"/>
        <v>65132347</v>
      </c>
      <c r="F35" s="6">
        <f t="shared" si="2"/>
        <v>767989091</v>
      </c>
      <c r="G35" s="6">
        <f t="shared" si="2"/>
        <v>919146077</v>
      </c>
      <c r="H35" s="6">
        <f t="shared" si="2"/>
        <v>8287845</v>
      </c>
      <c r="I35" s="6">
        <f t="shared" si="2"/>
        <v>910858232</v>
      </c>
      <c r="J35" s="6">
        <f t="shared" si="2"/>
        <v>419198241</v>
      </c>
      <c r="K35" s="6">
        <f t="shared" si="2"/>
        <v>4120653</v>
      </c>
      <c r="L35" s="6">
        <f t="shared" si="2"/>
        <v>415077588</v>
      </c>
      <c r="M35" s="7">
        <f>ROUND(G35*1000/D35,0)</f>
        <v>1103</v>
      </c>
    </row>
    <row r="36" spans="1:13" s="18" customFormat="1" ht="23.1" customHeight="1" thickBot="1" x14ac:dyDescent="0.25">
      <c r="A36" s="141"/>
      <c r="B36" s="96" t="s">
        <v>145</v>
      </c>
      <c r="C36" s="8">
        <f>SUM(C35,C23)</f>
        <v>3144646894</v>
      </c>
      <c r="D36" s="8">
        <f t="shared" ref="D36:L36" si="3">SUM(D35,D23)</f>
        <v>3156096599</v>
      </c>
      <c r="E36" s="8">
        <f t="shared" si="3"/>
        <v>160972947</v>
      </c>
      <c r="F36" s="8">
        <f t="shared" si="3"/>
        <v>2995123652</v>
      </c>
      <c r="G36" s="8">
        <f t="shared" si="3"/>
        <v>7850774062</v>
      </c>
      <c r="H36" s="8">
        <f t="shared" si="3"/>
        <v>31078443</v>
      </c>
      <c r="I36" s="8">
        <f t="shared" si="3"/>
        <v>7819695619</v>
      </c>
      <c r="J36" s="8">
        <f t="shared" si="3"/>
        <v>3258290653</v>
      </c>
      <c r="K36" s="8">
        <f t="shared" si="3"/>
        <v>12130952</v>
      </c>
      <c r="L36" s="8">
        <f t="shared" si="3"/>
        <v>3246159701</v>
      </c>
      <c r="M36" s="9">
        <f>ROUND(G36*1000/D36,0)</f>
        <v>2487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38">
        <v>3249904878</v>
      </c>
      <c r="D38" s="138">
        <v>3158205122</v>
      </c>
      <c r="E38" s="138">
        <v>161996140</v>
      </c>
      <c r="F38" s="138">
        <v>2996208982</v>
      </c>
      <c r="G38" s="138">
        <v>7864781995</v>
      </c>
      <c r="H38" s="138">
        <v>30892458</v>
      </c>
      <c r="I38" s="138">
        <v>7833889537</v>
      </c>
      <c r="J38" s="138">
        <v>3260078400</v>
      </c>
      <c r="K38" s="138">
        <v>12127976</v>
      </c>
      <c r="L38" s="138">
        <v>3247950424</v>
      </c>
      <c r="M38" s="138">
        <v>2490</v>
      </c>
    </row>
    <row r="39" spans="1:13" s="145" customFormat="1" ht="23.1" customHeight="1" x14ac:dyDescent="0.15">
      <c r="A39" s="97"/>
      <c r="B39" s="97" t="s">
        <v>386</v>
      </c>
      <c r="C39" s="145">
        <f t="shared" ref="C39:M39" si="4">ROUND(C36/C38*100,1)</f>
        <v>96.8</v>
      </c>
      <c r="D39" s="145">
        <f t="shared" si="4"/>
        <v>99.9</v>
      </c>
      <c r="E39" s="145">
        <f t="shared" si="4"/>
        <v>99.4</v>
      </c>
      <c r="F39" s="145">
        <f t="shared" si="4"/>
        <v>100</v>
      </c>
      <c r="G39" s="145">
        <f t="shared" si="4"/>
        <v>99.8</v>
      </c>
      <c r="H39" s="145">
        <f t="shared" si="4"/>
        <v>100.6</v>
      </c>
      <c r="I39" s="145">
        <f t="shared" si="4"/>
        <v>99.8</v>
      </c>
      <c r="J39" s="145">
        <f t="shared" si="4"/>
        <v>99.9</v>
      </c>
      <c r="K39" s="145">
        <f t="shared" si="4"/>
        <v>100</v>
      </c>
      <c r="L39" s="145">
        <f t="shared" si="4"/>
        <v>99.9</v>
      </c>
      <c r="M39" s="145">
        <f t="shared" si="4"/>
        <v>99.9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9"/>
  <sheetViews>
    <sheetView tabSelected="1" view="pageBreakPreview" zoomScale="70" zoomScaleNormal="80" zoomScaleSheetLayoutView="70" workbookViewId="0">
      <pane xSplit="2" ySplit="8" topLeftCell="N9" activePane="bottomRight" state="frozen"/>
      <selection activeCell="A36" sqref="A36"/>
      <selection pane="topRight" activeCell="A36" sqref="A36"/>
      <selection pane="bottomLeft" activeCell="A36" sqref="A36"/>
      <selection pane="bottomRight" activeCell="W9" sqref="W9"/>
    </sheetView>
  </sheetViews>
  <sheetFormatPr defaultColWidth="11" defaultRowHeight="23.1" customHeight="1" x14ac:dyDescent="0.15"/>
  <cols>
    <col min="1" max="1" width="4.125" style="14" customWidth="1"/>
    <col min="2" max="2" width="14.125" style="14" customWidth="1"/>
    <col min="3" max="26" width="16.625" style="18" customWidth="1"/>
    <col min="27" max="16384" width="11" style="18"/>
  </cols>
  <sheetData>
    <row r="2" spans="1:26" ht="23.1" customHeight="1" x14ac:dyDescent="0.15">
      <c r="A2" s="19"/>
      <c r="B2" s="20"/>
      <c r="C2" s="99" t="s">
        <v>384</v>
      </c>
      <c r="O2" s="99" t="s">
        <v>384</v>
      </c>
    </row>
    <row r="3" spans="1:26" s="183" customFormat="1" ht="23.1" customHeight="1" thickBot="1" x14ac:dyDescent="0.2">
      <c r="A3" s="23"/>
      <c r="B3" s="23"/>
      <c r="C3" s="101" t="s">
        <v>99</v>
      </c>
      <c r="D3" s="182"/>
      <c r="E3" s="182"/>
      <c r="M3" s="183" t="s">
        <v>89</v>
      </c>
      <c r="N3" s="104" t="s">
        <v>100</v>
      </c>
      <c r="O3" s="101" t="s">
        <v>102</v>
      </c>
      <c r="Z3" s="104" t="s">
        <v>100</v>
      </c>
    </row>
    <row r="4" spans="1:26" ht="23.1" customHeight="1" x14ac:dyDescent="0.15">
      <c r="A4" s="28"/>
      <c r="B4" s="29"/>
      <c r="C4" s="184"/>
      <c r="D4" s="33" t="s">
        <v>125</v>
      </c>
      <c r="E4" s="33"/>
      <c r="F4" s="185"/>
      <c r="G4" s="184"/>
      <c r="H4" s="33" t="s">
        <v>126</v>
      </c>
      <c r="I4" s="33"/>
      <c r="J4" s="185"/>
      <c r="K4" s="184"/>
      <c r="L4" s="33" t="s">
        <v>129</v>
      </c>
      <c r="M4" s="33"/>
      <c r="N4" s="186"/>
      <c r="O4" s="187"/>
      <c r="P4" s="188" t="s">
        <v>133</v>
      </c>
      <c r="Q4" s="33"/>
      <c r="R4" s="185"/>
      <c r="S4" s="184"/>
      <c r="T4" s="33" t="s">
        <v>127</v>
      </c>
      <c r="U4" s="33"/>
      <c r="V4" s="185"/>
      <c r="W4" s="184"/>
      <c r="X4" s="33" t="s">
        <v>128</v>
      </c>
      <c r="Y4" s="33"/>
      <c r="Z4" s="186"/>
    </row>
    <row r="5" spans="1:26" ht="23.1" customHeight="1" x14ac:dyDescent="0.15">
      <c r="A5" s="36"/>
      <c r="B5" s="37"/>
      <c r="C5" s="189"/>
      <c r="D5" s="110"/>
      <c r="E5" s="111" t="s">
        <v>30</v>
      </c>
      <c r="F5" s="112" t="s">
        <v>30</v>
      </c>
      <c r="G5" s="189"/>
      <c r="H5" s="110"/>
      <c r="I5" s="111" t="s">
        <v>30</v>
      </c>
      <c r="J5" s="112" t="s">
        <v>30</v>
      </c>
      <c r="K5" s="189"/>
      <c r="L5" s="110"/>
      <c r="M5" s="111" t="s">
        <v>30</v>
      </c>
      <c r="N5" s="190" t="s">
        <v>30</v>
      </c>
      <c r="O5" s="191"/>
      <c r="P5" s="192"/>
      <c r="Q5" s="193" t="s">
        <v>30</v>
      </c>
      <c r="R5" s="112" t="s">
        <v>30</v>
      </c>
      <c r="S5" s="189"/>
      <c r="T5" s="110"/>
      <c r="U5" s="111" t="s">
        <v>30</v>
      </c>
      <c r="V5" s="112" t="s">
        <v>30</v>
      </c>
      <c r="W5" s="189"/>
      <c r="X5" s="110"/>
      <c r="Y5" s="111" t="s">
        <v>30</v>
      </c>
      <c r="Z5" s="190" t="s">
        <v>30</v>
      </c>
    </row>
    <row r="6" spans="1:26" ht="23.1" customHeight="1" x14ac:dyDescent="0.15">
      <c r="A6" s="46" t="s">
        <v>114</v>
      </c>
      <c r="B6" s="47"/>
      <c r="C6" s="115" t="s">
        <v>90</v>
      </c>
      <c r="D6" s="115" t="s">
        <v>91</v>
      </c>
      <c r="E6" s="115" t="s">
        <v>31</v>
      </c>
      <c r="F6" s="115" t="s">
        <v>32</v>
      </c>
      <c r="G6" s="115" t="s">
        <v>90</v>
      </c>
      <c r="H6" s="115" t="s">
        <v>91</v>
      </c>
      <c r="I6" s="115" t="s">
        <v>31</v>
      </c>
      <c r="J6" s="115" t="s">
        <v>32</v>
      </c>
      <c r="K6" s="115" t="s">
        <v>90</v>
      </c>
      <c r="L6" s="115" t="s">
        <v>91</v>
      </c>
      <c r="M6" s="115" t="s">
        <v>31</v>
      </c>
      <c r="N6" s="117" t="s">
        <v>32</v>
      </c>
      <c r="O6" s="194" t="s">
        <v>90</v>
      </c>
      <c r="P6" s="195" t="s">
        <v>91</v>
      </c>
      <c r="Q6" s="196" t="s">
        <v>31</v>
      </c>
      <c r="R6" s="115" t="s">
        <v>32</v>
      </c>
      <c r="S6" s="115" t="s">
        <v>90</v>
      </c>
      <c r="T6" s="115" t="s">
        <v>91</v>
      </c>
      <c r="U6" s="115" t="s">
        <v>31</v>
      </c>
      <c r="V6" s="115" t="s">
        <v>32</v>
      </c>
      <c r="W6" s="115" t="s">
        <v>90</v>
      </c>
      <c r="X6" s="115" t="s">
        <v>91</v>
      </c>
      <c r="Y6" s="115" t="s">
        <v>31</v>
      </c>
      <c r="Z6" s="117" t="s">
        <v>32</v>
      </c>
    </row>
    <row r="7" spans="1:26" ht="23.1" customHeight="1" x14ac:dyDescent="0.15">
      <c r="A7" s="36"/>
      <c r="C7" s="197"/>
      <c r="D7" s="118" t="s">
        <v>92</v>
      </c>
      <c r="E7" s="118" t="s">
        <v>93</v>
      </c>
      <c r="F7" s="118" t="s">
        <v>94</v>
      </c>
      <c r="G7" s="197"/>
      <c r="H7" s="118" t="s">
        <v>92</v>
      </c>
      <c r="I7" s="118" t="s">
        <v>93</v>
      </c>
      <c r="J7" s="118" t="s">
        <v>94</v>
      </c>
      <c r="K7" s="197"/>
      <c r="L7" s="118" t="s">
        <v>92</v>
      </c>
      <c r="M7" s="118" t="s">
        <v>93</v>
      </c>
      <c r="N7" s="119" t="s">
        <v>94</v>
      </c>
      <c r="O7" s="198"/>
      <c r="P7" s="199" t="s">
        <v>92</v>
      </c>
      <c r="Q7" s="200" t="s">
        <v>93</v>
      </c>
      <c r="R7" s="118" t="s">
        <v>94</v>
      </c>
      <c r="S7" s="197"/>
      <c r="T7" s="118" t="s">
        <v>92</v>
      </c>
      <c r="U7" s="118" t="s">
        <v>93</v>
      </c>
      <c r="V7" s="118" t="s">
        <v>94</v>
      </c>
      <c r="W7" s="197"/>
      <c r="X7" s="118" t="s">
        <v>92</v>
      </c>
      <c r="Y7" s="118" t="s">
        <v>93</v>
      </c>
      <c r="Z7" s="119" t="s">
        <v>94</v>
      </c>
    </row>
    <row r="8" spans="1:26" s="204" customFormat="1" ht="23.1" customHeight="1" x14ac:dyDescent="0.15">
      <c r="A8" s="132"/>
      <c r="B8" s="133"/>
      <c r="C8" s="135" t="s">
        <v>95</v>
      </c>
      <c r="D8" s="134" t="s">
        <v>96</v>
      </c>
      <c r="E8" s="134" t="s">
        <v>97</v>
      </c>
      <c r="F8" s="134" t="s">
        <v>98</v>
      </c>
      <c r="G8" s="135" t="s">
        <v>363</v>
      </c>
      <c r="H8" s="135" t="s">
        <v>364</v>
      </c>
      <c r="I8" s="135" t="s">
        <v>365</v>
      </c>
      <c r="J8" s="135" t="s">
        <v>366</v>
      </c>
      <c r="K8" s="135" t="s">
        <v>367</v>
      </c>
      <c r="L8" s="135" t="s">
        <v>368</v>
      </c>
      <c r="M8" s="135" t="s">
        <v>369</v>
      </c>
      <c r="N8" s="136" t="s">
        <v>370</v>
      </c>
      <c r="O8" s="201" t="s">
        <v>371</v>
      </c>
      <c r="P8" s="202" t="s">
        <v>378</v>
      </c>
      <c r="Q8" s="203" t="s">
        <v>372</v>
      </c>
      <c r="R8" s="135" t="s">
        <v>373</v>
      </c>
      <c r="S8" s="135"/>
      <c r="T8" s="134"/>
      <c r="U8" s="135"/>
      <c r="V8" s="135"/>
      <c r="W8" s="135" t="s">
        <v>374</v>
      </c>
      <c r="X8" s="135" t="s">
        <v>375</v>
      </c>
      <c r="Y8" s="135" t="s">
        <v>376</v>
      </c>
      <c r="Z8" s="136" t="s">
        <v>377</v>
      </c>
    </row>
    <row r="9" spans="1:26" ht="23.1" customHeight="1" x14ac:dyDescent="0.2">
      <c r="A9" s="64">
        <v>1</v>
      </c>
      <c r="B9" s="65" t="s">
        <v>41</v>
      </c>
      <c r="C9" s="69">
        <v>4722</v>
      </c>
      <c r="D9" s="69">
        <v>55353</v>
      </c>
      <c r="E9" s="69">
        <v>1524</v>
      </c>
      <c r="F9" s="69">
        <v>53829</v>
      </c>
      <c r="G9" s="69">
        <v>2437</v>
      </c>
      <c r="H9" s="69">
        <v>33351</v>
      </c>
      <c r="I9" s="69">
        <v>2654</v>
      </c>
      <c r="J9" s="69">
        <v>30697</v>
      </c>
      <c r="K9" s="69">
        <v>8679</v>
      </c>
      <c r="L9" s="69">
        <v>369573</v>
      </c>
      <c r="M9" s="69">
        <v>2365</v>
      </c>
      <c r="N9" s="70">
        <v>367208</v>
      </c>
      <c r="O9" s="68">
        <v>2504</v>
      </c>
      <c r="P9" s="68">
        <v>28454</v>
      </c>
      <c r="Q9" s="68">
        <v>3869</v>
      </c>
      <c r="R9" s="69">
        <v>24585</v>
      </c>
      <c r="S9" s="69">
        <f>W9-C9-G9-K9-O9</f>
        <v>144943</v>
      </c>
      <c r="T9" s="69">
        <f>X9-D9-H9-L9-P9</f>
        <v>46477</v>
      </c>
      <c r="U9" s="69">
        <f t="shared" ref="T9:V22" si="0">Y9-E9-I9-M9-Q9</f>
        <v>4745</v>
      </c>
      <c r="V9" s="69">
        <f t="shared" si="0"/>
        <v>41732</v>
      </c>
      <c r="W9" s="69">
        <v>163285</v>
      </c>
      <c r="X9" s="69">
        <v>533208</v>
      </c>
      <c r="Y9" s="69">
        <v>15157</v>
      </c>
      <c r="Z9" s="70">
        <v>518051</v>
      </c>
    </row>
    <row r="10" spans="1:26" ht="23.1" customHeight="1" x14ac:dyDescent="0.2">
      <c r="A10" s="71">
        <v>2</v>
      </c>
      <c r="B10" s="72" t="s">
        <v>42</v>
      </c>
      <c r="C10" s="76">
        <v>159</v>
      </c>
      <c r="D10" s="76">
        <v>17544</v>
      </c>
      <c r="E10" s="76">
        <v>1145</v>
      </c>
      <c r="F10" s="76">
        <v>16399</v>
      </c>
      <c r="G10" s="76">
        <v>128</v>
      </c>
      <c r="H10" s="76">
        <v>13966</v>
      </c>
      <c r="I10" s="76">
        <v>1432</v>
      </c>
      <c r="J10" s="76">
        <v>12534</v>
      </c>
      <c r="K10" s="76">
        <v>2205</v>
      </c>
      <c r="L10" s="76">
        <v>162365</v>
      </c>
      <c r="M10" s="76">
        <v>3122</v>
      </c>
      <c r="N10" s="77">
        <v>159243</v>
      </c>
      <c r="O10" s="75">
        <v>534</v>
      </c>
      <c r="P10" s="75">
        <v>15213</v>
      </c>
      <c r="Q10" s="75">
        <v>2057</v>
      </c>
      <c r="R10" s="76">
        <v>13156</v>
      </c>
      <c r="S10" s="76">
        <f>W10-C10-G10-K10-O10</f>
        <v>77267</v>
      </c>
      <c r="T10" s="76">
        <f t="shared" si="0"/>
        <v>17910</v>
      </c>
      <c r="U10" s="76">
        <f>Y10-E10-I10-M10-Q10</f>
        <v>885</v>
      </c>
      <c r="V10" s="76">
        <f t="shared" si="0"/>
        <v>17025</v>
      </c>
      <c r="W10" s="76">
        <v>80293</v>
      </c>
      <c r="X10" s="76">
        <v>226998</v>
      </c>
      <c r="Y10" s="76">
        <v>8641</v>
      </c>
      <c r="Z10" s="77">
        <v>218357</v>
      </c>
    </row>
    <row r="11" spans="1:26" ht="23.1" customHeight="1" x14ac:dyDescent="0.2">
      <c r="A11" s="71">
        <v>3</v>
      </c>
      <c r="B11" s="72" t="s">
        <v>43</v>
      </c>
      <c r="C11" s="76">
        <v>2282</v>
      </c>
      <c r="D11" s="76">
        <v>54909</v>
      </c>
      <c r="E11" s="76">
        <v>1792</v>
      </c>
      <c r="F11" s="76">
        <v>53117</v>
      </c>
      <c r="G11" s="76">
        <v>1503</v>
      </c>
      <c r="H11" s="76">
        <v>29840</v>
      </c>
      <c r="I11" s="76">
        <v>1883</v>
      </c>
      <c r="J11" s="76">
        <v>27957</v>
      </c>
      <c r="K11" s="76">
        <v>4208</v>
      </c>
      <c r="L11" s="76">
        <v>144337</v>
      </c>
      <c r="M11" s="76">
        <v>2909</v>
      </c>
      <c r="N11" s="77">
        <v>141428</v>
      </c>
      <c r="O11" s="75">
        <v>1554</v>
      </c>
      <c r="P11" s="75">
        <v>19676</v>
      </c>
      <c r="Q11" s="75">
        <v>1885</v>
      </c>
      <c r="R11" s="76">
        <v>17791</v>
      </c>
      <c r="S11" s="76">
        <f t="shared" ref="S11:S21" si="1">W11-C11-G11-K11-O11</f>
        <v>113496</v>
      </c>
      <c r="T11" s="76">
        <f t="shared" si="0"/>
        <v>40262</v>
      </c>
      <c r="U11" s="76">
        <f t="shared" si="0"/>
        <v>3323</v>
      </c>
      <c r="V11" s="76">
        <f t="shared" si="0"/>
        <v>36939</v>
      </c>
      <c r="W11" s="76">
        <v>123043</v>
      </c>
      <c r="X11" s="76">
        <v>289024</v>
      </c>
      <c r="Y11" s="76">
        <v>11792</v>
      </c>
      <c r="Z11" s="77">
        <v>277232</v>
      </c>
    </row>
    <row r="12" spans="1:26" ht="23.1" customHeight="1" x14ac:dyDescent="0.2">
      <c r="A12" s="71">
        <v>4</v>
      </c>
      <c r="B12" s="72" t="s">
        <v>44</v>
      </c>
      <c r="C12" s="76">
        <v>948</v>
      </c>
      <c r="D12" s="76">
        <v>34456</v>
      </c>
      <c r="E12" s="76">
        <v>1873</v>
      </c>
      <c r="F12" s="76">
        <v>32583</v>
      </c>
      <c r="G12" s="76">
        <v>727</v>
      </c>
      <c r="H12" s="76">
        <v>20403</v>
      </c>
      <c r="I12" s="76">
        <v>1877</v>
      </c>
      <c r="J12" s="76">
        <v>18526</v>
      </c>
      <c r="K12" s="76">
        <v>3607</v>
      </c>
      <c r="L12" s="76">
        <v>140407</v>
      </c>
      <c r="M12" s="76">
        <v>3790</v>
      </c>
      <c r="N12" s="77">
        <v>136617</v>
      </c>
      <c r="O12" s="75">
        <v>1533</v>
      </c>
      <c r="P12" s="76">
        <v>29001</v>
      </c>
      <c r="Q12" s="75">
        <v>2856</v>
      </c>
      <c r="R12" s="76">
        <v>26145</v>
      </c>
      <c r="S12" s="76">
        <f t="shared" si="1"/>
        <v>79052</v>
      </c>
      <c r="T12" s="76">
        <f t="shared" si="0"/>
        <v>32821</v>
      </c>
      <c r="U12" s="76">
        <f t="shared" si="0"/>
        <v>1239</v>
      </c>
      <c r="V12" s="76">
        <f t="shared" si="0"/>
        <v>31582</v>
      </c>
      <c r="W12" s="76">
        <v>85867</v>
      </c>
      <c r="X12" s="76">
        <v>257088</v>
      </c>
      <c r="Y12" s="76">
        <v>11635</v>
      </c>
      <c r="Z12" s="77">
        <v>245453</v>
      </c>
    </row>
    <row r="13" spans="1:26" ht="23.1" customHeight="1" x14ac:dyDescent="0.2">
      <c r="A13" s="71">
        <v>5</v>
      </c>
      <c r="B13" s="72" t="s">
        <v>45</v>
      </c>
      <c r="C13" s="76">
        <v>656</v>
      </c>
      <c r="D13" s="76">
        <v>27556</v>
      </c>
      <c r="E13" s="76">
        <v>523</v>
      </c>
      <c r="F13" s="76">
        <v>27033</v>
      </c>
      <c r="G13" s="76">
        <v>895</v>
      </c>
      <c r="H13" s="76">
        <v>28527</v>
      </c>
      <c r="I13" s="76">
        <v>1342</v>
      </c>
      <c r="J13" s="76">
        <v>27185</v>
      </c>
      <c r="K13" s="76">
        <v>2602</v>
      </c>
      <c r="L13" s="76">
        <v>90877</v>
      </c>
      <c r="M13" s="76">
        <v>1776</v>
      </c>
      <c r="N13" s="77">
        <v>89101</v>
      </c>
      <c r="O13" s="75">
        <v>2025</v>
      </c>
      <c r="P13" s="76">
        <v>33941</v>
      </c>
      <c r="Q13" s="75">
        <v>3443</v>
      </c>
      <c r="R13" s="76">
        <v>30498</v>
      </c>
      <c r="S13" s="76">
        <f t="shared" si="1"/>
        <v>78699</v>
      </c>
      <c r="T13" s="76">
        <f t="shared" si="0"/>
        <v>22208</v>
      </c>
      <c r="U13" s="76">
        <f t="shared" si="0"/>
        <v>896</v>
      </c>
      <c r="V13" s="76">
        <f>Z13-F13-J13-N13-R13</f>
        <v>21312</v>
      </c>
      <c r="W13" s="76">
        <v>84877</v>
      </c>
      <c r="X13" s="76">
        <v>203109</v>
      </c>
      <c r="Y13" s="76">
        <v>7980</v>
      </c>
      <c r="Z13" s="77">
        <v>195129</v>
      </c>
    </row>
    <row r="14" spans="1:26" ht="23.1" customHeight="1" x14ac:dyDescent="0.2">
      <c r="A14" s="71">
        <v>6</v>
      </c>
      <c r="B14" s="72" t="s">
        <v>46</v>
      </c>
      <c r="C14" s="76">
        <v>495</v>
      </c>
      <c r="D14" s="76">
        <v>32387</v>
      </c>
      <c r="E14" s="76">
        <v>947</v>
      </c>
      <c r="F14" s="76">
        <v>31440</v>
      </c>
      <c r="G14" s="76">
        <v>1478</v>
      </c>
      <c r="H14" s="76">
        <v>20536</v>
      </c>
      <c r="I14" s="76">
        <v>1941</v>
      </c>
      <c r="J14" s="76">
        <v>18595</v>
      </c>
      <c r="K14" s="76">
        <v>2868</v>
      </c>
      <c r="L14" s="76">
        <v>95883</v>
      </c>
      <c r="M14" s="76">
        <v>5362</v>
      </c>
      <c r="N14" s="77">
        <v>90521</v>
      </c>
      <c r="O14" s="75">
        <v>3354</v>
      </c>
      <c r="P14" s="76">
        <v>46731</v>
      </c>
      <c r="Q14" s="75">
        <v>6386</v>
      </c>
      <c r="R14" s="76">
        <v>40345</v>
      </c>
      <c r="S14" s="76">
        <f t="shared" si="1"/>
        <v>77322</v>
      </c>
      <c r="T14" s="76">
        <f t="shared" si="0"/>
        <v>40555</v>
      </c>
      <c r="U14" s="76">
        <f t="shared" si="0"/>
        <v>6553</v>
      </c>
      <c r="V14" s="76">
        <f t="shared" si="0"/>
        <v>34002</v>
      </c>
      <c r="W14" s="76">
        <v>85517</v>
      </c>
      <c r="X14" s="76">
        <v>236092</v>
      </c>
      <c r="Y14" s="76">
        <v>21189</v>
      </c>
      <c r="Z14" s="77">
        <v>214903</v>
      </c>
    </row>
    <row r="15" spans="1:26" ht="23.1" customHeight="1" x14ac:dyDescent="0.2">
      <c r="A15" s="71">
        <v>7</v>
      </c>
      <c r="B15" s="72" t="s">
        <v>47</v>
      </c>
      <c r="C15" s="76">
        <v>520</v>
      </c>
      <c r="D15" s="76">
        <v>31788</v>
      </c>
      <c r="E15" s="76">
        <v>1074</v>
      </c>
      <c r="F15" s="76">
        <v>30714</v>
      </c>
      <c r="G15" s="76">
        <v>874</v>
      </c>
      <c r="H15" s="76">
        <v>22759</v>
      </c>
      <c r="I15" s="76">
        <v>1618</v>
      </c>
      <c r="J15" s="76">
        <v>21141</v>
      </c>
      <c r="K15" s="76">
        <v>1205</v>
      </c>
      <c r="L15" s="76">
        <v>129561</v>
      </c>
      <c r="M15" s="76">
        <v>1151</v>
      </c>
      <c r="N15" s="77">
        <v>128410</v>
      </c>
      <c r="O15" s="75">
        <v>399</v>
      </c>
      <c r="P15" s="76">
        <v>6138</v>
      </c>
      <c r="Q15" s="75">
        <v>1212</v>
      </c>
      <c r="R15" s="76">
        <v>4926</v>
      </c>
      <c r="S15" s="76">
        <f t="shared" si="1"/>
        <v>71977</v>
      </c>
      <c r="T15" s="76">
        <f t="shared" si="0"/>
        <v>24038</v>
      </c>
      <c r="U15" s="76">
        <f t="shared" si="0"/>
        <v>761</v>
      </c>
      <c r="V15" s="76">
        <f t="shared" si="0"/>
        <v>23277</v>
      </c>
      <c r="W15" s="76">
        <v>74975</v>
      </c>
      <c r="X15" s="76">
        <v>214284</v>
      </c>
      <c r="Y15" s="76">
        <v>5816</v>
      </c>
      <c r="Z15" s="77">
        <v>208468</v>
      </c>
    </row>
    <row r="16" spans="1:26" ht="23.1" customHeight="1" x14ac:dyDescent="0.2">
      <c r="A16" s="71">
        <v>8</v>
      </c>
      <c r="B16" s="72" t="s">
        <v>48</v>
      </c>
      <c r="C16" s="76">
        <v>1110</v>
      </c>
      <c r="D16" s="76">
        <v>36093</v>
      </c>
      <c r="E16" s="76">
        <v>1072</v>
      </c>
      <c r="F16" s="76">
        <v>35021</v>
      </c>
      <c r="G16" s="76">
        <v>766</v>
      </c>
      <c r="H16" s="76">
        <v>21728</v>
      </c>
      <c r="I16" s="76">
        <v>1310</v>
      </c>
      <c r="J16" s="76">
        <v>20418</v>
      </c>
      <c r="K16" s="76">
        <v>1207</v>
      </c>
      <c r="L16" s="76">
        <v>64340</v>
      </c>
      <c r="M16" s="76">
        <v>632</v>
      </c>
      <c r="N16" s="77">
        <v>63708</v>
      </c>
      <c r="O16" s="75">
        <v>647</v>
      </c>
      <c r="P16" s="76">
        <v>6954</v>
      </c>
      <c r="Q16" s="75">
        <v>928</v>
      </c>
      <c r="R16" s="76">
        <v>6026</v>
      </c>
      <c r="S16" s="76">
        <f t="shared" si="1"/>
        <v>48317</v>
      </c>
      <c r="T16" s="76">
        <f t="shared" si="0"/>
        <v>9807</v>
      </c>
      <c r="U16" s="76">
        <f t="shared" si="0"/>
        <v>321</v>
      </c>
      <c r="V16" s="76">
        <f t="shared" si="0"/>
        <v>9486</v>
      </c>
      <c r="W16" s="76">
        <v>52047</v>
      </c>
      <c r="X16" s="76">
        <v>138922</v>
      </c>
      <c r="Y16" s="76">
        <v>4263</v>
      </c>
      <c r="Z16" s="77">
        <v>134659</v>
      </c>
    </row>
    <row r="17" spans="1:26" ht="23.1" customHeight="1" x14ac:dyDescent="0.2">
      <c r="A17" s="71">
        <v>9</v>
      </c>
      <c r="B17" s="72" t="s">
        <v>49</v>
      </c>
      <c r="C17" s="76">
        <v>1194</v>
      </c>
      <c r="D17" s="76">
        <v>57659</v>
      </c>
      <c r="E17" s="76">
        <v>1136</v>
      </c>
      <c r="F17" s="76">
        <v>56523</v>
      </c>
      <c r="G17" s="76">
        <v>524</v>
      </c>
      <c r="H17" s="76">
        <v>14874</v>
      </c>
      <c r="I17" s="76">
        <v>829</v>
      </c>
      <c r="J17" s="76">
        <v>14045</v>
      </c>
      <c r="K17" s="76">
        <v>1491</v>
      </c>
      <c r="L17" s="76">
        <v>67893</v>
      </c>
      <c r="M17" s="76">
        <v>2086</v>
      </c>
      <c r="N17" s="77">
        <v>65807</v>
      </c>
      <c r="O17" s="75">
        <v>891</v>
      </c>
      <c r="P17" s="76">
        <v>24838</v>
      </c>
      <c r="Q17" s="75">
        <v>3032</v>
      </c>
      <c r="R17" s="76">
        <v>21806</v>
      </c>
      <c r="S17" s="76">
        <f t="shared" si="1"/>
        <v>61564</v>
      </c>
      <c r="T17" s="76">
        <f t="shared" si="0"/>
        <v>19413</v>
      </c>
      <c r="U17" s="76">
        <f t="shared" si="0"/>
        <v>2319</v>
      </c>
      <c r="V17" s="76">
        <f t="shared" si="0"/>
        <v>17094</v>
      </c>
      <c r="W17" s="76">
        <v>65664</v>
      </c>
      <c r="X17" s="76">
        <v>184677</v>
      </c>
      <c r="Y17" s="76">
        <v>9402</v>
      </c>
      <c r="Z17" s="77">
        <v>175275</v>
      </c>
    </row>
    <row r="18" spans="1:26" ht="23.1" customHeight="1" x14ac:dyDescent="0.2">
      <c r="A18" s="71">
        <v>10</v>
      </c>
      <c r="B18" s="72" t="s">
        <v>50</v>
      </c>
      <c r="C18" s="76">
        <v>364</v>
      </c>
      <c r="D18" s="76">
        <v>19335</v>
      </c>
      <c r="E18" s="76">
        <v>326</v>
      </c>
      <c r="F18" s="76">
        <v>19009</v>
      </c>
      <c r="G18" s="76">
        <v>179</v>
      </c>
      <c r="H18" s="76">
        <v>7278</v>
      </c>
      <c r="I18" s="76">
        <v>428</v>
      </c>
      <c r="J18" s="76">
        <v>6850</v>
      </c>
      <c r="K18" s="76">
        <v>608</v>
      </c>
      <c r="L18" s="76">
        <v>33535</v>
      </c>
      <c r="M18" s="76">
        <v>1102</v>
      </c>
      <c r="N18" s="77">
        <v>32433</v>
      </c>
      <c r="O18" s="75">
        <v>347</v>
      </c>
      <c r="P18" s="76">
        <v>15873</v>
      </c>
      <c r="Q18" s="75">
        <v>2041</v>
      </c>
      <c r="R18" s="76">
        <v>13832</v>
      </c>
      <c r="S18" s="76">
        <f t="shared" si="1"/>
        <v>30172</v>
      </c>
      <c r="T18" s="76">
        <f t="shared" si="0"/>
        <v>11959</v>
      </c>
      <c r="U18" s="76">
        <f t="shared" si="0"/>
        <v>1684</v>
      </c>
      <c r="V18" s="76">
        <f t="shared" si="0"/>
        <v>10275</v>
      </c>
      <c r="W18" s="76">
        <v>31670</v>
      </c>
      <c r="X18" s="76">
        <v>87980</v>
      </c>
      <c r="Y18" s="76">
        <v>5581</v>
      </c>
      <c r="Z18" s="77">
        <v>82399</v>
      </c>
    </row>
    <row r="19" spans="1:26" ht="23.1" customHeight="1" x14ac:dyDescent="0.2">
      <c r="A19" s="78">
        <v>11</v>
      </c>
      <c r="B19" s="79" t="s">
        <v>104</v>
      </c>
      <c r="C19" s="83">
        <v>649</v>
      </c>
      <c r="D19" s="83">
        <v>28554</v>
      </c>
      <c r="E19" s="83">
        <v>721</v>
      </c>
      <c r="F19" s="83">
        <v>27833</v>
      </c>
      <c r="G19" s="83">
        <v>594</v>
      </c>
      <c r="H19" s="83">
        <v>17558</v>
      </c>
      <c r="I19" s="83">
        <v>892</v>
      </c>
      <c r="J19" s="83">
        <v>16666</v>
      </c>
      <c r="K19" s="83">
        <v>1964</v>
      </c>
      <c r="L19" s="83">
        <v>107055</v>
      </c>
      <c r="M19" s="83">
        <v>2589</v>
      </c>
      <c r="N19" s="84">
        <v>104466</v>
      </c>
      <c r="O19" s="82">
        <v>1973</v>
      </c>
      <c r="P19" s="83">
        <v>72331</v>
      </c>
      <c r="Q19" s="82">
        <v>47456</v>
      </c>
      <c r="R19" s="83">
        <v>24875</v>
      </c>
      <c r="S19" s="76">
        <f t="shared" si="1"/>
        <v>60160</v>
      </c>
      <c r="T19" s="76">
        <f t="shared" si="0"/>
        <v>36004</v>
      </c>
      <c r="U19" s="76">
        <f t="shared" si="0"/>
        <v>8795</v>
      </c>
      <c r="V19" s="76">
        <f t="shared" si="0"/>
        <v>27209</v>
      </c>
      <c r="W19" s="83">
        <v>65340</v>
      </c>
      <c r="X19" s="83">
        <v>261502</v>
      </c>
      <c r="Y19" s="83">
        <v>60453</v>
      </c>
      <c r="Z19" s="84">
        <v>201049</v>
      </c>
    </row>
    <row r="20" spans="1:26" ht="23.1" customHeight="1" x14ac:dyDescent="0.2">
      <c r="A20" s="78">
        <v>12</v>
      </c>
      <c r="B20" s="79" t="s">
        <v>103</v>
      </c>
      <c r="C20" s="83">
        <v>555</v>
      </c>
      <c r="D20" s="83">
        <v>26793</v>
      </c>
      <c r="E20" s="83">
        <v>524</v>
      </c>
      <c r="F20" s="83">
        <v>26269</v>
      </c>
      <c r="G20" s="83">
        <v>280</v>
      </c>
      <c r="H20" s="83">
        <v>5748</v>
      </c>
      <c r="I20" s="83">
        <v>266</v>
      </c>
      <c r="J20" s="83">
        <v>5482</v>
      </c>
      <c r="K20" s="83">
        <v>1050</v>
      </c>
      <c r="L20" s="83">
        <v>36529</v>
      </c>
      <c r="M20" s="83">
        <v>443</v>
      </c>
      <c r="N20" s="84">
        <v>36086</v>
      </c>
      <c r="O20" s="82">
        <v>705</v>
      </c>
      <c r="P20" s="83">
        <v>7505</v>
      </c>
      <c r="Q20" s="82">
        <v>748</v>
      </c>
      <c r="R20" s="83">
        <v>6757</v>
      </c>
      <c r="S20" s="76">
        <f t="shared" si="1"/>
        <v>32305</v>
      </c>
      <c r="T20" s="76">
        <f t="shared" si="0"/>
        <v>11686</v>
      </c>
      <c r="U20" s="76">
        <f t="shared" si="0"/>
        <v>443</v>
      </c>
      <c r="V20" s="76">
        <f t="shared" si="0"/>
        <v>11243</v>
      </c>
      <c r="W20" s="83">
        <v>34895</v>
      </c>
      <c r="X20" s="83">
        <v>88261</v>
      </c>
      <c r="Y20" s="83">
        <v>2424</v>
      </c>
      <c r="Z20" s="84">
        <v>85837</v>
      </c>
    </row>
    <row r="21" spans="1:26" ht="23.1" customHeight="1" x14ac:dyDescent="0.2">
      <c r="A21" s="78">
        <v>13</v>
      </c>
      <c r="B21" s="79" t="s">
        <v>105</v>
      </c>
      <c r="C21" s="83">
        <v>1380</v>
      </c>
      <c r="D21" s="83">
        <v>22198</v>
      </c>
      <c r="E21" s="83">
        <v>510</v>
      </c>
      <c r="F21" s="83">
        <v>21688</v>
      </c>
      <c r="G21" s="83">
        <v>1134</v>
      </c>
      <c r="H21" s="83">
        <v>15114</v>
      </c>
      <c r="I21" s="83">
        <v>734</v>
      </c>
      <c r="J21" s="83">
        <v>14380</v>
      </c>
      <c r="K21" s="83">
        <v>1127</v>
      </c>
      <c r="L21" s="83">
        <v>27820</v>
      </c>
      <c r="M21" s="83">
        <v>1436</v>
      </c>
      <c r="N21" s="84">
        <v>26384</v>
      </c>
      <c r="O21" s="82">
        <v>1179</v>
      </c>
      <c r="P21" s="83">
        <v>21536</v>
      </c>
      <c r="Q21" s="82">
        <v>3351</v>
      </c>
      <c r="R21" s="83">
        <v>18185</v>
      </c>
      <c r="S21" s="76">
        <f t="shared" si="1"/>
        <v>31249</v>
      </c>
      <c r="T21" s="76">
        <f t="shared" si="0"/>
        <v>16820</v>
      </c>
      <c r="U21" s="76">
        <f t="shared" si="0"/>
        <v>1219</v>
      </c>
      <c r="V21" s="76">
        <f t="shared" si="0"/>
        <v>15601</v>
      </c>
      <c r="W21" s="83">
        <v>36069</v>
      </c>
      <c r="X21" s="83">
        <v>103488</v>
      </c>
      <c r="Y21" s="83">
        <v>7250</v>
      </c>
      <c r="Z21" s="84">
        <v>96238</v>
      </c>
    </row>
    <row r="22" spans="1:26" ht="23.1" customHeight="1" x14ac:dyDescent="0.2">
      <c r="A22" s="85">
        <v>14</v>
      </c>
      <c r="B22" s="86" t="s">
        <v>106</v>
      </c>
      <c r="C22" s="90">
        <v>573</v>
      </c>
      <c r="D22" s="90">
        <v>10942</v>
      </c>
      <c r="E22" s="90">
        <v>334</v>
      </c>
      <c r="F22" s="90">
        <v>10608</v>
      </c>
      <c r="G22" s="90">
        <v>520</v>
      </c>
      <c r="H22" s="90">
        <v>14287</v>
      </c>
      <c r="I22" s="90">
        <v>937</v>
      </c>
      <c r="J22" s="90">
        <v>13350</v>
      </c>
      <c r="K22" s="90">
        <v>695</v>
      </c>
      <c r="L22" s="90">
        <v>44838</v>
      </c>
      <c r="M22" s="90">
        <v>288</v>
      </c>
      <c r="N22" s="91">
        <v>44550</v>
      </c>
      <c r="O22" s="89">
        <v>201</v>
      </c>
      <c r="P22" s="90">
        <v>2637</v>
      </c>
      <c r="Q22" s="89">
        <v>423</v>
      </c>
      <c r="R22" s="90">
        <v>2214</v>
      </c>
      <c r="S22" s="90">
        <f>W22-C22-G22-K22-O22</f>
        <v>28372</v>
      </c>
      <c r="T22" s="90">
        <f t="shared" si="0"/>
        <v>5415</v>
      </c>
      <c r="U22" s="90">
        <f t="shared" si="0"/>
        <v>323</v>
      </c>
      <c r="V22" s="90">
        <f t="shared" si="0"/>
        <v>5092</v>
      </c>
      <c r="W22" s="90">
        <v>30361</v>
      </c>
      <c r="X22" s="90">
        <v>78119</v>
      </c>
      <c r="Y22" s="90">
        <v>2305</v>
      </c>
      <c r="Z22" s="91">
        <v>75814</v>
      </c>
    </row>
    <row r="23" spans="1:26" ht="23.1" customHeight="1" x14ac:dyDescent="0.2">
      <c r="A23" s="92"/>
      <c r="B23" s="93" t="s">
        <v>134</v>
      </c>
      <c r="C23" s="10">
        <f>SUM(C9:C22)</f>
        <v>15607</v>
      </c>
      <c r="D23" s="10">
        <f t="shared" ref="D23:Z23" si="2">SUM(D9:D22)</f>
        <v>455567</v>
      </c>
      <c r="E23" s="10">
        <f t="shared" si="2"/>
        <v>13501</v>
      </c>
      <c r="F23" s="10">
        <f t="shared" si="2"/>
        <v>442066</v>
      </c>
      <c r="G23" s="10">
        <f t="shared" si="2"/>
        <v>12039</v>
      </c>
      <c r="H23" s="10">
        <f t="shared" si="2"/>
        <v>265969</v>
      </c>
      <c r="I23" s="10">
        <f t="shared" si="2"/>
        <v>18143</v>
      </c>
      <c r="J23" s="10">
        <f t="shared" si="2"/>
        <v>247826</v>
      </c>
      <c r="K23" s="10">
        <f t="shared" si="2"/>
        <v>33516</v>
      </c>
      <c r="L23" s="10">
        <f t="shared" si="2"/>
        <v>1515013</v>
      </c>
      <c r="M23" s="10">
        <f t="shared" si="2"/>
        <v>29051</v>
      </c>
      <c r="N23" s="11">
        <f t="shared" si="2"/>
        <v>1485962</v>
      </c>
      <c r="O23" s="12">
        <f t="shared" si="2"/>
        <v>17846</v>
      </c>
      <c r="P23" s="10">
        <f t="shared" si="2"/>
        <v>330828</v>
      </c>
      <c r="Q23" s="10">
        <f t="shared" si="2"/>
        <v>79687</v>
      </c>
      <c r="R23" s="10">
        <f t="shared" si="2"/>
        <v>251141</v>
      </c>
      <c r="S23" s="10">
        <f t="shared" si="2"/>
        <v>934895</v>
      </c>
      <c r="T23" s="10">
        <f t="shared" si="2"/>
        <v>335375</v>
      </c>
      <c r="U23" s="10">
        <f t="shared" si="2"/>
        <v>33506</v>
      </c>
      <c r="V23" s="10">
        <f t="shared" si="2"/>
        <v>301869</v>
      </c>
      <c r="W23" s="10">
        <f t="shared" si="2"/>
        <v>1013903</v>
      </c>
      <c r="X23" s="10">
        <f t="shared" si="2"/>
        <v>2902752</v>
      </c>
      <c r="Y23" s="10">
        <f t="shared" si="2"/>
        <v>173888</v>
      </c>
      <c r="Z23" s="11">
        <f t="shared" si="2"/>
        <v>2728864</v>
      </c>
    </row>
    <row r="24" spans="1:26" ht="23.1" customHeight="1" x14ac:dyDescent="0.2">
      <c r="A24" s="64">
        <v>15</v>
      </c>
      <c r="B24" s="65" t="s">
        <v>135</v>
      </c>
      <c r="C24" s="69">
        <v>39</v>
      </c>
      <c r="D24" s="69">
        <v>11851</v>
      </c>
      <c r="E24" s="69">
        <v>281</v>
      </c>
      <c r="F24" s="69">
        <v>11570</v>
      </c>
      <c r="G24" s="69">
        <v>38</v>
      </c>
      <c r="H24" s="69">
        <v>7683</v>
      </c>
      <c r="I24" s="69">
        <v>529</v>
      </c>
      <c r="J24" s="69">
        <v>7154</v>
      </c>
      <c r="K24" s="69">
        <v>423</v>
      </c>
      <c r="L24" s="69">
        <v>28932</v>
      </c>
      <c r="M24" s="69">
        <v>178</v>
      </c>
      <c r="N24" s="70">
        <v>28754</v>
      </c>
      <c r="O24" s="68">
        <v>29</v>
      </c>
      <c r="P24" s="69">
        <v>1761</v>
      </c>
      <c r="Q24" s="68">
        <v>214</v>
      </c>
      <c r="R24" s="69">
        <v>1547</v>
      </c>
      <c r="S24" s="69">
        <f>W24-C24-G24-K24-O24</f>
        <v>20267</v>
      </c>
      <c r="T24" s="69">
        <f t="shared" ref="T24:V34" si="3">X24-D24-H24-L24-P24</f>
        <v>3265</v>
      </c>
      <c r="U24" s="69">
        <f t="shared" si="3"/>
        <v>383</v>
      </c>
      <c r="V24" s="69">
        <f t="shared" si="3"/>
        <v>2882</v>
      </c>
      <c r="W24" s="69">
        <v>20796</v>
      </c>
      <c r="X24" s="69">
        <v>53492</v>
      </c>
      <c r="Y24" s="69">
        <v>1585</v>
      </c>
      <c r="Z24" s="70">
        <v>51907</v>
      </c>
    </row>
    <row r="25" spans="1:26" ht="23.1" customHeight="1" x14ac:dyDescent="0.2">
      <c r="A25" s="71">
        <v>16</v>
      </c>
      <c r="B25" s="72" t="s">
        <v>136</v>
      </c>
      <c r="C25" s="76">
        <v>722</v>
      </c>
      <c r="D25" s="76">
        <v>9336</v>
      </c>
      <c r="E25" s="76">
        <v>376</v>
      </c>
      <c r="F25" s="76">
        <v>8960</v>
      </c>
      <c r="G25" s="76">
        <v>456</v>
      </c>
      <c r="H25" s="76">
        <v>15361</v>
      </c>
      <c r="I25" s="76">
        <v>908</v>
      </c>
      <c r="J25" s="76">
        <v>14453</v>
      </c>
      <c r="K25" s="76">
        <v>618</v>
      </c>
      <c r="L25" s="76">
        <v>24918</v>
      </c>
      <c r="M25" s="76">
        <v>599</v>
      </c>
      <c r="N25" s="77">
        <v>24319</v>
      </c>
      <c r="O25" s="75">
        <v>481</v>
      </c>
      <c r="P25" s="76">
        <v>10219</v>
      </c>
      <c r="Q25" s="75">
        <v>1300</v>
      </c>
      <c r="R25" s="76">
        <v>8919</v>
      </c>
      <c r="S25" s="76">
        <f>W25-C25-G25-K25-O25</f>
        <v>19378</v>
      </c>
      <c r="T25" s="76">
        <f t="shared" si="3"/>
        <v>5976</v>
      </c>
      <c r="U25" s="76">
        <f t="shared" si="3"/>
        <v>368</v>
      </c>
      <c r="V25" s="76">
        <f t="shared" si="3"/>
        <v>5608</v>
      </c>
      <c r="W25" s="76">
        <v>21655</v>
      </c>
      <c r="X25" s="76">
        <v>65810</v>
      </c>
      <c r="Y25" s="76">
        <v>3551</v>
      </c>
      <c r="Z25" s="77">
        <v>62259</v>
      </c>
    </row>
    <row r="26" spans="1:26" ht="23.1" customHeight="1" x14ac:dyDescent="0.2">
      <c r="A26" s="71">
        <v>17</v>
      </c>
      <c r="B26" s="72" t="s">
        <v>137</v>
      </c>
      <c r="C26" s="76">
        <v>3260</v>
      </c>
      <c r="D26" s="76">
        <v>15568</v>
      </c>
      <c r="E26" s="76">
        <v>635</v>
      </c>
      <c r="F26" s="76">
        <v>14933</v>
      </c>
      <c r="G26" s="76">
        <v>3839</v>
      </c>
      <c r="H26" s="76">
        <v>26296</v>
      </c>
      <c r="I26" s="76">
        <v>1571</v>
      </c>
      <c r="J26" s="76">
        <v>24725</v>
      </c>
      <c r="K26" s="76">
        <v>1854</v>
      </c>
      <c r="L26" s="76">
        <v>16332</v>
      </c>
      <c r="M26" s="76">
        <v>836</v>
      </c>
      <c r="N26" s="77">
        <v>15496</v>
      </c>
      <c r="O26" s="75">
        <v>2248</v>
      </c>
      <c r="P26" s="76">
        <v>23604</v>
      </c>
      <c r="Q26" s="75">
        <v>2054</v>
      </c>
      <c r="R26" s="76">
        <v>21550</v>
      </c>
      <c r="S26" s="76">
        <f t="shared" ref="S26:S33" si="4">W26-C26-G26-K26-O26</f>
        <v>21437</v>
      </c>
      <c r="T26" s="76">
        <f t="shared" si="3"/>
        <v>16216</v>
      </c>
      <c r="U26" s="76">
        <f t="shared" si="3"/>
        <v>1512</v>
      </c>
      <c r="V26" s="76">
        <f t="shared" si="3"/>
        <v>14704</v>
      </c>
      <c r="W26" s="76">
        <v>32638</v>
      </c>
      <c r="X26" s="76">
        <v>98016</v>
      </c>
      <c r="Y26" s="76">
        <v>6608</v>
      </c>
      <c r="Z26" s="77">
        <v>91408</v>
      </c>
    </row>
    <row r="27" spans="1:26" ht="23.1" customHeight="1" x14ac:dyDescent="0.2">
      <c r="A27" s="71">
        <v>18</v>
      </c>
      <c r="B27" s="72" t="s">
        <v>138</v>
      </c>
      <c r="C27" s="76">
        <v>40</v>
      </c>
      <c r="D27" s="76">
        <v>8718</v>
      </c>
      <c r="E27" s="76">
        <v>309</v>
      </c>
      <c r="F27" s="76">
        <v>8409</v>
      </c>
      <c r="G27" s="76">
        <v>41</v>
      </c>
      <c r="H27" s="76">
        <v>8514</v>
      </c>
      <c r="I27" s="76">
        <v>418</v>
      </c>
      <c r="J27" s="76">
        <v>8096</v>
      </c>
      <c r="K27" s="76">
        <v>258</v>
      </c>
      <c r="L27" s="76">
        <v>11697</v>
      </c>
      <c r="M27" s="76">
        <v>210</v>
      </c>
      <c r="N27" s="77">
        <v>11487</v>
      </c>
      <c r="O27" s="75">
        <v>89</v>
      </c>
      <c r="P27" s="76">
        <v>10127</v>
      </c>
      <c r="Q27" s="75">
        <v>1539</v>
      </c>
      <c r="R27" s="76">
        <v>8588</v>
      </c>
      <c r="S27" s="76">
        <f t="shared" si="4"/>
        <v>15369</v>
      </c>
      <c r="T27" s="76">
        <f t="shared" si="3"/>
        <v>5386</v>
      </c>
      <c r="U27" s="76">
        <f t="shared" si="3"/>
        <v>494</v>
      </c>
      <c r="V27" s="76">
        <f t="shared" si="3"/>
        <v>4892</v>
      </c>
      <c r="W27" s="76">
        <v>15797</v>
      </c>
      <c r="X27" s="76">
        <v>44442</v>
      </c>
      <c r="Y27" s="76">
        <v>2970</v>
      </c>
      <c r="Z27" s="77">
        <v>41472</v>
      </c>
    </row>
    <row r="28" spans="1:26" ht="23.1" customHeight="1" x14ac:dyDescent="0.2">
      <c r="A28" s="71">
        <v>19</v>
      </c>
      <c r="B28" s="72" t="s">
        <v>139</v>
      </c>
      <c r="C28" s="76">
        <v>814</v>
      </c>
      <c r="D28" s="76">
        <v>17186</v>
      </c>
      <c r="E28" s="76">
        <v>399</v>
      </c>
      <c r="F28" s="76">
        <v>16787</v>
      </c>
      <c r="G28" s="76">
        <v>203</v>
      </c>
      <c r="H28" s="76">
        <v>7514</v>
      </c>
      <c r="I28" s="76">
        <v>432</v>
      </c>
      <c r="J28" s="76">
        <v>7082</v>
      </c>
      <c r="K28" s="76">
        <v>754</v>
      </c>
      <c r="L28" s="76">
        <v>17470</v>
      </c>
      <c r="M28" s="76">
        <v>222</v>
      </c>
      <c r="N28" s="77">
        <v>17248</v>
      </c>
      <c r="O28" s="75">
        <v>286</v>
      </c>
      <c r="P28" s="76">
        <v>5260</v>
      </c>
      <c r="Q28" s="75">
        <v>1336</v>
      </c>
      <c r="R28" s="76">
        <v>3924</v>
      </c>
      <c r="S28" s="76">
        <f t="shared" si="4"/>
        <v>18494</v>
      </c>
      <c r="T28" s="76">
        <f t="shared" si="3"/>
        <v>3908</v>
      </c>
      <c r="U28" s="76">
        <f t="shared" si="3"/>
        <v>423</v>
      </c>
      <c r="V28" s="76">
        <f t="shared" si="3"/>
        <v>3485</v>
      </c>
      <c r="W28" s="76">
        <v>20551</v>
      </c>
      <c r="X28" s="76">
        <v>51338</v>
      </c>
      <c r="Y28" s="76">
        <v>2812</v>
      </c>
      <c r="Z28" s="77">
        <v>48526</v>
      </c>
    </row>
    <row r="29" spans="1:26" ht="23.1" customHeight="1" x14ac:dyDescent="0.2">
      <c r="A29" s="71">
        <v>20</v>
      </c>
      <c r="B29" s="72" t="s">
        <v>140</v>
      </c>
      <c r="C29" s="76">
        <v>146</v>
      </c>
      <c r="D29" s="76">
        <v>16494</v>
      </c>
      <c r="E29" s="76">
        <v>589</v>
      </c>
      <c r="F29" s="76">
        <v>15905</v>
      </c>
      <c r="G29" s="76">
        <v>114</v>
      </c>
      <c r="H29" s="76">
        <v>10793</v>
      </c>
      <c r="I29" s="76">
        <v>960</v>
      </c>
      <c r="J29" s="76">
        <v>9833</v>
      </c>
      <c r="K29" s="76">
        <v>636</v>
      </c>
      <c r="L29" s="76">
        <v>37310</v>
      </c>
      <c r="M29" s="76">
        <v>323</v>
      </c>
      <c r="N29" s="77">
        <v>36987</v>
      </c>
      <c r="O29" s="75">
        <v>108</v>
      </c>
      <c r="P29" s="76">
        <v>3787</v>
      </c>
      <c r="Q29" s="75">
        <v>600</v>
      </c>
      <c r="R29" s="76">
        <v>3187</v>
      </c>
      <c r="S29" s="76">
        <f t="shared" si="4"/>
        <v>26363</v>
      </c>
      <c r="T29" s="76">
        <f t="shared" si="3"/>
        <v>6683</v>
      </c>
      <c r="U29" s="76">
        <f t="shared" si="3"/>
        <v>526</v>
      </c>
      <c r="V29" s="76">
        <f t="shared" si="3"/>
        <v>6157</v>
      </c>
      <c r="W29" s="76">
        <v>27367</v>
      </c>
      <c r="X29" s="76">
        <v>75067</v>
      </c>
      <c r="Y29" s="76">
        <v>2998</v>
      </c>
      <c r="Z29" s="77">
        <v>72069</v>
      </c>
    </row>
    <row r="30" spans="1:26" ht="23.1" customHeight="1" x14ac:dyDescent="0.2">
      <c r="A30" s="71">
        <v>21</v>
      </c>
      <c r="B30" s="72" t="s">
        <v>141</v>
      </c>
      <c r="C30" s="76">
        <v>762</v>
      </c>
      <c r="D30" s="76">
        <v>3934</v>
      </c>
      <c r="E30" s="76">
        <v>120</v>
      </c>
      <c r="F30" s="76">
        <v>3814</v>
      </c>
      <c r="G30" s="76">
        <v>2350</v>
      </c>
      <c r="H30" s="76">
        <v>5847</v>
      </c>
      <c r="I30" s="76">
        <v>375</v>
      </c>
      <c r="J30" s="76">
        <v>5472</v>
      </c>
      <c r="K30" s="76">
        <v>425</v>
      </c>
      <c r="L30" s="76">
        <v>18000</v>
      </c>
      <c r="M30" s="76">
        <v>135</v>
      </c>
      <c r="N30" s="77">
        <v>17865</v>
      </c>
      <c r="O30" s="75">
        <v>532</v>
      </c>
      <c r="P30" s="76">
        <v>1505</v>
      </c>
      <c r="Q30" s="75">
        <v>285</v>
      </c>
      <c r="R30" s="76">
        <v>1220</v>
      </c>
      <c r="S30" s="76">
        <f t="shared" si="4"/>
        <v>12927</v>
      </c>
      <c r="T30" s="76">
        <f t="shared" si="3"/>
        <v>3882</v>
      </c>
      <c r="U30" s="76">
        <f t="shared" si="3"/>
        <v>471</v>
      </c>
      <c r="V30" s="76">
        <f t="shared" si="3"/>
        <v>3411</v>
      </c>
      <c r="W30" s="76">
        <v>16996</v>
      </c>
      <c r="X30" s="76">
        <v>33168</v>
      </c>
      <c r="Y30" s="76">
        <v>1386</v>
      </c>
      <c r="Z30" s="77">
        <v>31782</v>
      </c>
    </row>
    <row r="31" spans="1:26" ht="23.1" customHeight="1" x14ac:dyDescent="0.2">
      <c r="A31" s="71">
        <v>22</v>
      </c>
      <c r="B31" s="72" t="s">
        <v>142</v>
      </c>
      <c r="C31" s="76">
        <v>454</v>
      </c>
      <c r="D31" s="76">
        <v>11960</v>
      </c>
      <c r="E31" s="76">
        <v>403</v>
      </c>
      <c r="F31" s="76">
        <v>11557</v>
      </c>
      <c r="G31" s="76">
        <v>144</v>
      </c>
      <c r="H31" s="76">
        <v>3949</v>
      </c>
      <c r="I31" s="76">
        <v>262</v>
      </c>
      <c r="J31" s="76">
        <v>3687</v>
      </c>
      <c r="K31" s="76">
        <v>309</v>
      </c>
      <c r="L31" s="76">
        <v>14194</v>
      </c>
      <c r="M31" s="76">
        <v>546</v>
      </c>
      <c r="N31" s="77">
        <v>13648</v>
      </c>
      <c r="O31" s="75">
        <v>589</v>
      </c>
      <c r="P31" s="76">
        <v>10991</v>
      </c>
      <c r="Q31" s="75">
        <v>2015</v>
      </c>
      <c r="R31" s="76">
        <v>8976</v>
      </c>
      <c r="S31" s="76">
        <f t="shared" si="4"/>
        <v>19860</v>
      </c>
      <c r="T31" s="76">
        <f t="shared" si="3"/>
        <v>6112</v>
      </c>
      <c r="U31" s="76">
        <f t="shared" si="3"/>
        <v>1131</v>
      </c>
      <c r="V31" s="76">
        <f t="shared" si="3"/>
        <v>4981</v>
      </c>
      <c r="W31" s="76">
        <v>21356</v>
      </c>
      <c r="X31" s="76">
        <v>47206</v>
      </c>
      <c r="Y31" s="76">
        <v>4357</v>
      </c>
      <c r="Z31" s="77">
        <v>42849</v>
      </c>
    </row>
    <row r="32" spans="1:26" ht="23.1" customHeight="1" x14ac:dyDescent="0.2">
      <c r="A32" s="71">
        <v>23</v>
      </c>
      <c r="B32" s="72" t="s">
        <v>143</v>
      </c>
      <c r="C32" s="76">
        <v>83</v>
      </c>
      <c r="D32" s="76">
        <v>17557</v>
      </c>
      <c r="E32" s="76">
        <v>306</v>
      </c>
      <c r="F32" s="76">
        <v>17251</v>
      </c>
      <c r="G32" s="76">
        <v>52</v>
      </c>
      <c r="H32" s="76">
        <v>4836</v>
      </c>
      <c r="I32" s="76">
        <v>221</v>
      </c>
      <c r="J32" s="76">
        <v>4615</v>
      </c>
      <c r="K32" s="76">
        <v>837</v>
      </c>
      <c r="L32" s="76">
        <v>25162</v>
      </c>
      <c r="M32" s="76">
        <v>166</v>
      </c>
      <c r="N32" s="77">
        <v>24996</v>
      </c>
      <c r="O32" s="75">
        <v>150</v>
      </c>
      <c r="P32" s="76">
        <v>2585</v>
      </c>
      <c r="Q32" s="75">
        <v>519</v>
      </c>
      <c r="R32" s="76">
        <v>2066</v>
      </c>
      <c r="S32" s="76">
        <f t="shared" si="4"/>
        <v>19250</v>
      </c>
      <c r="T32" s="76">
        <f t="shared" si="3"/>
        <v>6308</v>
      </c>
      <c r="U32" s="76">
        <f t="shared" si="3"/>
        <v>511</v>
      </c>
      <c r="V32" s="76">
        <f t="shared" si="3"/>
        <v>5797</v>
      </c>
      <c r="W32" s="76">
        <v>20372</v>
      </c>
      <c r="X32" s="76">
        <v>56448</v>
      </c>
      <c r="Y32" s="76">
        <v>1723</v>
      </c>
      <c r="Z32" s="77">
        <v>54725</v>
      </c>
    </row>
    <row r="33" spans="1:26" ht="23.1" customHeight="1" x14ac:dyDescent="0.2">
      <c r="A33" s="71">
        <v>24</v>
      </c>
      <c r="B33" s="72" t="s">
        <v>107</v>
      </c>
      <c r="C33" s="76">
        <v>3231</v>
      </c>
      <c r="D33" s="76">
        <v>25990</v>
      </c>
      <c r="E33" s="76">
        <v>719</v>
      </c>
      <c r="F33" s="76">
        <v>25271</v>
      </c>
      <c r="G33" s="76">
        <v>1661</v>
      </c>
      <c r="H33" s="76">
        <v>14160</v>
      </c>
      <c r="I33" s="76">
        <v>819</v>
      </c>
      <c r="J33" s="76">
        <v>13341</v>
      </c>
      <c r="K33" s="76">
        <v>1223</v>
      </c>
      <c r="L33" s="76">
        <v>47635</v>
      </c>
      <c r="M33" s="76">
        <v>3567</v>
      </c>
      <c r="N33" s="77">
        <v>44068</v>
      </c>
      <c r="O33" s="75">
        <v>3343</v>
      </c>
      <c r="P33" s="76">
        <v>85942</v>
      </c>
      <c r="Q33" s="75">
        <v>55692</v>
      </c>
      <c r="R33" s="76">
        <v>30250</v>
      </c>
      <c r="S33" s="76">
        <f t="shared" si="4"/>
        <v>30477</v>
      </c>
      <c r="T33" s="76">
        <f t="shared" si="3"/>
        <v>58623</v>
      </c>
      <c r="U33" s="76">
        <f t="shared" si="3"/>
        <v>18087</v>
      </c>
      <c r="V33" s="76">
        <f t="shared" si="3"/>
        <v>40536</v>
      </c>
      <c r="W33" s="76">
        <v>39935</v>
      </c>
      <c r="X33" s="76">
        <v>232350</v>
      </c>
      <c r="Y33" s="76">
        <v>78884</v>
      </c>
      <c r="Z33" s="77">
        <v>153466</v>
      </c>
    </row>
    <row r="34" spans="1:26" ht="23.1" customHeight="1" x14ac:dyDescent="0.2">
      <c r="A34" s="85">
        <v>25</v>
      </c>
      <c r="B34" s="86" t="s">
        <v>108</v>
      </c>
      <c r="C34" s="90">
        <v>320</v>
      </c>
      <c r="D34" s="90">
        <v>17222</v>
      </c>
      <c r="E34" s="90">
        <v>367</v>
      </c>
      <c r="F34" s="90">
        <v>16855</v>
      </c>
      <c r="G34" s="90">
        <v>332</v>
      </c>
      <c r="H34" s="90">
        <v>15265</v>
      </c>
      <c r="I34" s="90">
        <v>685</v>
      </c>
      <c r="J34" s="90">
        <v>14580</v>
      </c>
      <c r="K34" s="90">
        <v>442</v>
      </c>
      <c r="L34" s="90">
        <v>16025</v>
      </c>
      <c r="M34" s="90">
        <v>968</v>
      </c>
      <c r="N34" s="91">
        <v>15057</v>
      </c>
      <c r="O34" s="89">
        <v>372</v>
      </c>
      <c r="P34" s="90">
        <v>14045</v>
      </c>
      <c r="Q34" s="89">
        <v>1429</v>
      </c>
      <c r="R34" s="90">
        <v>12616</v>
      </c>
      <c r="S34" s="90">
        <f>W34-C34-G34-K34-O34</f>
        <v>30070</v>
      </c>
      <c r="T34" s="90">
        <f t="shared" si="3"/>
        <v>10943</v>
      </c>
      <c r="U34" s="90">
        <f t="shared" si="3"/>
        <v>846</v>
      </c>
      <c r="V34" s="90">
        <f t="shared" si="3"/>
        <v>10097</v>
      </c>
      <c r="W34" s="90">
        <v>31536</v>
      </c>
      <c r="X34" s="90">
        <v>73500</v>
      </c>
      <c r="Y34" s="90">
        <v>4295</v>
      </c>
      <c r="Z34" s="91">
        <v>69205</v>
      </c>
    </row>
    <row r="35" spans="1:26" ht="23.1" customHeight="1" x14ac:dyDescent="0.2">
      <c r="A35" s="94"/>
      <c r="B35" s="93" t="s">
        <v>144</v>
      </c>
      <c r="C35" s="10">
        <f>SUM(C24:C34)</f>
        <v>9871</v>
      </c>
      <c r="D35" s="10">
        <f t="shared" ref="D35:Z35" si="5">SUM(D24:D34)</f>
        <v>155816</v>
      </c>
      <c r="E35" s="10">
        <f t="shared" si="5"/>
        <v>4504</v>
      </c>
      <c r="F35" s="10">
        <f t="shared" si="5"/>
        <v>151312</v>
      </c>
      <c r="G35" s="10">
        <f t="shared" si="5"/>
        <v>9230</v>
      </c>
      <c r="H35" s="10">
        <f t="shared" si="5"/>
        <v>120218</v>
      </c>
      <c r="I35" s="10">
        <f t="shared" si="5"/>
        <v>7180</v>
      </c>
      <c r="J35" s="10">
        <f t="shared" si="5"/>
        <v>113038</v>
      </c>
      <c r="K35" s="10">
        <f t="shared" si="5"/>
        <v>7779</v>
      </c>
      <c r="L35" s="10">
        <f t="shared" si="5"/>
        <v>257675</v>
      </c>
      <c r="M35" s="10">
        <f t="shared" si="5"/>
        <v>7750</v>
      </c>
      <c r="N35" s="11">
        <f t="shared" si="5"/>
        <v>249925</v>
      </c>
      <c r="O35" s="12">
        <f t="shared" si="5"/>
        <v>8227</v>
      </c>
      <c r="P35" s="10">
        <f t="shared" si="5"/>
        <v>169826</v>
      </c>
      <c r="Q35" s="10">
        <f t="shared" si="5"/>
        <v>66983</v>
      </c>
      <c r="R35" s="10">
        <f t="shared" si="5"/>
        <v>102843</v>
      </c>
      <c r="S35" s="10">
        <f t="shared" si="5"/>
        <v>233892</v>
      </c>
      <c r="T35" s="10">
        <f t="shared" si="5"/>
        <v>127302</v>
      </c>
      <c r="U35" s="10">
        <f t="shared" si="5"/>
        <v>24752</v>
      </c>
      <c r="V35" s="10">
        <f t="shared" si="5"/>
        <v>102550</v>
      </c>
      <c r="W35" s="10">
        <f t="shared" si="5"/>
        <v>268999</v>
      </c>
      <c r="X35" s="10">
        <f t="shared" si="5"/>
        <v>830837</v>
      </c>
      <c r="Y35" s="10">
        <f t="shared" si="5"/>
        <v>111169</v>
      </c>
      <c r="Z35" s="11">
        <f t="shared" si="5"/>
        <v>719668</v>
      </c>
    </row>
    <row r="36" spans="1:26" ht="23.1" customHeight="1" thickBot="1" x14ac:dyDescent="0.25">
      <c r="A36" s="141"/>
      <c r="B36" s="96" t="s">
        <v>145</v>
      </c>
      <c r="C36" s="205">
        <f>SUM(C35,C23)</f>
        <v>25478</v>
      </c>
      <c r="D36" s="205">
        <f t="shared" ref="D36:Z36" si="6">SUM(D35,D23)</f>
        <v>611383</v>
      </c>
      <c r="E36" s="205">
        <f t="shared" si="6"/>
        <v>18005</v>
      </c>
      <c r="F36" s="205">
        <f t="shared" si="6"/>
        <v>593378</v>
      </c>
      <c r="G36" s="205">
        <f t="shared" si="6"/>
        <v>21269</v>
      </c>
      <c r="H36" s="205">
        <f t="shared" si="6"/>
        <v>386187</v>
      </c>
      <c r="I36" s="205">
        <f t="shared" si="6"/>
        <v>25323</v>
      </c>
      <c r="J36" s="205">
        <f t="shared" si="6"/>
        <v>360864</v>
      </c>
      <c r="K36" s="205">
        <f t="shared" si="6"/>
        <v>41295</v>
      </c>
      <c r="L36" s="205">
        <f t="shared" si="6"/>
        <v>1772688</v>
      </c>
      <c r="M36" s="205">
        <f t="shared" si="6"/>
        <v>36801</v>
      </c>
      <c r="N36" s="206">
        <f t="shared" si="6"/>
        <v>1735887</v>
      </c>
      <c r="O36" s="207">
        <f t="shared" si="6"/>
        <v>26073</v>
      </c>
      <c r="P36" s="205">
        <f t="shared" si="6"/>
        <v>500654</v>
      </c>
      <c r="Q36" s="205">
        <f t="shared" si="6"/>
        <v>146670</v>
      </c>
      <c r="R36" s="205">
        <f t="shared" si="6"/>
        <v>353984</v>
      </c>
      <c r="S36" s="205">
        <f t="shared" si="6"/>
        <v>1168787</v>
      </c>
      <c r="T36" s="205">
        <f t="shared" si="6"/>
        <v>462677</v>
      </c>
      <c r="U36" s="205">
        <f t="shared" si="6"/>
        <v>58258</v>
      </c>
      <c r="V36" s="205">
        <f t="shared" si="6"/>
        <v>404419</v>
      </c>
      <c r="W36" s="205">
        <f t="shared" si="6"/>
        <v>1282902</v>
      </c>
      <c r="X36" s="205">
        <f t="shared" si="6"/>
        <v>3733589</v>
      </c>
      <c r="Y36" s="205">
        <f t="shared" si="6"/>
        <v>285057</v>
      </c>
      <c r="Z36" s="206">
        <f t="shared" si="6"/>
        <v>3448532</v>
      </c>
    </row>
    <row r="38" spans="1:26" ht="23.1" customHeight="1" x14ac:dyDescent="0.15">
      <c r="B38" s="14" t="s">
        <v>385</v>
      </c>
      <c r="C38" s="18">
        <v>25294</v>
      </c>
      <c r="D38" s="18">
        <v>614029</v>
      </c>
      <c r="E38" s="18">
        <v>18146</v>
      </c>
      <c r="F38" s="18">
        <v>595883</v>
      </c>
      <c r="G38" s="18">
        <v>21152</v>
      </c>
      <c r="H38" s="18">
        <v>387873</v>
      </c>
      <c r="I38" s="18">
        <v>25496</v>
      </c>
      <c r="J38" s="18">
        <v>362377</v>
      </c>
      <c r="K38" s="18">
        <v>40980</v>
      </c>
      <c r="L38" s="18">
        <v>1759772</v>
      </c>
      <c r="M38" s="18">
        <v>36347</v>
      </c>
      <c r="N38" s="18">
        <v>1723425</v>
      </c>
      <c r="O38" s="18">
        <v>25826</v>
      </c>
      <c r="P38" s="18">
        <v>501315</v>
      </c>
      <c r="Q38" s="18">
        <v>147191</v>
      </c>
      <c r="R38" s="18">
        <v>354124</v>
      </c>
      <c r="S38" s="18">
        <v>1162361</v>
      </c>
      <c r="T38" s="18">
        <v>461375</v>
      </c>
      <c r="U38" s="18">
        <v>58219</v>
      </c>
      <c r="V38" s="18">
        <v>403156</v>
      </c>
      <c r="W38" s="18">
        <v>1275613</v>
      </c>
      <c r="X38" s="18">
        <v>3724364</v>
      </c>
      <c r="Y38" s="18">
        <v>285399</v>
      </c>
      <c r="Z38" s="18">
        <v>3438965</v>
      </c>
    </row>
    <row r="39" spans="1:26" s="98" customFormat="1" ht="23.1" customHeight="1" x14ac:dyDescent="0.15">
      <c r="A39" s="97"/>
      <c r="B39" s="97" t="s">
        <v>386</v>
      </c>
      <c r="C39" s="98">
        <f>ROUND(C36/C38*100,1)</f>
        <v>100.7</v>
      </c>
      <c r="D39" s="98">
        <f t="shared" ref="D39:Z39" si="7">ROUND(D36/D38*100,1)</f>
        <v>99.6</v>
      </c>
      <c r="E39" s="98">
        <f t="shared" si="7"/>
        <v>99.2</v>
      </c>
      <c r="F39" s="98">
        <f t="shared" si="7"/>
        <v>99.6</v>
      </c>
      <c r="G39" s="98">
        <f t="shared" si="7"/>
        <v>100.6</v>
      </c>
      <c r="H39" s="98">
        <f t="shared" si="7"/>
        <v>99.6</v>
      </c>
      <c r="I39" s="98">
        <f t="shared" si="7"/>
        <v>99.3</v>
      </c>
      <c r="J39" s="98">
        <f t="shared" si="7"/>
        <v>99.6</v>
      </c>
      <c r="K39" s="98">
        <f t="shared" si="7"/>
        <v>100.8</v>
      </c>
      <c r="L39" s="98">
        <f t="shared" si="7"/>
        <v>100.7</v>
      </c>
      <c r="M39" s="98">
        <f t="shared" si="7"/>
        <v>101.2</v>
      </c>
      <c r="N39" s="98">
        <f t="shared" si="7"/>
        <v>100.7</v>
      </c>
      <c r="O39" s="98">
        <f t="shared" si="7"/>
        <v>101</v>
      </c>
      <c r="P39" s="98">
        <f t="shared" si="7"/>
        <v>99.9</v>
      </c>
      <c r="Q39" s="98">
        <f t="shared" si="7"/>
        <v>99.6</v>
      </c>
      <c r="R39" s="98">
        <f t="shared" si="7"/>
        <v>100</v>
      </c>
      <c r="S39" s="98">
        <f t="shared" si="7"/>
        <v>100.6</v>
      </c>
      <c r="T39" s="98">
        <f t="shared" si="7"/>
        <v>100.3</v>
      </c>
      <c r="U39" s="98">
        <f t="shared" si="7"/>
        <v>100.1</v>
      </c>
      <c r="V39" s="98">
        <f t="shared" si="7"/>
        <v>100.3</v>
      </c>
      <c r="W39" s="98">
        <f t="shared" si="7"/>
        <v>100.6</v>
      </c>
      <c r="X39" s="98">
        <f t="shared" si="7"/>
        <v>100.2</v>
      </c>
      <c r="Y39" s="98">
        <f t="shared" si="7"/>
        <v>99.9</v>
      </c>
      <c r="Z39" s="98">
        <f t="shared" si="7"/>
        <v>100.3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view="pageBreakPreview" topLeftCell="E10" zoomScale="80" zoomScaleNormal="70" zoomScaleSheetLayoutView="80" workbookViewId="0">
      <selection activeCell="L26" sqref="L26"/>
    </sheetView>
  </sheetViews>
  <sheetFormatPr defaultColWidth="11" defaultRowHeight="20.25" x14ac:dyDescent="0.15"/>
  <cols>
    <col min="1" max="1" width="4.125" style="14" customWidth="1"/>
    <col min="2" max="2" width="14.125" style="14" customWidth="1"/>
    <col min="3" max="13" width="19.625" style="100" customWidth="1"/>
    <col min="14" max="14" width="27.125" style="100" customWidth="1"/>
    <col min="15" max="16384" width="11" style="100"/>
  </cols>
  <sheetData>
    <row r="2" spans="1:14" ht="23.1" customHeight="1" x14ac:dyDescent="0.15">
      <c r="A2" s="19"/>
      <c r="B2" s="20"/>
      <c r="C2" s="99" t="s">
        <v>382</v>
      </c>
    </row>
    <row r="3" spans="1:14" ht="23.1" customHeight="1" thickBot="1" x14ac:dyDescent="0.2">
      <c r="A3" s="23"/>
      <c r="B3" s="23"/>
      <c r="D3" s="101" t="s">
        <v>146</v>
      </c>
      <c r="E3" s="102" t="s">
        <v>290</v>
      </c>
      <c r="H3" s="103"/>
      <c r="M3" s="104" t="s">
        <v>261</v>
      </c>
    </row>
    <row r="4" spans="1:14" s="109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4" s="109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4" s="109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263</v>
      </c>
      <c r="K6" s="115" t="s">
        <v>31</v>
      </c>
      <c r="L6" s="115" t="s">
        <v>32</v>
      </c>
      <c r="M6" s="117" t="s">
        <v>113</v>
      </c>
    </row>
    <row r="7" spans="1:14" s="109" customFormat="1" ht="23.1" customHeight="1" x14ac:dyDescent="0.15">
      <c r="A7" s="36"/>
      <c r="B7" s="14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4" s="137" customFormat="1" ht="23.1" customHeight="1" x14ac:dyDescent="0.15">
      <c r="A8" s="132"/>
      <c r="B8" s="133"/>
      <c r="C8" s="134" t="s">
        <v>278</v>
      </c>
      <c r="D8" s="135" t="s">
        <v>279</v>
      </c>
      <c r="E8" s="135" t="s">
        <v>280</v>
      </c>
      <c r="F8" s="134" t="s">
        <v>281</v>
      </c>
      <c r="G8" s="135" t="s">
        <v>282</v>
      </c>
      <c r="H8" s="135" t="s">
        <v>283</v>
      </c>
      <c r="I8" s="134" t="s">
        <v>284</v>
      </c>
      <c r="J8" s="135" t="s">
        <v>285</v>
      </c>
      <c r="K8" s="135" t="s">
        <v>286</v>
      </c>
      <c r="L8" s="135" t="s">
        <v>287</v>
      </c>
      <c r="M8" s="136"/>
    </row>
    <row r="9" spans="1:14" s="18" customFormat="1" ht="23.1" customHeight="1" x14ac:dyDescent="0.2">
      <c r="A9" s="64">
        <v>1</v>
      </c>
      <c r="B9" s="65" t="s">
        <v>156</v>
      </c>
      <c r="C9" s="123">
        <v>0</v>
      </c>
      <c r="D9" s="123">
        <v>11491</v>
      </c>
      <c r="E9" s="123">
        <v>0</v>
      </c>
      <c r="F9" s="123">
        <v>11491</v>
      </c>
      <c r="G9" s="123">
        <v>2732</v>
      </c>
      <c r="H9" s="123">
        <v>0</v>
      </c>
      <c r="I9" s="123">
        <v>2732</v>
      </c>
      <c r="J9" s="124">
        <v>2732</v>
      </c>
      <c r="K9" s="124">
        <v>0</v>
      </c>
      <c r="L9" s="124">
        <v>2732</v>
      </c>
      <c r="M9" s="3">
        <f t="shared" ref="M9" si="0">ROUND(G9*1000*1000/D9,0)</f>
        <v>237751</v>
      </c>
      <c r="N9" s="18">
        <v>13243137</v>
      </c>
    </row>
    <row r="10" spans="1:14" s="18" customFormat="1" ht="23.1" customHeight="1" x14ac:dyDescent="0.2">
      <c r="A10" s="71">
        <v>2</v>
      </c>
      <c r="B10" s="72" t="s">
        <v>157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6">
        <v>0</v>
      </c>
      <c r="K10" s="126">
        <v>0</v>
      </c>
      <c r="L10" s="126">
        <v>0</v>
      </c>
      <c r="M10" s="4" t="s">
        <v>288</v>
      </c>
    </row>
    <row r="11" spans="1:14" s="18" customFormat="1" ht="23.1" customHeight="1" x14ac:dyDescent="0.2">
      <c r="A11" s="71">
        <v>3</v>
      </c>
      <c r="B11" s="72" t="s">
        <v>158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6">
        <v>0</v>
      </c>
      <c r="K11" s="126">
        <v>0</v>
      </c>
      <c r="L11" s="126">
        <v>0</v>
      </c>
      <c r="M11" s="4" t="s">
        <v>288</v>
      </c>
    </row>
    <row r="12" spans="1:14" s="18" customFormat="1" ht="23.1" customHeight="1" x14ac:dyDescent="0.2">
      <c r="A12" s="71">
        <v>4</v>
      </c>
      <c r="B12" s="72" t="s">
        <v>159</v>
      </c>
      <c r="C12" s="125">
        <v>0</v>
      </c>
      <c r="D12" s="125">
        <v>651</v>
      </c>
      <c r="E12" s="125">
        <v>651</v>
      </c>
      <c r="F12" s="125">
        <v>0</v>
      </c>
      <c r="G12" s="125">
        <v>129</v>
      </c>
      <c r="H12" s="125">
        <v>129</v>
      </c>
      <c r="I12" s="125">
        <v>0</v>
      </c>
      <c r="J12" s="126">
        <v>129</v>
      </c>
      <c r="K12" s="126">
        <v>129</v>
      </c>
      <c r="L12" s="126">
        <v>0</v>
      </c>
      <c r="M12" s="4">
        <f t="shared" ref="M12:M22" si="1">ROUND(G12*1000*1000/D12,0)</f>
        <v>198157</v>
      </c>
    </row>
    <row r="13" spans="1:14" s="18" customFormat="1" ht="23.1" customHeight="1" x14ac:dyDescent="0.2">
      <c r="A13" s="71">
        <v>5</v>
      </c>
      <c r="B13" s="72" t="s">
        <v>160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6">
        <v>0</v>
      </c>
      <c r="K13" s="126">
        <v>0</v>
      </c>
      <c r="L13" s="126">
        <v>0</v>
      </c>
      <c r="M13" s="4" t="s">
        <v>288</v>
      </c>
    </row>
    <row r="14" spans="1:14" s="18" customFormat="1" ht="23.1" customHeight="1" x14ac:dyDescent="0.2">
      <c r="A14" s="71">
        <v>6</v>
      </c>
      <c r="B14" s="72" t="s">
        <v>161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6">
        <v>0</v>
      </c>
      <c r="K14" s="126">
        <v>0</v>
      </c>
      <c r="L14" s="126">
        <v>0</v>
      </c>
      <c r="M14" s="4" t="s">
        <v>288</v>
      </c>
    </row>
    <row r="15" spans="1:14" s="18" customFormat="1" ht="23.1" customHeight="1" x14ac:dyDescent="0.2">
      <c r="A15" s="71">
        <v>7</v>
      </c>
      <c r="B15" s="72" t="s">
        <v>162</v>
      </c>
      <c r="C15" s="125">
        <v>0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6">
        <v>0</v>
      </c>
      <c r="K15" s="126">
        <v>0</v>
      </c>
      <c r="L15" s="126">
        <v>0</v>
      </c>
      <c r="M15" s="4" t="s">
        <v>288</v>
      </c>
    </row>
    <row r="16" spans="1:14" s="18" customFormat="1" ht="23.1" customHeight="1" x14ac:dyDescent="0.2">
      <c r="A16" s="71">
        <v>8</v>
      </c>
      <c r="B16" s="72" t="s">
        <v>163</v>
      </c>
      <c r="C16" s="125">
        <v>0</v>
      </c>
      <c r="D16" s="125">
        <v>13335</v>
      </c>
      <c r="E16" s="125">
        <v>0</v>
      </c>
      <c r="F16" s="125">
        <v>13335</v>
      </c>
      <c r="G16" s="125">
        <v>3391</v>
      </c>
      <c r="H16" s="125">
        <v>0</v>
      </c>
      <c r="I16" s="125">
        <v>3391</v>
      </c>
      <c r="J16" s="126">
        <v>3391</v>
      </c>
      <c r="K16" s="126">
        <v>0</v>
      </c>
      <c r="L16" s="126">
        <v>3391</v>
      </c>
      <c r="M16" s="4">
        <f t="shared" si="1"/>
        <v>254293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0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6">
        <v>0</v>
      </c>
      <c r="K17" s="126">
        <v>0</v>
      </c>
      <c r="L17" s="126">
        <v>0</v>
      </c>
      <c r="M17" s="4" t="s">
        <v>288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6">
        <v>0</v>
      </c>
      <c r="K18" s="126">
        <v>0</v>
      </c>
      <c r="L18" s="126">
        <v>0</v>
      </c>
      <c r="M18" s="4" t="s">
        <v>288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0</v>
      </c>
      <c r="D19" s="127">
        <v>3299</v>
      </c>
      <c r="E19" s="127">
        <v>0</v>
      </c>
      <c r="F19" s="127">
        <v>3299</v>
      </c>
      <c r="G19" s="127">
        <v>561</v>
      </c>
      <c r="H19" s="127">
        <v>0</v>
      </c>
      <c r="I19" s="127">
        <v>561</v>
      </c>
      <c r="J19" s="128">
        <v>561</v>
      </c>
      <c r="K19" s="128">
        <v>0</v>
      </c>
      <c r="L19" s="128">
        <v>561</v>
      </c>
      <c r="M19" s="4">
        <f t="shared" si="1"/>
        <v>170052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543</v>
      </c>
      <c r="E20" s="127">
        <v>0</v>
      </c>
      <c r="F20" s="127">
        <v>543</v>
      </c>
      <c r="G20" s="127">
        <v>148</v>
      </c>
      <c r="H20" s="127">
        <v>0</v>
      </c>
      <c r="I20" s="127">
        <v>148</v>
      </c>
      <c r="J20" s="128">
        <v>148</v>
      </c>
      <c r="K20" s="128">
        <v>0</v>
      </c>
      <c r="L20" s="128">
        <v>148</v>
      </c>
      <c r="M20" s="4">
        <f t="shared" si="1"/>
        <v>272560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8">
        <v>0</v>
      </c>
      <c r="K21" s="128">
        <v>0</v>
      </c>
      <c r="L21" s="128">
        <v>0</v>
      </c>
      <c r="M21" s="4" t="s">
        <v>288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0</v>
      </c>
      <c r="D22" s="129">
        <v>1414</v>
      </c>
      <c r="E22" s="129">
        <v>0</v>
      </c>
      <c r="F22" s="129">
        <v>1414</v>
      </c>
      <c r="G22" s="129">
        <v>366</v>
      </c>
      <c r="H22" s="129">
        <v>0</v>
      </c>
      <c r="I22" s="129">
        <v>366</v>
      </c>
      <c r="J22" s="130">
        <v>366</v>
      </c>
      <c r="K22" s="130">
        <v>0</v>
      </c>
      <c r="L22" s="130">
        <v>366</v>
      </c>
      <c r="M22" s="13">
        <f t="shared" si="1"/>
        <v>258840</v>
      </c>
    </row>
    <row r="23" spans="1:13" s="18" customFormat="1" ht="23.1" customHeight="1" x14ac:dyDescent="0.2">
      <c r="A23" s="92"/>
      <c r="B23" s="93" t="s">
        <v>134</v>
      </c>
      <c r="C23" s="6">
        <f>SUM(C9:C22)</f>
        <v>0</v>
      </c>
      <c r="D23" s="6">
        <f t="shared" ref="D23:L23" si="2">SUM(D9:D22)</f>
        <v>30733</v>
      </c>
      <c r="E23" s="6">
        <f t="shared" si="2"/>
        <v>651</v>
      </c>
      <c r="F23" s="6">
        <f t="shared" si="2"/>
        <v>30082</v>
      </c>
      <c r="G23" s="6">
        <f t="shared" si="2"/>
        <v>7327</v>
      </c>
      <c r="H23" s="6">
        <f t="shared" si="2"/>
        <v>129</v>
      </c>
      <c r="I23" s="6">
        <f t="shared" si="2"/>
        <v>7198</v>
      </c>
      <c r="J23" s="6">
        <f t="shared" si="2"/>
        <v>7327</v>
      </c>
      <c r="K23" s="6">
        <f t="shared" si="2"/>
        <v>129</v>
      </c>
      <c r="L23" s="208">
        <f t="shared" si="2"/>
        <v>7198</v>
      </c>
      <c r="M23" s="210">
        <f>ROUND(G23*1000*1000/D23,0)</f>
        <v>238408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4">
        <v>0</v>
      </c>
      <c r="K24" s="124">
        <v>0</v>
      </c>
      <c r="L24" s="124">
        <v>0</v>
      </c>
      <c r="M24" s="209" t="s">
        <v>288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288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6">
        <v>0</v>
      </c>
      <c r="K26" s="126">
        <v>0</v>
      </c>
      <c r="L26" s="126">
        <v>0</v>
      </c>
      <c r="M26" s="4" t="s">
        <v>288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6">
        <v>0</v>
      </c>
      <c r="K27" s="126">
        <v>0</v>
      </c>
      <c r="L27" s="126">
        <v>0</v>
      </c>
      <c r="M27" s="4" t="s">
        <v>288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6">
        <v>0</v>
      </c>
      <c r="K28" s="126">
        <v>0</v>
      </c>
      <c r="L28" s="126">
        <v>0</v>
      </c>
      <c r="M28" s="4" t="s">
        <v>288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0</v>
      </c>
      <c r="D29" s="125">
        <v>849</v>
      </c>
      <c r="E29" s="125">
        <v>849</v>
      </c>
      <c r="F29" s="125">
        <v>0</v>
      </c>
      <c r="G29" s="125">
        <v>176</v>
      </c>
      <c r="H29" s="125">
        <v>176</v>
      </c>
      <c r="I29" s="125">
        <v>0</v>
      </c>
      <c r="J29" s="126">
        <v>176</v>
      </c>
      <c r="K29" s="126">
        <v>176</v>
      </c>
      <c r="L29" s="126">
        <v>0</v>
      </c>
      <c r="M29" s="4">
        <f t="shared" ref="M29:M30" si="3">ROUND(G29*1000*1000/D29,0)</f>
        <v>207303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0</v>
      </c>
      <c r="D30" s="125">
        <v>4248</v>
      </c>
      <c r="E30" s="125">
        <v>0</v>
      </c>
      <c r="F30" s="125">
        <v>4248</v>
      </c>
      <c r="G30" s="125">
        <v>700</v>
      </c>
      <c r="H30" s="125">
        <v>0</v>
      </c>
      <c r="I30" s="125">
        <v>700</v>
      </c>
      <c r="J30" s="126">
        <v>700</v>
      </c>
      <c r="K30" s="126">
        <v>0</v>
      </c>
      <c r="L30" s="126">
        <v>700</v>
      </c>
      <c r="M30" s="4">
        <f t="shared" si="3"/>
        <v>164783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6">
        <v>0</v>
      </c>
      <c r="K31" s="126">
        <v>0</v>
      </c>
      <c r="L31" s="126">
        <v>0</v>
      </c>
      <c r="M31" s="4" t="s">
        <v>288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6">
        <v>0</v>
      </c>
      <c r="K32" s="126">
        <v>0</v>
      </c>
      <c r="L32" s="126">
        <v>0</v>
      </c>
      <c r="M32" s="4" t="s">
        <v>288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0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6">
        <v>0</v>
      </c>
      <c r="K33" s="126">
        <v>0</v>
      </c>
      <c r="L33" s="126">
        <v>0</v>
      </c>
      <c r="M33" s="4" t="s">
        <v>288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30">
        <v>0</v>
      </c>
      <c r="K34" s="130">
        <v>0</v>
      </c>
      <c r="L34" s="130">
        <v>0</v>
      </c>
      <c r="M34" s="5" t="s">
        <v>288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0</v>
      </c>
      <c r="D35" s="6">
        <f t="shared" ref="D35:L35" si="4">SUM(D24:D34)</f>
        <v>5097</v>
      </c>
      <c r="E35" s="6">
        <f t="shared" si="4"/>
        <v>849</v>
      </c>
      <c r="F35" s="6">
        <f t="shared" si="4"/>
        <v>4248</v>
      </c>
      <c r="G35" s="6">
        <f t="shared" si="4"/>
        <v>876</v>
      </c>
      <c r="H35" s="6">
        <f t="shared" si="4"/>
        <v>176</v>
      </c>
      <c r="I35" s="6">
        <f t="shared" si="4"/>
        <v>700</v>
      </c>
      <c r="J35" s="6">
        <f t="shared" si="4"/>
        <v>876</v>
      </c>
      <c r="K35" s="6">
        <f t="shared" si="4"/>
        <v>176</v>
      </c>
      <c r="L35" s="6">
        <f t="shared" si="4"/>
        <v>700</v>
      </c>
      <c r="M35" s="7">
        <f>ROUND(G35*1000*1000/D35,0)</f>
        <v>171866</v>
      </c>
    </row>
    <row r="36" spans="1:13" s="18" customFormat="1" ht="23.1" customHeight="1" thickBot="1" x14ac:dyDescent="0.25">
      <c r="A36" s="95"/>
      <c r="B36" s="96" t="s">
        <v>145</v>
      </c>
      <c r="C36" s="8">
        <f>SUM(C23,C35)</f>
        <v>0</v>
      </c>
      <c r="D36" s="8">
        <f t="shared" ref="D36:L36" si="5">SUM(D23,D35)</f>
        <v>35830</v>
      </c>
      <c r="E36" s="8">
        <f t="shared" si="5"/>
        <v>1500</v>
      </c>
      <c r="F36" s="8">
        <f t="shared" si="5"/>
        <v>34330</v>
      </c>
      <c r="G36" s="8">
        <f t="shared" si="5"/>
        <v>8203</v>
      </c>
      <c r="H36" s="8">
        <f t="shared" si="5"/>
        <v>305</v>
      </c>
      <c r="I36" s="8">
        <f t="shared" si="5"/>
        <v>7898</v>
      </c>
      <c r="J36" s="8">
        <f t="shared" si="5"/>
        <v>8203</v>
      </c>
      <c r="K36" s="8">
        <f t="shared" si="5"/>
        <v>305</v>
      </c>
      <c r="L36" s="8">
        <f t="shared" si="5"/>
        <v>7898</v>
      </c>
      <c r="M36" s="9">
        <f>ROUND(G36*1000*1000/D36,0)</f>
        <v>228942</v>
      </c>
    </row>
    <row r="38" spans="1:13" x14ac:dyDescent="0.15">
      <c r="B38" s="14" t="s">
        <v>385</v>
      </c>
      <c r="C38" s="100">
        <v>0</v>
      </c>
      <c r="D38" s="100">
        <v>28976</v>
      </c>
      <c r="E38" s="100">
        <v>1500</v>
      </c>
      <c r="F38" s="100">
        <v>27476</v>
      </c>
      <c r="G38" s="100">
        <v>6511</v>
      </c>
      <c r="H38" s="100">
        <v>305</v>
      </c>
      <c r="I38" s="100">
        <v>6206</v>
      </c>
      <c r="J38" s="100">
        <v>6511</v>
      </c>
      <c r="K38" s="100">
        <v>305</v>
      </c>
      <c r="L38" s="100">
        <v>6206</v>
      </c>
      <c r="M38" s="100">
        <v>224703</v>
      </c>
    </row>
    <row r="39" spans="1:13" s="131" customFormat="1" x14ac:dyDescent="0.15">
      <c r="A39" s="97"/>
      <c r="B39" s="97" t="s">
        <v>386</v>
      </c>
      <c r="C39" s="131" t="e">
        <f t="shared" ref="C39:M39" si="6">ROUND(C36/C38*100,1)</f>
        <v>#DIV/0!</v>
      </c>
      <c r="D39" s="131">
        <f t="shared" si="6"/>
        <v>123.7</v>
      </c>
      <c r="E39" s="131">
        <f t="shared" si="6"/>
        <v>100</v>
      </c>
      <c r="F39" s="131">
        <f t="shared" si="6"/>
        <v>124.9</v>
      </c>
      <c r="G39" s="131">
        <f t="shared" si="6"/>
        <v>126</v>
      </c>
      <c r="H39" s="131">
        <f t="shared" si="6"/>
        <v>100</v>
      </c>
      <c r="I39" s="131">
        <f t="shared" si="6"/>
        <v>127.3</v>
      </c>
      <c r="J39" s="131">
        <f t="shared" si="6"/>
        <v>126</v>
      </c>
      <c r="K39" s="131">
        <f t="shared" si="6"/>
        <v>100</v>
      </c>
      <c r="L39" s="131">
        <f t="shared" si="6"/>
        <v>127.3</v>
      </c>
      <c r="M39" s="131">
        <f t="shared" si="6"/>
        <v>101.9</v>
      </c>
    </row>
  </sheetData>
  <phoneticPr fontId="20"/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D25" activePane="bottomRight" state="frozen"/>
      <selection activeCell="K37" sqref="K37"/>
      <selection pane="topRight" activeCell="K37" sqref="K37"/>
      <selection pane="bottomLeft" activeCell="K37" sqref="K37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111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B7" s="139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0" customFormat="1" ht="23.1" customHeight="1" x14ac:dyDescent="0.15">
      <c r="A8" s="132"/>
      <c r="B8" s="133"/>
      <c r="C8" s="134" t="s">
        <v>289</v>
      </c>
      <c r="D8" s="135" t="s">
        <v>291</v>
      </c>
      <c r="E8" s="135" t="s">
        <v>292</v>
      </c>
      <c r="F8" s="134" t="s">
        <v>293</v>
      </c>
      <c r="G8" s="135" t="s">
        <v>294</v>
      </c>
      <c r="H8" s="135" t="s">
        <v>295</v>
      </c>
      <c r="I8" s="134" t="s">
        <v>296</v>
      </c>
      <c r="J8" s="135" t="s">
        <v>297</v>
      </c>
      <c r="K8" s="135" t="s">
        <v>298</v>
      </c>
      <c r="L8" s="135" t="s">
        <v>299</v>
      </c>
      <c r="M8" s="136"/>
    </row>
    <row r="9" spans="1:13" s="18" customFormat="1" ht="23.1" customHeight="1" x14ac:dyDescent="0.2">
      <c r="A9" s="64">
        <v>1</v>
      </c>
      <c r="B9" s="65" t="s">
        <v>156</v>
      </c>
      <c r="C9" s="123">
        <v>105251</v>
      </c>
      <c r="D9" s="123">
        <v>2000378</v>
      </c>
      <c r="E9" s="123">
        <v>3639</v>
      </c>
      <c r="F9" s="123">
        <v>1996739</v>
      </c>
      <c r="G9" s="123">
        <v>44408491</v>
      </c>
      <c r="H9" s="123">
        <v>41427</v>
      </c>
      <c r="I9" s="123">
        <v>44367064</v>
      </c>
      <c r="J9" s="124">
        <v>13942539</v>
      </c>
      <c r="K9" s="124">
        <v>3049</v>
      </c>
      <c r="L9" s="124">
        <v>13939490</v>
      </c>
      <c r="M9" s="3">
        <f>ROUND(G9*1000/D9,0)</f>
        <v>22200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8725</v>
      </c>
      <c r="D10" s="125">
        <v>1549862</v>
      </c>
      <c r="E10" s="125">
        <v>1841</v>
      </c>
      <c r="F10" s="125">
        <v>1548021</v>
      </c>
      <c r="G10" s="125">
        <v>14219646</v>
      </c>
      <c r="H10" s="125">
        <v>10987</v>
      </c>
      <c r="I10" s="125">
        <v>14208659</v>
      </c>
      <c r="J10" s="126">
        <v>5087627</v>
      </c>
      <c r="K10" s="126">
        <v>3872</v>
      </c>
      <c r="L10" s="126">
        <v>5083755</v>
      </c>
      <c r="M10" s="4">
        <f>ROUND(G10*1000/D10,0)</f>
        <v>9175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59594</v>
      </c>
      <c r="D11" s="125">
        <v>2301023</v>
      </c>
      <c r="E11" s="125">
        <v>4131</v>
      </c>
      <c r="F11" s="125">
        <v>2296892</v>
      </c>
      <c r="G11" s="125">
        <v>13279978</v>
      </c>
      <c r="H11" s="125">
        <v>10599</v>
      </c>
      <c r="I11" s="125">
        <v>13269379</v>
      </c>
      <c r="J11" s="126">
        <v>4638983</v>
      </c>
      <c r="K11" s="126">
        <v>3282</v>
      </c>
      <c r="L11" s="126">
        <v>4635701</v>
      </c>
      <c r="M11" s="4">
        <f t="shared" ref="M11:M18" si="0">ROUND(G11*1000/D11,0)</f>
        <v>5771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34557</v>
      </c>
      <c r="D12" s="125">
        <v>865766</v>
      </c>
      <c r="E12" s="125">
        <v>1042</v>
      </c>
      <c r="F12" s="125">
        <v>864724</v>
      </c>
      <c r="G12" s="125">
        <v>8817979</v>
      </c>
      <c r="H12" s="125">
        <v>2292</v>
      </c>
      <c r="I12" s="125">
        <v>8815687</v>
      </c>
      <c r="J12" s="126">
        <v>3108557</v>
      </c>
      <c r="K12" s="126">
        <v>997</v>
      </c>
      <c r="L12" s="126">
        <v>3107560</v>
      </c>
      <c r="M12" s="4">
        <f t="shared" si="0"/>
        <v>10185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10157</v>
      </c>
      <c r="D13" s="125">
        <v>1154052</v>
      </c>
      <c r="E13" s="125">
        <v>21</v>
      </c>
      <c r="F13" s="125">
        <v>1154031</v>
      </c>
      <c r="G13" s="125">
        <v>12894072</v>
      </c>
      <c r="H13" s="125">
        <v>248</v>
      </c>
      <c r="I13" s="125">
        <v>12893824</v>
      </c>
      <c r="J13" s="126">
        <v>4390474</v>
      </c>
      <c r="K13" s="126">
        <v>83</v>
      </c>
      <c r="L13" s="126">
        <v>4390391</v>
      </c>
      <c r="M13" s="4">
        <f t="shared" si="0"/>
        <v>11173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0</v>
      </c>
      <c r="D14" s="125">
        <v>26289</v>
      </c>
      <c r="E14" s="125">
        <v>231</v>
      </c>
      <c r="F14" s="125">
        <v>26058</v>
      </c>
      <c r="G14" s="125">
        <v>156738</v>
      </c>
      <c r="H14" s="125">
        <v>198</v>
      </c>
      <c r="I14" s="125">
        <v>156540</v>
      </c>
      <c r="J14" s="126">
        <v>109688</v>
      </c>
      <c r="K14" s="126">
        <v>138</v>
      </c>
      <c r="L14" s="126">
        <v>109550</v>
      </c>
      <c r="M14" s="4">
        <f t="shared" si="0"/>
        <v>5962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3573</v>
      </c>
      <c r="D15" s="125">
        <v>195423</v>
      </c>
      <c r="E15" s="125">
        <v>16</v>
      </c>
      <c r="F15" s="125">
        <v>195407</v>
      </c>
      <c r="G15" s="125">
        <v>2540372</v>
      </c>
      <c r="H15" s="125">
        <v>235</v>
      </c>
      <c r="I15" s="125">
        <v>2540137</v>
      </c>
      <c r="J15" s="126">
        <v>831711</v>
      </c>
      <c r="K15" s="126">
        <v>78</v>
      </c>
      <c r="L15" s="126">
        <v>831633</v>
      </c>
      <c r="M15" s="4">
        <f t="shared" si="0"/>
        <v>12999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121</v>
      </c>
      <c r="D16" s="125">
        <v>188704</v>
      </c>
      <c r="E16" s="125">
        <v>180</v>
      </c>
      <c r="F16" s="125">
        <v>188524</v>
      </c>
      <c r="G16" s="125">
        <v>1377398</v>
      </c>
      <c r="H16" s="125">
        <v>771</v>
      </c>
      <c r="I16" s="125">
        <v>1376627</v>
      </c>
      <c r="J16" s="126">
        <v>489423</v>
      </c>
      <c r="K16" s="126">
        <v>257</v>
      </c>
      <c r="L16" s="126">
        <v>489166</v>
      </c>
      <c r="M16" s="4">
        <f t="shared" si="0"/>
        <v>7299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2560</v>
      </c>
      <c r="D17" s="125">
        <v>72724</v>
      </c>
      <c r="E17" s="125">
        <v>0</v>
      </c>
      <c r="F17" s="125">
        <v>72724</v>
      </c>
      <c r="G17" s="125">
        <v>452597</v>
      </c>
      <c r="H17" s="125">
        <v>0</v>
      </c>
      <c r="I17" s="125">
        <v>452597</v>
      </c>
      <c r="J17" s="126">
        <v>316040</v>
      </c>
      <c r="K17" s="126">
        <v>0</v>
      </c>
      <c r="L17" s="126">
        <v>316040</v>
      </c>
      <c r="M17" s="4">
        <f t="shared" si="0"/>
        <v>6223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0</v>
      </c>
      <c r="D18" s="125">
        <v>4527</v>
      </c>
      <c r="E18" s="125">
        <v>0</v>
      </c>
      <c r="F18" s="125">
        <v>4527</v>
      </c>
      <c r="G18" s="125">
        <v>24196</v>
      </c>
      <c r="H18" s="125">
        <v>0</v>
      </c>
      <c r="I18" s="125">
        <v>24196</v>
      </c>
      <c r="J18" s="126">
        <v>16218</v>
      </c>
      <c r="K18" s="126">
        <v>0</v>
      </c>
      <c r="L18" s="126">
        <v>16218</v>
      </c>
      <c r="M18" s="4">
        <f t="shared" si="0"/>
        <v>5345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0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8">
        <v>0</v>
      </c>
      <c r="K19" s="128">
        <v>0</v>
      </c>
      <c r="L19" s="128">
        <v>0</v>
      </c>
      <c r="M19" s="4" t="s">
        <v>300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8">
        <v>0</v>
      </c>
      <c r="K20" s="128">
        <v>0</v>
      </c>
      <c r="L20" s="128">
        <v>0</v>
      </c>
      <c r="M20" s="4" t="s">
        <v>275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8">
        <v>0</v>
      </c>
      <c r="K21" s="128">
        <v>0</v>
      </c>
      <c r="L21" s="128">
        <v>0</v>
      </c>
      <c r="M21" s="4" t="s">
        <v>301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0</v>
      </c>
      <c r="D22" s="129">
        <v>24672</v>
      </c>
      <c r="E22" s="129">
        <v>0</v>
      </c>
      <c r="F22" s="129">
        <v>24672</v>
      </c>
      <c r="G22" s="129">
        <v>128389</v>
      </c>
      <c r="H22" s="129">
        <v>0</v>
      </c>
      <c r="I22" s="129">
        <v>128389</v>
      </c>
      <c r="J22" s="130">
        <v>55261</v>
      </c>
      <c r="K22" s="130">
        <v>0</v>
      </c>
      <c r="L22" s="130">
        <v>55261</v>
      </c>
      <c r="M22" s="5">
        <f>ROUND(G22*1000/D22,0)</f>
        <v>5204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224538</v>
      </c>
      <c r="D23" s="6">
        <f t="shared" ref="D23:L23" si="1">SUM(D9:D22)</f>
        <v>8383420</v>
      </c>
      <c r="E23" s="6">
        <f t="shared" si="1"/>
        <v>11101</v>
      </c>
      <c r="F23" s="6">
        <f t="shared" si="1"/>
        <v>8372319</v>
      </c>
      <c r="G23" s="6">
        <f t="shared" si="1"/>
        <v>98299856</v>
      </c>
      <c r="H23" s="6">
        <f t="shared" si="1"/>
        <v>66757</v>
      </c>
      <c r="I23" s="6">
        <f t="shared" si="1"/>
        <v>98233099</v>
      </c>
      <c r="J23" s="6">
        <f t="shared" si="1"/>
        <v>32986521</v>
      </c>
      <c r="K23" s="6">
        <f t="shared" si="1"/>
        <v>11756</v>
      </c>
      <c r="L23" s="6">
        <f t="shared" si="1"/>
        <v>32974765</v>
      </c>
      <c r="M23" s="5">
        <f>ROUND(G23*1000/D23,0)</f>
        <v>11726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1284</v>
      </c>
      <c r="D24" s="123">
        <v>105197</v>
      </c>
      <c r="E24" s="123">
        <v>0</v>
      </c>
      <c r="F24" s="123">
        <v>105197</v>
      </c>
      <c r="G24" s="123">
        <v>1762939</v>
      </c>
      <c r="H24" s="123">
        <v>0</v>
      </c>
      <c r="I24" s="123">
        <v>1762939</v>
      </c>
      <c r="J24" s="124">
        <v>613227</v>
      </c>
      <c r="K24" s="124">
        <v>0</v>
      </c>
      <c r="L24" s="124">
        <v>613227</v>
      </c>
      <c r="M24" s="4">
        <f>ROUND(G24*1000/D24,0)</f>
        <v>16758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275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6">
        <v>0</v>
      </c>
      <c r="K26" s="126">
        <v>0</v>
      </c>
      <c r="L26" s="126">
        <v>0</v>
      </c>
      <c r="M26" s="4" t="s">
        <v>301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0</v>
      </c>
      <c r="D27" s="125">
        <v>14442</v>
      </c>
      <c r="E27" s="125">
        <v>564</v>
      </c>
      <c r="F27" s="125">
        <v>13878</v>
      </c>
      <c r="G27" s="125">
        <v>5041</v>
      </c>
      <c r="H27" s="125">
        <v>181</v>
      </c>
      <c r="I27" s="125">
        <v>4860</v>
      </c>
      <c r="J27" s="126">
        <v>3224</v>
      </c>
      <c r="K27" s="126">
        <v>126</v>
      </c>
      <c r="L27" s="126">
        <v>3098</v>
      </c>
      <c r="M27" s="4">
        <f t="shared" ref="M27:M33" si="2">ROUND(G27*1000/D27,0)</f>
        <v>349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168973</v>
      </c>
      <c r="D28" s="125">
        <v>25521</v>
      </c>
      <c r="E28" s="125">
        <v>29</v>
      </c>
      <c r="F28" s="125">
        <v>25492</v>
      </c>
      <c r="G28" s="125">
        <v>218318</v>
      </c>
      <c r="H28" s="125">
        <v>215</v>
      </c>
      <c r="I28" s="125">
        <v>218103</v>
      </c>
      <c r="J28" s="126">
        <v>72773</v>
      </c>
      <c r="K28" s="126">
        <v>72</v>
      </c>
      <c r="L28" s="126">
        <v>72701</v>
      </c>
      <c r="M28" s="4">
        <f t="shared" si="2"/>
        <v>8554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282</v>
      </c>
      <c r="D29" s="125">
        <v>324058</v>
      </c>
      <c r="E29" s="125">
        <v>4731</v>
      </c>
      <c r="F29" s="125">
        <v>319327</v>
      </c>
      <c r="G29" s="125">
        <v>3022975</v>
      </c>
      <c r="H29" s="125">
        <v>44712</v>
      </c>
      <c r="I29" s="125">
        <v>2978263</v>
      </c>
      <c r="J29" s="126">
        <v>745473</v>
      </c>
      <c r="K29" s="126">
        <v>384</v>
      </c>
      <c r="L29" s="126">
        <v>745089</v>
      </c>
      <c r="M29" s="4">
        <f t="shared" si="2"/>
        <v>9328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88</v>
      </c>
      <c r="D30" s="125">
        <v>106326</v>
      </c>
      <c r="E30" s="125">
        <v>0</v>
      </c>
      <c r="F30" s="125">
        <v>106326</v>
      </c>
      <c r="G30" s="125">
        <v>1822075</v>
      </c>
      <c r="H30" s="125">
        <v>0</v>
      </c>
      <c r="I30" s="125">
        <v>1822075</v>
      </c>
      <c r="J30" s="126">
        <v>607358</v>
      </c>
      <c r="K30" s="126">
        <v>0</v>
      </c>
      <c r="L30" s="126">
        <v>607358</v>
      </c>
      <c r="M30" s="4">
        <f t="shared" si="2"/>
        <v>17137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8102</v>
      </c>
      <c r="E31" s="125">
        <v>0</v>
      </c>
      <c r="F31" s="125">
        <v>8102</v>
      </c>
      <c r="G31" s="125">
        <v>23634</v>
      </c>
      <c r="H31" s="125">
        <v>0</v>
      </c>
      <c r="I31" s="125">
        <v>23634</v>
      </c>
      <c r="J31" s="126">
        <v>16544</v>
      </c>
      <c r="K31" s="126">
        <v>0</v>
      </c>
      <c r="L31" s="126">
        <v>16544</v>
      </c>
      <c r="M31" s="4">
        <f t="shared" si="2"/>
        <v>2917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172980</v>
      </c>
      <c r="E32" s="125">
        <v>101</v>
      </c>
      <c r="F32" s="125">
        <v>172879</v>
      </c>
      <c r="G32" s="125">
        <v>1051162</v>
      </c>
      <c r="H32" s="125">
        <v>217</v>
      </c>
      <c r="I32" s="125">
        <v>1050945</v>
      </c>
      <c r="J32" s="126">
        <v>350387</v>
      </c>
      <c r="K32" s="126">
        <v>72</v>
      </c>
      <c r="L32" s="126">
        <v>350315</v>
      </c>
      <c r="M32" s="4">
        <f t="shared" si="2"/>
        <v>6077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0</v>
      </c>
      <c r="D33" s="125">
        <v>5814</v>
      </c>
      <c r="E33" s="125">
        <v>0</v>
      </c>
      <c r="F33" s="125">
        <v>5814</v>
      </c>
      <c r="G33" s="125">
        <v>9681</v>
      </c>
      <c r="H33" s="125">
        <v>0</v>
      </c>
      <c r="I33" s="125">
        <v>9681</v>
      </c>
      <c r="J33" s="126">
        <v>6777</v>
      </c>
      <c r="K33" s="126">
        <v>0</v>
      </c>
      <c r="L33" s="126">
        <v>6777</v>
      </c>
      <c r="M33" s="4">
        <f t="shared" si="2"/>
        <v>1665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15477</v>
      </c>
      <c r="E34" s="129">
        <v>0</v>
      </c>
      <c r="F34" s="129">
        <v>15477</v>
      </c>
      <c r="G34" s="129">
        <v>27756</v>
      </c>
      <c r="H34" s="129">
        <v>0</v>
      </c>
      <c r="I34" s="129">
        <v>27756</v>
      </c>
      <c r="J34" s="130">
        <v>21423</v>
      </c>
      <c r="K34" s="130">
        <v>0</v>
      </c>
      <c r="L34" s="130">
        <v>21423</v>
      </c>
      <c r="M34" s="5">
        <f>ROUND(G34*1000/D34,0)</f>
        <v>1793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170627</v>
      </c>
      <c r="D35" s="6">
        <f t="shared" ref="D35:L35" si="3">SUM(D24:D34)</f>
        <v>777917</v>
      </c>
      <c r="E35" s="6">
        <f t="shared" si="3"/>
        <v>5425</v>
      </c>
      <c r="F35" s="6">
        <f t="shared" si="3"/>
        <v>772492</v>
      </c>
      <c r="G35" s="6">
        <f t="shared" si="3"/>
        <v>7943581</v>
      </c>
      <c r="H35" s="6">
        <f t="shared" si="3"/>
        <v>45325</v>
      </c>
      <c r="I35" s="6">
        <f t="shared" si="3"/>
        <v>7898256</v>
      </c>
      <c r="J35" s="6">
        <f t="shared" si="3"/>
        <v>2437186</v>
      </c>
      <c r="K35" s="6">
        <f t="shared" si="3"/>
        <v>654</v>
      </c>
      <c r="L35" s="6">
        <f t="shared" si="3"/>
        <v>2436532</v>
      </c>
      <c r="M35" s="7">
        <f>ROUND(G35*1000/D35,0)</f>
        <v>10211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395165</v>
      </c>
      <c r="D36" s="8">
        <f t="shared" ref="D36:L36" si="4">SUM(D23,D35)</f>
        <v>9161337</v>
      </c>
      <c r="E36" s="8">
        <f t="shared" si="4"/>
        <v>16526</v>
      </c>
      <c r="F36" s="8">
        <f t="shared" si="4"/>
        <v>9144811</v>
      </c>
      <c r="G36" s="8">
        <f t="shared" si="4"/>
        <v>106243437</v>
      </c>
      <c r="H36" s="8">
        <f t="shared" si="4"/>
        <v>112082</v>
      </c>
      <c r="I36" s="8">
        <f t="shared" si="4"/>
        <v>106131355</v>
      </c>
      <c r="J36" s="8">
        <f t="shared" si="4"/>
        <v>35423707</v>
      </c>
      <c r="K36" s="8">
        <f t="shared" si="4"/>
        <v>12410</v>
      </c>
      <c r="L36" s="8">
        <f t="shared" si="4"/>
        <v>35411297</v>
      </c>
      <c r="M36" s="9">
        <f>ROUND(G36*1000/D36,0)</f>
        <v>11597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233277</v>
      </c>
      <c r="D38" s="100">
        <v>9492988</v>
      </c>
      <c r="E38" s="100">
        <v>17231</v>
      </c>
      <c r="F38" s="100">
        <v>9475757</v>
      </c>
      <c r="G38" s="100">
        <v>111869941</v>
      </c>
      <c r="H38" s="100">
        <v>112622</v>
      </c>
      <c r="I38" s="100">
        <v>111757319</v>
      </c>
      <c r="J38" s="100">
        <v>36908778</v>
      </c>
      <c r="K38" s="100">
        <v>12586</v>
      </c>
      <c r="L38" s="100">
        <v>36896192</v>
      </c>
      <c r="M38" s="100">
        <v>11784</v>
      </c>
    </row>
    <row r="39" spans="1:13" s="144" customFormat="1" ht="23.1" customHeight="1" x14ac:dyDescent="0.15">
      <c r="A39" s="142"/>
      <c r="B39" s="142" t="s">
        <v>386</v>
      </c>
      <c r="C39" s="143">
        <f t="shared" ref="C39:M39" si="5">ROUND(C36/C38*100,1)</f>
        <v>169.4</v>
      </c>
      <c r="D39" s="143">
        <f t="shared" si="5"/>
        <v>96.5</v>
      </c>
      <c r="E39" s="143">
        <f t="shared" si="5"/>
        <v>95.9</v>
      </c>
      <c r="F39" s="143">
        <f t="shared" si="5"/>
        <v>96.5</v>
      </c>
      <c r="G39" s="143">
        <f t="shared" si="5"/>
        <v>95</v>
      </c>
      <c r="H39" s="143">
        <f t="shared" si="5"/>
        <v>99.5</v>
      </c>
      <c r="I39" s="143">
        <f t="shared" si="5"/>
        <v>95</v>
      </c>
      <c r="J39" s="143">
        <f t="shared" si="5"/>
        <v>96</v>
      </c>
      <c r="K39" s="143">
        <f t="shared" si="5"/>
        <v>98.6</v>
      </c>
      <c r="L39" s="143">
        <f t="shared" si="5"/>
        <v>96</v>
      </c>
      <c r="M39" s="143">
        <f t="shared" si="5"/>
        <v>98.4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D25" activePane="bottomRight" state="frozen"/>
      <selection activeCell="K37" sqref="K37"/>
      <selection pane="topRight" activeCell="K37" sqref="K37"/>
      <selection pane="bottomLeft" activeCell="K37" sqref="K37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C3" s="103"/>
      <c r="D3" s="101" t="s">
        <v>178</v>
      </c>
      <c r="E3" s="102" t="s">
        <v>260</v>
      </c>
      <c r="M3" s="104" t="s">
        <v>261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250</v>
      </c>
      <c r="D8" s="121" t="s">
        <v>251</v>
      </c>
      <c r="E8" s="121" t="s">
        <v>252</v>
      </c>
      <c r="F8" s="120" t="s">
        <v>253</v>
      </c>
      <c r="G8" s="121" t="s">
        <v>254</v>
      </c>
      <c r="H8" s="121" t="s">
        <v>255</v>
      </c>
      <c r="I8" s="120" t="s">
        <v>256</v>
      </c>
      <c r="J8" s="121" t="s">
        <v>257</v>
      </c>
      <c r="K8" s="121" t="s">
        <v>258</v>
      </c>
      <c r="L8" s="121" t="s">
        <v>259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839645</v>
      </c>
      <c r="D9" s="123">
        <v>29865855</v>
      </c>
      <c r="E9" s="123">
        <v>1759811</v>
      </c>
      <c r="F9" s="123">
        <v>28106044</v>
      </c>
      <c r="G9" s="123">
        <v>1692854</v>
      </c>
      <c r="H9" s="123">
        <v>100171</v>
      </c>
      <c r="I9" s="123">
        <v>1592683</v>
      </c>
      <c r="J9" s="124">
        <v>1692318</v>
      </c>
      <c r="K9" s="124">
        <v>100171</v>
      </c>
      <c r="L9" s="124">
        <v>1592147</v>
      </c>
      <c r="M9" s="3">
        <f>ROUND(G9*1000*1000/D9,0)</f>
        <v>56682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100410</v>
      </c>
      <c r="D10" s="125">
        <v>6499450</v>
      </c>
      <c r="E10" s="125">
        <v>579675</v>
      </c>
      <c r="F10" s="125">
        <v>5919775</v>
      </c>
      <c r="G10" s="125">
        <v>368757</v>
      </c>
      <c r="H10" s="125">
        <v>32624</v>
      </c>
      <c r="I10" s="125">
        <v>336133</v>
      </c>
      <c r="J10" s="126">
        <v>368757</v>
      </c>
      <c r="K10" s="126">
        <v>32624</v>
      </c>
      <c r="L10" s="126">
        <v>336133</v>
      </c>
      <c r="M10" s="4">
        <f>ROUND(G10*1000*1000/D10,0)</f>
        <v>56737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390399</v>
      </c>
      <c r="D11" s="125">
        <v>19980054</v>
      </c>
      <c r="E11" s="125">
        <v>923491</v>
      </c>
      <c r="F11" s="125">
        <v>19056563</v>
      </c>
      <c r="G11" s="125">
        <v>1227389</v>
      </c>
      <c r="H11" s="125">
        <v>56268</v>
      </c>
      <c r="I11" s="125">
        <v>1171121</v>
      </c>
      <c r="J11" s="126">
        <v>1225222</v>
      </c>
      <c r="K11" s="126">
        <v>56268</v>
      </c>
      <c r="L11" s="126">
        <v>1168954</v>
      </c>
      <c r="M11" s="4">
        <f t="shared" ref="M11:M20" si="0">ROUND(G11*1000*1000/D11,0)</f>
        <v>61431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107676</v>
      </c>
      <c r="D12" s="125">
        <v>10512108</v>
      </c>
      <c r="E12" s="125">
        <v>815387</v>
      </c>
      <c r="F12" s="125">
        <v>9696721</v>
      </c>
      <c r="G12" s="125">
        <v>570832</v>
      </c>
      <c r="H12" s="125">
        <v>39973</v>
      </c>
      <c r="I12" s="125">
        <v>530859</v>
      </c>
      <c r="J12" s="126">
        <v>570393</v>
      </c>
      <c r="K12" s="126">
        <v>39973</v>
      </c>
      <c r="L12" s="126">
        <v>530420</v>
      </c>
      <c r="M12" s="4">
        <f t="shared" si="0"/>
        <v>54302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439897</v>
      </c>
      <c r="D13" s="125">
        <v>23230532</v>
      </c>
      <c r="E13" s="125">
        <v>822809</v>
      </c>
      <c r="F13" s="125">
        <v>22407723</v>
      </c>
      <c r="G13" s="125">
        <v>1397971</v>
      </c>
      <c r="H13" s="125">
        <v>47452</v>
      </c>
      <c r="I13" s="125">
        <v>1350519</v>
      </c>
      <c r="J13" s="126">
        <v>1397127</v>
      </c>
      <c r="K13" s="126">
        <v>47452</v>
      </c>
      <c r="L13" s="126">
        <v>1349675</v>
      </c>
      <c r="M13" s="4">
        <f t="shared" si="0"/>
        <v>60178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524641</v>
      </c>
      <c r="D14" s="125">
        <v>15024482</v>
      </c>
      <c r="E14" s="125">
        <v>1000033</v>
      </c>
      <c r="F14" s="125">
        <v>14024449</v>
      </c>
      <c r="G14" s="125">
        <v>595065</v>
      </c>
      <c r="H14" s="125">
        <v>33591</v>
      </c>
      <c r="I14" s="125">
        <v>561474</v>
      </c>
      <c r="J14" s="126">
        <v>594159</v>
      </c>
      <c r="K14" s="126">
        <v>33591</v>
      </c>
      <c r="L14" s="126">
        <v>560568</v>
      </c>
      <c r="M14" s="4">
        <f t="shared" si="0"/>
        <v>39606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260609</v>
      </c>
      <c r="D15" s="125">
        <v>20781839</v>
      </c>
      <c r="E15" s="125">
        <v>994437</v>
      </c>
      <c r="F15" s="125">
        <v>19787402</v>
      </c>
      <c r="G15" s="125">
        <v>1504821</v>
      </c>
      <c r="H15" s="125">
        <v>72173</v>
      </c>
      <c r="I15" s="125">
        <v>1432648</v>
      </c>
      <c r="J15" s="126">
        <v>1499206</v>
      </c>
      <c r="K15" s="126">
        <v>71658</v>
      </c>
      <c r="L15" s="126">
        <v>1427548</v>
      </c>
      <c r="M15" s="4">
        <f t="shared" si="0"/>
        <v>72410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249705</v>
      </c>
      <c r="D16" s="125">
        <v>17311114</v>
      </c>
      <c r="E16" s="125">
        <v>804320</v>
      </c>
      <c r="F16" s="125">
        <v>16506794</v>
      </c>
      <c r="G16" s="125">
        <v>1213700</v>
      </c>
      <c r="H16" s="125">
        <v>55185</v>
      </c>
      <c r="I16" s="125">
        <v>1158515</v>
      </c>
      <c r="J16" s="126">
        <v>1211991</v>
      </c>
      <c r="K16" s="126">
        <v>55185</v>
      </c>
      <c r="L16" s="126">
        <v>1156806</v>
      </c>
      <c r="M16" s="4">
        <f t="shared" si="0"/>
        <v>70111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138469</v>
      </c>
      <c r="D17" s="125">
        <v>12369395</v>
      </c>
      <c r="E17" s="125">
        <v>411423</v>
      </c>
      <c r="F17" s="125">
        <v>11957972</v>
      </c>
      <c r="G17" s="125">
        <v>581594</v>
      </c>
      <c r="H17" s="125">
        <v>19132</v>
      </c>
      <c r="I17" s="125">
        <v>562462</v>
      </c>
      <c r="J17" s="126">
        <v>581540</v>
      </c>
      <c r="K17" s="126">
        <v>19132</v>
      </c>
      <c r="L17" s="126">
        <v>562408</v>
      </c>
      <c r="M17" s="4">
        <f t="shared" si="0"/>
        <v>47019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1438129</v>
      </c>
      <c r="D18" s="125">
        <v>5008142</v>
      </c>
      <c r="E18" s="125">
        <v>209203</v>
      </c>
      <c r="F18" s="125">
        <v>4798939</v>
      </c>
      <c r="G18" s="125">
        <v>262501</v>
      </c>
      <c r="H18" s="125">
        <v>11024</v>
      </c>
      <c r="I18" s="125">
        <v>251477</v>
      </c>
      <c r="J18" s="126">
        <v>261644</v>
      </c>
      <c r="K18" s="126">
        <v>11024</v>
      </c>
      <c r="L18" s="126">
        <v>250620</v>
      </c>
      <c r="M18" s="4">
        <f t="shared" si="0"/>
        <v>52415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1542879</v>
      </c>
      <c r="D19" s="127">
        <v>36344736</v>
      </c>
      <c r="E19" s="127">
        <v>689149</v>
      </c>
      <c r="F19" s="127">
        <v>35655587</v>
      </c>
      <c r="G19" s="127">
        <v>1377990</v>
      </c>
      <c r="H19" s="127">
        <v>27415</v>
      </c>
      <c r="I19" s="127">
        <v>1350575</v>
      </c>
      <c r="J19" s="128">
        <v>1375944</v>
      </c>
      <c r="K19" s="128">
        <v>27415</v>
      </c>
      <c r="L19" s="128">
        <v>1348529</v>
      </c>
      <c r="M19" s="4">
        <f t="shared" si="0"/>
        <v>37914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108533</v>
      </c>
      <c r="D20" s="127">
        <v>5427897</v>
      </c>
      <c r="E20" s="127">
        <v>147651</v>
      </c>
      <c r="F20" s="127">
        <v>5280246</v>
      </c>
      <c r="G20" s="127">
        <v>328147</v>
      </c>
      <c r="H20" s="127">
        <v>9021</v>
      </c>
      <c r="I20" s="127">
        <v>319126</v>
      </c>
      <c r="J20" s="128">
        <v>326745</v>
      </c>
      <c r="K20" s="128">
        <v>9008</v>
      </c>
      <c r="L20" s="128">
        <v>317737</v>
      </c>
      <c r="M20" s="4">
        <f t="shared" si="0"/>
        <v>60456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251397</v>
      </c>
      <c r="D21" s="127">
        <v>13931046</v>
      </c>
      <c r="E21" s="127">
        <v>453191</v>
      </c>
      <c r="F21" s="127">
        <v>13477855</v>
      </c>
      <c r="G21" s="127">
        <v>674649</v>
      </c>
      <c r="H21" s="127">
        <v>21883</v>
      </c>
      <c r="I21" s="127">
        <v>652766</v>
      </c>
      <c r="J21" s="128">
        <v>674631</v>
      </c>
      <c r="K21" s="128">
        <v>21883</v>
      </c>
      <c r="L21" s="128">
        <v>652748</v>
      </c>
      <c r="M21" s="4">
        <f>ROUND(G21*1000*1000/D21,0)</f>
        <v>48428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176492</v>
      </c>
      <c r="D22" s="129">
        <v>15264930</v>
      </c>
      <c r="E22" s="129">
        <v>715912</v>
      </c>
      <c r="F22" s="129">
        <v>14549018</v>
      </c>
      <c r="G22" s="129">
        <v>1155886</v>
      </c>
      <c r="H22" s="129">
        <v>53238</v>
      </c>
      <c r="I22" s="129">
        <v>1102648</v>
      </c>
      <c r="J22" s="130">
        <v>1154407</v>
      </c>
      <c r="K22" s="130">
        <v>53238</v>
      </c>
      <c r="L22" s="130">
        <v>1101169</v>
      </c>
      <c r="M22" s="5">
        <f>ROUND(G22*1000*1000/D22,0)</f>
        <v>75722</v>
      </c>
    </row>
    <row r="23" spans="1:13" s="18" customFormat="1" ht="23.1" customHeight="1" x14ac:dyDescent="0.2">
      <c r="A23" s="92"/>
      <c r="B23" s="93" t="s">
        <v>134</v>
      </c>
      <c r="C23" s="6">
        <f>SUM(C9:C22)</f>
        <v>6568881</v>
      </c>
      <c r="D23" s="6">
        <f t="shared" ref="D23:L23" si="1">SUM(D9:D22)</f>
        <v>231551580</v>
      </c>
      <c r="E23" s="6">
        <f t="shared" si="1"/>
        <v>10326492</v>
      </c>
      <c r="F23" s="6">
        <f t="shared" si="1"/>
        <v>221225088</v>
      </c>
      <c r="G23" s="6">
        <f t="shared" si="1"/>
        <v>12952156</v>
      </c>
      <c r="H23" s="6">
        <f t="shared" si="1"/>
        <v>579150</v>
      </c>
      <c r="I23" s="6">
        <f t="shared" si="1"/>
        <v>12373006</v>
      </c>
      <c r="J23" s="6">
        <f t="shared" si="1"/>
        <v>12934084</v>
      </c>
      <c r="K23" s="6">
        <f t="shared" si="1"/>
        <v>578622</v>
      </c>
      <c r="L23" s="6">
        <f t="shared" si="1"/>
        <v>12355462</v>
      </c>
      <c r="M23" s="5">
        <f>ROUND(G23*1000*1000/D23,0)</f>
        <v>55936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24735</v>
      </c>
      <c r="D24" s="123">
        <v>5798872</v>
      </c>
      <c r="E24" s="123">
        <v>368929</v>
      </c>
      <c r="F24" s="123">
        <v>5429943</v>
      </c>
      <c r="G24" s="123">
        <v>399056</v>
      </c>
      <c r="H24" s="123">
        <v>25412</v>
      </c>
      <c r="I24" s="123">
        <v>373644</v>
      </c>
      <c r="J24" s="124">
        <v>398452</v>
      </c>
      <c r="K24" s="124">
        <v>25412</v>
      </c>
      <c r="L24" s="124">
        <v>373040</v>
      </c>
      <c r="M24" s="3">
        <f>ROUND(G24*1000*1000/D24,0)</f>
        <v>68816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106197</v>
      </c>
      <c r="D25" s="125">
        <v>11449174</v>
      </c>
      <c r="E25" s="125">
        <v>522984</v>
      </c>
      <c r="F25" s="125">
        <v>10926190</v>
      </c>
      <c r="G25" s="125">
        <v>738656</v>
      </c>
      <c r="H25" s="125">
        <v>33922</v>
      </c>
      <c r="I25" s="125">
        <v>704734</v>
      </c>
      <c r="J25" s="126">
        <v>737082</v>
      </c>
      <c r="K25" s="126">
        <v>33875</v>
      </c>
      <c r="L25" s="126">
        <v>703207</v>
      </c>
      <c r="M25" s="4">
        <f>ROUND(G25*1000*1000/D25,0)</f>
        <v>64516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421012</v>
      </c>
      <c r="D26" s="125">
        <v>12691799</v>
      </c>
      <c r="E26" s="125">
        <v>605348</v>
      </c>
      <c r="F26" s="125">
        <v>12086451</v>
      </c>
      <c r="G26" s="125">
        <v>756935</v>
      </c>
      <c r="H26" s="125">
        <v>34663</v>
      </c>
      <c r="I26" s="125">
        <v>722272</v>
      </c>
      <c r="J26" s="126">
        <v>756935</v>
      </c>
      <c r="K26" s="126">
        <v>34663</v>
      </c>
      <c r="L26" s="126">
        <v>722272</v>
      </c>
      <c r="M26" s="4">
        <f t="shared" ref="M26:M33" si="2">ROUND(G26*1000*1000/D26,0)</f>
        <v>59640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38104</v>
      </c>
      <c r="D27" s="125">
        <v>7541003</v>
      </c>
      <c r="E27" s="125">
        <v>250731</v>
      </c>
      <c r="F27" s="125">
        <v>7290272</v>
      </c>
      <c r="G27" s="125">
        <v>425101</v>
      </c>
      <c r="H27" s="125">
        <v>14425</v>
      </c>
      <c r="I27" s="125">
        <v>410676</v>
      </c>
      <c r="J27" s="126">
        <v>423719</v>
      </c>
      <c r="K27" s="126">
        <v>14425</v>
      </c>
      <c r="L27" s="126">
        <v>409294</v>
      </c>
      <c r="M27" s="4">
        <f t="shared" si="2"/>
        <v>56372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128871</v>
      </c>
      <c r="D28" s="125">
        <v>6765749</v>
      </c>
      <c r="E28" s="125">
        <v>372419</v>
      </c>
      <c r="F28" s="125">
        <v>6393330</v>
      </c>
      <c r="G28" s="125">
        <v>381174</v>
      </c>
      <c r="H28" s="125">
        <v>19576</v>
      </c>
      <c r="I28" s="125">
        <v>361598</v>
      </c>
      <c r="J28" s="126">
        <v>380167</v>
      </c>
      <c r="K28" s="126">
        <v>19464</v>
      </c>
      <c r="L28" s="126">
        <v>360703</v>
      </c>
      <c r="M28" s="4">
        <f t="shared" si="2"/>
        <v>56339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39780</v>
      </c>
      <c r="D29" s="125">
        <v>10477357</v>
      </c>
      <c r="E29" s="125">
        <v>848190</v>
      </c>
      <c r="F29" s="125">
        <v>9629167</v>
      </c>
      <c r="G29" s="125">
        <v>581494</v>
      </c>
      <c r="H29" s="125">
        <v>46128</v>
      </c>
      <c r="I29" s="125">
        <v>535366</v>
      </c>
      <c r="J29" s="126">
        <v>581494</v>
      </c>
      <c r="K29" s="126">
        <v>46128</v>
      </c>
      <c r="L29" s="126">
        <v>535366</v>
      </c>
      <c r="M29" s="4">
        <f t="shared" si="2"/>
        <v>55500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1640657</v>
      </c>
      <c r="D30" s="125">
        <v>5933682</v>
      </c>
      <c r="E30" s="125">
        <v>280775</v>
      </c>
      <c r="F30" s="125">
        <v>5652907</v>
      </c>
      <c r="G30" s="125">
        <v>354639</v>
      </c>
      <c r="H30" s="125">
        <v>16881</v>
      </c>
      <c r="I30" s="125">
        <v>337758</v>
      </c>
      <c r="J30" s="126">
        <v>353634</v>
      </c>
      <c r="K30" s="126">
        <v>16881</v>
      </c>
      <c r="L30" s="126">
        <v>336753</v>
      </c>
      <c r="M30" s="4">
        <f t="shared" si="2"/>
        <v>59767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36389</v>
      </c>
      <c r="D31" s="125">
        <v>2980794</v>
      </c>
      <c r="E31" s="125">
        <v>148803</v>
      </c>
      <c r="F31" s="125">
        <v>2831991</v>
      </c>
      <c r="G31" s="125">
        <v>133765</v>
      </c>
      <c r="H31" s="125">
        <v>7058</v>
      </c>
      <c r="I31" s="125">
        <v>126707</v>
      </c>
      <c r="J31" s="126">
        <v>133684</v>
      </c>
      <c r="K31" s="126">
        <v>7058</v>
      </c>
      <c r="L31" s="126">
        <v>126626</v>
      </c>
      <c r="M31" s="4">
        <f t="shared" si="2"/>
        <v>44876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153663</v>
      </c>
      <c r="D32" s="125">
        <v>3308194</v>
      </c>
      <c r="E32" s="125">
        <v>145295</v>
      </c>
      <c r="F32" s="125">
        <v>3162899</v>
      </c>
      <c r="G32" s="125">
        <v>166526</v>
      </c>
      <c r="H32" s="125">
        <v>7244</v>
      </c>
      <c r="I32" s="125">
        <v>159282</v>
      </c>
      <c r="J32" s="126">
        <v>166425</v>
      </c>
      <c r="K32" s="126">
        <v>7243</v>
      </c>
      <c r="L32" s="126">
        <v>159182</v>
      </c>
      <c r="M32" s="4">
        <f t="shared" si="2"/>
        <v>50337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574877</v>
      </c>
      <c r="D33" s="125">
        <v>21205239</v>
      </c>
      <c r="E33" s="125">
        <v>522167</v>
      </c>
      <c r="F33" s="125">
        <v>20683072</v>
      </c>
      <c r="G33" s="125">
        <v>805892</v>
      </c>
      <c r="H33" s="125">
        <v>20310</v>
      </c>
      <c r="I33" s="125">
        <v>785582</v>
      </c>
      <c r="J33" s="126">
        <v>805289</v>
      </c>
      <c r="K33" s="126">
        <v>20310</v>
      </c>
      <c r="L33" s="126">
        <v>784979</v>
      </c>
      <c r="M33" s="4">
        <f t="shared" si="2"/>
        <v>38004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54239</v>
      </c>
      <c r="D34" s="129">
        <v>10658941</v>
      </c>
      <c r="E34" s="129">
        <v>311301</v>
      </c>
      <c r="F34" s="129">
        <v>10347640</v>
      </c>
      <c r="G34" s="129">
        <v>518991</v>
      </c>
      <c r="H34" s="129">
        <v>14822</v>
      </c>
      <c r="I34" s="129">
        <v>504169</v>
      </c>
      <c r="J34" s="130">
        <v>518962</v>
      </c>
      <c r="K34" s="130">
        <v>14822</v>
      </c>
      <c r="L34" s="130">
        <v>504140</v>
      </c>
      <c r="M34" s="5">
        <f>ROUND(G34*1000*1000/D34,0)</f>
        <v>48691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3218524</v>
      </c>
      <c r="D35" s="6">
        <f t="shared" ref="D35:L35" si="3">SUM(D24:D34)</f>
        <v>98810804</v>
      </c>
      <c r="E35" s="6">
        <f t="shared" si="3"/>
        <v>4376942</v>
      </c>
      <c r="F35" s="6">
        <f t="shared" si="3"/>
        <v>94433862</v>
      </c>
      <c r="G35" s="6">
        <f t="shared" si="3"/>
        <v>5262229</v>
      </c>
      <c r="H35" s="6">
        <f t="shared" si="3"/>
        <v>240441</v>
      </c>
      <c r="I35" s="6">
        <f t="shared" si="3"/>
        <v>5021788</v>
      </c>
      <c r="J35" s="6">
        <f t="shared" si="3"/>
        <v>5255843</v>
      </c>
      <c r="K35" s="6">
        <f t="shared" si="3"/>
        <v>240281</v>
      </c>
      <c r="L35" s="6">
        <f t="shared" si="3"/>
        <v>5015562</v>
      </c>
      <c r="M35" s="7">
        <f>ROUND(G35*1000*1000/D35,0)</f>
        <v>53256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9787405</v>
      </c>
      <c r="D36" s="8">
        <f t="shared" ref="D36:L36" si="4">SUM(D23,D35)</f>
        <v>330362384</v>
      </c>
      <c r="E36" s="8">
        <f t="shared" si="4"/>
        <v>14703434</v>
      </c>
      <c r="F36" s="8">
        <f t="shared" si="4"/>
        <v>315658950</v>
      </c>
      <c r="G36" s="8">
        <f t="shared" si="4"/>
        <v>18214385</v>
      </c>
      <c r="H36" s="8">
        <f t="shared" si="4"/>
        <v>819591</v>
      </c>
      <c r="I36" s="8">
        <f t="shared" si="4"/>
        <v>17394794</v>
      </c>
      <c r="J36" s="8">
        <f t="shared" si="4"/>
        <v>18189927</v>
      </c>
      <c r="K36" s="8">
        <f t="shared" si="4"/>
        <v>818903</v>
      </c>
      <c r="L36" s="8">
        <f t="shared" si="4"/>
        <v>17371024</v>
      </c>
      <c r="M36" s="9">
        <f>ROUND(G36*1000*1000/D36,0)</f>
        <v>55135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9830894</v>
      </c>
      <c r="D38" s="100">
        <v>331538882</v>
      </c>
      <c r="E38" s="100">
        <v>14864424</v>
      </c>
      <c r="F38" s="100">
        <v>316674458</v>
      </c>
      <c r="G38" s="100">
        <v>18277891</v>
      </c>
      <c r="H38" s="100">
        <v>827992</v>
      </c>
      <c r="I38" s="100">
        <v>17449899</v>
      </c>
      <c r="J38" s="100">
        <v>18256138</v>
      </c>
      <c r="K38" s="100">
        <v>827482</v>
      </c>
      <c r="L38" s="100">
        <v>17428656</v>
      </c>
      <c r="M38" s="100">
        <v>55130</v>
      </c>
    </row>
    <row r="39" spans="1:13" s="144" customFormat="1" ht="23.1" customHeight="1" x14ac:dyDescent="0.15">
      <c r="A39" s="142"/>
      <c r="B39" s="142" t="s">
        <v>386</v>
      </c>
      <c r="C39" s="143">
        <f t="shared" ref="C39:M39" si="5">ROUND(C36/C38*100,1)</f>
        <v>99.6</v>
      </c>
      <c r="D39" s="143">
        <f t="shared" si="5"/>
        <v>99.6</v>
      </c>
      <c r="E39" s="143">
        <f t="shared" si="5"/>
        <v>98.9</v>
      </c>
      <c r="F39" s="143">
        <f t="shared" si="5"/>
        <v>99.7</v>
      </c>
      <c r="G39" s="143">
        <f t="shared" si="5"/>
        <v>99.7</v>
      </c>
      <c r="H39" s="143">
        <f t="shared" si="5"/>
        <v>99</v>
      </c>
      <c r="I39" s="143">
        <f t="shared" si="5"/>
        <v>99.7</v>
      </c>
      <c r="J39" s="143">
        <f t="shared" si="5"/>
        <v>99.6</v>
      </c>
      <c r="K39" s="143">
        <f t="shared" si="5"/>
        <v>99</v>
      </c>
      <c r="L39" s="143">
        <f t="shared" si="5"/>
        <v>99.7</v>
      </c>
      <c r="M39" s="143">
        <f t="shared" si="5"/>
        <v>100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D25" activePane="bottomRight" state="frozen"/>
      <selection activeCell="K37" sqref="K37"/>
      <selection pane="topRight" activeCell="K37" sqref="K37"/>
      <selection pane="bottomLeft" activeCell="K37" sqref="K37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C3" s="103"/>
      <c r="D3" s="101" t="s">
        <v>178</v>
      </c>
      <c r="E3" s="102" t="s">
        <v>302</v>
      </c>
      <c r="M3" s="104" t="s">
        <v>261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240</v>
      </c>
      <c r="D8" s="121" t="s">
        <v>241</v>
      </c>
      <c r="E8" s="121" t="s">
        <v>242</v>
      </c>
      <c r="F8" s="120" t="s">
        <v>243</v>
      </c>
      <c r="G8" s="121" t="s">
        <v>244</v>
      </c>
      <c r="H8" s="121" t="s">
        <v>245</v>
      </c>
      <c r="I8" s="120" t="s">
        <v>246</v>
      </c>
      <c r="J8" s="121" t="s">
        <v>247</v>
      </c>
      <c r="K8" s="121" t="s">
        <v>248</v>
      </c>
      <c r="L8" s="121" t="s">
        <v>249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0</v>
      </c>
      <c r="D9" s="123">
        <v>2450</v>
      </c>
      <c r="E9" s="123">
        <v>2450</v>
      </c>
      <c r="F9" s="123">
        <v>0</v>
      </c>
      <c r="G9" s="123">
        <v>232</v>
      </c>
      <c r="H9" s="123">
        <v>232</v>
      </c>
      <c r="I9" s="123">
        <v>0</v>
      </c>
      <c r="J9" s="124">
        <v>232</v>
      </c>
      <c r="K9" s="124">
        <v>232</v>
      </c>
      <c r="L9" s="124">
        <v>0</v>
      </c>
      <c r="M9" s="3">
        <f>ROUND(G9*1000*1000/D9,0)</f>
        <v>94694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6">
        <v>0</v>
      </c>
      <c r="K10" s="126">
        <v>0</v>
      </c>
      <c r="L10" s="126">
        <v>0</v>
      </c>
      <c r="M10" s="4" t="s">
        <v>288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6">
        <v>0</v>
      </c>
      <c r="K11" s="126">
        <v>0</v>
      </c>
      <c r="L11" s="126">
        <v>0</v>
      </c>
      <c r="M11" s="4" t="s">
        <v>288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6">
        <v>0</v>
      </c>
      <c r="K12" s="126">
        <v>0</v>
      </c>
      <c r="L12" s="126">
        <v>0</v>
      </c>
      <c r="M12" s="4" t="s">
        <v>288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6">
        <v>0</v>
      </c>
      <c r="K13" s="126">
        <v>0</v>
      </c>
      <c r="L13" s="126">
        <v>0</v>
      </c>
      <c r="M13" s="4" t="s">
        <v>288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6">
        <v>0</v>
      </c>
      <c r="K14" s="126">
        <v>0</v>
      </c>
      <c r="L14" s="126">
        <v>0</v>
      </c>
      <c r="M14" s="4" t="s">
        <v>288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0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6">
        <v>0</v>
      </c>
      <c r="K15" s="126">
        <v>0</v>
      </c>
      <c r="L15" s="126">
        <v>0</v>
      </c>
      <c r="M15" s="13" t="s">
        <v>288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186</v>
      </c>
      <c r="D16" s="125">
        <v>4692</v>
      </c>
      <c r="E16" s="125">
        <v>0</v>
      </c>
      <c r="F16" s="125">
        <v>4692</v>
      </c>
      <c r="G16" s="125">
        <v>550</v>
      </c>
      <c r="H16" s="125">
        <v>0</v>
      </c>
      <c r="I16" s="125">
        <v>550</v>
      </c>
      <c r="J16" s="126">
        <v>550</v>
      </c>
      <c r="K16" s="126">
        <v>0</v>
      </c>
      <c r="L16" s="126">
        <v>550</v>
      </c>
      <c r="M16" s="4">
        <f>ROUND(G16*1000*1000/D16,0)</f>
        <v>117221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0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6">
        <v>0</v>
      </c>
      <c r="K17" s="126">
        <v>0</v>
      </c>
      <c r="L17" s="126">
        <v>0</v>
      </c>
      <c r="M17" s="4" t="s">
        <v>288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6">
        <v>0</v>
      </c>
      <c r="K18" s="126">
        <v>0</v>
      </c>
      <c r="L18" s="126">
        <v>0</v>
      </c>
      <c r="M18" s="4" t="s">
        <v>288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0</v>
      </c>
      <c r="D19" s="127">
        <v>24396</v>
      </c>
      <c r="E19" s="127">
        <v>0</v>
      </c>
      <c r="F19" s="127">
        <v>24396</v>
      </c>
      <c r="G19" s="127">
        <v>1482</v>
      </c>
      <c r="H19" s="127">
        <v>0</v>
      </c>
      <c r="I19" s="127">
        <v>1482</v>
      </c>
      <c r="J19" s="128">
        <v>1482</v>
      </c>
      <c r="K19" s="128">
        <v>0</v>
      </c>
      <c r="L19" s="128">
        <v>1482</v>
      </c>
      <c r="M19" s="4">
        <f>ROUND(G19*1000*1000/D19,0)</f>
        <v>60748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4625</v>
      </c>
      <c r="E20" s="127">
        <v>0</v>
      </c>
      <c r="F20" s="127">
        <v>4625</v>
      </c>
      <c r="G20" s="127">
        <v>589</v>
      </c>
      <c r="H20" s="127">
        <v>0</v>
      </c>
      <c r="I20" s="127">
        <v>589</v>
      </c>
      <c r="J20" s="128">
        <v>589</v>
      </c>
      <c r="K20" s="128">
        <v>0</v>
      </c>
      <c r="L20" s="128">
        <v>589</v>
      </c>
      <c r="M20" s="4">
        <f t="shared" ref="M20" si="0">ROUND(G20*1000*1000/D20,0)</f>
        <v>127351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8">
        <v>0</v>
      </c>
      <c r="K21" s="128">
        <v>0</v>
      </c>
      <c r="L21" s="128">
        <v>0</v>
      </c>
      <c r="M21" s="4" t="s">
        <v>288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0</v>
      </c>
      <c r="D22" s="129">
        <v>5267</v>
      </c>
      <c r="E22" s="129">
        <v>478</v>
      </c>
      <c r="F22" s="129">
        <v>4789</v>
      </c>
      <c r="G22" s="129">
        <v>716</v>
      </c>
      <c r="H22" s="129">
        <v>71</v>
      </c>
      <c r="I22" s="129">
        <v>645</v>
      </c>
      <c r="J22" s="130">
        <v>716</v>
      </c>
      <c r="K22" s="130">
        <v>71</v>
      </c>
      <c r="L22" s="130">
        <v>645</v>
      </c>
      <c r="M22" s="5">
        <f>ROUND(G22*1000*1000/D22,0)</f>
        <v>135941</v>
      </c>
    </row>
    <row r="23" spans="1:13" s="18" customFormat="1" ht="23.1" customHeight="1" x14ac:dyDescent="0.2">
      <c r="A23" s="92"/>
      <c r="B23" s="93" t="s">
        <v>134</v>
      </c>
      <c r="C23" s="6">
        <f>SUM(C9:C22)</f>
        <v>186</v>
      </c>
      <c r="D23" s="6">
        <f t="shared" ref="D23:L23" si="1">SUM(D9:D22)</f>
        <v>41430</v>
      </c>
      <c r="E23" s="6">
        <f t="shared" si="1"/>
        <v>2928</v>
      </c>
      <c r="F23" s="6">
        <f t="shared" si="1"/>
        <v>38502</v>
      </c>
      <c r="G23" s="6">
        <f t="shared" si="1"/>
        <v>3569</v>
      </c>
      <c r="H23" s="6">
        <f t="shared" si="1"/>
        <v>303</v>
      </c>
      <c r="I23" s="6">
        <f t="shared" si="1"/>
        <v>3266</v>
      </c>
      <c r="J23" s="6">
        <f t="shared" si="1"/>
        <v>3569</v>
      </c>
      <c r="K23" s="6">
        <f t="shared" si="1"/>
        <v>303</v>
      </c>
      <c r="L23" s="6">
        <f t="shared" si="1"/>
        <v>3266</v>
      </c>
      <c r="M23" s="5">
        <f>ROUND(G23*1000*1000/D23,0)</f>
        <v>86145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4">
        <v>0</v>
      </c>
      <c r="K24" s="124">
        <v>0</v>
      </c>
      <c r="L24" s="124">
        <v>0</v>
      </c>
      <c r="M24" s="3" t="s">
        <v>288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288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6">
        <v>0</v>
      </c>
      <c r="K26" s="126">
        <v>0</v>
      </c>
      <c r="L26" s="126">
        <v>0</v>
      </c>
      <c r="M26" s="4" t="s">
        <v>288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0</v>
      </c>
      <c r="D27" s="125">
        <v>8346</v>
      </c>
      <c r="E27" s="125">
        <v>0</v>
      </c>
      <c r="F27" s="125">
        <v>8346</v>
      </c>
      <c r="G27" s="125">
        <v>732</v>
      </c>
      <c r="H27" s="125">
        <v>0</v>
      </c>
      <c r="I27" s="125">
        <v>732</v>
      </c>
      <c r="J27" s="126">
        <v>732</v>
      </c>
      <c r="K27" s="126">
        <v>0</v>
      </c>
      <c r="L27" s="126">
        <v>732</v>
      </c>
      <c r="M27" s="4">
        <f t="shared" ref="M27:M30" si="2">ROUND(G27*1000*1000/D27,0)</f>
        <v>87707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6">
        <v>0</v>
      </c>
      <c r="K28" s="126">
        <v>0</v>
      </c>
      <c r="L28" s="126">
        <v>0</v>
      </c>
      <c r="M28" s="4" t="s">
        <v>288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6">
        <v>0</v>
      </c>
      <c r="K29" s="126">
        <v>0</v>
      </c>
      <c r="L29" s="126">
        <v>0</v>
      </c>
      <c r="M29" s="4" t="s">
        <v>288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0</v>
      </c>
      <c r="D30" s="125">
        <v>2785</v>
      </c>
      <c r="E30" s="125">
        <v>0</v>
      </c>
      <c r="F30" s="125">
        <v>2785</v>
      </c>
      <c r="G30" s="125">
        <v>258</v>
      </c>
      <c r="H30" s="125">
        <v>0</v>
      </c>
      <c r="I30" s="125">
        <v>258</v>
      </c>
      <c r="J30" s="126">
        <v>258</v>
      </c>
      <c r="K30" s="126">
        <v>0</v>
      </c>
      <c r="L30" s="126">
        <v>258</v>
      </c>
      <c r="M30" s="4">
        <f t="shared" si="2"/>
        <v>92639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6">
        <v>0</v>
      </c>
      <c r="K31" s="126">
        <v>0</v>
      </c>
      <c r="L31" s="126">
        <v>0</v>
      </c>
      <c r="M31" s="4" t="s">
        <v>288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6">
        <v>0</v>
      </c>
      <c r="K32" s="126">
        <v>0</v>
      </c>
      <c r="L32" s="126">
        <v>0</v>
      </c>
      <c r="M32" s="4" t="s">
        <v>288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0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6">
        <v>0</v>
      </c>
      <c r="K33" s="126">
        <v>0</v>
      </c>
      <c r="L33" s="126">
        <v>0</v>
      </c>
      <c r="M33" s="4" t="s">
        <v>288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30">
        <v>0</v>
      </c>
      <c r="K34" s="130">
        <v>0</v>
      </c>
      <c r="L34" s="130">
        <v>0</v>
      </c>
      <c r="M34" s="5" t="s">
        <v>288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0</v>
      </c>
      <c r="D35" s="6">
        <f t="shared" ref="D35:L35" si="3">SUM(D24:D34)</f>
        <v>11131</v>
      </c>
      <c r="E35" s="6">
        <f t="shared" si="3"/>
        <v>0</v>
      </c>
      <c r="F35" s="6">
        <f t="shared" si="3"/>
        <v>11131</v>
      </c>
      <c r="G35" s="6">
        <f t="shared" si="3"/>
        <v>990</v>
      </c>
      <c r="H35" s="6">
        <f t="shared" si="3"/>
        <v>0</v>
      </c>
      <c r="I35" s="6">
        <f t="shared" si="3"/>
        <v>990</v>
      </c>
      <c r="J35" s="6">
        <f t="shared" si="3"/>
        <v>990</v>
      </c>
      <c r="K35" s="6">
        <f t="shared" si="3"/>
        <v>0</v>
      </c>
      <c r="L35" s="6">
        <f t="shared" si="3"/>
        <v>990</v>
      </c>
      <c r="M35" s="7">
        <f>ROUND(G35*1000*1000/D35,0)</f>
        <v>88941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186</v>
      </c>
      <c r="D36" s="8">
        <f t="shared" ref="D36:L36" si="4">SUM(D23,D35)</f>
        <v>52561</v>
      </c>
      <c r="E36" s="8">
        <f t="shared" si="4"/>
        <v>2928</v>
      </c>
      <c r="F36" s="8">
        <f t="shared" si="4"/>
        <v>49633</v>
      </c>
      <c r="G36" s="8">
        <f t="shared" si="4"/>
        <v>4559</v>
      </c>
      <c r="H36" s="8">
        <f t="shared" si="4"/>
        <v>303</v>
      </c>
      <c r="I36" s="8">
        <f t="shared" si="4"/>
        <v>4256</v>
      </c>
      <c r="J36" s="8">
        <f t="shared" si="4"/>
        <v>4559</v>
      </c>
      <c r="K36" s="8">
        <f t="shared" si="4"/>
        <v>303</v>
      </c>
      <c r="L36" s="8">
        <f t="shared" si="4"/>
        <v>4256</v>
      </c>
      <c r="M36" s="9">
        <f>ROUND(G36*1000*1000/D36,0)</f>
        <v>86737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0</v>
      </c>
      <c r="D38" s="100">
        <v>49129</v>
      </c>
      <c r="E38" s="100">
        <v>2949</v>
      </c>
      <c r="F38" s="100">
        <v>46180</v>
      </c>
      <c r="G38" s="100">
        <v>4040</v>
      </c>
      <c r="H38" s="100">
        <v>284</v>
      </c>
      <c r="I38" s="100">
        <v>3756</v>
      </c>
      <c r="J38" s="100">
        <v>4040</v>
      </c>
      <c r="K38" s="100">
        <v>284</v>
      </c>
      <c r="L38" s="100">
        <v>3756</v>
      </c>
      <c r="M38" s="100">
        <v>82232</v>
      </c>
    </row>
    <row r="39" spans="1:13" s="145" customFormat="1" ht="23.1" customHeight="1" x14ac:dyDescent="0.15">
      <c r="A39" s="97"/>
      <c r="B39" s="97" t="s">
        <v>386</v>
      </c>
      <c r="C39" s="131" t="e">
        <f t="shared" ref="C39:M39" si="5">ROUND(C36/C38*100,1)</f>
        <v>#DIV/0!</v>
      </c>
      <c r="D39" s="131">
        <f t="shared" si="5"/>
        <v>107</v>
      </c>
      <c r="E39" s="131">
        <f t="shared" si="5"/>
        <v>99.3</v>
      </c>
      <c r="F39" s="131">
        <f t="shared" si="5"/>
        <v>107.5</v>
      </c>
      <c r="G39" s="131">
        <f t="shared" si="5"/>
        <v>112.8</v>
      </c>
      <c r="H39" s="131">
        <f t="shared" si="5"/>
        <v>106.7</v>
      </c>
      <c r="I39" s="131">
        <f t="shared" si="5"/>
        <v>113.3</v>
      </c>
      <c r="J39" s="131">
        <f t="shared" si="5"/>
        <v>112.8</v>
      </c>
      <c r="K39" s="131">
        <f t="shared" si="5"/>
        <v>106.7</v>
      </c>
      <c r="L39" s="131">
        <f t="shared" si="5"/>
        <v>113.3</v>
      </c>
      <c r="M39" s="131">
        <f t="shared" si="5"/>
        <v>105.5</v>
      </c>
    </row>
  </sheetData>
  <sheetProtection selectLockedCells="1" selectUnlockedCells="1"/>
  <phoneticPr fontId="20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26" activePane="bottomRight" state="frozen"/>
      <selection activeCell="C3" sqref="C3"/>
      <selection pane="topRight" activeCell="C3" sqref="C3"/>
      <selection pane="bottomLeft" activeCell="C3" sqref="C3"/>
      <selection pane="bottomRight" activeCell="M37" sqref="M37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112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229</v>
      </c>
      <c r="D8" s="121" t="s">
        <v>230</v>
      </c>
      <c r="E8" s="121" t="s">
        <v>231</v>
      </c>
      <c r="F8" s="120" t="s">
        <v>232</v>
      </c>
      <c r="G8" s="121" t="s">
        <v>233</v>
      </c>
      <c r="H8" s="121" t="s">
        <v>234</v>
      </c>
      <c r="I8" s="120" t="s">
        <v>235</v>
      </c>
      <c r="J8" s="121" t="s">
        <v>236</v>
      </c>
      <c r="K8" s="121" t="s">
        <v>237</v>
      </c>
      <c r="L8" s="121" t="s">
        <v>238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23">
        <v>169777</v>
      </c>
      <c r="D9" s="123">
        <v>2774349</v>
      </c>
      <c r="E9" s="123">
        <v>4991</v>
      </c>
      <c r="F9" s="123">
        <v>2769358</v>
      </c>
      <c r="G9" s="123">
        <v>74291568</v>
      </c>
      <c r="H9" s="123">
        <v>90521</v>
      </c>
      <c r="I9" s="123">
        <v>74201047</v>
      </c>
      <c r="J9" s="124">
        <v>17900443</v>
      </c>
      <c r="K9" s="124">
        <v>6904</v>
      </c>
      <c r="L9" s="124">
        <v>17893539</v>
      </c>
      <c r="M9" s="3">
        <f>ROUND(G9*1000/D9,0)</f>
        <v>26778</v>
      </c>
    </row>
    <row r="10" spans="1:13" s="18" customFormat="1" ht="23.1" customHeight="1" x14ac:dyDescent="0.2">
      <c r="A10" s="71">
        <v>2</v>
      </c>
      <c r="B10" s="72" t="s">
        <v>157</v>
      </c>
      <c r="C10" s="125">
        <v>6403</v>
      </c>
      <c r="D10" s="125">
        <v>1076132</v>
      </c>
      <c r="E10" s="125">
        <v>1063</v>
      </c>
      <c r="F10" s="125">
        <v>1075069</v>
      </c>
      <c r="G10" s="125">
        <v>13250522</v>
      </c>
      <c r="H10" s="125">
        <v>9812</v>
      </c>
      <c r="I10" s="125">
        <v>13240710</v>
      </c>
      <c r="J10" s="126">
        <v>4875901</v>
      </c>
      <c r="K10" s="126">
        <v>3650</v>
      </c>
      <c r="L10" s="126">
        <v>4872251</v>
      </c>
      <c r="M10" s="4">
        <f>ROUND(G10*1000/D10,0)</f>
        <v>12313</v>
      </c>
    </row>
    <row r="11" spans="1:13" s="18" customFormat="1" ht="23.1" customHeight="1" x14ac:dyDescent="0.2">
      <c r="A11" s="71">
        <v>3</v>
      </c>
      <c r="B11" s="72" t="s">
        <v>158</v>
      </c>
      <c r="C11" s="125">
        <v>33171</v>
      </c>
      <c r="D11" s="125">
        <v>1816966</v>
      </c>
      <c r="E11" s="125">
        <v>10795</v>
      </c>
      <c r="F11" s="125">
        <v>1806171</v>
      </c>
      <c r="G11" s="125">
        <v>9618552</v>
      </c>
      <c r="H11" s="125">
        <v>25034</v>
      </c>
      <c r="I11" s="125">
        <v>9593518</v>
      </c>
      <c r="J11" s="126">
        <v>3348965</v>
      </c>
      <c r="K11" s="126">
        <v>7973</v>
      </c>
      <c r="L11" s="126">
        <v>3340992</v>
      </c>
      <c r="M11" s="4">
        <f t="shared" ref="M11:M18" si="0">ROUND(G11*1000/D11,0)</f>
        <v>5294</v>
      </c>
    </row>
    <row r="12" spans="1:13" s="18" customFormat="1" ht="23.1" customHeight="1" x14ac:dyDescent="0.2">
      <c r="A12" s="71">
        <v>4</v>
      </c>
      <c r="B12" s="72" t="s">
        <v>159</v>
      </c>
      <c r="C12" s="125">
        <v>21873</v>
      </c>
      <c r="D12" s="125">
        <v>1841283</v>
      </c>
      <c r="E12" s="125">
        <v>5026</v>
      </c>
      <c r="F12" s="125">
        <v>1836257</v>
      </c>
      <c r="G12" s="125">
        <v>22418180</v>
      </c>
      <c r="H12" s="125">
        <v>18857</v>
      </c>
      <c r="I12" s="125">
        <v>22399323</v>
      </c>
      <c r="J12" s="126">
        <v>7668262</v>
      </c>
      <c r="K12" s="126">
        <v>4081</v>
      </c>
      <c r="L12" s="126">
        <v>7664181</v>
      </c>
      <c r="M12" s="4">
        <f t="shared" si="0"/>
        <v>12175</v>
      </c>
    </row>
    <row r="13" spans="1:13" s="18" customFormat="1" ht="23.1" customHeight="1" x14ac:dyDescent="0.2">
      <c r="A13" s="71">
        <v>5</v>
      </c>
      <c r="B13" s="72" t="s">
        <v>160</v>
      </c>
      <c r="C13" s="125">
        <v>4899</v>
      </c>
      <c r="D13" s="125">
        <v>1728874</v>
      </c>
      <c r="E13" s="125">
        <v>328</v>
      </c>
      <c r="F13" s="125">
        <v>1728546</v>
      </c>
      <c r="G13" s="125">
        <v>23051730</v>
      </c>
      <c r="H13" s="125">
        <v>1846</v>
      </c>
      <c r="I13" s="125">
        <v>23049884</v>
      </c>
      <c r="J13" s="126">
        <v>7852445</v>
      </c>
      <c r="K13" s="126">
        <v>879</v>
      </c>
      <c r="L13" s="126">
        <v>7851566</v>
      </c>
      <c r="M13" s="4">
        <f t="shared" si="0"/>
        <v>13333</v>
      </c>
    </row>
    <row r="14" spans="1:13" s="18" customFormat="1" ht="23.1" customHeight="1" x14ac:dyDescent="0.2">
      <c r="A14" s="71">
        <v>6</v>
      </c>
      <c r="B14" s="72" t="s">
        <v>161</v>
      </c>
      <c r="C14" s="125">
        <v>0</v>
      </c>
      <c r="D14" s="125">
        <v>12395</v>
      </c>
      <c r="E14" s="125">
        <v>1003</v>
      </c>
      <c r="F14" s="125">
        <v>11392</v>
      </c>
      <c r="G14" s="125">
        <v>68638</v>
      </c>
      <c r="H14" s="125">
        <v>53</v>
      </c>
      <c r="I14" s="125">
        <v>68585</v>
      </c>
      <c r="J14" s="126">
        <v>48063</v>
      </c>
      <c r="K14" s="126">
        <v>53</v>
      </c>
      <c r="L14" s="126">
        <v>48010</v>
      </c>
      <c r="M14" s="4">
        <f t="shared" si="0"/>
        <v>5538</v>
      </c>
    </row>
    <row r="15" spans="1:13" s="18" customFormat="1" ht="23.1" customHeight="1" x14ac:dyDescent="0.2">
      <c r="A15" s="71">
        <v>7</v>
      </c>
      <c r="B15" s="72" t="s">
        <v>162</v>
      </c>
      <c r="C15" s="125">
        <v>30219</v>
      </c>
      <c r="D15" s="125">
        <v>2528457</v>
      </c>
      <c r="E15" s="125">
        <v>2816</v>
      </c>
      <c r="F15" s="125">
        <v>2525641</v>
      </c>
      <c r="G15" s="125">
        <v>37959889</v>
      </c>
      <c r="H15" s="125">
        <v>42902</v>
      </c>
      <c r="I15" s="125">
        <v>37916987</v>
      </c>
      <c r="J15" s="126">
        <v>12114892</v>
      </c>
      <c r="K15" s="126">
        <v>1721</v>
      </c>
      <c r="L15" s="126">
        <v>12113171</v>
      </c>
      <c r="M15" s="4">
        <f t="shared" si="0"/>
        <v>15013</v>
      </c>
    </row>
    <row r="16" spans="1:13" s="18" customFormat="1" ht="23.1" customHeight="1" x14ac:dyDescent="0.2">
      <c r="A16" s="71">
        <v>8</v>
      </c>
      <c r="B16" s="72" t="s">
        <v>163</v>
      </c>
      <c r="C16" s="125">
        <v>4283</v>
      </c>
      <c r="D16" s="125">
        <v>845659</v>
      </c>
      <c r="E16" s="125">
        <v>540</v>
      </c>
      <c r="F16" s="125">
        <v>845119</v>
      </c>
      <c r="G16" s="125">
        <v>8140074</v>
      </c>
      <c r="H16" s="125">
        <v>2895</v>
      </c>
      <c r="I16" s="125">
        <v>8137179</v>
      </c>
      <c r="J16" s="126">
        <v>2993643</v>
      </c>
      <c r="K16" s="126">
        <v>965</v>
      </c>
      <c r="L16" s="126">
        <v>2992678</v>
      </c>
      <c r="M16" s="4">
        <f t="shared" si="0"/>
        <v>9626</v>
      </c>
    </row>
    <row r="17" spans="1:13" s="18" customFormat="1" ht="23.1" customHeight="1" x14ac:dyDescent="0.2">
      <c r="A17" s="71">
        <v>9</v>
      </c>
      <c r="B17" s="72" t="s">
        <v>164</v>
      </c>
      <c r="C17" s="125">
        <v>0</v>
      </c>
      <c r="D17" s="125">
        <v>48514</v>
      </c>
      <c r="E17" s="125">
        <v>0</v>
      </c>
      <c r="F17" s="125">
        <v>48514</v>
      </c>
      <c r="G17" s="125">
        <v>126041</v>
      </c>
      <c r="H17" s="125">
        <v>0</v>
      </c>
      <c r="I17" s="125">
        <v>126041</v>
      </c>
      <c r="J17" s="126">
        <v>87861</v>
      </c>
      <c r="K17" s="126">
        <v>0</v>
      </c>
      <c r="L17" s="126">
        <v>87861</v>
      </c>
      <c r="M17" s="4">
        <f t="shared" si="0"/>
        <v>2598</v>
      </c>
    </row>
    <row r="18" spans="1:13" s="18" customFormat="1" ht="23.1" customHeight="1" x14ac:dyDescent="0.2">
      <c r="A18" s="71">
        <v>10</v>
      </c>
      <c r="B18" s="72" t="s">
        <v>165</v>
      </c>
      <c r="C18" s="125">
        <v>0</v>
      </c>
      <c r="D18" s="125">
        <v>21456</v>
      </c>
      <c r="E18" s="125">
        <v>0</v>
      </c>
      <c r="F18" s="125">
        <v>21456</v>
      </c>
      <c r="G18" s="125">
        <v>84615</v>
      </c>
      <c r="H18" s="125">
        <v>0</v>
      </c>
      <c r="I18" s="125">
        <v>84615</v>
      </c>
      <c r="J18" s="126">
        <v>59145</v>
      </c>
      <c r="K18" s="126">
        <v>0</v>
      </c>
      <c r="L18" s="126">
        <v>59145</v>
      </c>
      <c r="M18" s="4">
        <f t="shared" si="0"/>
        <v>3944</v>
      </c>
    </row>
    <row r="19" spans="1:13" s="18" customFormat="1" ht="23.1" customHeight="1" x14ac:dyDescent="0.2">
      <c r="A19" s="78">
        <v>11</v>
      </c>
      <c r="B19" s="79" t="s">
        <v>104</v>
      </c>
      <c r="C19" s="127">
        <v>0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8">
        <v>0</v>
      </c>
      <c r="K19" s="128">
        <v>0</v>
      </c>
      <c r="L19" s="128">
        <v>0</v>
      </c>
      <c r="M19" s="4" t="s">
        <v>277</v>
      </c>
    </row>
    <row r="20" spans="1:13" s="18" customFormat="1" ht="23.1" customHeight="1" x14ac:dyDescent="0.2">
      <c r="A20" s="78">
        <v>12</v>
      </c>
      <c r="B20" s="79" t="s">
        <v>103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8">
        <v>0</v>
      </c>
      <c r="K20" s="128">
        <v>0</v>
      </c>
      <c r="L20" s="128">
        <v>0</v>
      </c>
      <c r="M20" s="4" t="s">
        <v>275</v>
      </c>
    </row>
    <row r="21" spans="1:13" s="18" customFormat="1" ht="23.1" customHeight="1" x14ac:dyDescent="0.2">
      <c r="A21" s="78">
        <v>13</v>
      </c>
      <c r="B21" s="79" t="s">
        <v>105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8">
        <v>0</v>
      </c>
      <c r="K21" s="128">
        <v>0</v>
      </c>
      <c r="L21" s="128">
        <v>0</v>
      </c>
      <c r="M21" s="4" t="s">
        <v>275</v>
      </c>
    </row>
    <row r="22" spans="1:13" s="18" customFormat="1" ht="23.1" customHeight="1" x14ac:dyDescent="0.2">
      <c r="A22" s="85">
        <v>14</v>
      </c>
      <c r="B22" s="86" t="s">
        <v>106</v>
      </c>
      <c r="C22" s="129">
        <v>18164</v>
      </c>
      <c r="D22" s="129">
        <v>611034</v>
      </c>
      <c r="E22" s="129">
        <v>0</v>
      </c>
      <c r="F22" s="129">
        <v>611034</v>
      </c>
      <c r="G22" s="129">
        <v>13098655</v>
      </c>
      <c r="H22" s="129">
        <v>0</v>
      </c>
      <c r="I22" s="129">
        <v>13098655</v>
      </c>
      <c r="J22" s="130">
        <v>3948250</v>
      </c>
      <c r="K22" s="130">
        <v>0</v>
      </c>
      <c r="L22" s="130">
        <v>3948250</v>
      </c>
      <c r="M22" s="5">
        <f>ROUND(G22*1000/D22,0)</f>
        <v>21437</v>
      </c>
    </row>
    <row r="23" spans="1:13" s="18" customFormat="1" ht="23.1" customHeight="1" x14ac:dyDescent="0.2">
      <c r="A23" s="92"/>
      <c r="B23" s="93" t="s">
        <v>134</v>
      </c>
      <c r="C23" s="6">
        <f>SUM(C9:C22)</f>
        <v>288789</v>
      </c>
      <c r="D23" s="6">
        <f t="shared" ref="D23:L23" si="1">SUM(D9:D22)</f>
        <v>13305119</v>
      </c>
      <c r="E23" s="6">
        <f t="shared" si="1"/>
        <v>26562</v>
      </c>
      <c r="F23" s="6">
        <f t="shared" si="1"/>
        <v>13278557</v>
      </c>
      <c r="G23" s="6">
        <f t="shared" si="1"/>
        <v>202108464</v>
      </c>
      <c r="H23" s="6">
        <f t="shared" si="1"/>
        <v>191920</v>
      </c>
      <c r="I23" s="6">
        <f t="shared" si="1"/>
        <v>201916544</v>
      </c>
      <c r="J23" s="6">
        <f t="shared" si="1"/>
        <v>60897870</v>
      </c>
      <c r="K23" s="6">
        <f t="shared" si="1"/>
        <v>26226</v>
      </c>
      <c r="L23" s="6">
        <f t="shared" si="1"/>
        <v>60871644</v>
      </c>
      <c r="M23" s="5">
        <f>ROUND(G23*1000/D23,0)</f>
        <v>15190</v>
      </c>
    </row>
    <row r="24" spans="1:13" s="18" customFormat="1" ht="23.1" customHeight="1" x14ac:dyDescent="0.2">
      <c r="A24" s="64">
        <v>15</v>
      </c>
      <c r="B24" s="65" t="s">
        <v>135</v>
      </c>
      <c r="C24" s="123">
        <v>687</v>
      </c>
      <c r="D24" s="123">
        <v>208168</v>
      </c>
      <c r="E24" s="123">
        <v>165</v>
      </c>
      <c r="F24" s="123">
        <v>208003</v>
      </c>
      <c r="G24" s="123">
        <v>3758809</v>
      </c>
      <c r="H24" s="123">
        <v>340</v>
      </c>
      <c r="I24" s="123">
        <v>3758469</v>
      </c>
      <c r="J24" s="124">
        <v>1342851</v>
      </c>
      <c r="K24" s="124">
        <v>238</v>
      </c>
      <c r="L24" s="124">
        <v>1342613</v>
      </c>
      <c r="M24" s="3">
        <f>ROUND(G24*1000/D24,0)</f>
        <v>18057</v>
      </c>
    </row>
    <row r="25" spans="1:13" s="18" customFormat="1" ht="23.1" customHeight="1" x14ac:dyDescent="0.2">
      <c r="A25" s="71">
        <v>16</v>
      </c>
      <c r="B25" s="72" t="s">
        <v>136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6">
        <v>0</v>
      </c>
      <c r="K25" s="126">
        <v>0</v>
      </c>
      <c r="L25" s="126">
        <v>0</v>
      </c>
      <c r="M25" s="4" t="s">
        <v>275</v>
      </c>
    </row>
    <row r="26" spans="1:13" s="18" customFormat="1" ht="23.1" customHeight="1" x14ac:dyDescent="0.2">
      <c r="A26" s="71">
        <v>17</v>
      </c>
      <c r="B26" s="72" t="s">
        <v>137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6">
        <v>0</v>
      </c>
      <c r="K26" s="126">
        <v>0</v>
      </c>
      <c r="L26" s="126">
        <v>0</v>
      </c>
      <c r="M26" s="4" t="s">
        <v>275</v>
      </c>
    </row>
    <row r="27" spans="1:13" s="18" customFormat="1" ht="23.1" customHeight="1" x14ac:dyDescent="0.2">
      <c r="A27" s="71">
        <v>18</v>
      </c>
      <c r="B27" s="72" t="s">
        <v>138</v>
      </c>
      <c r="C27" s="125">
        <v>0</v>
      </c>
      <c r="D27" s="125">
        <v>26707</v>
      </c>
      <c r="E27" s="125">
        <v>2430</v>
      </c>
      <c r="F27" s="125">
        <v>24277</v>
      </c>
      <c r="G27" s="125">
        <v>8503</v>
      </c>
      <c r="H27" s="125">
        <v>758</v>
      </c>
      <c r="I27" s="125">
        <v>7745</v>
      </c>
      <c r="J27" s="126">
        <v>6679</v>
      </c>
      <c r="K27" s="126">
        <v>497</v>
      </c>
      <c r="L27" s="126">
        <v>6182</v>
      </c>
      <c r="M27" s="4">
        <f t="shared" ref="M27:M33" si="2">ROUND(G27*1000/D27,0)</f>
        <v>318</v>
      </c>
    </row>
    <row r="28" spans="1:13" s="18" customFormat="1" ht="23.1" customHeight="1" x14ac:dyDescent="0.2">
      <c r="A28" s="71">
        <v>19</v>
      </c>
      <c r="B28" s="72" t="s">
        <v>139</v>
      </c>
      <c r="C28" s="125">
        <v>44516</v>
      </c>
      <c r="D28" s="125">
        <v>49638</v>
      </c>
      <c r="E28" s="125">
        <v>0</v>
      </c>
      <c r="F28" s="125">
        <v>49638</v>
      </c>
      <c r="G28" s="125">
        <v>381683</v>
      </c>
      <c r="H28" s="125">
        <v>0</v>
      </c>
      <c r="I28" s="125">
        <v>381683</v>
      </c>
      <c r="J28" s="126">
        <v>127228</v>
      </c>
      <c r="K28" s="126">
        <v>0</v>
      </c>
      <c r="L28" s="126">
        <v>127228</v>
      </c>
      <c r="M28" s="4">
        <f t="shared" si="2"/>
        <v>7689</v>
      </c>
    </row>
    <row r="29" spans="1:13" s="18" customFormat="1" ht="23.1" customHeight="1" x14ac:dyDescent="0.2">
      <c r="A29" s="71">
        <v>20</v>
      </c>
      <c r="B29" s="72" t="s">
        <v>140</v>
      </c>
      <c r="C29" s="125">
        <v>1801</v>
      </c>
      <c r="D29" s="125">
        <v>347947</v>
      </c>
      <c r="E29" s="125">
        <v>9647</v>
      </c>
      <c r="F29" s="125">
        <v>338300</v>
      </c>
      <c r="G29" s="125">
        <v>4469705</v>
      </c>
      <c r="H29" s="125">
        <v>98312</v>
      </c>
      <c r="I29" s="125">
        <v>4371393</v>
      </c>
      <c r="J29" s="126">
        <v>1349914</v>
      </c>
      <c r="K29" s="126">
        <v>809</v>
      </c>
      <c r="L29" s="126">
        <v>1349105</v>
      </c>
      <c r="M29" s="4">
        <f t="shared" si="2"/>
        <v>12846</v>
      </c>
    </row>
    <row r="30" spans="1:13" s="18" customFormat="1" ht="23.1" customHeight="1" x14ac:dyDescent="0.2">
      <c r="A30" s="71">
        <v>21</v>
      </c>
      <c r="B30" s="72" t="s">
        <v>141</v>
      </c>
      <c r="C30" s="125">
        <v>1418</v>
      </c>
      <c r="D30" s="125">
        <v>386903</v>
      </c>
      <c r="E30" s="125">
        <v>4</v>
      </c>
      <c r="F30" s="125">
        <v>386899</v>
      </c>
      <c r="G30" s="125">
        <v>6106329</v>
      </c>
      <c r="H30" s="125">
        <v>80</v>
      </c>
      <c r="I30" s="125">
        <v>6106249</v>
      </c>
      <c r="J30" s="126">
        <v>1953931</v>
      </c>
      <c r="K30" s="126">
        <v>24</v>
      </c>
      <c r="L30" s="126">
        <v>1953907</v>
      </c>
      <c r="M30" s="4">
        <f t="shared" si="2"/>
        <v>15783</v>
      </c>
    </row>
    <row r="31" spans="1:13" s="18" customFormat="1" ht="23.1" customHeight="1" x14ac:dyDescent="0.2">
      <c r="A31" s="71">
        <v>22</v>
      </c>
      <c r="B31" s="72" t="s">
        <v>142</v>
      </c>
      <c r="C31" s="125">
        <v>0</v>
      </c>
      <c r="D31" s="125">
        <v>3751</v>
      </c>
      <c r="E31" s="125">
        <v>0</v>
      </c>
      <c r="F31" s="125">
        <v>3751</v>
      </c>
      <c r="G31" s="125">
        <v>15055</v>
      </c>
      <c r="H31" s="125">
        <v>0</v>
      </c>
      <c r="I31" s="125">
        <v>15055</v>
      </c>
      <c r="J31" s="126">
        <v>10538</v>
      </c>
      <c r="K31" s="126">
        <v>0</v>
      </c>
      <c r="L31" s="126">
        <v>10538</v>
      </c>
      <c r="M31" s="4">
        <f t="shared" si="2"/>
        <v>4014</v>
      </c>
    </row>
    <row r="32" spans="1:13" s="18" customFormat="1" ht="23.1" customHeight="1" x14ac:dyDescent="0.2">
      <c r="A32" s="71">
        <v>23</v>
      </c>
      <c r="B32" s="72" t="s">
        <v>143</v>
      </c>
      <c r="C32" s="125">
        <v>0</v>
      </c>
      <c r="D32" s="125">
        <v>322041</v>
      </c>
      <c r="E32" s="125">
        <v>234</v>
      </c>
      <c r="F32" s="125">
        <v>321807</v>
      </c>
      <c r="G32" s="125">
        <v>2378013</v>
      </c>
      <c r="H32" s="125">
        <v>1747</v>
      </c>
      <c r="I32" s="125">
        <v>2376266</v>
      </c>
      <c r="J32" s="126">
        <v>782660</v>
      </c>
      <c r="K32" s="126">
        <v>582</v>
      </c>
      <c r="L32" s="126">
        <v>782078</v>
      </c>
      <c r="M32" s="4">
        <f t="shared" si="2"/>
        <v>7384</v>
      </c>
    </row>
    <row r="33" spans="1:13" s="18" customFormat="1" ht="23.1" customHeight="1" x14ac:dyDescent="0.2">
      <c r="A33" s="71">
        <v>24</v>
      </c>
      <c r="B33" s="72" t="s">
        <v>107</v>
      </c>
      <c r="C33" s="125">
        <v>0</v>
      </c>
      <c r="D33" s="125">
        <v>630</v>
      </c>
      <c r="E33" s="125">
        <v>0</v>
      </c>
      <c r="F33" s="125">
        <v>630</v>
      </c>
      <c r="G33" s="125">
        <v>474</v>
      </c>
      <c r="H33" s="125">
        <v>0</v>
      </c>
      <c r="I33" s="125">
        <v>474</v>
      </c>
      <c r="J33" s="126">
        <v>332</v>
      </c>
      <c r="K33" s="126">
        <v>0</v>
      </c>
      <c r="L33" s="126">
        <v>332</v>
      </c>
      <c r="M33" s="4">
        <f t="shared" si="2"/>
        <v>752</v>
      </c>
    </row>
    <row r="34" spans="1:13" s="18" customFormat="1" ht="23.1" customHeight="1" x14ac:dyDescent="0.2">
      <c r="A34" s="85">
        <v>25</v>
      </c>
      <c r="B34" s="86" t="s">
        <v>108</v>
      </c>
      <c r="C34" s="129">
        <v>0</v>
      </c>
      <c r="D34" s="129">
        <v>17860</v>
      </c>
      <c r="E34" s="129">
        <v>0</v>
      </c>
      <c r="F34" s="129">
        <v>17860</v>
      </c>
      <c r="G34" s="129">
        <v>29278</v>
      </c>
      <c r="H34" s="129">
        <v>0</v>
      </c>
      <c r="I34" s="129">
        <v>29278</v>
      </c>
      <c r="J34" s="130">
        <v>21084</v>
      </c>
      <c r="K34" s="130">
        <v>0</v>
      </c>
      <c r="L34" s="130">
        <v>21084</v>
      </c>
      <c r="M34" s="5">
        <f>ROUND(G34*1000/D34,0)</f>
        <v>1639</v>
      </c>
    </row>
    <row r="35" spans="1:13" s="18" customFormat="1" ht="23.1" customHeight="1" x14ac:dyDescent="0.2">
      <c r="A35" s="94"/>
      <c r="B35" s="93" t="s">
        <v>144</v>
      </c>
      <c r="C35" s="6">
        <f>SUM(C24:C34)</f>
        <v>48422</v>
      </c>
      <c r="D35" s="6">
        <f t="shared" ref="D35:L35" si="3">SUM(D24:D34)</f>
        <v>1363645</v>
      </c>
      <c r="E35" s="6">
        <f t="shared" si="3"/>
        <v>12480</v>
      </c>
      <c r="F35" s="6">
        <f t="shared" si="3"/>
        <v>1351165</v>
      </c>
      <c r="G35" s="6">
        <f t="shared" si="3"/>
        <v>17147849</v>
      </c>
      <c r="H35" s="6">
        <f t="shared" si="3"/>
        <v>101237</v>
      </c>
      <c r="I35" s="6">
        <f t="shared" si="3"/>
        <v>17046612</v>
      </c>
      <c r="J35" s="6">
        <f t="shared" si="3"/>
        <v>5595217</v>
      </c>
      <c r="K35" s="6">
        <f t="shared" si="3"/>
        <v>2150</v>
      </c>
      <c r="L35" s="6">
        <f t="shared" si="3"/>
        <v>5593067</v>
      </c>
      <c r="M35" s="7">
        <f>ROUND(G35*1000/D35,0)</f>
        <v>12575</v>
      </c>
    </row>
    <row r="36" spans="1:13" s="18" customFormat="1" ht="23.1" customHeight="1" thickBot="1" x14ac:dyDescent="0.25">
      <c r="A36" s="141"/>
      <c r="B36" s="96" t="s">
        <v>145</v>
      </c>
      <c r="C36" s="8">
        <f>SUM(C23,C35)</f>
        <v>337211</v>
      </c>
      <c r="D36" s="8">
        <f t="shared" ref="D36:L36" si="4">SUM(D23,D35)</f>
        <v>14668764</v>
      </c>
      <c r="E36" s="8">
        <f t="shared" si="4"/>
        <v>39042</v>
      </c>
      <c r="F36" s="8">
        <f t="shared" si="4"/>
        <v>14629722</v>
      </c>
      <c r="G36" s="8">
        <f t="shared" si="4"/>
        <v>219256313</v>
      </c>
      <c r="H36" s="8">
        <f t="shared" si="4"/>
        <v>293157</v>
      </c>
      <c r="I36" s="8">
        <f t="shared" si="4"/>
        <v>218963156</v>
      </c>
      <c r="J36" s="8">
        <f t="shared" si="4"/>
        <v>66493087</v>
      </c>
      <c r="K36" s="8">
        <f t="shared" si="4"/>
        <v>28376</v>
      </c>
      <c r="L36" s="8">
        <f t="shared" si="4"/>
        <v>66464711</v>
      </c>
      <c r="M36" s="9">
        <f>ROUND(G36*1000/D36,0)</f>
        <v>14947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C38" s="100">
        <v>297333</v>
      </c>
      <c r="D38" s="100">
        <v>15247163</v>
      </c>
      <c r="E38" s="100">
        <v>39616</v>
      </c>
      <c r="F38" s="100">
        <v>15207547</v>
      </c>
      <c r="G38" s="100">
        <v>228834368</v>
      </c>
      <c r="H38" s="100">
        <v>310390</v>
      </c>
      <c r="I38" s="100">
        <v>228523978</v>
      </c>
      <c r="J38" s="100">
        <v>67608000</v>
      </c>
      <c r="K38" s="100">
        <v>29010</v>
      </c>
      <c r="L38" s="100">
        <v>67578990</v>
      </c>
      <c r="M38" s="100">
        <v>15008</v>
      </c>
    </row>
    <row r="39" spans="1:13" s="145" customFormat="1" ht="23.1" customHeight="1" x14ac:dyDescent="0.15">
      <c r="A39" s="97"/>
      <c r="B39" s="97" t="s">
        <v>386</v>
      </c>
      <c r="C39" s="131">
        <f t="shared" ref="C39:M39" si="5">ROUND(C36/C38*100,1)</f>
        <v>113.4</v>
      </c>
      <c r="D39" s="131">
        <f t="shared" si="5"/>
        <v>96.2</v>
      </c>
      <c r="E39" s="131">
        <f t="shared" si="5"/>
        <v>98.6</v>
      </c>
      <c r="F39" s="131">
        <f t="shared" si="5"/>
        <v>96.2</v>
      </c>
      <c r="G39" s="131">
        <f t="shared" si="5"/>
        <v>95.8</v>
      </c>
      <c r="H39" s="131">
        <f t="shared" si="5"/>
        <v>94.4</v>
      </c>
      <c r="I39" s="131">
        <f t="shared" si="5"/>
        <v>95.8</v>
      </c>
      <c r="J39" s="131">
        <f t="shared" si="5"/>
        <v>98.4</v>
      </c>
      <c r="K39" s="131">
        <f t="shared" si="5"/>
        <v>97.8</v>
      </c>
      <c r="L39" s="131">
        <f t="shared" si="5"/>
        <v>98.4</v>
      </c>
      <c r="M39" s="131">
        <f t="shared" si="5"/>
        <v>99.6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25" activePane="bottomRight" state="frozen"/>
      <selection activeCell="C3" sqref="C3"/>
      <selection pane="topRight" activeCell="C3" sqref="C3"/>
      <selection pane="bottomLeft" activeCell="C3" sqref="C3"/>
      <selection pane="bottomRight" activeCell="M36" sqref="M36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381</v>
      </c>
    </row>
    <row r="3" spans="1:13" ht="23.1" customHeight="1" thickBot="1" x14ac:dyDescent="0.2">
      <c r="A3" s="23"/>
      <c r="B3" s="23"/>
      <c r="D3" s="101" t="s">
        <v>178</v>
      </c>
      <c r="E3" s="102" t="s">
        <v>239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218</v>
      </c>
      <c r="D8" s="121" t="s">
        <v>219</v>
      </c>
      <c r="E8" s="121" t="s">
        <v>220</v>
      </c>
      <c r="F8" s="120" t="s">
        <v>221</v>
      </c>
      <c r="G8" s="121" t="s">
        <v>222</v>
      </c>
      <c r="H8" s="121" t="s">
        <v>223</v>
      </c>
      <c r="I8" s="120" t="s">
        <v>224</v>
      </c>
      <c r="J8" s="121" t="s">
        <v>225</v>
      </c>
      <c r="K8" s="121" t="s">
        <v>226</v>
      </c>
      <c r="L8" s="121" t="s">
        <v>227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46"/>
      <c r="D9" s="123">
        <v>34121755</v>
      </c>
      <c r="E9" s="123">
        <v>86490</v>
      </c>
      <c r="F9" s="123">
        <v>34035265</v>
      </c>
      <c r="G9" s="123">
        <v>1195283614</v>
      </c>
      <c r="H9" s="123">
        <v>1078491</v>
      </c>
      <c r="I9" s="123">
        <v>1194205123</v>
      </c>
      <c r="J9" s="124">
        <v>199123657</v>
      </c>
      <c r="K9" s="124">
        <v>179727</v>
      </c>
      <c r="L9" s="124">
        <v>198943930</v>
      </c>
      <c r="M9" s="3">
        <f>ROUND(G9*1000/D9,0)</f>
        <v>35030</v>
      </c>
    </row>
    <row r="10" spans="1:13" s="18" customFormat="1" ht="23.1" customHeight="1" x14ac:dyDescent="0.2">
      <c r="A10" s="71">
        <v>2</v>
      </c>
      <c r="B10" s="72" t="s">
        <v>157</v>
      </c>
      <c r="C10" s="147"/>
      <c r="D10" s="125">
        <v>11357083</v>
      </c>
      <c r="E10" s="125">
        <v>165093</v>
      </c>
      <c r="F10" s="125">
        <v>11191990</v>
      </c>
      <c r="G10" s="125">
        <v>196986055</v>
      </c>
      <c r="H10" s="125">
        <v>1801833</v>
      </c>
      <c r="I10" s="125">
        <v>195184222</v>
      </c>
      <c r="J10" s="126">
        <v>32824444</v>
      </c>
      <c r="K10" s="126">
        <v>300290</v>
      </c>
      <c r="L10" s="126">
        <v>32524154</v>
      </c>
      <c r="M10" s="4">
        <f>ROUND(G10*1000/D10,0)</f>
        <v>17345</v>
      </c>
    </row>
    <row r="11" spans="1:13" s="18" customFormat="1" ht="23.1" customHeight="1" x14ac:dyDescent="0.2">
      <c r="A11" s="71">
        <v>3</v>
      </c>
      <c r="B11" s="72" t="s">
        <v>158</v>
      </c>
      <c r="C11" s="147"/>
      <c r="D11" s="125">
        <v>11982661</v>
      </c>
      <c r="E11" s="125">
        <v>229039</v>
      </c>
      <c r="F11" s="125">
        <v>11753622</v>
      </c>
      <c r="G11" s="125">
        <v>165127614</v>
      </c>
      <c r="H11" s="125">
        <v>2040007</v>
      </c>
      <c r="I11" s="125">
        <v>163087607</v>
      </c>
      <c r="J11" s="126">
        <v>27482571</v>
      </c>
      <c r="K11" s="126">
        <v>338566</v>
      </c>
      <c r="L11" s="126">
        <v>27144005</v>
      </c>
      <c r="M11" s="4">
        <f t="shared" ref="M11:M21" si="0">ROUND(G11*1000/D11,0)</f>
        <v>13781</v>
      </c>
    </row>
    <row r="12" spans="1:13" s="18" customFormat="1" ht="23.1" customHeight="1" x14ac:dyDescent="0.2">
      <c r="A12" s="71">
        <v>4</v>
      </c>
      <c r="B12" s="72" t="s">
        <v>159</v>
      </c>
      <c r="C12" s="147"/>
      <c r="D12" s="125">
        <v>9268281</v>
      </c>
      <c r="E12" s="125">
        <v>224518</v>
      </c>
      <c r="F12" s="125">
        <v>9043763</v>
      </c>
      <c r="G12" s="125">
        <v>144951428</v>
      </c>
      <c r="H12" s="125">
        <v>1472752</v>
      </c>
      <c r="I12" s="125">
        <v>143478676</v>
      </c>
      <c r="J12" s="126">
        <v>24156307</v>
      </c>
      <c r="K12" s="126">
        <v>245445</v>
      </c>
      <c r="L12" s="126">
        <v>23910862</v>
      </c>
      <c r="M12" s="4">
        <f t="shared" si="0"/>
        <v>15640</v>
      </c>
    </row>
    <row r="13" spans="1:13" s="18" customFormat="1" ht="23.1" customHeight="1" x14ac:dyDescent="0.2">
      <c r="A13" s="71">
        <v>5</v>
      </c>
      <c r="B13" s="72" t="s">
        <v>160</v>
      </c>
      <c r="C13" s="147"/>
      <c r="D13" s="125">
        <v>7005401</v>
      </c>
      <c r="E13" s="125">
        <v>122995</v>
      </c>
      <c r="F13" s="125">
        <v>6882406</v>
      </c>
      <c r="G13" s="125">
        <v>111371017</v>
      </c>
      <c r="H13" s="125">
        <v>912555</v>
      </c>
      <c r="I13" s="125">
        <v>110458462</v>
      </c>
      <c r="J13" s="126">
        <v>18558941</v>
      </c>
      <c r="K13" s="126">
        <v>151114</v>
      </c>
      <c r="L13" s="126">
        <v>18407827</v>
      </c>
      <c r="M13" s="4">
        <f t="shared" si="0"/>
        <v>15898</v>
      </c>
    </row>
    <row r="14" spans="1:13" s="18" customFormat="1" ht="23.1" customHeight="1" x14ac:dyDescent="0.2">
      <c r="A14" s="71">
        <v>6</v>
      </c>
      <c r="B14" s="72" t="s">
        <v>161</v>
      </c>
      <c r="C14" s="147"/>
      <c r="D14" s="125">
        <v>6776209</v>
      </c>
      <c r="E14" s="125">
        <v>437014</v>
      </c>
      <c r="F14" s="125">
        <v>6339195</v>
      </c>
      <c r="G14" s="125">
        <v>70211845</v>
      </c>
      <c r="H14" s="125">
        <v>2876738</v>
      </c>
      <c r="I14" s="125">
        <v>67335107</v>
      </c>
      <c r="J14" s="126">
        <v>11701958</v>
      </c>
      <c r="K14" s="126">
        <v>479455</v>
      </c>
      <c r="L14" s="126">
        <v>11222503</v>
      </c>
      <c r="M14" s="4">
        <f t="shared" si="0"/>
        <v>10362</v>
      </c>
    </row>
    <row r="15" spans="1:13" s="18" customFormat="1" ht="23.1" customHeight="1" x14ac:dyDescent="0.2">
      <c r="A15" s="71">
        <v>7</v>
      </c>
      <c r="B15" s="72" t="s">
        <v>162</v>
      </c>
      <c r="C15" s="147"/>
      <c r="D15" s="125">
        <v>11270777</v>
      </c>
      <c r="E15" s="125">
        <v>53272</v>
      </c>
      <c r="F15" s="125">
        <v>11217505</v>
      </c>
      <c r="G15" s="125">
        <v>271314404</v>
      </c>
      <c r="H15" s="125">
        <v>671833</v>
      </c>
      <c r="I15" s="125">
        <v>270642571</v>
      </c>
      <c r="J15" s="126">
        <v>45168185</v>
      </c>
      <c r="K15" s="126">
        <v>111972</v>
      </c>
      <c r="L15" s="126">
        <v>45056213</v>
      </c>
      <c r="M15" s="4">
        <f t="shared" si="0"/>
        <v>24072</v>
      </c>
    </row>
    <row r="16" spans="1:13" s="18" customFormat="1" ht="23.1" customHeight="1" x14ac:dyDescent="0.2">
      <c r="A16" s="71">
        <v>8</v>
      </c>
      <c r="B16" s="72" t="s">
        <v>163</v>
      </c>
      <c r="C16" s="147"/>
      <c r="D16" s="125">
        <v>5563902</v>
      </c>
      <c r="E16" s="125">
        <v>34356</v>
      </c>
      <c r="F16" s="125">
        <v>5529546</v>
      </c>
      <c r="G16" s="125">
        <v>85700259</v>
      </c>
      <c r="H16" s="125">
        <v>291047</v>
      </c>
      <c r="I16" s="125">
        <v>85409212</v>
      </c>
      <c r="J16" s="126">
        <v>14275609</v>
      </c>
      <c r="K16" s="126">
        <v>48484</v>
      </c>
      <c r="L16" s="126">
        <v>14227125</v>
      </c>
      <c r="M16" s="4">
        <f t="shared" si="0"/>
        <v>15403</v>
      </c>
    </row>
    <row r="17" spans="1:13" s="18" customFormat="1" ht="23.1" customHeight="1" x14ac:dyDescent="0.2">
      <c r="A17" s="71">
        <v>9</v>
      </c>
      <c r="B17" s="72" t="s">
        <v>164</v>
      </c>
      <c r="C17" s="147"/>
      <c r="D17" s="125">
        <v>5388553</v>
      </c>
      <c r="E17" s="125">
        <v>144979</v>
      </c>
      <c r="F17" s="125">
        <v>5243574</v>
      </c>
      <c r="G17" s="125">
        <v>54282664</v>
      </c>
      <c r="H17" s="125">
        <v>824302</v>
      </c>
      <c r="I17" s="125">
        <v>53458362</v>
      </c>
      <c r="J17" s="126">
        <v>9044582</v>
      </c>
      <c r="K17" s="126">
        <v>137382</v>
      </c>
      <c r="L17" s="126">
        <v>8907200</v>
      </c>
      <c r="M17" s="4">
        <f t="shared" si="0"/>
        <v>10074</v>
      </c>
    </row>
    <row r="18" spans="1:13" s="18" customFormat="1" ht="23.1" customHeight="1" x14ac:dyDescent="0.2">
      <c r="A18" s="71">
        <v>10</v>
      </c>
      <c r="B18" s="72" t="s">
        <v>165</v>
      </c>
      <c r="C18" s="147"/>
      <c r="D18" s="125">
        <v>2560737</v>
      </c>
      <c r="E18" s="125">
        <v>88251</v>
      </c>
      <c r="F18" s="125">
        <v>2472486</v>
      </c>
      <c r="G18" s="125">
        <v>26198060</v>
      </c>
      <c r="H18" s="125">
        <v>546455</v>
      </c>
      <c r="I18" s="125">
        <v>25651605</v>
      </c>
      <c r="J18" s="126">
        <v>4366331</v>
      </c>
      <c r="K18" s="126">
        <v>91076</v>
      </c>
      <c r="L18" s="126">
        <v>4275255</v>
      </c>
      <c r="M18" s="4">
        <f t="shared" si="0"/>
        <v>10231</v>
      </c>
    </row>
    <row r="19" spans="1:13" s="18" customFormat="1" ht="23.1" customHeight="1" x14ac:dyDescent="0.2">
      <c r="A19" s="78">
        <v>11</v>
      </c>
      <c r="B19" s="79" t="s">
        <v>104</v>
      </c>
      <c r="C19" s="148"/>
      <c r="D19" s="127">
        <v>9152383</v>
      </c>
      <c r="E19" s="127">
        <v>231275</v>
      </c>
      <c r="F19" s="127">
        <v>8921108</v>
      </c>
      <c r="G19" s="127">
        <v>113454999</v>
      </c>
      <c r="H19" s="127">
        <v>1449582</v>
      </c>
      <c r="I19" s="127">
        <v>112005417</v>
      </c>
      <c r="J19" s="128">
        <v>18903843</v>
      </c>
      <c r="K19" s="128">
        <v>241596</v>
      </c>
      <c r="L19" s="128">
        <v>18662247</v>
      </c>
      <c r="M19" s="4">
        <f t="shared" si="0"/>
        <v>12396</v>
      </c>
    </row>
    <row r="20" spans="1:13" s="18" customFormat="1" ht="23.1" customHeight="1" x14ac:dyDescent="0.2">
      <c r="A20" s="78">
        <v>12</v>
      </c>
      <c r="B20" s="79" t="s">
        <v>103</v>
      </c>
      <c r="C20" s="148"/>
      <c r="D20" s="127">
        <v>3104924</v>
      </c>
      <c r="E20" s="127">
        <v>32622</v>
      </c>
      <c r="F20" s="127">
        <v>3072302</v>
      </c>
      <c r="G20" s="127">
        <v>40342466</v>
      </c>
      <c r="H20" s="127">
        <v>266256</v>
      </c>
      <c r="I20" s="127">
        <v>40076210</v>
      </c>
      <c r="J20" s="128">
        <v>6721285</v>
      </c>
      <c r="K20" s="128">
        <v>44338</v>
      </c>
      <c r="L20" s="128">
        <v>6676947</v>
      </c>
      <c r="M20" s="4">
        <f t="shared" si="0"/>
        <v>12993</v>
      </c>
    </row>
    <row r="21" spans="1:13" s="18" customFormat="1" ht="23.1" customHeight="1" x14ac:dyDescent="0.2">
      <c r="A21" s="78">
        <v>13</v>
      </c>
      <c r="B21" s="79" t="s">
        <v>105</v>
      </c>
      <c r="C21" s="148"/>
      <c r="D21" s="127">
        <v>2155549</v>
      </c>
      <c r="E21" s="127">
        <v>119571</v>
      </c>
      <c r="F21" s="127">
        <v>2035978</v>
      </c>
      <c r="G21" s="127">
        <v>14354716</v>
      </c>
      <c r="H21" s="127">
        <v>605138</v>
      </c>
      <c r="I21" s="127">
        <v>13749578</v>
      </c>
      <c r="J21" s="128">
        <v>2390927</v>
      </c>
      <c r="K21" s="128">
        <v>100856</v>
      </c>
      <c r="L21" s="128">
        <v>2290071</v>
      </c>
      <c r="M21" s="4">
        <f t="shared" si="0"/>
        <v>6659</v>
      </c>
    </row>
    <row r="22" spans="1:13" s="18" customFormat="1" ht="23.1" customHeight="1" x14ac:dyDescent="0.2">
      <c r="A22" s="85">
        <v>14</v>
      </c>
      <c r="B22" s="86" t="s">
        <v>106</v>
      </c>
      <c r="C22" s="149"/>
      <c r="D22" s="129">
        <v>4116170</v>
      </c>
      <c r="E22" s="129">
        <v>16717</v>
      </c>
      <c r="F22" s="129">
        <v>4099453</v>
      </c>
      <c r="G22" s="129">
        <v>114055256</v>
      </c>
      <c r="H22" s="129">
        <v>162981</v>
      </c>
      <c r="I22" s="129">
        <v>113892275</v>
      </c>
      <c r="J22" s="130">
        <v>19008795</v>
      </c>
      <c r="K22" s="130">
        <v>27164</v>
      </c>
      <c r="L22" s="130">
        <v>18981631</v>
      </c>
      <c r="M22" s="5">
        <f t="shared" ref="M22:M28" si="1">ROUND(G22*1000/D22,0)</f>
        <v>27709</v>
      </c>
    </row>
    <row r="23" spans="1:13" s="18" customFormat="1" ht="23.1" customHeight="1" x14ac:dyDescent="0.2">
      <c r="A23" s="92"/>
      <c r="B23" s="93" t="s">
        <v>134</v>
      </c>
      <c r="C23" s="150"/>
      <c r="D23" s="6">
        <f>SUM(D9:D22)</f>
        <v>123824385</v>
      </c>
      <c r="E23" s="6">
        <f t="shared" ref="E23:L23" si="2">SUM(E9:E22)</f>
        <v>1986192</v>
      </c>
      <c r="F23" s="6">
        <f t="shared" si="2"/>
        <v>121838193</v>
      </c>
      <c r="G23" s="6">
        <f t="shared" si="2"/>
        <v>2603634397</v>
      </c>
      <c r="H23" s="6">
        <f t="shared" si="2"/>
        <v>14999970</v>
      </c>
      <c r="I23" s="6">
        <f t="shared" si="2"/>
        <v>2588634427</v>
      </c>
      <c r="J23" s="6">
        <f t="shared" si="2"/>
        <v>433727435</v>
      </c>
      <c r="K23" s="6">
        <f t="shared" si="2"/>
        <v>2497465</v>
      </c>
      <c r="L23" s="6">
        <f t="shared" si="2"/>
        <v>431229970</v>
      </c>
      <c r="M23" s="5">
        <f t="shared" si="1"/>
        <v>21027</v>
      </c>
    </row>
    <row r="24" spans="1:13" s="18" customFormat="1" ht="23.1" customHeight="1" x14ac:dyDescent="0.2">
      <c r="A24" s="64">
        <v>15</v>
      </c>
      <c r="B24" s="65" t="s">
        <v>135</v>
      </c>
      <c r="C24" s="146"/>
      <c r="D24" s="123">
        <v>2134913</v>
      </c>
      <c r="E24" s="123">
        <v>8109</v>
      </c>
      <c r="F24" s="123">
        <v>2126804</v>
      </c>
      <c r="G24" s="123">
        <v>38450190</v>
      </c>
      <c r="H24" s="123">
        <v>79724</v>
      </c>
      <c r="I24" s="123">
        <v>38370466</v>
      </c>
      <c r="J24" s="124">
        <v>6407931</v>
      </c>
      <c r="K24" s="124">
        <v>13288</v>
      </c>
      <c r="L24" s="124">
        <v>6394643</v>
      </c>
      <c r="M24" s="3">
        <f t="shared" si="1"/>
        <v>18010</v>
      </c>
    </row>
    <row r="25" spans="1:13" s="18" customFormat="1" ht="23.1" customHeight="1" x14ac:dyDescent="0.2">
      <c r="A25" s="71">
        <v>16</v>
      </c>
      <c r="B25" s="72" t="s">
        <v>136</v>
      </c>
      <c r="C25" s="147"/>
      <c r="D25" s="125">
        <v>1691853</v>
      </c>
      <c r="E25" s="125">
        <v>45531</v>
      </c>
      <c r="F25" s="125">
        <v>1646322</v>
      </c>
      <c r="G25" s="125">
        <v>15651380</v>
      </c>
      <c r="H25" s="125">
        <v>353369</v>
      </c>
      <c r="I25" s="125">
        <v>15298011</v>
      </c>
      <c r="J25" s="126">
        <v>2608558</v>
      </c>
      <c r="K25" s="126">
        <v>58896</v>
      </c>
      <c r="L25" s="126">
        <v>2549662</v>
      </c>
      <c r="M25" s="4">
        <f t="shared" si="1"/>
        <v>9251</v>
      </c>
    </row>
    <row r="26" spans="1:13" s="18" customFormat="1" ht="23.1" customHeight="1" x14ac:dyDescent="0.2">
      <c r="A26" s="71">
        <v>17</v>
      </c>
      <c r="B26" s="72" t="s">
        <v>137</v>
      </c>
      <c r="C26" s="147"/>
      <c r="D26" s="125">
        <v>1079353</v>
      </c>
      <c r="E26" s="125">
        <v>61978</v>
      </c>
      <c r="F26" s="125">
        <v>1017375</v>
      </c>
      <c r="G26" s="125">
        <v>6189097</v>
      </c>
      <c r="H26" s="125">
        <v>322380</v>
      </c>
      <c r="I26" s="125">
        <v>5866717</v>
      </c>
      <c r="J26" s="126">
        <v>1031515</v>
      </c>
      <c r="K26" s="126">
        <v>53731</v>
      </c>
      <c r="L26" s="126">
        <v>977784</v>
      </c>
      <c r="M26" s="4">
        <f t="shared" si="1"/>
        <v>5734</v>
      </c>
    </row>
    <row r="27" spans="1:13" s="18" customFormat="1" ht="23.1" customHeight="1" x14ac:dyDescent="0.2">
      <c r="A27" s="71">
        <v>18</v>
      </c>
      <c r="B27" s="72" t="s">
        <v>138</v>
      </c>
      <c r="C27" s="147"/>
      <c r="D27" s="125">
        <v>939234</v>
      </c>
      <c r="E27" s="125">
        <v>16367</v>
      </c>
      <c r="F27" s="125">
        <v>922867</v>
      </c>
      <c r="G27" s="125">
        <v>8155891</v>
      </c>
      <c r="H27" s="125">
        <v>104941</v>
      </c>
      <c r="I27" s="125">
        <v>8050950</v>
      </c>
      <c r="J27" s="126">
        <v>1358384</v>
      </c>
      <c r="K27" s="126">
        <v>17489</v>
      </c>
      <c r="L27" s="126">
        <v>1340895</v>
      </c>
      <c r="M27" s="4">
        <f t="shared" si="1"/>
        <v>8684</v>
      </c>
    </row>
    <row r="28" spans="1:13" s="18" customFormat="1" ht="23.1" customHeight="1" x14ac:dyDescent="0.2">
      <c r="A28" s="71">
        <v>19</v>
      </c>
      <c r="B28" s="72" t="s">
        <v>139</v>
      </c>
      <c r="C28" s="147"/>
      <c r="D28" s="125">
        <v>1092769</v>
      </c>
      <c r="E28" s="125">
        <v>18474</v>
      </c>
      <c r="F28" s="125">
        <v>1074295</v>
      </c>
      <c r="G28" s="125">
        <v>10243103</v>
      </c>
      <c r="H28" s="125">
        <v>144222</v>
      </c>
      <c r="I28" s="125">
        <v>10098881</v>
      </c>
      <c r="J28" s="126">
        <v>1703381</v>
      </c>
      <c r="K28" s="126">
        <v>24038</v>
      </c>
      <c r="L28" s="126">
        <v>1679343</v>
      </c>
      <c r="M28" s="4">
        <f t="shared" si="1"/>
        <v>9374</v>
      </c>
    </row>
    <row r="29" spans="1:13" s="18" customFormat="1" ht="23.1" customHeight="1" x14ac:dyDescent="0.2">
      <c r="A29" s="71">
        <v>20</v>
      </c>
      <c r="B29" s="72" t="s">
        <v>140</v>
      </c>
      <c r="C29" s="147"/>
      <c r="D29" s="125">
        <v>2898107</v>
      </c>
      <c r="E29" s="125">
        <v>15886</v>
      </c>
      <c r="F29" s="125">
        <v>2882221</v>
      </c>
      <c r="G29" s="125">
        <v>53452932</v>
      </c>
      <c r="H29" s="125">
        <v>144506</v>
      </c>
      <c r="I29" s="125">
        <v>53308426</v>
      </c>
      <c r="J29" s="126">
        <v>8908808</v>
      </c>
      <c r="K29" s="126">
        <v>24083</v>
      </c>
      <c r="L29" s="126">
        <v>8884725</v>
      </c>
      <c r="M29" s="4">
        <f t="shared" ref="M29:M36" si="3">ROUND(G29*1000/D29,0)</f>
        <v>18444</v>
      </c>
    </row>
    <row r="30" spans="1:13" s="18" customFormat="1" ht="23.1" customHeight="1" x14ac:dyDescent="0.2">
      <c r="A30" s="71">
        <v>21</v>
      </c>
      <c r="B30" s="72" t="s">
        <v>141</v>
      </c>
      <c r="C30" s="147"/>
      <c r="D30" s="125">
        <v>1873362</v>
      </c>
      <c r="E30" s="125">
        <v>8537</v>
      </c>
      <c r="F30" s="125">
        <v>1864825</v>
      </c>
      <c r="G30" s="125">
        <v>40015167</v>
      </c>
      <c r="H30" s="125">
        <v>120174</v>
      </c>
      <c r="I30" s="125">
        <v>39894993</v>
      </c>
      <c r="J30" s="126">
        <v>6669156</v>
      </c>
      <c r="K30" s="126">
        <v>20029</v>
      </c>
      <c r="L30" s="126">
        <v>6649127</v>
      </c>
      <c r="M30" s="4">
        <f t="shared" si="3"/>
        <v>21360</v>
      </c>
    </row>
    <row r="31" spans="1:13" s="18" customFormat="1" ht="23.1" customHeight="1" x14ac:dyDescent="0.2">
      <c r="A31" s="71">
        <v>22</v>
      </c>
      <c r="B31" s="72" t="s">
        <v>142</v>
      </c>
      <c r="C31" s="147"/>
      <c r="D31" s="125">
        <v>806936</v>
      </c>
      <c r="E31" s="125">
        <v>44289</v>
      </c>
      <c r="F31" s="125">
        <v>762647</v>
      </c>
      <c r="G31" s="125">
        <v>4459586</v>
      </c>
      <c r="H31" s="125">
        <v>248805</v>
      </c>
      <c r="I31" s="125">
        <v>4210781</v>
      </c>
      <c r="J31" s="126">
        <v>742599</v>
      </c>
      <c r="K31" s="126">
        <v>41051</v>
      </c>
      <c r="L31" s="126">
        <v>701548</v>
      </c>
      <c r="M31" s="4">
        <f t="shared" si="3"/>
        <v>5527</v>
      </c>
    </row>
    <row r="32" spans="1:13" s="18" customFormat="1" ht="23.1" customHeight="1" x14ac:dyDescent="0.2">
      <c r="A32" s="71">
        <v>23</v>
      </c>
      <c r="B32" s="72" t="s">
        <v>143</v>
      </c>
      <c r="C32" s="147"/>
      <c r="D32" s="125">
        <v>2164894</v>
      </c>
      <c r="E32" s="125">
        <v>6537</v>
      </c>
      <c r="F32" s="125">
        <v>2158357</v>
      </c>
      <c r="G32" s="125">
        <v>42022076</v>
      </c>
      <c r="H32" s="125">
        <v>59212</v>
      </c>
      <c r="I32" s="125">
        <v>41962864</v>
      </c>
      <c r="J32" s="126">
        <v>7001265</v>
      </c>
      <c r="K32" s="126">
        <v>9868</v>
      </c>
      <c r="L32" s="126">
        <v>6991397</v>
      </c>
      <c r="M32" s="4">
        <f t="shared" si="3"/>
        <v>19411</v>
      </c>
    </row>
    <row r="33" spans="1:13" s="18" customFormat="1" ht="23.1" customHeight="1" x14ac:dyDescent="0.2">
      <c r="A33" s="71">
        <v>24</v>
      </c>
      <c r="B33" s="72" t="s">
        <v>107</v>
      </c>
      <c r="C33" s="147"/>
      <c r="D33" s="125">
        <v>3147121</v>
      </c>
      <c r="E33" s="125">
        <v>339438</v>
      </c>
      <c r="F33" s="125">
        <v>2807683</v>
      </c>
      <c r="G33" s="125">
        <v>16123976</v>
      </c>
      <c r="H33" s="125">
        <v>1417548</v>
      </c>
      <c r="I33" s="125">
        <v>14706428</v>
      </c>
      <c r="J33" s="126">
        <v>2678652</v>
      </c>
      <c r="K33" s="126">
        <v>235130</v>
      </c>
      <c r="L33" s="126">
        <v>2443522</v>
      </c>
      <c r="M33" s="4">
        <f t="shared" si="3"/>
        <v>5123</v>
      </c>
    </row>
    <row r="34" spans="1:13" s="18" customFormat="1" ht="23.1" customHeight="1" x14ac:dyDescent="0.2">
      <c r="A34" s="85">
        <v>25</v>
      </c>
      <c r="B34" s="86" t="s">
        <v>108</v>
      </c>
      <c r="C34" s="148"/>
      <c r="D34" s="129">
        <v>1244919</v>
      </c>
      <c r="E34" s="129">
        <v>81407</v>
      </c>
      <c r="F34" s="129">
        <v>1163512</v>
      </c>
      <c r="G34" s="129">
        <v>6297331</v>
      </c>
      <c r="H34" s="129">
        <v>270004</v>
      </c>
      <c r="I34" s="129">
        <v>6027327</v>
      </c>
      <c r="J34" s="130">
        <v>1049548</v>
      </c>
      <c r="K34" s="130">
        <v>45000</v>
      </c>
      <c r="L34" s="130">
        <v>1004548</v>
      </c>
      <c r="M34" s="5">
        <f>ROUND(G34*1000/D34,0)</f>
        <v>5058</v>
      </c>
    </row>
    <row r="35" spans="1:13" s="18" customFormat="1" ht="23.1" customHeight="1" x14ac:dyDescent="0.2">
      <c r="A35" s="94"/>
      <c r="B35" s="93" t="s">
        <v>144</v>
      </c>
      <c r="C35" s="151"/>
      <c r="D35" s="6">
        <f>SUM(D24:D34)</f>
        <v>19073461</v>
      </c>
      <c r="E35" s="6">
        <f t="shared" ref="E35:L35" si="4">SUM(E24:E34)</f>
        <v>646553</v>
      </c>
      <c r="F35" s="6">
        <f t="shared" si="4"/>
        <v>18426908</v>
      </c>
      <c r="G35" s="6">
        <f t="shared" si="4"/>
        <v>241060729</v>
      </c>
      <c r="H35" s="6">
        <f t="shared" si="4"/>
        <v>3264885</v>
      </c>
      <c r="I35" s="6">
        <f t="shared" si="4"/>
        <v>237795844</v>
      </c>
      <c r="J35" s="6">
        <f t="shared" si="4"/>
        <v>40159797</v>
      </c>
      <c r="K35" s="6">
        <f t="shared" si="4"/>
        <v>542603</v>
      </c>
      <c r="L35" s="6">
        <f t="shared" si="4"/>
        <v>39617194</v>
      </c>
      <c r="M35" s="7">
        <f t="shared" si="3"/>
        <v>12639</v>
      </c>
    </row>
    <row r="36" spans="1:13" s="18" customFormat="1" ht="23.1" customHeight="1" thickBot="1" x14ac:dyDescent="0.25">
      <c r="A36" s="141"/>
      <c r="B36" s="96" t="s">
        <v>145</v>
      </c>
      <c r="C36" s="152"/>
      <c r="D36" s="8">
        <f>SUM(D23,D35)</f>
        <v>142897846</v>
      </c>
      <c r="E36" s="8">
        <f t="shared" ref="E36:L36" si="5">SUM(E23,E35)</f>
        <v>2632745</v>
      </c>
      <c r="F36" s="8">
        <f t="shared" si="5"/>
        <v>140265101</v>
      </c>
      <c r="G36" s="8">
        <f t="shared" si="5"/>
        <v>2844695126</v>
      </c>
      <c r="H36" s="8">
        <f t="shared" si="5"/>
        <v>18264855</v>
      </c>
      <c r="I36" s="8">
        <f t="shared" si="5"/>
        <v>2826430271</v>
      </c>
      <c r="J36" s="8">
        <f t="shared" si="5"/>
        <v>473887232</v>
      </c>
      <c r="K36" s="8">
        <f t="shared" si="5"/>
        <v>3040068</v>
      </c>
      <c r="L36" s="8">
        <f t="shared" si="5"/>
        <v>470847164</v>
      </c>
      <c r="M36" s="9">
        <f t="shared" si="3"/>
        <v>19907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D38" s="100">
        <v>141831432</v>
      </c>
      <c r="E38" s="100">
        <v>2584622</v>
      </c>
      <c r="F38" s="100">
        <v>139246810</v>
      </c>
      <c r="G38" s="100">
        <v>2836590331</v>
      </c>
      <c r="H38" s="100">
        <v>18024070</v>
      </c>
      <c r="I38" s="100">
        <v>2818566261</v>
      </c>
      <c r="J38" s="100">
        <v>472443090</v>
      </c>
      <c r="K38" s="100">
        <v>2996814</v>
      </c>
      <c r="L38" s="100">
        <v>469446276</v>
      </c>
      <c r="M38" s="100">
        <v>20000</v>
      </c>
    </row>
    <row r="39" spans="1:13" s="145" customFormat="1" ht="23.1" customHeight="1" x14ac:dyDescent="0.15">
      <c r="A39" s="97"/>
      <c r="B39" s="97" t="s">
        <v>386</v>
      </c>
      <c r="C39" s="131"/>
      <c r="D39" s="131">
        <f t="shared" ref="D39:M39" si="6">ROUND(D36/D38*100,1)</f>
        <v>100.8</v>
      </c>
      <c r="E39" s="131">
        <f t="shared" si="6"/>
        <v>101.9</v>
      </c>
      <c r="F39" s="131">
        <f t="shared" si="6"/>
        <v>100.7</v>
      </c>
      <c r="G39" s="131">
        <f t="shared" si="6"/>
        <v>100.3</v>
      </c>
      <c r="H39" s="131">
        <f t="shared" si="6"/>
        <v>101.3</v>
      </c>
      <c r="I39" s="131">
        <f t="shared" si="6"/>
        <v>100.3</v>
      </c>
      <c r="J39" s="131">
        <f t="shared" si="6"/>
        <v>100.3</v>
      </c>
      <c r="K39" s="131">
        <f t="shared" si="6"/>
        <v>101.4</v>
      </c>
      <c r="L39" s="131">
        <f t="shared" si="6"/>
        <v>100.3</v>
      </c>
      <c r="M39" s="131">
        <f t="shared" si="6"/>
        <v>99.5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="70" zoomScaleNormal="50" zoomScaleSheetLayoutView="70" workbookViewId="0">
      <pane xSplit="2" ySplit="8" topLeftCell="C26" activePane="bottomRight" state="frozen"/>
      <selection activeCell="C3" sqref="C3"/>
      <selection pane="topRight" activeCell="C3" sqref="C3"/>
      <selection pane="bottomLeft" activeCell="C3" sqref="C3"/>
      <selection pane="bottomRight" activeCell="M37" sqref="M37"/>
    </sheetView>
  </sheetViews>
  <sheetFormatPr defaultRowHeight="23.1" customHeight="1" x14ac:dyDescent="0.15"/>
  <cols>
    <col min="1" max="1" width="4.125" style="14" customWidth="1"/>
    <col min="2" max="2" width="14.125" style="14" customWidth="1"/>
    <col min="3" max="13" width="19.625" style="100" customWidth="1"/>
    <col min="14" max="16384" width="9" style="138"/>
  </cols>
  <sheetData>
    <row r="1" spans="1:13" s="100" customFormat="1" ht="23.1" customHeight="1" x14ac:dyDescent="0.15">
      <c r="A1" s="14"/>
      <c r="B1" s="14"/>
    </row>
    <row r="2" spans="1:13" s="100" customFormat="1" ht="23.1" customHeight="1" x14ac:dyDescent="0.15">
      <c r="A2" s="19"/>
      <c r="B2" s="20"/>
      <c r="C2" s="99" t="s">
        <v>383</v>
      </c>
    </row>
    <row r="3" spans="1:13" ht="23.1" customHeight="1" thickBot="1" x14ac:dyDescent="0.2">
      <c r="A3" s="23"/>
      <c r="B3" s="23"/>
      <c r="D3" s="101" t="s">
        <v>178</v>
      </c>
      <c r="E3" s="102" t="s">
        <v>228</v>
      </c>
      <c r="M3" s="104" t="s">
        <v>203</v>
      </c>
    </row>
    <row r="4" spans="1:13" s="14" customFormat="1" ht="23.1" customHeight="1" x14ac:dyDescent="0.15">
      <c r="A4" s="28"/>
      <c r="B4" s="29"/>
      <c r="C4" s="105" t="s">
        <v>149</v>
      </c>
      <c r="D4" s="33"/>
      <c r="E4" s="33"/>
      <c r="F4" s="33"/>
      <c r="G4" s="106" t="s">
        <v>150</v>
      </c>
      <c r="H4" s="33"/>
      <c r="I4" s="107"/>
      <c r="J4" s="105" t="s">
        <v>151</v>
      </c>
      <c r="K4" s="33"/>
      <c r="L4" s="34"/>
      <c r="M4" s="108"/>
    </row>
    <row r="5" spans="1:13" s="14" customFormat="1" ht="23.1" customHeight="1" x14ac:dyDescent="0.15">
      <c r="A5" s="36"/>
      <c r="B5" s="37"/>
      <c r="C5" s="52"/>
      <c r="D5" s="110"/>
      <c r="E5" s="111" t="s">
        <v>40</v>
      </c>
      <c r="F5" s="111" t="s">
        <v>40</v>
      </c>
      <c r="G5" s="110"/>
      <c r="H5" s="111" t="s">
        <v>30</v>
      </c>
      <c r="I5" s="112" t="s">
        <v>30</v>
      </c>
      <c r="J5" s="113"/>
      <c r="K5" s="114" t="s">
        <v>30</v>
      </c>
      <c r="L5" s="115" t="s">
        <v>30</v>
      </c>
      <c r="M5" s="116"/>
    </row>
    <row r="6" spans="1:13" s="14" customFormat="1" ht="23.1" customHeight="1" x14ac:dyDescent="0.15">
      <c r="A6" s="46" t="s">
        <v>152</v>
      </c>
      <c r="B6" s="47"/>
      <c r="C6" s="55" t="s">
        <v>181</v>
      </c>
      <c r="D6" s="55" t="s">
        <v>182</v>
      </c>
      <c r="E6" s="115" t="s">
        <v>183</v>
      </c>
      <c r="F6" s="115" t="s">
        <v>184</v>
      </c>
      <c r="G6" s="115" t="s">
        <v>124</v>
      </c>
      <c r="H6" s="115" t="s">
        <v>31</v>
      </c>
      <c r="I6" s="115" t="s">
        <v>32</v>
      </c>
      <c r="J6" s="115" t="s">
        <v>185</v>
      </c>
      <c r="K6" s="115" t="s">
        <v>31</v>
      </c>
      <c r="L6" s="115" t="s">
        <v>32</v>
      </c>
      <c r="M6" s="117" t="s">
        <v>113</v>
      </c>
    </row>
    <row r="7" spans="1:13" s="14" customFormat="1" ht="23.1" customHeight="1" x14ac:dyDescent="0.15">
      <c r="A7" s="36"/>
      <c r="C7" s="55"/>
      <c r="D7" s="118" t="s">
        <v>186</v>
      </c>
      <c r="E7" s="118" t="s">
        <v>187</v>
      </c>
      <c r="F7" s="118" t="s">
        <v>188</v>
      </c>
      <c r="G7" s="118" t="s">
        <v>189</v>
      </c>
      <c r="H7" s="118" t="s">
        <v>190</v>
      </c>
      <c r="I7" s="118" t="s">
        <v>191</v>
      </c>
      <c r="J7" s="118" t="s">
        <v>33</v>
      </c>
      <c r="K7" s="118" t="s">
        <v>34</v>
      </c>
      <c r="L7" s="118" t="s">
        <v>35</v>
      </c>
      <c r="M7" s="119" t="s">
        <v>154</v>
      </c>
    </row>
    <row r="8" spans="1:13" s="14" customFormat="1" ht="23.1" customHeight="1" x14ac:dyDescent="0.15">
      <c r="A8" s="56"/>
      <c r="B8" s="57"/>
      <c r="C8" s="120" t="s">
        <v>303</v>
      </c>
      <c r="D8" s="121" t="s">
        <v>304</v>
      </c>
      <c r="E8" s="121" t="s">
        <v>305</v>
      </c>
      <c r="F8" s="120" t="s">
        <v>306</v>
      </c>
      <c r="G8" s="121" t="s">
        <v>307</v>
      </c>
      <c r="H8" s="121" t="s">
        <v>308</v>
      </c>
      <c r="I8" s="120" t="s">
        <v>309</v>
      </c>
      <c r="J8" s="121" t="s">
        <v>310</v>
      </c>
      <c r="K8" s="121" t="s">
        <v>311</v>
      </c>
      <c r="L8" s="121" t="s">
        <v>312</v>
      </c>
      <c r="M8" s="122"/>
    </row>
    <row r="9" spans="1:13" s="18" customFormat="1" ht="23.1" customHeight="1" x14ac:dyDescent="0.2">
      <c r="A9" s="64">
        <v>1</v>
      </c>
      <c r="B9" s="65" t="s">
        <v>156</v>
      </c>
      <c r="C9" s="146"/>
      <c r="D9" s="123">
        <v>18014035</v>
      </c>
      <c r="E9" s="123">
        <v>11485</v>
      </c>
      <c r="F9" s="123">
        <v>18002550</v>
      </c>
      <c r="G9" s="123">
        <v>391052761</v>
      </c>
      <c r="H9" s="123">
        <v>139081</v>
      </c>
      <c r="I9" s="123">
        <v>390913680</v>
      </c>
      <c r="J9" s="124">
        <v>130341994</v>
      </c>
      <c r="K9" s="124">
        <v>46359</v>
      </c>
      <c r="L9" s="124">
        <v>130295635</v>
      </c>
      <c r="M9" s="3">
        <f>ROUND(G9*1000/D9,0)</f>
        <v>21708</v>
      </c>
    </row>
    <row r="10" spans="1:13" s="18" customFormat="1" ht="23.1" customHeight="1" x14ac:dyDescent="0.2">
      <c r="A10" s="71">
        <v>2</v>
      </c>
      <c r="B10" s="72" t="s">
        <v>157</v>
      </c>
      <c r="C10" s="147"/>
      <c r="D10" s="125">
        <v>7698908</v>
      </c>
      <c r="E10" s="125">
        <v>15684</v>
      </c>
      <c r="F10" s="125">
        <v>7683224</v>
      </c>
      <c r="G10" s="125">
        <v>105232884</v>
      </c>
      <c r="H10" s="125">
        <v>108721</v>
      </c>
      <c r="I10" s="125">
        <v>105124163</v>
      </c>
      <c r="J10" s="126">
        <v>35069816</v>
      </c>
      <c r="K10" s="126">
        <v>36240</v>
      </c>
      <c r="L10" s="126">
        <v>35033576</v>
      </c>
      <c r="M10" s="4">
        <f>ROUND(G10*1000/D10,0)</f>
        <v>13669</v>
      </c>
    </row>
    <row r="11" spans="1:13" s="18" customFormat="1" ht="23.1" customHeight="1" x14ac:dyDescent="0.2">
      <c r="A11" s="71">
        <v>3</v>
      </c>
      <c r="B11" s="72" t="s">
        <v>158</v>
      </c>
      <c r="C11" s="147"/>
      <c r="D11" s="125">
        <v>15898257</v>
      </c>
      <c r="E11" s="125">
        <v>31145</v>
      </c>
      <c r="F11" s="125">
        <v>15867112</v>
      </c>
      <c r="G11" s="125">
        <v>150355380</v>
      </c>
      <c r="H11" s="125">
        <v>194371</v>
      </c>
      <c r="I11" s="125">
        <v>150161009</v>
      </c>
      <c r="J11" s="126">
        <v>50000947</v>
      </c>
      <c r="K11" s="126">
        <v>64208</v>
      </c>
      <c r="L11" s="126">
        <v>49936739</v>
      </c>
      <c r="M11" s="4">
        <f t="shared" ref="M11:M21" si="0">ROUND(G11*1000/D11,0)</f>
        <v>9457</v>
      </c>
    </row>
    <row r="12" spans="1:13" s="18" customFormat="1" ht="23.1" customHeight="1" x14ac:dyDescent="0.2">
      <c r="A12" s="71">
        <v>4</v>
      </c>
      <c r="B12" s="72" t="s">
        <v>159</v>
      </c>
      <c r="C12" s="147"/>
      <c r="D12" s="125">
        <v>8911644</v>
      </c>
      <c r="E12" s="125">
        <v>83321</v>
      </c>
      <c r="F12" s="125">
        <v>8828323</v>
      </c>
      <c r="G12" s="125">
        <v>98659307</v>
      </c>
      <c r="H12" s="125">
        <v>241509</v>
      </c>
      <c r="I12" s="125">
        <v>98417798</v>
      </c>
      <c r="J12" s="126">
        <v>32882339</v>
      </c>
      <c r="K12" s="126">
        <v>80481</v>
      </c>
      <c r="L12" s="126">
        <v>32801858</v>
      </c>
      <c r="M12" s="4">
        <f t="shared" si="0"/>
        <v>11071</v>
      </c>
    </row>
    <row r="13" spans="1:13" s="18" customFormat="1" ht="23.1" customHeight="1" x14ac:dyDescent="0.2">
      <c r="A13" s="71">
        <v>5</v>
      </c>
      <c r="B13" s="72" t="s">
        <v>160</v>
      </c>
      <c r="C13" s="147"/>
      <c r="D13" s="125">
        <v>8858719</v>
      </c>
      <c r="E13" s="125">
        <v>35368</v>
      </c>
      <c r="F13" s="125">
        <v>8823351</v>
      </c>
      <c r="G13" s="125">
        <v>87008856</v>
      </c>
      <c r="H13" s="125">
        <v>151517</v>
      </c>
      <c r="I13" s="125">
        <v>86857339</v>
      </c>
      <c r="J13" s="126">
        <v>28997096</v>
      </c>
      <c r="K13" s="126">
        <v>50132</v>
      </c>
      <c r="L13" s="126">
        <v>28946964</v>
      </c>
      <c r="M13" s="4">
        <f t="shared" si="0"/>
        <v>9822</v>
      </c>
    </row>
    <row r="14" spans="1:13" s="18" customFormat="1" ht="23.1" customHeight="1" x14ac:dyDescent="0.2">
      <c r="A14" s="71">
        <v>6</v>
      </c>
      <c r="B14" s="72" t="s">
        <v>161</v>
      </c>
      <c r="C14" s="147"/>
      <c r="D14" s="125">
        <v>7535930</v>
      </c>
      <c r="E14" s="125">
        <v>92573</v>
      </c>
      <c r="F14" s="125">
        <v>7443357</v>
      </c>
      <c r="G14" s="125">
        <v>60331746</v>
      </c>
      <c r="H14" s="125">
        <v>318837</v>
      </c>
      <c r="I14" s="125">
        <v>60012909</v>
      </c>
      <c r="J14" s="126">
        <v>20110572</v>
      </c>
      <c r="K14" s="126">
        <v>106279</v>
      </c>
      <c r="L14" s="126">
        <v>20004293</v>
      </c>
      <c r="M14" s="4">
        <f t="shared" si="0"/>
        <v>8006</v>
      </c>
    </row>
    <row r="15" spans="1:13" s="18" customFormat="1" ht="23.1" customHeight="1" x14ac:dyDescent="0.2">
      <c r="A15" s="71">
        <v>7</v>
      </c>
      <c r="B15" s="72" t="s">
        <v>162</v>
      </c>
      <c r="C15" s="147"/>
      <c r="D15" s="125">
        <v>8901301</v>
      </c>
      <c r="E15" s="125">
        <v>3931</v>
      </c>
      <c r="F15" s="125">
        <v>8897370</v>
      </c>
      <c r="G15" s="125">
        <v>135675774</v>
      </c>
      <c r="H15" s="125">
        <v>52260</v>
      </c>
      <c r="I15" s="125">
        <v>135623514</v>
      </c>
      <c r="J15" s="126">
        <v>45194933</v>
      </c>
      <c r="K15" s="126">
        <v>17419</v>
      </c>
      <c r="L15" s="126">
        <v>45177514</v>
      </c>
      <c r="M15" s="4">
        <f t="shared" si="0"/>
        <v>15242</v>
      </c>
    </row>
    <row r="16" spans="1:13" s="18" customFormat="1" ht="23.1" customHeight="1" x14ac:dyDescent="0.2">
      <c r="A16" s="71">
        <v>8</v>
      </c>
      <c r="B16" s="72" t="s">
        <v>163</v>
      </c>
      <c r="C16" s="147"/>
      <c r="D16" s="125">
        <v>9366102</v>
      </c>
      <c r="E16" s="125">
        <v>12159</v>
      </c>
      <c r="F16" s="125">
        <v>9353943</v>
      </c>
      <c r="G16" s="125">
        <v>86000890</v>
      </c>
      <c r="H16" s="125">
        <v>87971</v>
      </c>
      <c r="I16" s="125">
        <v>85912919</v>
      </c>
      <c r="J16" s="126">
        <v>28659782</v>
      </c>
      <c r="K16" s="126">
        <v>29324</v>
      </c>
      <c r="L16" s="126">
        <v>28630458</v>
      </c>
      <c r="M16" s="4">
        <f t="shared" si="0"/>
        <v>9182</v>
      </c>
    </row>
    <row r="17" spans="1:13" s="18" customFormat="1" ht="23.1" customHeight="1" x14ac:dyDescent="0.2">
      <c r="A17" s="71">
        <v>9</v>
      </c>
      <c r="B17" s="72" t="s">
        <v>164</v>
      </c>
      <c r="C17" s="147"/>
      <c r="D17" s="125">
        <v>9559477</v>
      </c>
      <c r="E17" s="125">
        <v>61196</v>
      </c>
      <c r="F17" s="125">
        <v>9498281</v>
      </c>
      <c r="G17" s="125">
        <v>59406874</v>
      </c>
      <c r="H17" s="125">
        <v>202529</v>
      </c>
      <c r="I17" s="125">
        <v>59204345</v>
      </c>
      <c r="J17" s="126">
        <v>19800251</v>
      </c>
      <c r="K17" s="126">
        <v>67479</v>
      </c>
      <c r="L17" s="126">
        <v>19732772</v>
      </c>
      <c r="M17" s="4">
        <f t="shared" si="0"/>
        <v>6214</v>
      </c>
    </row>
    <row r="18" spans="1:13" s="18" customFormat="1" ht="23.1" customHeight="1" x14ac:dyDescent="0.2">
      <c r="A18" s="71">
        <v>10</v>
      </c>
      <c r="B18" s="72" t="s">
        <v>165</v>
      </c>
      <c r="C18" s="147"/>
      <c r="D18" s="125">
        <v>3670803</v>
      </c>
      <c r="E18" s="125">
        <v>17996</v>
      </c>
      <c r="F18" s="125">
        <v>3652807</v>
      </c>
      <c r="G18" s="125">
        <v>26398806</v>
      </c>
      <c r="H18" s="125">
        <v>76577</v>
      </c>
      <c r="I18" s="125">
        <v>26322229</v>
      </c>
      <c r="J18" s="126">
        <v>8799530</v>
      </c>
      <c r="K18" s="126">
        <v>25525</v>
      </c>
      <c r="L18" s="126">
        <v>8774005</v>
      </c>
      <c r="M18" s="4">
        <f t="shared" si="0"/>
        <v>7192</v>
      </c>
    </row>
    <row r="19" spans="1:13" s="18" customFormat="1" ht="23.1" customHeight="1" x14ac:dyDescent="0.2">
      <c r="A19" s="78">
        <v>11</v>
      </c>
      <c r="B19" s="79" t="s">
        <v>104</v>
      </c>
      <c r="C19" s="148"/>
      <c r="D19" s="127">
        <v>10765969</v>
      </c>
      <c r="E19" s="127">
        <v>49525</v>
      </c>
      <c r="F19" s="127">
        <v>10716444</v>
      </c>
      <c r="G19" s="127">
        <v>104767040</v>
      </c>
      <c r="H19" s="127">
        <v>238661</v>
      </c>
      <c r="I19" s="127">
        <v>104528379</v>
      </c>
      <c r="J19" s="128">
        <v>34916620</v>
      </c>
      <c r="K19" s="128">
        <v>79545</v>
      </c>
      <c r="L19" s="128">
        <v>34837075</v>
      </c>
      <c r="M19" s="4">
        <f t="shared" si="0"/>
        <v>9731</v>
      </c>
    </row>
    <row r="20" spans="1:13" s="18" customFormat="1" ht="23.1" customHeight="1" x14ac:dyDescent="0.2">
      <c r="A20" s="78">
        <v>12</v>
      </c>
      <c r="B20" s="79" t="s">
        <v>103</v>
      </c>
      <c r="C20" s="148"/>
      <c r="D20" s="127">
        <v>4644344</v>
      </c>
      <c r="E20" s="127">
        <v>8337</v>
      </c>
      <c r="F20" s="127">
        <v>4636007</v>
      </c>
      <c r="G20" s="127">
        <v>41855169</v>
      </c>
      <c r="H20" s="127">
        <v>48644</v>
      </c>
      <c r="I20" s="127">
        <v>41806525</v>
      </c>
      <c r="J20" s="128">
        <v>13948838</v>
      </c>
      <c r="K20" s="128">
        <v>16215</v>
      </c>
      <c r="L20" s="128">
        <v>13932623</v>
      </c>
      <c r="M20" s="4">
        <f t="shared" si="0"/>
        <v>9012</v>
      </c>
    </row>
    <row r="21" spans="1:13" s="18" customFormat="1" ht="23.1" customHeight="1" x14ac:dyDescent="0.2">
      <c r="A21" s="78">
        <v>13</v>
      </c>
      <c r="B21" s="79" t="s">
        <v>105</v>
      </c>
      <c r="C21" s="148"/>
      <c r="D21" s="127">
        <v>4822920</v>
      </c>
      <c r="E21" s="127">
        <v>46581</v>
      </c>
      <c r="F21" s="127">
        <v>4776339</v>
      </c>
      <c r="G21" s="127">
        <v>23449584</v>
      </c>
      <c r="H21" s="127">
        <v>164733</v>
      </c>
      <c r="I21" s="127">
        <v>23284851</v>
      </c>
      <c r="J21" s="128">
        <v>7811615</v>
      </c>
      <c r="K21" s="128">
        <v>54911</v>
      </c>
      <c r="L21" s="128">
        <v>7756704</v>
      </c>
      <c r="M21" s="4">
        <f t="shared" si="0"/>
        <v>4862</v>
      </c>
    </row>
    <row r="22" spans="1:13" s="18" customFormat="1" ht="23.1" customHeight="1" x14ac:dyDescent="0.2">
      <c r="A22" s="85">
        <v>14</v>
      </c>
      <c r="B22" s="86" t="s">
        <v>106</v>
      </c>
      <c r="C22" s="149"/>
      <c r="D22" s="129">
        <v>4964127</v>
      </c>
      <c r="E22" s="129">
        <v>3066</v>
      </c>
      <c r="F22" s="129">
        <v>4961061</v>
      </c>
      <c r="G22" s="129">
        <v>68368732</v>
      </c>
      <c r="H22" s="129">
        <v>33803</v>
      </c>
      <c r="I22" s="129">
        <v>68334929</v>
      </c>
      <c r="J22" s="130">
        <v>22786467</v>
      </c>
      <c r="K22" s="130">
        <v>11257</v>
      </c>
      <c r="L22" s="130">
        <v>22775210</v>
      </c>
      <c r="M22" s="5">
        <f t="shared" ref="M22:M28" si="1">ROUND(G22*1000/D22,0)</f>
        <v>13773</v>
      </c>
    </row>
    <row r="23" spans="1:13" s="18" customFormat="1" ht="23.1" customHeight="1" x14ac:dyDescent="0.2">
      <c r="A23" s="92"/>
      <c r="B23" s="93" t="s">
        <v>134</v>
      </c>
      <c r="C23" s="150"/>
      <c r="D23" s="6">
        <f>SUM(D9:D22)</f>
        <v>123612536</v>
      </c>
      <c r="E23" s="6">
        <f t="shared" ref="E23:L23" si="2">SUM(E9:E22)</f>
        <v>472367</v>
      </c>
      <c r="F23" s="6">
        <f t="shared" si="2"/>
        <v>123140169</v>
      </c>
      <c r="G23" s="6">
        <f t="shared" si="2"/>
        <v>1438563803</v>
      </c>
      <c r="H23" s="6">
        <f t="shared" si="2"/>
        <v>2059214</v>
      </c>
      <c r="I23" s="6">
        <f t="shared" si="2"/>
        <v>1436504589</v>
      </c>
      <c r="J23" s="6">
        <f t="shared" si="2"/>
        <v>479320800</v>
      </c>
      <c r="K23" s="6">
        <f t="shared" si="2"/>
        <v>685374</v>
      </c>
      <c r="L23" s="6">
        <f t="shared" si="2"/>
        <v>478635426</v>
      </c>
      <c r="M23" s="5">
        <f t="shared" si="1"/>
        <v>11638</v>
      </c>
    </row>
    <row r="24" spans="1:13" s="18" customFormat="1" ht="23.1" customHeight="1" x14ac:dyDescent="0.2">
      <c r="A24" s="64">
        <v>15</v>
      </c>
      <c r="B24" s="65" t="s">
        <v>135</v>
      </c>
      <c r="C24" s="146"/>
      <c r="D24" s="123">
        <v>2845197</v>
      </c>
      <c r="E24" s="123">
        <v>1400</v>
      </c>
      <c r="F24" s="123">
        <v>2843797</v>
      </c>
      <c r="G24" s="123">
        <v>32219843</v>
      </c>
      <c r="H24" s="123">
        <v>12663</v>
      </c>
      <c r="I24" s="123">
        <v>32207180</v>
      </c>
      <c r="J24" s="124">
        <v>10739874</v>
      </c>
      <c r="K24" s="124">
        <v>4221</v>
      </c>
      <c r="L24" s="124">
        <v>10735653</v>
      </c>
      <c r="M24" s="3">
        <f t="shared" si="1"/>
        <v>11324</v>
      </c>
    </row>
    <row r="25" spans="1:13" s="18" customFormat="1" ht="23.1" customHeight="1" x14ac:dyDescent="0.2">
      <c r="A25" s="71">
        <v>16</v>
      </c>
      <c r="B25" s="72" t="s">
        <v>136</v>
      </c>
      <c r="C25" s="147"/>
      <c r="D25" s="125">
        <v>3429431</v>
      </c>
      <c r="E25" s="125">
        <v>4946</v>
      </c>
      <c r="F25" s="125">
        <v>3424485</v>
      </c>
      <c r="G25" s="125">
        <v>28143131</v>
      </c>
      <c r="H25" s="125">
        <v>32431</v>
      </c>
      <c r="I25" s="125">
        <v>28110700</v>
      </c>
      <c r="J25" s="126">
        <v>9381035</v>
      </c>
      <c r="K25" s="126">
        <v>10810</v>
      </c>
      <c r="L25" s="126">
        <v>9370225</v>
      </c>
      <c r="M25" s="4">
        <f t="shared" si="1"/>
        <v>8206</v>
      </c>
    </row>
    <row r="26" spans="1:13" s="18" customFormat="1" ht="23.1" customHeight="1" x14ac:dyDescent="0.2">
      <c r="A26" s="71">
        <v>17</v>
      </c>
      <c r="B26" s="72" t="s">
        <v>137</v>
      </c>
      <c r="C26" s="147"/>
      <c r="D26" s="125">
        <v>1928524</v>
      </c>
      <c r="E26" s="125">
        <v>20279</v>
      </c>
      <c r="F26" s="125">
        <v>1908245</v>
      </c>
      <c r="G26" s="125">
        <v>8804699</v>
      </c>
      <c r="H26" s="125">
        <v>69271</v>
      </c>
      <c r="I26" s="125">
        <v>8735428</v>
      </c>
      <c r="J26" s="126">
        <v>2934898</v>
      </c>
      <c r="K26" s="126">
        <v>23090</v>
      </c>
      <c r="L26" s="126">
        <v>2911808</v>
      </c>
      <c r="M26" s="4">
        <f t="shared" si="1"/>
        <v>4566</v>
      </c>
    </row>
    <row r="27" spans="1:13" s="18" customFormat="1" ht="23.1" customHeight="1" x14ac:dyDescent="0.2">
      <c r="A27" s="71">
        <v>18</v>
      </c>
      <c r="B27" s="72" t="s">
        <v>138</v>
      </c>
      <c r="C27" s="147"/>
      <c r="D27" s="125">
        <v>1836295</v>
      </c>
      <c r="E27" s="125">
        <v>5004</v>
      </c>
      <c r="F27" s="125">
        <v>1831291</v>
      </c>
      <c r="G27" s="125">
        <v>13444988</v>
      </c>
      <c r="H27" s="125">
        <v>23570</v>
      </c>
      <c r="I27" s="125">
        <v>13421418</v>
      </c>
      <c r="J27" s="126">
        <v>4480407</v>
      </c>
      <c r="K27" s="126">
        <v>7829</v>
      </c>
      <c r="L27" s="126">
        <v>4472578</v>
      </c>
      <c r="M27" s="4">
        <f t="shared" si="1"/>
        <v>7322</v>
      </c>
    </row>
    <row r="28" spans="1:13" s="18" customFormat="1" ht="23.1" customHeight="1" x14ac:dyDescent="0.2">
      <c r="A28" s="71">
        <v>19</v>
      </c>
      <c r="B28" s="72" t="s">
        <v>139</v>
      </c>
      <c r="C28" s="147"/>
      <c r="D28" s="125">
        <v>2996957</v>
      </c>
      <c r="E28" s="125">
        <v>2131</v>
      </c>
      <c r="F28" s="125">
        <v>2994826</v>
      </c>
      <c r="G28" s="125">
        <v>22522833</v>
      </c>
      <c r="H28" s="125">
        <v>12973</v>
      </c>
      <c r="I28" s="125">
        <v>22509860</v>
      </c>
      <c r="J28" s="126">
        <v>7504950</v>
      </c>
      <c r="K28" s="126">
        <v>4324</v>
      </c>
      <c r="L28" s="126">
        <v>7500626</v>
      </c>
      <c r="M28" s="4">
        <f t="shared" si="1"/>
        <v>7515</v>
      </c>
    </row>
    <row r="29" spans="1:13" s="18" customFormat="1" ht="23.1" customHeight="1" x14ac:dyDescent="0.2">
      <c r="A29" s="71">
        <v>20</v>
      </c>
      <c r="B29" s="72" t="s">
        <v>140</v>
      </c>
      <c r="C29" s="147"/>
      <c r="D29" s="125">
        <v>3740639</v>
      </c>
      <c r="E29" s="125">
        <v>3020</v>
      </c>
      <c r="F29" s="125">
        <v>3737619</v>
      </c>
      <c r="G29" s="125">
        <v>42913769</v>
      </c>
      <c r="H29" s="125">
        <v>28005</v>
      </c>
      <c r="I29" s="125">
        <v>42885764</v>
      </c>
      <c r="J29" s="126">
        <v>14304502</v>
      </c>
      <c r="K29" s="126">
        <v>9335</v>
      </c>
      <c r="L29" s="126">
        <v>14295167</v>
      </c>
      <c r="M29" s="4">
        <f t="shared" ref="M29:M35" si="3">ROUND(G29*1000/D29,0)</f>
        <v>11472</v>
      </c>
    </row>
    <row r="30" spans="1:13" s="18" customFormat="1" ht="23.1" customHeight="1" x14ac:dyDescent="0.2">
      <c r="A30" s="71">
        <v>21</v>
      </c>
      <c r="B30" s="72" t="s">
        <v>141</v>
      </c>
      <c r="C30" s="147"/>
      <c r="D30" s="125">
        <v>1563601</v>
      </c>
      <c r="E30" s="125">
        <v>745</v>
      </c>
      <c r="F30" s="125">
        <v>1562856</v>
      </c>
      <c r="G30" s="125">
        <v>21949487</v>
      </c>
      <c r="H30" s="125">
        <v>12009</v>
      </c>
      <c r="I30" s="125">
        <v>21937478</v>
      </c>
      <c r="J30" s="126">
        <v>7316494</v>
      </c>
      <c r="K30" s="126">
        <v>4003</v>
      </c>
      <c r="L30" s="126">
        <v>7312491</v>
      </c>
      <c r="M30" s="4">
        <f t="shared" si="3"/>
        <v>14038</v>
      </c>
    </row>
    <row r="31" spans="1:13" s="18" customFormat="1" ht="23.1" customHeight="1" x14ac:dyDescent="0.2">
      <c r="A31" s="71">
        <v>22</v>
      </c>
      <c r="B31" s="72" t="s">
        <v>142</v>
      </c>
      <c r="C31" s="147"/>
      <c r="D31" s="125">
        <v>2413108</v>
      </c>
      <c r="E31" s="125">
        <v>9975</v>
      </c>
      <c r="F31" s="125">
        <v>2403133</v>
      </c>
      <c r="G31" s="125">
        <v>11940214</v>
      </c>
      <c r="H31" s="125">
        <v>47026</v>
      </c>
      <c r="I31" s="125">
        <v>11893188</v>
      </c>
      <c r="J31" s="126">
        <v>3979433</v>
      </c>
      <c r="K31" s="126">
        <v>15462</v>
      </c>
      <c r="L31" s="126">
        <v>3963971</v>
      </c>
      <c r="M31" s="4">
        <f t="shared" si="3"/>
        <v>4948</v>
      </c>
    </row>
    <row r="32" spans="1:13" s="18" customFormat="1" ht="23.1" customHeight="1" x14ac:dyDescent="0.2">
      <c r="A32" s="71">
        <v>23</v>
      </c>
      <c r="B32" s="72" t="s">
        <v>143</v>
      </c>
      <c r="C32" s="147"/>
      <c r="D32" s="125">
        <v>3515654</v>
      </c>
      <c r="E32" s="125">
        <v>2192</v>
      </c>
      <c r="F32" s="125">
        <v>3513462</v>
      </c>
      <c r="G32" s="125">
        <v>33592196</v>
      </c>
      <c r="H32" s="125">
        <v>18668</v>
      </c>
      <c r="I32" s="125">
        <v>33573528</v>
      </c>
      <c r="J32" s="126">
        <v>11197173</v>
      </c>
      <c r="K32" s="126">
        <v>6223</v>
      </c>
      <c r="L32" s="126">
        <v>11190950</v>
      </c>
      <c r="M32" s="4">
        <f t="shared" si="3"/>
        <v>9555</v>
      </c>
    </row>
    <row r="33" spans="1:13" s="18" customFormat="1" ht="23.1" customHeight="1" x14ac:dyDescent="0.2">
      <c r="A33" s="71">
        <v>24</v>
      </c>
      <c r="B33" s="72" t="s">
        <v>107</v>
      </c>
      <c r="C33" s="147"/>
      <c r="D33" s="125">
        <v>6674301</v>
      </c>
      <c r="E33" s="125">
        <v>119500</v>
      </c>
      <c r="F33" s="125">
        <v>6554801</v>
      </c>
      <c r="G33" s="125">
        <v>33025214</v>
      </c>
      <c r="H33" s="125">
        <v>427716</v>
      </c>
      <c r="I33" s="125">
        <v>32597498</v>
      </c>
      <c r="J33" s="126">
        <v>10971962</v>
      </c>
      <c r="K33" s="126">
        <v>142432</v>
      </c>
      <c r="L33" s="126">
        <v>10829530</v>
      </c>
      <c r="M33" s="4">
        <f t="shared" si="3"/>
        <v>4948</v>
      </c>
    </row>
    <row r="34" spans="1:13" s="18" customFormat="1" ht="23.1" customHeight="1" x14ac:dyDescent="0.2">
      <c r="A34" s="85">
        <v>25</v>
      </c>
      <c r="B34" s="86" t="s">
        <v>108</v>
      </c>
      <c r="C34" s="148"/>
      <c r="D34" s="129">
        <v>3141490</v>
      </c>
      <c r="E34" s="129">
        <v>72196</v>
      </c>
      <c r="F34" s="129">
        <v>3069294</v>
      </c>
      <c r="G34" s="129">
        <v>12622699</v>
      </c>
      <c r="H34" s="129">
        <v>136705</v>
      </c>
      <c r="I34" s="129">
        <v>12485994</v>
      </c>
      <c r="J34" s="130">
        <v>4207396</v>
      </c>
      <c r="K34" s="130">
        <v>45569</v>
      </c>
      <c r="L34" s="130">
        <v>4161827</v>
      </c>
      <c r="M34" s="5">
        <f t="shared" si="3"/>
        <v>4018</v>
      </c>
    </row>
    <row r="35" spans="1:13" s="18" customFormat="1" ht="23.1" customHeight="1" x14ac:dyDescent="0.2">
      <c r="A35" s="94"/>
      <c r="B35" s="93" t="s">
        <v>144</v>
      </c>
      <c r="C35" s="151"/>
      <c r="D35" s="6">
        <f>SUM(D24:D34)</f>
        <v>34085197</v>
      </c>
      <c r="E35" s="6">
        <f t="shared" ref="E35:L35" si="4">SUM(E24:E34)</f>
        <v>241388</v>
      </c>
      <c r="F35" s="6">
        <f t="shared" si="4"/>
        <v>33843809</v>
      </c>
      <c r="G35" s="6">
        <f t="shared" si="4"/>
        <v>261179073</v>
      </c>
      <c r="H35" s="6">
        <f t="shared" si="4"/>
        <v>821037</v>
      </c>
      <c r="I35" s="6">
        <f t="shared" si="4"/>
        <v>260358036</v>
      </c>
      <c r="J35" s="6">
        <f t="shared" si="4"/>
        <v>87018124</v>
      </c>
      <c r="K35" s="6">
        <f t="shared" si="4"/>
        <v>273298</v>
      </c>
      <c r="L35" s="6">
        <f t="shared" si="4"/>
        <v>86744826</v>
      </c>
      <c r="M35" s="7">
        <f t="shared" si="3"/>
        <v>7663</v>
      </c>
    </row>
    <row r="36" spans="1:13" s="18" customFormat="1" ht="23.1" customHeight="1" thickBot="1" x14ac:dyDescent="0.25">
      <c r="A36" s="141"/>
      <c r="B36" s="96" t="s">
        <v>145</v>
      </c>
      <c r="C36" s="152"/>
      <c r="D36" s="8">
        <f>SUM(D23,D35)</f>
        <v>157697733</v>
      </c>
      <c r="E36" s="8">
        <f t="shared" ref="E36:L36" si="5">SUM(E23,E35)</f>
        <v>713755</v>
      </c>
      <c r="F36" s="8">
        <f t="shared" si="5"/>
        <v>156983978</v>
      </c>
      <c r="G36" s="8">
        <f t="shared" si="5"/>
        <v>1699742876</v>
      </c>
      <c r="H36" s="8">
        <f t="shared" si="5"/>
        <v>2880251</v>
      </c>
      <c r="I36" s="8">
        <f t="shared" si="5"/>
        <v>1696862625</v>
      </c>
      <c r="J36" s="8">
        <f t="shared" si="5"/>
        <v>566338924</v>
      </c>
      <c r="K36" s="8">
        <f t="shared" si="5"/>
        <v>958672</v>
      </c>
      <c r="L36" s="8">
        <f t="shared" si="5"/>
        <v>565380252</v>
      </c>
      <c r="M36" s="9">
        <f>ROUND(G36*1000/D36,0)</f>
        <v>10778</v>
      </c>
    </row>
    <row r="37" spans="1:13" s="100" customFormat="1" ht="23.1" customHeight="1" x14ac:dyDescent="0.15">
      <c r="A37" s="14"/>
      <c r="B37" s="14"/>
    </row>
    <row r="38" spans="1:13" ht="23.1" customHeight="1" x14ac:dyDescent="0.15">
      <c r="B38" s="14" t="s">
        <v>385</v>
      </c>
      <c r="D38" s="100">
        <v>157272724</v>
      </c>
      <c r="E38" s="100">
        <v>704914</v>
      </c>
      <c r="F38" s="100">
        <v>156567810</v>
      </c>
      <c r="G38" s="100">
        <v>1706619961</v>
      </c>
      <c r="H38" s="100">
        <v>2860725</v>
      </c>
      <c r="I38" s="100">
        <v>1703759236</v>
      </c>
      <c r="J38" s="100">
        <v>568458483</v>
      </c>
      <c r="K38" s="100">
        <v>951061</v>
      </c>
      <c r="L38" s="100">
        <v>567507422</v>
      </c>
      <c r="M38" s="100">
        <v>10851</v>
      </c>
    </row>
    <row r="39" spans="1:13" s="145" customFormat="1" ht="23.1" customHeight="1" x14ac:dyDescent="0.15">
      <c r="A39" s="97"/>
      <c r="B39" s="97" t="s">
        <v>386</v>
      </c>
      <c r="C39" s="131"/>
      <c r="D39" s="131">
        <f t="shared" ref="D39:M39" si="6">ROUND(D36/D38*100,1)</f>
        <v>100.3</v>
      </c>
      <c r="E39" s="131">
        <f t="shared" si="6"/>
        <v>101.3</v>
      </c>
      <c r="F39" s="131">
        <f t="shared" si="6"/>
        <v>100.3</v>
      </c>
      <c r="G39" s="131">
        <f t="shared" si="6"/>
        <v>99.6</v>
      </c>
      <c r="H39" s="131">
        <f t="shared" si="6"/>
        <v>100.7</v>
      </c>
      <c r="I39" s="131">
        <f t="shared" si="6"/>
        <v>99.6</v>
      </c>
      <c r="J39" s="131">
        <f t="shared" si="6"/>
        <v>99.6</v>
      </c>
      <c r="K39" s="131">
        <f t="shared" si="6"/>
        <v>100.8</v>
      </c>
      <c r="L39" s="131">
        <f t="shared" si="6"/>
        <v>99.6</v>
      </c>
      <c r="M39" s="131">
        <f t="shared" si="6"/>
        <v>99.3</v>
      </c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第１９表</vt:lpstr>
      <vt:lpstr>第２０表①（一般田）</vt:lpstr>
      <vt:lpstr>第２０表②（勧告遊休田）</vt:lpstr>
      <vt:lpstr>第２０表③（介在田）</vt:lpstr>
      <vt:lpstr>第２０表④（一般畑）</vt:lpstr>
      <vt:lpstr>第２０表⑤（勧告遊休畑）</vt:lpstr>
      <vt:lpstr>第２０表⑥（介在畑）</vt:lpstr>
      <vt:lpstr>第２０表⑦（小住宅）</vt:lpstr>
      <vt:lpstr>第２０表⑧（一般住宅）</vt:lpstr>
      <vt:lpstr>第２０表⑨（非住宅）</vt:lpstr>
      <vt:lpstr>第２０表⑩（宅地）</vt:lpstr>
      <vt:lpstr>第２０表⑫（鉱泉）</vt:lpstr>
      <vt:lpstr>第２０表⑬（池沼）</vt:lpstr>
      <vt:lpstr>第２０表⑭（一般山林）</vt:lpstr>
      <vt:lpstr>第２０表⑮（介在山林）</vt:lpstr>
      <vt:lpstr>第２０表⑯（牧場）</vt:lpstr>
      <vt:lpstr>第２０表⑰（原野）</vt:lpstr>
      <vt:lpstr>第２０表㉖（雑種地）</vt:lpstr>
      <vt:lpstr>第２０表㉗（その他）</vt:lpstr>
      <vt:lpstr>第２０表㉘（合計）</vt:lpstr>
      <vt:lpstr>第２１表（土地）</vt:lpstr>
      <vt:lpstr>第１９表!Print_Area</vt:lpstr>
      <vt:lpstr>'第２０表①（一般田）'!Print_Area</vt:lpstr>
      <vt:lpstr>'第２０表②（勧告遊休田）'!Print_Area</vt:lpstr>
      <vt:lpstr>'第２０表③（介在田）'!Print_Area</vt:lpstr>
      <vt:lpstr>'第２０表④（一般畑）'!Print_Area</vt:lpstr>
      <vt:lpstr>'第２０表⑤（勧告遊休畑）'!Print_Area</vt:lpstr>
      <vt:lpstr>'第２０表⑥（介在畑）'!Print_Area</vt:lpstr>
      <vt:lpstr>'第２０表⑦（小住宅）'!Print_Area</vt:lpstr>
      <vt:lpstr>'第２０表⑧（一般住宅）'!Print_Area</vt:lpstr>
      <vt:lpstr>'第２０表⑨（非住宅）'!Print_Area</vt:lpstr>
      <vt:lpstr>'第２０表⑩（宅地）'!Print_Area</vt:lpstr>
      <vt:lpstr>'第２０表⑫（鉱泉）'!Print_Area</vt:lpstr>
      <vt:lpstr>'第２０表⑬（池沼）'!Print_Area</vt:lpstr>
      <vt:lpstr>'第２０表⑭（一般山林）'!Print_Area</vt:lpstr>
      <vt:lpstr>'第２０表⑮（介在山林）'!Print_Area</vt:lpstr>
      <vt:lpstr>'第２０表⑯（牧場）'!Print_Area</vt:lpstr>
      <vt:lpstr>'第２０表⑰（原野）'!Print_Area</vt:lpstr>
      <vt:lpstr>'第２０表㉖（雑種地）'!Print_Area</vt:lpstr>
      <vt:lpstr>'第２０表㉗（その他）'!Print_Area</vt:lpstr>
      <vt:lpstr>'第２０表㉘（合計）'!Print_Area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2021-03-12T08:57:04Z</cp:lastPrinted>
  <dcterms:created xsi:type="dcterms:W3CDTF">2003-01-16T01:43:20Z</dcterms:created>
  <dcterms:modified xsi:type="dcterms:W3CDTF">2021-03-12T09:36:39Z</dcterms:modified>
</cp:coreProperties>
</file>