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11190" yWindow="-210" windowWidth="9840" windowHeight="11760" tabRatio="889" firstSheet="15" activeTab="16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環境性能割" sheetId="41" r:id="rId18"/>
    <sheet name="市町村たばこ税" sheetId="21" r:id="rId19"/>
    <sheet name="鉱産税" sheetId="22" r:id="rId20"/>
    <sheet name="特別土地保有税" sheetId="23" r:id="rId21"/>
    <sheet name="保有分" sheetId="24" r:id="rId22"/>
    <sheet name="取得分" sheetId="25" r:id="rId23"/>
    <sheet name="法定外普通税" sheetId="26" r:id="rId24"/>
    <sheet name="目的税" sheetId="27" r:id="rId25"/>
    <sheet name="入湯税" sheetId="28" r:id="rId26"/>
    <sheet name="事業所税" sheetId="29" r:id="rId27"/>
    <sheet name="都市計画税" sheetId="30" r:id="rId28"/>
    <sheet name="都市計（土地）" sheetId="31" r:id="rId29"/>
    <sheet name="都市計（家屋）" sheetId="32" r:id="rId30"/>
    <sheet name="合計（国民健康保険税を除く）" sheetId="33" r:id="rId31"/>
    <sheet name="国民健康保険税" sheetId="34" r:id="rId32"/>
    <sheet name="国民健康保険料" sheetId="39" r:id="rId33"/>
    <sheet name="国保計" sheetId="40" r:id="rId34"/>
  </sheets>
  <definedNames>
    <definedName name="_xlnm.Print_Area" localSheetId="13">家屋!$A$1:$N$36</definedName>
    <definedName name="_xlnm.Print_Area" localSheetId="17">環境性能割!$A$1:$N$36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9">鉱産税!$A$1:$N$36</definedName>
    <definedName name="_xlnm.Print_Area" localSheetId="30">'合計（国民健康保険税を除く）'!$A$1:$N$36</definedName>
    <definedName name="_xlnm.Print_Area" localSheetId="33">国保計!$A$1:$N$36</definedName>
    <definedName name="_xlnm.Print_Area" localSheetId="31">国民健康保険税!$A$1:$N$36</definedName>
    <definedName name="_xlnm.Print_Area" localSheetId="32">国民健康保険料!$A$1:$N$36</definedName>
    <definedName name="_xlnm.Print_Area" localSheetId="18">市町村たばこ税!$A$1:$N$36</definedName>
    <definedName name="_xlnm.Print_Area" localSheetId="2">市町村民税!$A$1:$N$36</definedName>
    <definedName name="_xlnm.Print_Area" localSheetId="26">事業所税!$A$1:$N$36</definedName>
    <definedName name="_xlnm.Print_Area" localSheetId="22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9">'都市計（家屋）'!$A$1:$N$36</definedName>
    <definedName name="_xlnm.Print_Area" localSheetId="28">'都市計（土地）'!$A$1:$N$36</definedName>
    <definedName name="_xlnm.Print_Area" localSheetId="27">都市計画税!$A$1:$N$36</definedName>
    <definedName name="_xlnm.Print_Area" localSheetId="12">土地!$A$1:$N$36</definedName>
    <definedName name="_xlnm.Print_Area" localSheetId="20">特別土地保有税!$A$1:$N$36</definedName>
    <definedName name="_xlnm.Print_Area" localSheetId="25">入湯税!$A$1:$N$36</definedName>
    <definedName name="_xlnm.Print_Area" localSheetId="0">普通税!$A$1:$N$36</definedName>
    <definedName name="_xlnm.Print_Area" localSheetId="21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3">法定外普通税!$A$1:$N$36</definedName>
    <definedName name="_xlnm.Print_Area" localSheetId="1">法定普通税!$A$1:$N$36</definedName>
    <definedName name="_xlnm.Print_Area" localSheetId="24">目的税!$A$1:$N$36</definedName>
  </definedNames>
  <calcPr calcId="162913"/>
</workbook>
</file>

<file path=xl/calcChain.xml><?xml version="1.0" encoding="utf-8"?>
<calcChain xmlns="http://schemas.openxmlformats.org/spreadsheetml/2006/main">
  <c r="C9" i="40" l="1"/>
  <c r="D9" i="40"/>
  <c r="E9" i="40"/>
  <c r="H9" i="40"/>
  <c r="I9" i="40"/>
  <c r="J9" i="40"/>
  <c r="C10" i="40"/>
  <c r="D10" i="40"/>
  <c r="E10" i="40"/>
  <c r="H10" i="40"/>
  <c r="I10" i="40"/>
  <c r="J10" i="40"/>
  <c r="C11" i="40"/>
  <c r="D11" i="40"/>
  <c r="E11" i="40"/>
  <c r="H11" i="40"/>
  <c r="I11" i="40"/>
  <c r="J11" i="40"/>
  <c r="C12" i="40"/>
  <c r="D12" i="40"/>
  <c r="E12" i="40"/>
  <c r="H12" i="40"/>
  <c r="I12" i="40"/>
  <c r="J12" i="40"/>
  <c r="C13" i="40"/>
  <c r="D13" i="40"/>
  <c r="E13" i="40"/>
  <c r="H13" i="40"/>
  <c r="I13" i="40"/>
  <c r="J13" i="40"/>
  <c r="C14" i="40"/>
  <c r="D14" i="40"/>
  <c r="E14" i="40"/>
  <c r="H14" i="40"/>
  <c r="I14" i="40"/>
  <c r="J14" i="40"/>
  <c r="C15" i="40"/>
  <c r="D15" i="40"/>
  <c r="E15" i="40"/>
  <c r="H15" i="40"/>
  <c r="I15" i="40"/>
  <c r="J15" i="40"/>
  <c r="C16" i="40"/>
  <c r="D16" i="40"/>
  <c r="E16" i="40"/>
  <c r="H16" i="40"/>
  <c r="I16" i="40"/>
  <c r="J16" i="40"/>
  <c r="C17" i="40"/>
  <c r="D17" i="40"/>
  <c r="E17" i="40"/>
  <c r="H17" i="40"/>
  <c r="I17" i="40"/>
  <c r="J17" i="40"/>
  <c r="C18" i="40"/>
  <c r="D18" i="40"/>
  <c r="E18" i="40"/>
  <c r="H18" i="40"/>
  <c r="I18" i="40"/>
  <c r="J18" i="40"/>
  <c r="C19" i="40"/>
  <c r="D19" i="40"/>
  <c r="E19" i="40"/>
  <c r="H19" i="40"/>
  <c r="I19" i="40"/>
  <c r="J19" i="40"/>
  <c r="C20" i="40"/>
  <c r="D20" i="40"/>
  <c r="E20" i="40"/>
  <c r="H20" i="40"/>
  <c r="I20" i="40"/>
  <c r="J20" i="40"/>
  <c r="C21" i="40"/>
  <c r="D21" i="40"/>
  <c r="E21" i="40"/>
  <c r="H21" i="40"/>
  <c r="I21" i="40"/>
  <c r="J21" i="40"/>
  <c r="C22" i="40"/>
  <c r="D22" i="40"/>
  <c r="E22" i="40"/>
  <c r="H22" i="40"/>
  <c r="I22" i="40"/>
  <c r="J22" i="40"/>
  <c r="G39" i="41" l="1"/>
  <c r="J35" i="41"/>
  <c r="F39" i="41"/>
  <c r="E35" i="41"/>
  <c r="M35" i="41"/>
  <c r="L35" i="41"/>
  <c r="N34" i="41"/>
  <c r="M34" i="41"/>
  <c r="L34" i="41"/>
  <c r="N33" i="41"/>
  <c r="M33" i="41"/>
  <c r="L33" i="41"/>
  <c r="N32" i="41"/>
  <c r="M32" i="41"/>
  <c r="L32" i="41"/>
  <c r="N31" i="41"/>
  <c r="M31" i="41"/>
  <c r="L31" i="41"/>
  <c r="N30" i="41"/>
  <c r="M30" i="41"/>
  <c r="L30" i="41"/>
  <c r="N29" i="41"/>
  <c r="M29" i="41"/>
  <c r="L29" i="41"/>
  <c r="N28" i="41"/>
  <c r="M28" i="41"/>
  <c r="L28" i="41"/>
  <c r="N27" i="41"/>
  <c r="M27" i="41"/>
  <c r="L27" i="41"/>
  <c r="N26" i="41"/>
  <c r="M26" i="41"/>
  <c r="L26" i="41"/>
  <c r="N25" i="41"/>
  <c r="M25" i="41"/>
  <c r="L25" i="41"/>
  <c r="N24" i="41"/>
  <c r="M24" i="41"/>
  <c r="L24" i="41"/>
  <c r="K39" i="41"/>
  <c r="J23" i="41"/>
  <c r="H39" i="41"/>
  <c r="E23" i="41"/>
  <c r="N23" i="41" s="1"/>
  <c r="M23" i="41"/>
  <c r="L23" i="41"/>
  <c r="N22" i="41"/>
  <c r="M22" i="41"/>
  <c r="L22" i="41"/>
  <c r="N21" i="41"/>
  <c r="M21" i="41"/>
  <c r="L21" i="41"/>
  <c r="N20" i="41"/>
  <c r="M20" i="41"/>
  <c r="L20" i="41"/>
  <c r="N19" i="41"/>
  <c r="M19" i="41"/>
  <c r="L19" i="41"/>
  <c r="N18" i="41"/>
  <c r="M18" i="41"/>
  <c r="L18" i="41"/>
  <c r="N17" i="41"/>
  <c r="M17" i="41"/>
  <c r="L17" i="41"/>
  <c r="N16" i="41"/>
  <c r="M16" i="41"/>
  <c r="L16" i="41"/>
  <c r="N15" i="41"/>
  <c r="M15" i="41"/>
  <c r="L15" i="41"/>
  <c r="N14" i="41"/>
  <c r="M14" i="41"/>
  <c r="L14" i="41"/>
  <c r="N13" i="41"/>
  <c r="M13" i="41"/>
  <c r="L13" i="41"/>
  <c r="N12" i="41"/>
  <c r="M12" i="41"/>
  <c r="L12" i="41"/>
  <c r="N11" i="41"/>
  <c r="M11" i="41"/>
  <c r="L11" i="41"/>
  <c r="N10" i="41"/>
  <c r="M10" i="41"/>
  <c r="L10" i="41"/>
  <c r="N9" i="41"/>
  <c r="M9" i="41"/>
  <c r="L9" i="41"/>
  <c r="I39" i="41" l="1"/>
  <c r="J36" i="41"/>
  <c r="J39" i="41" s="1"/>
  <c r="L36" i="41"/>
  <c r="E36" i="41"/>
  <c r="C39" i="41"/>
  <c r="N36" i="41"/>
  <c r="E39" i="41"/>
  <c r="N35" i="41"/>
  <c r="D39" i="41" l="1"/>
  <c r="M36" i="41"/>
  <c r="C36" i="10"/>
  <c r="D36" i="10"/>
  <c r="E36" i="10"/>
  <c r="F36" i="10"/>
  <c r="H36" i="10"/>
  <c r="I36" i="10"/>
  <c r="J36" i="10"/>
  <c r="K36" i="10"/>
  <c r="C23" i="4"/>
  <c r="D23" i="4"/>
  <c r="E23" i="4"/>
  <c r="F23" i="4"/>
  <c r="G23" i="4"/>
  <c r="H23" i="4"/>
  <c r="I23" i="4"/>
  <c r="J23" i="4"/>
  <c r="K23" i="4"/>
  <c r="C24" i="40" l="1"/>
  <c r="D24" i="40"/>
  <c r="E24" i="40"/>
  <c r="H24" i="40"/>
  <c r="I24" i="40"/>
  <c r="J24" i="40"/>
  <c r="C25" i="40"/>
  <c r="D25" i="40"/>
  <c r="E25" i="40"/>
  <c r="H25" i="40"/>
  <c r="I25" i="40"/>
  <c r="J25" i="40"/>
  <c r="C26" i="40"/>
  <c r="D26" i="40"/>
  <c r="E26" i="40"/>
  <c r="H26" i="40"/>
  <c r="I26" i="40"/>
  <c r="J26" i="40"/>
  <c r="C27" i="40"/>
  <c r="D27" i="40"/>
  <c r="E27" i="40"/>
  <c r="H27" i="40"/>
  <c r="I27" i="40"/>
  <c r="J27" i="40"/>
  <c r="C28" i="40"/>
  <c r="D28" i="40"/>
  <c r="E28" i="40"/>
  <c r="H28" i="40"/>
  <c r="I28" i="40"/>
  <c r="J28" i="40"/>
  <c r="C29" i="40"/>
  <c r="D29" i="40"/>
  <c r="E29" i="40"/>
  <c r="H29" i="40"/>
  <c r="I29" i="40"/>
  <c r="J29" i="40"/>
  <c r="C30" i="40"/>
  <c r="D30" i="40"/>
  <c r="E30" i="40"/>
  <c r="H30" i="40"/>
  <c r="I30" i="40"/>
  <c r="J30" i="40"/>
  <c r="C31" i="40"/>
  <c r="D31" i="40"/>
  <c r="E31" i="40"/>
  <c r="H31" i="40"/>
  <c r="I31" i="40"/>
  <c r="J31" i="40"/>
  <c r="C32" i="40"/>
  <c r="D32" i="40"/>
  <c r="E32" i="40"/>
  <c r="H32" i="40"/>
  <c r="I32" i="40"/>
  <c r="J32" i="40"/>
  <c r="C33" i="40"/>
  <c r="D33" i="40"/>
  <c r="E33" i="40"/>
  <c r="H33" i="40"/>
  <c r="I33" i="40"/>
  <c r="J33" i="40"/>
  <c r="C34" i="40"/>
  <c r="D34" i="40"/>
  <c r="E34" i="40"/>
  <c r="H34" i="40"/>
  <c r="I34" i="40"/>
  <c r="J34" i="40"/>
  <c r="C35" i="39"/>
  <c r="D35" i="39"/>
  <c r="D36" i="39" s="1"/>
  <c r="E35" i="39"/>
  <c r="H35" i="39"/>
  <c r="I35" i="39"/>
  <c r="J35" i="39"/>
  <c r="J36" i="39" s="1"/>
  <c r="C23" i="39"/>
  <c r="D23" i="39"/>
  <c r="E23" i="39"/>
  <c r="H23" i="39"/>
  <c r="I23" i="39"/>
  <c r="J23" i="39"/>
  <c r="C35" i="34"/>
  <c r="C35" i="40" s="1"/>
  <c r="D35" i="34"/>
  <c r="D35" i="40" s="1"/>
  <c r="E35" i="34"/>
  <c r="H35" i="34"/>
  <c r="H35" i="40" s="1"/>
  <c r="I35" i="34"/>
  <c r="I35" i="40" s="1"/>
  <c r="J35" i="34"/>
  <c r="J35" i="40" s="1"/>
  <c r="C23" i="34"/>
  <c r="C23" i="40" s="1"/>
  <c r="D23" i="34"/>
  <c r="D23" i="40" s="1"/>
  <c r="E23" i="34"/>
  <c r="E23" i="40" s="1"/>
  <c r="H23" i="34"/>
  <c r="I23" i="34"/>
  <c r="I23" i="40" s="1"/>
  <c r="J23" i="34"/>
  <c r="J23" i="40" s="1"/>
  <c r="C35" i="33"/>
  <c r="D35" i="33"/>
  <c r="E35" i="33"/>
  <c r="F35" i="33"/>
  <c r="G35" i="33"/>
  <c r="H35" i="33"/>
  <c r="I35" i="33"/>
  <c r="J35" i="33"/>
  <c r="J36" i="33" s="1"/>
  <c r="K35" i="33"/>
  <c r="C23" i="33"/>
  <c r="D23" i="33"/>
  <c r="E23" i="33"/>
  <c r="F23" i="33"/>
  <c r="G23" i="33"/>
  <c r="H23" i="33"/>
  <c r="I23" i="33"/>
  <c r="J23" i="33"/>
  <c r="K23" i="33"/>
  <c r="C35" i="32"/>
  <c r="D35" i="32"/>
  <c r="E35" i="32"/>
  <c r="H35" i="32"/>
  <c r="I35" i="32"/>
  <c r="J35" i="32"/>
  <c r="C23" i="32"/>
  <c r="C36" i="32" s="1"/>
  <c r="D23" i="32"/>
  <c r="E23" i="32"/>
  <c r="H23" i="32"/>
  <c r="I23" i="32"/>
  <c r="I36" i="32" s="1"/>
  <c r="J23" i="32"/>
  <c r="C35" i="31"/>
  <c r="D35" i="31"/>
  <c r="E35" i="31"/>
  <c r="G35" i="31"/>
  <c r="G36" i="31" s="1"/>
  <c r="H35" i="31"/>
  <c r="I35" i="31"/>
  <c r="J35" i="31"/>
  <c r="C23" i="31"/>
  <c r="D23" i="31"/>
  <c r="E23" i="31"/>
  <c r="G23" i="31"/>
  <c r="H23" i="31"/>
  <c r="I23" i="31"/>
  <c r="J23" i="31"/>
  <c r="C35" i="30"/>
  <c r="D35" i="30"/>
  <c r="E35" i="30"/>
  <c r="G35" i="30"/>
  <c r="G36" i="30" s="1"/>
  <c r="H35" i="30"/>
  <c r="I35" i="30"/>
  <c r="J35" i="30"/>
  <c r="C23" i="30"/>
  <c r="D23" i="30"/>
  <c r="E23" i="30"/>
  <c r="G23" i="30"/>
  <c r="H23" i="30"/>
  <c r="I23" i="30"/>
  <c r="J23" i="30"/>
  <c r="C35" i="29"/>
  <c r="D35" i="29"/>
  <c r="D36" i="29" s="1"/>
  <c r="E35" i="29"/>
  <c r="H35" i="29"/>
  <c r="I35" i="29"/>
  <c r="J35" i="29"/>
  <c r="J36" i="29" s="1"/>
  <c r="C23" i="29"/>
  <c r="C36" i="29" s="1"/>
  <c r="D23" i="29"/>
  <c r="E23" i="29"/>
  <c r="H23" i="29"/>
  <c r="I23" i="29"/>
  <c r="I36" i="29" s="1"/>
  <c r="J23" i="29"/>
  <c r="C23" i="28"/>
  <c r="D23" i="28"/>
  <c r="E23" i="28"/>
  <c r="F23" i="28"/>
  <c r="H23" i="28"/>
  <c r="I23" i="28"/>
  <c r="J23" i="28"/>
  <c r="K23" i="28"/>
  <c r="C35" i="28"/>
  <c r="C36" i="28" s="1"/>
  <c r="D35" i="28"/>
  <c r="D36" i="28" s="1"/>
  <c r="E35" i="28"/>
  <c r="F35" i="28"/>
  <c r="H35" i="28"/>
  <c r="H36" i="28" s="1"/>
  <c r="I35" i="28"/>
  <c r="I36" i="28" s="1"/>
  <c r="J35" i="28"/>
  <c r="K35" i="28"/>
  <c r="K36" i="28" s="1"/>
  <c r="C35" i="27"/>
  <c r="D35" i="27"/>
  <c r="E35" i="27"/>
  <c r="F35" i="27"/>
  <c r="G35" i="27"/>
  <c r="H35" i="27"/>
  <c r="I35" i="27"/>
  <c r="J35" i="27"/>
  <c r="K35" i="27"/>
  <c r="C23" i="27"/>
  <c r="D23" i="27"/>
  <c r="D36" i="27" s="1"/>
  <c r="E23" i="27"/>
  <c r="F23" i="27"/>
  <c r="G23" i="27"/>
  <c r="H23" i="27"/>
  <c r="H36" i="27" s="1"/>
  <c r="I23" i="27"/>
  <c r="J23" i="27"/>
  <c r="K23" i="27"/>
  <c r="F36" i="26"/>
  <c r="G36" i="26"/>
  <c r="C35" i="26"/>
  <c r="C36" i="26" s="1"/>
  <c r="D35" i="26"/>
  <c r="D36" i="26" s="1"/>
  <c r="E35" i="26"/>
  <c r="E36" i="26" s="1"/>
  <c r="H35" i="26"/>
  <c r="H36" i="26" s="1"/>
  <c r="I35" i="26"/>
  <c r="J35" i="26"/>
  <c r="J36" i="26" s="1"/>
  <c r="C23" i="26"/>
  <c r="D23" i="26"/>
  <c r="E23" i="26"/>
  <c r="H23" i="26"/>
  <c r="I23" i="26"/>
  <c r="I36" i="26" s="1"/>
  <c r="J23" i="26"/>
  <c r="E36" i="34" l="1"/>
  <c r="F36" i="33"/>
  <c r="E36" i="32"/>
  <c r="J36" i="32"/>
  <c r="D36" i="32"/>
  <c r="E36" i="31"/>
  <c r="J36" i="31"/>
  <c r="I36" i="30"/>
  <c r="D36" i="30"/>
  <c r="J36" i="30"/>
  <c r="E36" i="30"/>
  <c r="E36" i="28"/>
  <c r="J36" i="28"/>
  <c r="I36" i="39"/>
  <c r="C36" i="39"/>
  <c r="E36" i="39"/>
  <c r="E36" i="40" s="1"/>
  <c r="H23" i="40"/>
  <c r="I36" i="33"/>
  <c r="E36" i="33"/>
  <c r="H36" i="33"/>
  <c r="D36" i="33"/>
  <c r="K36" i="33"/>
  <c r="G36" i="33"/>
  <c r="C36" i="33"/>
  <c r="H36" i="32"/>
  <c r="I36" i="31"/>
  <c r="D36" i="31"/>
  <c r="H36" i="31"/>
  <c r="C36" i="31"/>
  <c r="H36" i="30"/>
  <c r="C36" i="30"/>
  <c r="H36" i="29"/>
  <c r="E36" i="29"/>
  <c r="F36" i="28"/>
  <c r="K36" i="27"/>
  <c r="G36" i="27"/>
  <c r="C36" i="27"/>
  <c r="J36" i="27"/>
  <c r="F36" i="27"/>
  <c r="I36" i="27"/>
  <c r="E36" i="27"/>
  <c r="D36" i="34"/>
  <c r="D36" i="40" s="1"/>
  <c r="I36" i="34"/>
  <c r="C36" i="34"/>
  <c r="C36" i="40" s="1"/>
  <c r="E35" i="40"/>
  <c r="J36" i="34"/>
  <c r="J36" i="40" s="1"/>
  <c r="H36" i="39"/>
  <c r="H36" i="34"/>
  <c r="H36" i="40" s="1"/>
  <c r="C36" i="25"/>
  <c r="C35" i="25"/>
  <c r="D35" i="25"/>
  <c r="E35" i="25"/>
  <c r="G35" i="25"/>
  <c r="H35" i="25"/>
  <c r="I35" i="25"/>
  <c r="I36" i="25" s="1"/>
  <c r="J35" i="25"/>
  <c r="C23" i="25"/>
  <c r="D23" i="25"/>
  <c r="E23" i="25"/>
  <c r="E36" i="25" s="1"/>
  <c r="G23" i="25"/>
  <c r="H23" i="25"/>
  <c r="H36" i="25" s="1"/>
  <c r="I23" i="25"/>
  <c r="J23" i="25"/>
  <c r="J36" i="25" s="1"/>
  <c r="C35" i="24"/>
  <c r="D35" i="24"/>
  <c r="E35" i="24"/>
  <c r="G35" i="24"/>
  <c r="H35" i="24"/>
  <c r="I35" i="24"/>
  <c r="J35" i="24"/>
  <c r="C23" i="24"/>
  <c r="D23" i="24"/>
  <c r="E23" i="24"/>
  <c r="G23" i="24"/>
  <c r="G36" i="24" s="1"/>
  <c r="H23" i="24"/>
  <c r="I23" i="24"/>
  <c r="J23" i="24"/>
  <c r="C35" i="23"/>
  <c r="D35" i="23"/>
  <c r="E35" i="23"/>
  <c r="G35" i="23"/>
  <c r="H35" i="23"/>
  <c r="I35" i="23"/>
  <c r="J35" i="23"/>
  <c r="J36" i="23" s="1"/>
  <c r="C23" i="23"/>
  <c r="D23" i="23"/>
  <c r="E23" i="23"/>
  <c r="G23" i="23"/>
  <c r="H23" i="23"/>
  <c r="I23" i="23"/>
  <c r="J23" i="23"/>
  <c r="C35" i="22"/>
  <c r="D35" i="22"/>
  <c r="E35" i="22"/>
  <c r="F35" i="22"/>
  <c r="H35" i="22"/>
  <c r="I35" i="22"/>
  <c r="J35" i="22"/>
  <c r="K35" i="22"/>
  <c r="C23" i="22"/>
  <c r="D23" i="22"/>
  <c r="D36" i="22" s="1"/>
  <c r="E23" i="22"/>
  <c r="F23" i="22"/>
  <c r="H23" i="22"/>
  <c r="I23" i="22"/>
  <c r="J23" i="22"/>
  <c r="K23" i="22"/>
  <c r="C35" i="21"/>
  <c r="D35" i="21"/>
  <c r="E35" i="21"/>
  <c r="H35" i="21"/>
  <c r="I35" i="21"/>
  <c r="J35" i="21"/>
  <c r="C23" i="21"/>
  <c r="C36" i="21" s="1"/>
  <c r="D23" i="21"/>
  <c r="E23" i="21"/>
  <c r="H23" i="21"/>
  <c r="I23" i="21"/>
  <c r="J23" i="21"/>
  <c r="C35" i="20"/>
  <c r="D35" i="20"/>
  <c r="E35" i="20"/>
  <c r="F35" i="20"/>
  <c r="H35" i="20"/>
  <c r="I35" i="20"/>
  <c r="J35" i="20"/>
  <c r="K35" i="20"/>
  <c r="C23" i="20"/>
  <c r="D23" i="20"/>
  <c r="E23" i="20"/>
  <c r="F23" i="20"/>
  <c r="H23" i="20"/>
  <c r="I23" i="20"/>
  <c r="J23" i="20"/>
  <c r="K23" i="20"/>
  <c r="C35" i="37"/>
  <c r="E35" i="37"/>
  <c r="H35" i="37"/>
  <c r="J35" i="37"/>
  <c r="C23" i="37"/>
  <c r="E23" i="37"/>
  <c r="H23" i="37"/>
  <c r="J23" i="37"/>
  <c r="C35" i="18"/>
  <c r="D35" i="18"/>
  <c r="E35" i="18"/>
  <c r="F35" i="18"/>
  <c r="H35" i="18"/>
  <c r="I35" i="18"/>
  <c r="J35" i="18"/>
  <c r="K35" i="18"/>
  <c r="C23" i="18"/>
  <c r="D23" i="18"/>
  <c r="E23" i="18"/>
  <c r="F23" i="18"/>
  <c r="H23" i="18"/>
  <c r="I23" i="18"/>
  <c r="J23" i="18"/>
  <c r="K23" i="18"/>
  <c r="C35" i="17"/>
  <c r="D35" i="17"/>
  <c r="E35" i="17"/>
  <c r="F35" i="17"/>
  <c r="H35" i="17"/>
  <c r="I35" i="17"/>
  <c r="J35" i="17"/>
  <c r="K35" i="17"/>
  <c r="C23" i="17"/>
  <c r="D23" i="17"/>
  <c r="E23" i="17"/>
  <c r="F23" i="17"/>
  <c r="H23" i="17"/>
  <c r="I23" i="17"/>
  <c r="J23" i="17"/>
  <c r="K23" i="17"/>
  <c r="C35" i="16"/>
  <c r="D35" i="16"/>
  <c r="E35" i="16"/>
  <c r="F35" i="16"/>
  <c r="G35" i="16"/>
  <c r="H35" i="16"/>
  <c r="I35" i="16"/>
  <c r="J35" i="16"/>
  <c r="K35" i="16"/>
  <c r="C23" i="16"/>
  <c r="D23" i="16"/>
  <c r="E23" i="16"/>
  <c r="E36" i="16" s="1"/>
  <c r="F23" i="16"/>
  <c r="G23" i="16"/>
  <c r="H23" i="16"/>
  <c r="I23" i="16"/>
  <c r="I36" i="16" s="1"/>
  <c r="J23" i="16"/>
  <c r="K23" i="16"/>
  <c r="C35" i="15"/>
  <c r="D35" i="15"/>
  <c r="E35" i="15"/>
  <c r="F35" i="15"/>
  <c r="G35" i="15"/>
  <c r="H35" i="15"/>
  <c r="I35" i="15"/>
  <c r="J35" i="15"/>
  <c r="K35" i="15"/>
  <c r="C23" i="15"/>
  <c r="D23" i="15"/>
  <c r="E23" i="15"/>
  <c r="F23" i="15"/>
  <c r="G23" i="15"/>
  <c r="H23" i="15"/>
  <c r="I23" i="15"/>
  <c r="J23" i="15"/>
  <c r="K23" i="15"/>
  <c r="C35" i="14"/>
  <c r="D35" i="14"/>
  <c r="E35" i="14"/>
  <c r="F35" i="14"/>
  <c r="G35" i="14"/>
  <c r="H35" i="14"/>
  <c r="I35" i="14"/>
  <c r="J35" i="14"/>
  <c r="K35" i="14"/>
  <c r="C23" i="14"/>
  <c r="D23" i="14"/>
  <c r="E23" i="14"/>
  <c r="F23" i="14"/>
  <c r="G23" i="14"/>
  <c r="H23" i="14"/>
  <c r="I23" i="14"/>
  <c r="J23" i="14"/>
  <c r="K23" i="14"/>
  <c r="C35" i="13"/>
  <c r="D35" i="13"/>
  <c r="E35" i="13"/>
  <c r="F35" i="13"/>
  <c r="H35" i="13"/>
  <c r="I35" i="13"/>
  <c r="J35" i="13"/>
  <c r="K35" i="13"/>
  <c r="C23" i="13"/>
  <c r="D23" i="13"/>
  <c r="E23" i="13"/>
  <c r="F23" i="13"/>
  <c r="H23" i="13"/>
  <c r="I23" i="13"/>
  <c r="J23" i="13"/>
  <c r="K23" i="13"/>
  <c r="C35" i="12"/>
  <c r="C35" i="11" s="1"/>
  <c r="D35" i="12"/>
  <c r="D35" i="11" s="1"/>
  <c r="E35" i="12"/>
  <c r="F35" i="12"/>
  <c r="F35" i="11" s="1"/>
  <c r="H35" i="12"/>
  <c r="H35" i="11" s="1"/>
  <c r="I35" i="12"/>
  <c r="J35" i="12"/>
  <c r="K35" i="12"/>
  <c r="K35" i="11" s="1"/>
  <c r="C23" i="12"/>
  <c r="C23" i="11" s="1"/>
  <c r="D23" i="12"/>
  <c r="D23" i="11" s="1"/>
  <c r="E23" i="12"/>
  <c r="F23" i="12"/>
  <c r="F23" i="11" s="1"/>
  <c r="H23" i="12"/>
  <c r="H23" i="11" s="1"/>
  <c r="I23" i="12"/>
  <c r="I23" i="11" s="1"/>
  <c r="J23" i="12"/>
  <c r="J23" i="11" s="1"/>
  <c r="K23" i="12"/>
  <c r="K23" i="11" s="1"/>
  <c r="C35" i="10"/>
  <c r="D35" i="10"/>
  <c r="E35" i="10"/>
  <c r="F35" i="10"/>
  <c r="H35" i="10"/>
  <c r="I35" i="10"/>
  <c r="J35" i="10"/>
  <c r="K35" i="10"/>
  <c r="C23" i="10"/>
  <c r="D23" i="10"/>
  <c r="E23" i="10"/>
  <c r="F23" i="10"/>
  <c r="H23" i="10"/>
  <c r="I23" i="10"/>
  <c r="J23" i="10"/>
  <c r="K23" i="10"/>
  <c r="C35" i="9"/>
  <c r="D35" i="9"/>
  <c r="E35" i="9"/>
  <c r="F35" i="9"/>
  <c r="H35" i="9"/>
  <c r="I35" i="9"/>
  <c r="J35" i="9"/>
  <c r="K35" i="9"/>
  <c r="C23" i="9"/>
  <c r="D23" i="9"/>
  <c r="E23" i="9"/>
  <c r="F23" i="9"/>
  <c r="H23" i="9"/>
  <c r="I23" i="9"/>
  <c r="J23" i="9"/>
  <c r="K23" i="9"/>
  <c r="C35" i="8"/>
  <c r="D35" i="8"/>
  <c r="E35" i="8"/>
  <c r="F35" i="8"/>
  <c r="H35" i="8"/>
  <c r="I35" i="8"/>
  <c r="J35" i="8"/>
  <c r="J35" i="7" s="1"/>
  <c r="K35" i="8"/>
  <c r="C23" i="8"/>
  <c r="C23" i="7" s="1"/>
  <c r="D23" i="8"/>
  <c r="E23" i="8"/>
  <c r="E23" i="7" s="1"/>
  <c r="F23" i="8"/>
  <c r="H23" i="8"/>
  <c r="H23" i="7" s="1"/>
  <c r="I23" i="8"/>
  <c r="I23" i="7" s="1"/>
  <c r="J23" i="8"/>
  <c r="J23" i="7" s="1"/>
  <c r="K23" i="8"/>
  <c r="K23" i="7" s="1"/>
  <c r="C35" i="6"/>
  <c r="D35" i="6"/>
  <c r="E35" i="6"/>
  <c r="F35" i="6"/>
  <c r="H35" i="6"/>
  <c r="I35" i="6"/>
  <c r="J35" i="6"/>
  <c r="K35" i="6"/>
  <c r="C23" i="6"/>
  <c r="D23" i="6"/>
  <c r="E23" i="6"/>
  <c r="F23" i="6"/>
  <c r="H23" i="6"/>
  <c r="I23" i="6"/>
  <c r="J23" i="6"/>
  <c r="K23" i="6"/>
  <c r="C35" i="5"/>
  <c r="D35" i="5"/>
  <c r="E35" i="5"/>
  <c r="F35" i="5"/>
  <c r="F36" i="5" s="1"/>
  <c r="G35" i="5"/>
  <c r="H35" i="5"/>
  <c r="I35" i="5"/>
  <c r="J35" i="5"/>
  <c r="J36" i="5" s="1"/>
  <c r="K35" i="5"/>
  <c r="C23" i="5"/>
  <c r="D23" i="5"/>
  <c r="E23" i="5"/>
  <c r="F23" i="5"/>
  <c r="G23" i="5"/>
  <c r="H23" i="5"/>
  <c r="I23" i="5"/>
  <c r="J23" i="5"/>
  <c r="K23" i="5"/>
  <c r="I36" i="40" l="1"/>
  <c r="I36" i="24"/>
  <c r="D36" i="24"/>
  <c r="J36" i="24"/>
  <c r="E36" i="23"/>
  <c r="G36" i="23"/>
  <c r="I36" i="21"/>
  <c r="H36" i="21"/>
  <c r="J36" i="37"/>
  <c r="D36" i="15"/>
  <c r="H36" i="15"/>
  <c r="K36" i="14"/>
  <c r="G36" i="14"/>
  <c r="C36" i="14"/>
  <c r="J35" i="11"/>
  <c r="E23" i="11"/>
  <c r="C36" i="9"/>
  <c r="K36" i="9"/>
  <c r="D23" i="7"/>
  <c r="D36" i="25"/>
  <c r="G36" i="25"/>
  <c r="E36" i="24"/>
  <c r="H36" i="24"/>
  <c r="C36" i="24"/>
  <c r="I36" i="23"/>
  <c r="D36" i="23"/>
  <c r="H36" i="23"/>
  <c r="C36" i="23"/>
  <c r="K36" i="22"/>
  <c r="J36" i="22"/>
  <c r="E36" i="22"/>
  <c r="F36" i="22"/>
  <c r="I36" i="22"/>
  <c r="H36" i="22"/>
  <c r="C36" i="22"/>
  <c r="E36" i="21"/>
  <c r="J36" i="21"/>
  <c r="D36" i="21"/>
  <c r="F36" i="20"/>
  <c r="J36" i="20"/>
  <c r="E36" i="20"/>
  <c r="K36" i="20"/>
  <c r="I36" i="20"/>
  <c r="D36" i="20"/>
  <c r="H36" i="20"/>
  <c r="C36" i="20"/>
  <c r="H36" i="37"/>
  <c r="E36" i="37"/>
  <c r="C36" i="37"/>
  <c r="K36" i="18"/>
  <c r="J36" i="18"/>
  <c r="E36" i="18"/>
  <c r="F36" i="18"/>
  <c r="I36" i="18"/>
  <c r="D36" i="18"/>
  <c r="H36" i="18"/>
  <c r="C36" i="18"/>
  <c r="K36" i="17"/>
  <c r="J36" i="17"/>
  <c r="E36" i="17"/>
  <c r="F36" i="17"/>
  <c r="I36" i="17"/>
  <c r="D36" i="17"/>
  <c r="H36" i="17"/>
  <c r="C36" i="17"/>
  <c r="H36" i="16"/>
  <c r="D36" i="16"/>
  <c r="K36" i="16"/>
  <c r="G36" i="16"/>
  <c r="C36" i="16"/>
  <c r="J36" i="16"/>
  <c r="F36" i="16"/>
  <c r="J36" i="15"/>
  <c r="F36" i="15"/>
  <c r="G36" i="15"/>
  <c r="K36" i="15"/>
  <c r="C36" i="15"/>
  <c r="I36" i="15"/>
  <c r="E36" i="15"/>
  <c r="J36" i="14"/>
  <c r="F36" i="14"/>
  <c r="I36" i="14"/>
  <c r="E36" i="14"/>
  <c r="H36" i="14"/>
  <c r="D36" i="14"/>
  <c r="I36" i="13"/>
  <c r="H36" i="13"/>
  <c r="C36" i="13"/>
  <c r="D36" i="13"/>
  <c r="K36" i="13"/>
  <c r="F36" i="13"/>
  <c r="J36" i="13"/>
  <c r="E36" i="13"/>
  <c r="E36" i="12"/>
  <c r="I36" i="12"/>
  <c r="J36" i="12"/>
  <c r="J36" i="11" s="1"/>
  <c r="F36" i="12"/>
  <c r="K35" i="7"/>
  <c r="E35" i="7"/>
  <c r="I35" i="7"/>
  <c r="I36" i="9"/>
  <c r="E36" i="9"/>
  <c r="J36" i="9"/>
  <c r="F36" i="9"/>
  <c r="F23" i="7"/>
  <c r="H36" i="9"/>
  <c r="D36" i="9"/>
  <c r="F36" i="8"/>
  <c r="I36" i="8"/>
  <c r="I36" i="7" s="1"/>
  <c r="D36" i="8"/>
  <c r="H36" i="8"/>
  <c r="C36" i="8"/>
  <c r="J36" i="6"/>
  <c r="K36" i="6"/>
  <c r="I36" i="6"/>
  <c r="H36" i="6"/>
  <c r="E36" i="6"/>
  <c r="D36" i="6"/>
  <c r="F36" i="6"/>
  <c r="C36" i="6"/>
  <c r="H36" i="5"/>
  <c r="D36" i="5"/>
  <c r="D36" i="7"/>
  <c r="C36" i="7"/>
  <c r="K36" i="8"/>
  <c r="D35" i="7"/>
  <c r="D36" i="12"/>
  <c r="I36" i="5"/>
  <c r="E36" i="5"/>
  <c r="J36" i="8"/>
  <c r="E36" i="8"/>
  <c r="E36" i="7" s="1"/>
  <c r="H35" i="7"/>
  <c r="C35" i="7"/>
  <c r="H36" i="12"/>
  <c r="C36" i="12"/>
  <c r="C36" i="11" s="1"/>
  <c r="I35" i="11"/>
  <c r="E35" i="11"/>
  <c r="F35" i="7"/>
  <c r="K36" i="12"/>
  <c r="K36" i="5"/>
  <c r="G36" i="5"/>
  <c r="C36" i="5"/>
  <c r="C35" i="4"/>
  <c r="C36" i="4" s="1"/>
  <c r="D35" i="4"/>
  <c r="E35" i="4"/>
  <c r="F35" i="4"/>
  <c r="G35" i="4"/>
  <c r="H35" i="4"/>
  <c r="I35" i="4"/>
  <c r="J35" i="4"/>
  <c r="K35" i="4"/>
  <c r="F36" i="4"/>
  <c r="J36" i="4"/>
  <c r="K36" i="11" l="1"/>
  <c r="I36" i="11"/>
  <c r="H36" i="11"/>
  <c r="F36" i="11"/>
  <c r="J36" i="7"/>
  <c r="K36" i="7"/>
  <c r="F36" i="7"/>
  <c r="D36" i="11"/>
  <c r="E36" i="11"/>
  <c r="H36" i="7"/>
  <c r="K36" i="4"/>
  <c r="G36" i="4"/>
  <c r="I36" i="4"/>
  <c r="E36" i="4"/>
  <c r="H36" i="4"/>
  <c r="D36" i="4"/>
  <c r="D38" i="40"/>
  <c r="E38" i="40"/>
  <c r="F38" i="40"/>
  <c r="F39" i="40" s="1"/>
  <c r="G38" i="40"/>
  <c r="G39" i="40" s="1"/>
  <c r="H38" i="40"/>
  <c r="I38" i="40"/>
  <c r="J38" i="40"/>
  <c r="K38" i="40"/>
  <c r="K39" i="40" s="1"/>
  <c r="C38" i="40"/>
  <c r="D38" i="11" l="1"/>
  <c r="E38" i="11"/>
  <c r="E39" i="11" s="1"/>
  <c r="F38" i="11"/>
  <c r="F39" i="11" s="1"/>
  <c r="G38" i="11"/>
  <c r="G39" i="11" s="1"/>
  <c r="H38" i="11"/>
  <c r="I38" i="11"/>
  <c r="I39" i="11" s="1"/>
  <c r="J38" i="11"/>
  <c r="J39" i="11" s="1"/>
  <c r="K38" i="11"/>
  <c r="C38" i="11"/>
  <c r="H39" i="11"/>
  <c r="D39" i="11"/>
  <c r="C39" i="11"/>
  <c r="D38" i="7"/>
  <c r="E38" i="7"/>
  <c r="F38" i="7"/>
  <c r="F39" i="7" s="1"/>
  <c r="G38" i="7"/>
  <c r="G39" i="7" s="1"/>
  <c r="H38" i="7"/>
  <c r="I38" i="7"/>
  <c r="J38" i="7"/>
  <c r="J39" i="7" s="1"/>
  <c r="K38" i="7"/>
  <c r="K39" i="7" s="1"/>
  <c r="C38" i="7"/>
  <c r="C39" i="7" s="1"/>
  <c r="I39" i="7"/>
  <c r="H39" i="7"/>
  <c r="E39" i="7"/>
  <c r="D39" i="7"/>
  <c r="K39" i="26" l="1"/>
  <c r="J39" i="26"/>
  <c r="I39" i="26"/>
  <c r="H39" i="26"/>
  <c r="G39" i="26"/>
  <c r="F39" i="26"/>
  <c r="E39" i="26"/>
  <c r="D39" i="26"/>
  <c r="C39" i="26"/>
  <c r="N34" i="7"/>
  <c r="N33" i="7"/>
  <c r="M33" i="7"/>
  <c r="L33" i="7"/>
  <c r="N32" i="7"/>
  <c r="M32" i="7"/>
  <c r="N31" i="7"/>
  <c r="M31" i="7"/>
  <c r="L31" i="7"/>
  <c r="N30" i="7"/>
  <c r="L30" i="7"/>
  <c r="M29" i="7"/>
  <c r="L29" i="7"/>
  <c r="M28" i="7"/>
  <c r="L28" i="7"/>
  <c r="N27" i="7"/>
  <c r="M27" i="7"/>
  <c r="L27" i="7"/>
  <c r="M26" i="7"/>
  <c r="L26" i="7"/>
  <c r="N25" i="7"/>
  <c r="L25" i="7"/>
  <c r="N24" i="7"/>
  <c r="M24" i="7"/>
  <c r="L9" i="7"/>
  <c r="M22" i="7"/>
  <c r="N21" i="7"/>
  <c r="M21" i="7"/>
  <c r="N20" i="7"/>
  <c r="L20" i="7"/>
  <c r="N19" i="7"/>
  <c r="M19" i="7"/>
  <c r="N18" i="7"/>
  <c r="M18" i="7"/>
  <c r="L18" i="7"/>
  <c r="N17" i="7"/>
  <c r="M17" i="7"/>
  <c r="L17" i="7"/>
  <c r="N16" i="7"/>
  <c r="M16" i="7"/>
  <c r="L16" i="7"/>
  <c r="N15" i="7"/>
  <c r="M14" i="7"/>
  <c r="L14" i="7"/>
  <c r="L13" i="7"/>
  <c r="N13" i="7"/>
  <c r="M13" i="7"/>
  <c r="N12" i="7"/>
  <c r="M12" i="7"/>
  <c r="N11" i="7"/>
  <c r="M11" i="7"/>
  <c r="N10" i="7"/>
  <c r="N29" i="40"/>
  <c r="M29" i="40"/>
  <c r="L29" i="40"/>
  <c r="M28" i="40"/>
  <c r="L28" i="40"/>
  <c r="N27" i="40"/>
  <c r="L26" i="40"/>
  <c r="N16" i="40"/>
  <c r="N34" i="11"/>
  <c r="M34" i="11"/>
  <c r="L34" i="11"/>
  <c r="M33" i="11"/>
  <c r="N32" i="11"/>
  <c r="L32" i="11"/>
  <c r="M31" i="11"/>
  <c r="N30" i="11"/>
  <c r="L30" i="11"/>
  <c r="M29" i="11"/>
  <c r="L29" i="11"/>
  <c r="N28" i="11"/>
  <c r="N27" i="11"/>
  <c r="M27" i="11"/>
  <c r="L27" i="11"/>
  <c r="N26" i="11"/>
  <c r="L26" i="11"/>
  <c r="N25" i="11"/>
  <c r="L25" i="11"/>
  <c r="N24" i="11"/>
  <c r="N9" i="11"/>
  <c r="M9" i="11"/>
  <c r="N22" i="11"/>
  <c r="N21" i="11"/>
  <c r="N20" i="11"/>
  <c r="M20" i="11"/>
  <c r="L20" i="11"/>
  <c r="M19" i="11"/>
  <c r="N18" i="11"/>
  <c r="M18" i="11"/>
  <c r="L18" i="11"/>
  <c r="N17" i="11"/>
  <c r="M17" i="11"/>
  <c r="L17" i="11"/>
  <c r="N16" i="11"/>
  <c r="M16" i="11"/>
  <c r="L16" i="11"/>
  <c r="N15" i="11"/>
  <c r="M15" i="11"/>
  <c r="N13" i="11"/>
  <c r="M13" i="11"/>
  <c r="L13" i="11"/>
  <c r="N12" i="11"/>
  <c r="M12" i="11"/>
  <c r="N11" i="11"/>
  <c r="M11" i="11"/>
  <c r="L11" i="11"/>
  <c r="N10" i="11"/>
  <c r="L10" i="11"/>
  <c r="L9" i="4"/>
  <c r="L35" i="8"/>
  <c r="L35" i="9"/>
  <c r="L35" i="12"/>
  <c r="L35" i="13"/>
  <c r="L35" i="14"/>
  <c r="L35" i="17"/>
  <c r="C39" i="37"/>
  <c r="L35" i="20"/>
  <c r="C39" i="20"/>
  <c r="L35" i="21"/>
  <c r="L35" i="22"/>
  <c r="L35" i="23"/>
  <c r="L35" i="24"/>
  <c r="C39" i="25"/>
  <c r="L35" i="25"/>
  <c r="L35" i="26"/>
  <c r="L35" i="27"/>
  <c r="L35" i="31"/>
  <c r="C39" i="34"/>
  <c r="L35" i="39"/>
  <c r="C39" i="4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9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N23" i="5"/>
  <c r="N35" i="5"/>
  <c r="H39" i="5"/>
  <c r="M35" i="5"/>
  <c r="J39" i="5"/>
  <c r="K39" i="5"/>
  <c r="M35" i="6"/>
  <c r="E39" i="6"/>
  <c r="G39" i="6"/>
  <c r="L35" i="6"/>
  <c r="N23" i="6"/>
  <c r="K39" i="6"/>
  <c r="M35" i="8"/>
  <c r="N23" i="8"/>
  <c r="E39" i="8"/>
  <c r="J39" i="8"/>
  <c r="M23" i="9"/>
  <c r="G39" i="9"/>
  <c r="L23" i="9"/>
  <c r="I39" i="9"/>
  <c r="M35" i="9"/>
  <c r="K39" i="9"/>
  <c r="M35" i="10"/>
  <c r="D39" i="10"/>
  <c r="N23" i="10"/>
  <c r="N35" i="10"/>
  <c r="F39" i="10"/>
  <c r="L35" i="10"/>
  <c r="M23" i="10"/>
  <c r="K39" i="10"/>
  <c r="I39" i="12"/>
  <c r="K39" i="12"/>
  <c r="M23" i="13"/>
  <c r="G39" i="13"/>
  <c r="L36" i="13"/>
  <c r="M35" i="13"/>
  <c r="N23" i="13"/>
  <c r="J39" i="13"/>
  <c r="K39" i="13"/>
  <c r="N23" i="14"/>
  <c r="N35" i="14"/>
  <c r="M23" i="14"/>
  <c r="I39" i="14"/>
  <c r="J39" i="14"/>
  <c r="K39" i="14"/>
  <c r="M35" i="15"/>
  <c r="N35" i="15"/>
  <c r="M23" i="16"/>
  <c r="D39" i="16"/>
  <c r="N23" i="16"/>
  <c r="E39" i="16"/>
  <c r="L35" i="16"/>
  <c r="I39" i="16"/>
  <c r="D39" i="17"/>
  <c r="M35" i="17"/>
  <c r="N23" i="17"/>
  <c r="M35" i="18"/>
  <c r="N35" i="18"/>
  <c r="F39" i="18"/>
  <c r="L35" i="18"/>
  <c r="M23" i="18"/>
  <c r="M35" i="37"/>
  <c r="N35" i="37"/>
  <c r="G39" i="37"/>
  <c r="I39" i="37"/>
  <c r="K39" i="37"/>
  <c r="M35" i="20"/>
  <c r="N35" i="20"/>
  <c r="F39" i="20"/>
  <c r="H39" i="20"/>
  <c r="M23" i="20"/>
  <c r="J39" i="20"/>
  <c r="I39" i="21"/>
  <c r="J39" i="21"/>
  <c r="M23" i="22"/>
  <c r="M35" i="22"/>
  <c r="N35" i="22"/>
  <c r="G39" i="22"/>
  <c r="I39" i="22"/>
  <c r="J39" i="22"/>
  <c r="D39" i="23"/>
  <c r="F39" i="23"/>
  <c r="G39" i="23"/>
  <c r="D39" i="24"/>
  <c r="N35" i="24"/>
  <c r="F39" i="24"/>
  <c r="H39" i="24"/>
  <c r="M35" i="24"/>
  <c r="N23" i="24"/>
  <c r="J39" i="24"/>
  <c r="N23" i="25"/>
  <c r="N35" i="25"/>
  <c r="F39" i="25"/>
  <c r="M23" i="25"/>
  <c r="J39" i="25"/>
  <c r="K39" i="25"/>
  <c r="M23" i="26"/>
  <c r="M36" i="26"/>
  <c r="N23" i="26"/>
  <c r="N35" i="26"/>
  <c r="M35" i="27"/>
  <c r="N35" i="27"/>
  <c r="F39" i="27"/>
  <c r="G39" i="27"/>
  <c r="I39" i="27"/>
  <c r="K39" i="27"/>
  <c r="N23" i="28"/>
  <c r="E39" i="28"/>
  <c r="L35" i="28"/>
  <c r="I39" i="28"/>
  <c r="M35" i="28"/>
  <c r="N35" i="28"/>
  <c r="M35" i="29"/>
  <c r="N35" i="29"/>
  <c r="G39" i="29"/>
  <c r="H39" i="29"/>
  <c r="J39" i="29"/>
  <c r="K39" i="29"/>
  <c r="M35" i="30"/>
  <c r="N23" i="30"/>
  <c r="N35" i="30"/>
  <c r="L35" i="30"/>
  <c r="I39" i="30"/>
  <c r="J39" i="30"/>
  <c r="M35" i="31"/>
  <c r="N23" i="31"/>
  <c r="G39" i="31"/>
  <c r="H39" i="31"/>
  <c r="N35" i="31"/>
  <c r="M23" i="32"/>
  <c r="N35" i="32"/>
  <c r="F39" i="32"/>
  <c r="G39" i="32"/>
  <c r="L35" i="32"/>
  <c r="I39" i="32"/>
  <c r="J39" i="32"/>
  <c r="M35" i="33"/>
  <c r="N23" i="33"/>
  <c r="N36" i="33"/>
  <c r="G39" i="33"/>
  <c r="L35" i="33"/>
  <c r="I39" i="33"/>
  <c r="N35" i="33"/>
  <c r="J39" i="33"/>
  <c r="K39" i="33"/>
  <c r="N23" i="34"/>
  <c r="F39" i="34"/>
  <c r="N35" i="34"/>
  <c r="K39" i="34"/>
  <c r="M23" i="39"/>
  <c r="N23" i="39"/>
  <c r="N35" i="39"/>
  <c r="F39" i="39"/>
  <c r="G39" i="39"/>
  <c r="I39" i="39"/>
  <c r="K39" i="39"/>
  <c r="G39" i="4"/>
  <c r="H39" i="4"/>
  <c r="L35" i="4"/>
  <c r="M35" i="4"/>
  <c r="L23" i="5"/>
  <c r="L23" i="6"/>
  <c r="L23" i="8"/>
  <c r="C39" i="9"/>
  <c r="L23" i="10"/>
  <c r="L23" i="13"/>
  <c r="L23" i="15"/>
  <c r="C39" i="17"/>
  <c r="L23" i="17"/>
  <c r="L23" i="20"/>
  <c r="C39" i="23"/>
  <c r="C39" i="24"/>
  <c r="L23" i="25"/>
  <c r="L23" i="26"/>
  <c r="C39" i="28"/>
  <c r="L23" i="32"/>
  <c r="L23" i="34"/>
  <c r="L23" i="39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9" i="27"/>
  <c r="M23" i="15"/>
  <c r="F39" i="29"/>
  <c r="D39" i="34"/>
  <c r="M35" i="39"/>
  <c r="M23" i="31"/>
  <c r="M23" i="28"/>
  <c r="N23" i="27"/>
  <c r="K39" i="24"/>
  <c r="J39" i="23"/>
  <c r="J39" i="37"/>
  <c r="I39" i="18"/>
  <c r="G39" i="8"/>
  <c r="N23" i="15"/>
  <c r="M35" i="21"/>
  <c r="H39" i="22"/>
  <c r="N23" i="18"/>
  <c r="L36" i="29"/>
  <c r="C39" i="29"/>
  <c r="D39" i="28"/>
  <c r="G39" i="28"/>
  <c r="J39" i="28"/>
  <c r="N36" i="26"/>
  <c r="C39" i="21"/>
  <c r="H39" i="21"/>
  <c r="L23" i="21"/>
  <c r="K39" i="18"/>
  <c r="E39" i="14"/>
  <c r="E39" i="9"/>
  <c r="C39" i="6"/>
  <c r="N23" i="4"/>
  <c r="J39" i="34"/>
  <c r="N35" i="21"/>
  <c r="D39" i="20"/>
  <c r="N35" i="17"/>
  <c r="E39" i="17"/>
  <c r="M23" i="17"/>
  <c r="H39" i="6"/>
  <c r="N35" i="12"/>
  <c r="C39" i="39"/>
  <c r="L23" i="37"/>
  <c r="M23" i="29"/>
  <c r="D39" i="29"/>
  <c r="M23" i="24"/>
  <c r="G39" i="10"/>
  <c r="I39" i="5"/>
  <c r="L36" i="26"/>
  <c r="N36" i="39"/>
  <c r="E39" i="39"/>
  <c r="M35" i="32"/>
  <c r="M35" i="26"/>
  <c r="N35" i="16"/>
  <c r="M32" i="11"/>
  <c r="H39" i="34"/>
  <c r="L23" i="27"/>
  <c r="K39" i="4"/>
  <c r="N23" i="20"/>
  <c r="J39" i="15"/>
  <c r="G39" i="12"/>
  <c r="N19" i="11"/>
  <c r="N14" i="7"/>
  <c r="F39" i="12"/>
  <c r="L35" i="37"/>
  <c r="E39" i="32"/>
  <c r="F39" i="6"/>
  <c r="M23" i="27"/>
  <c r="H39" i="39"/>
  <c r="D39" i="37"/>
  <c r="M36" i="37"/>
  <c r="M23" i="37"/>
  <c r="C39" i="15"/>
  <c r="M23" i="34"/>
  <c r="M23" i="30"/>
  <c r="N31" i="11"/>
  <c r="I39" i="20"/>
  <c r="N35" i="8"/>
  <c r="M30" i="7"/>
  <c r="J39" i="39"/>
  <c r="M16" i="40"/>
  <c r="M35" i="34"/>
  <c r="G39" i="34"/>
  <c r="E39" i="33"/>
  <c r="L23" i="33"/>
  <c r="H39" i="32"/>
  <c r="K39" i="32"/>
  <c r="K39" i="31"/>
  <c r="F39" i="31"/>
  <c r="D39" i="31"/>
  <c r="J39" i="31"/>
  <c r="K39" i="30"/>
  <c r="F39" i="30"/>
  <c r="E39" i="30"/>
  <c r="K39" i="28"/>
  <c r="L23" i="28"/>
  <c r="H39" i="25"/>
  <c r="I39" i="24"/>
  <c r="N35" i="23"/>
  <c r="K39" i="23"/>
  <c r="K39" i="22"/>
  <c r="F39" i="22"/>
  <c r="F39" i="21"/>
  <c r="K39" i="21"/>
  <c r="G39" i="21"/>
  <c r="K39" i="20"/>
  <c r="G39" i="20"/>
  <c r="F39" i="37"/>
  <c r="N23" i="37"/>
  <c r="G39" i="18"/>
  <c r="L23" i="18"/>
  <c r="H39" i="17"/>
  <c r="K39" i="17"/>
  <c r="G39" i="17"/>
  <c r="J39" i="16"/>
  <c r="E39" i="15"/>
  <c r="L35" i="15"/>
  <c r="K39" i="15"/>
  <c r="F39" i="15"/>
  <c r="D39" i="14"/>
  <c r="C39" i="13"/>
  <c r="F39" i="13"/>
  <c r="N29" i="11"/>
  <c r="N33" i="11"/>
  <c r="E39" i="13"/>
  <c r="L21" i="11"/>
  <c r="M21" i="11"/>
  <c r="M35" i="12"/>
  <c r="M30" i="11"/>
  <c r="J39" i="10"/>
  <c r="H39" i="10"/>
  <c r="E39" i="10"/>
  <c r="H39" i="9"/>
  <c r="N29" i="7"/>
  <c r="N23" i="9"/>
  <c r="M15" i="7"/>
  <c r="L10" i="7"/>
  <c r="L15" i="7"/>
  <c r="N22" i="7"/>
  <c r="I39" i="8"/>
  <c r="L36" i="8"/>
  <c r="H39" i="8"/>
  <c r="J39" i="6"/>
  <c r="F39" i="4"/>
  <c r="E39" i="31"/>
  <c r="M25" i="40" l="1"/>
  <c r="N26" i="40"/>
  <c r="L27" i="40"/>
  <c r="L30" i="40"/>
  <c r="L16" i="40"/>
  <c r="M30" i="40"/>
  <c r="N30" i="40"/>
  <c r="L10" i="40"/>
  <c r="N13" i="40"/>
  <c r="N9" i="40"/>
  <c r="N28" i="40"/>
  <c r="N33" i="40"/>
  <c r="L21" i="40"/>
  <c r="N22" i="40"/>
  <c r="L25" i="40"/>
  <c r="N17" i="40"/>
  <c r="L18" i="40"/>
  <c r="N19" i="40"/>
  <c r="L20" i="40"/>
  <c r="N21" i="40"/>
  <c r="L22" i="40"/>
  <c r="N35" i="40"/>
  <c r="N25" i="40"/>
  <c r="M27" i="40"/>
  <c r="M32" i="40"/>
  <c r="L34" i="40"/>
  <c r="M20" i="40"/>
  <c r="N32" i="40"/>
  <c r="L33" i="40"/>
  <c r="M34" i="40"/>
  <c r="M9" i="40"/>
  <c r="M31" i="40"/>
  <c r="M33" i="40"/>
  <c r="M23" i="5"/>
  <c r="N23" i="21"/>
  <c r="L36" i="39"/>
  <c r="N10" i="40"/>
  <c r="L11" i="40"/>
  <c r="L13" i="40"/>
  <c r="N14" i="40"/>
  <c r="L15" i="40"/>
  <c r="M22" i="40"/>
  <c r="M13" i="40"/>
  <c r="L17" i="40"/>
  <c r="N18" i="40"/>
  <c r="L19" i="40"/>
  <c r="N20" i="40"/>
  <c r="N11" i="40"/>
  <c r="L12" i="40"/>
  <c r="L14" i="40"/>
  <c r="N15" i="40"/>
  <c r="M19" i="40"/>
  <c r="M21" i="40"/>
  <c r="N36" i="34"/>
  <c r="E39" i="34"/>
  <c r="M26" i="40"/>
  <c r="L35" i="34"/>
  <c r="N31" i="40"/>
  <c r="L32" i="40"/>
  <c r="N24" i="40"/>
  <c r="L31" i="40"/>
  <c r="N34" i="40"/>
  <c r="I39" i="34"/>
  <c r="M36" i="34"/>
  <c r="M10" i="40"/>
  <c r="M14" i="40"/>
  <c r="L36" i="34"/>
  <c r="L9" i="40"/>
  <c r="M17" i="40"/>
  <c r="M18" i="40"/>
  <c r="M11" i="40"/>
  <c r="M12" i="40"/>
  <c r="N12" i="40"/>
  <c r="M15" i="40"/>
  <c r="H39" i="33"/>
  <c r="F39" i="33"/>
  <c r="C39" i="33"/>
  <c r="D39" i="33"/>
  <c r="M36" i="33"/>
  <c r="L36" i="32"/>
  <c r="C39" i="32"/>
  <c r="N23" i="32"/>
  <c r="N36" i="32"/>
  <c r="N36" i="31"/>
  <c r="L36" i="31"/>
  <c r="C39" i="31"/>
  <c r="M36" i="31"/>
  <c r="I39" i="31"/>
  <c r="L23" i="31"/>
  <c r="G39" i="30"/>
  <c r="C39" i="30"/>
  <c r="H39" i="30"/>
  <c r="L23" i="30"/>
  <c r="N36" i="30"/>
  <c r="E39" i="29"/>
  <c r="N36" i="29"/>
  <c r="M36" i="29"/>
  <c r="I39" i="29"/>
  <c r="N23" i="29"/>
  <c r="L23" i="29"/>
  <c r="N36" i="28"/>
  <c r="F39" i="28"/>
  <c r="M36" i="28"/>
  <c r="E39" i="27"/>
  <c r="J39" i="27"/>
  <c r="D39" i="27"/>
  <c r="N36" i="27"/>
  <c r="L36" i="27"/>
  <c r="H39" i="27"/>
  <c r="M36" i="27"/>
  <c r="I39" i="25"/>
  <c r="L23" i="24"/>
  <c r="G39" i="24"/>
  <c r="L36" i="24"/>
  <c r="M36" i="24"/>
  <c r="D39" i="25"/>
  <c r="G39" i="25"/>
  <c r="M35" i="25"/>
  <c r="L36" i="25"/>
  <c r="H39" i="23"/>
  <c r="M35" i="23"/>
  <c r="I39" i="23"/>
  <c r="E39" i="23"/>
  <c r="L23" i="23"/>
  <c r="N36" i="23"/>
  <c r="N23" i="23"/>
  <c r="M36" i="23"/>
  <c r="L36" i="23"/>
  <c r="M23" i="23"/>
  <c r="E39" i="22"/>
  <c r="N36" i="22"/>
  <c r="D39" i="22"/>
  <c r="M36" i="22"/>
  <c r="L36" i="22"/>
  <c r="C39" i="22"/>
  <c r="N23" i="22"/>
  <c r="L23" i="22"/>
  <c r="L36" i="21"/>
  <c r="D39" i="21"/>
  <c r="M36" i="21"/>
  <c r="E39" i="21"/>
  <c r="N36" i="21"/>
  <c r="M23" i="21"/>
  <c r="E39" i="20"/>
  <c r="M36" i="20"/>
  <c r="L36" i="20"/>
  <c r="L36" i="37"/>
  <c r="H39" i="37"/>
  <c r="J39" i="18"/>
  <c r="H39" i="18"/>
  <c r="C39" i="18"/>
  <c r="L36" i="18"/>
  <c r="N36" i="18"/>
  <c r="E39" i="18"/>
  <c r="I39" i="17"/>
  <c r="F39" i="17"/>
  <c r="N36" i="17"/>
  <c r="J39" i="17"/>
  <c r="L36" i="17"/>
  <c r="K39" i="16"/>
  <c r="H39" i="16"/>
  <c r="F39" i="16"/>
  <c r="M35" i="16"/>
  <c r="G39" i="16"/>
  <c r="L36" i="16"/>
  <c r="C39" i="16"/>
  <c r="N36" i="16"/>
  <c r="M36" i="16"/>
  <c r="L23" i="16"/>
  <c r="I39" i="15"/>
  <c r="G39" i="15"/>
  <c r="N36" i="15"/>
  <c r="D39" i="15"/>
  <c r="H39" i="15"/>
  <c r="L36" i="15"/>
  <c r="M36" i="14"/>
  <c r="H39" i="14"/>
  <c r="F39" i="14"/>
  <c r="M35" i="14"/>
  <c r="G39" i="14"/>
  <c r="C39" i="14"/>
  <c r="L36" i="14"/>
  <c r="N36" i="14"/>
  <c r="L23" i="14"/>
  <c r="N35" i="13"/>
  <c r="L33" i="11"/>
  <c r="H39" i="13"/>
  <c r="I39" i="13"/>
  <c r="M24" i="11"/>
  <c r="M10" i="11"/>
  <c r="N36" i="13"/>
  <c r="L22" i="11"/>
  <c r="M26" i="11"/>
  <c r="J39" i="12"/>
  <c r="H39" i="12"/>
  <c r="M28" i="11"/>
  <c r="L35" i="11"/>
  <c r="M25" i="11"/>
  <c r="L28" i="11"/>
  <c r="M36" i="12"/>
  <c r="D39" i="12"/>
  <c r="C39" i="12"/>
  <c r="E39" i="12"/>
  <c r="N23" i="12"/>
  <c r="M23" i="12"/>
  <c r="L14" i="11"/>
  <c r="L19" i="11"/>
  <c r="L23" i="12"/>
  <c r="N14" i="11"/>
  <c r="M22" i="11"/>
  <c r="L9" i="11"/>
  <c r="N36" i="10"/>
  <c r="I39" i="10"/>
  <c r="M36" i="10"/>
  <c r="J39" i="9"/>
  <c r="N36" i="9"/>
  <c r="F39" i="9"/>
  <c r="N35" i="9"/>
  <c r="N26" i="7"/>
  <c r="L22" i="7"/>
  <c r="M9" i="7"/>
  <c r="L36" i="9"/>
  <c r="K39" i="8"/>
  <c r="F39" i="8"/>
  <c r="N28" i="7"/>
  <c r="M25" i="7"/>
  <c r="L32" i="7"/>
  <c r="M34" i="7"/>
  <c r="L34" i="7"/>
  <c r="D39" i="8"/>
  <c r="M36" i="8"/>
  <c r="M23" i="8"/>
  <c r="N36" i="8"/>
  <c r="C39" i="8"/>
  <c r="M23" i="7"/>
  <c r="L11" i="7"/>
  <c r="L19" i="7"/>
  <c r="L21" i="7"/>
  <c r="M20" i="7"/>
  <c r="N23" i="7"/>
  <c r="L36" i="6"/>
  <c r="N35" i="6"/>
  <c r="I39" i="6"/>
  <c r="D39" i="6"/>
  <c r="N36" i="6"/>
  <c r="M23" i="6"/>
  <c r="L35" i="5"/>
  <c r="L36" i="5"/>
  <c r="F39" i="5"/>
  <c r="D39" i="5"/>
  <c r="G39" i="5"/>
  <c r="C39" i="5"/>
  <c r="N35" i="4"/>
  <c r="I39" i="4"/>
  <c r="L23" i="4"/>
  <c r="N36" i="4"/>
  <c r="J39" i="4"/>
  <c r="D39" i="4"/>
  <c r="M23" i="4"/>
  <c r="L36" i="4"/>
  <c r="L23" i="11"/>
  <c r="N9" i="7"/>
  <c r="M35" i="11"/>
  <c r="L24" i="11"/>
  <c r="L24" i="40"/>
  <c r="L12" i="7"/>
  <c r="M35" i="7"/>
  <c r="M14" i="11"/>
  <c r="M24" i="40"/>
  <c r="L35" i="7"/>
  <c r="L12" i="11"/>
  <c r="L15" i="11"/>
  <c r="N35" i="11"/>
  <c r="L31" i="11"/>
  <c r="I39" i="40"/>
  <c r="M10" i="7"/>
  <c r="L24" i="7"/>
  <c r="L35" i="40" l="1"/>
  <c r="J39" i="40"/>
  <c r="C39" i="40"/>
  <c r="M35" i="40"/>
  <c r="M36" i="39"/>
  <c r="D39" i="39"/>
  <c r="H39" i="40"/>
  <c r="L36" i="40"/>
  <c r="L23" i="40"/>
  <c r="L36" i="33"/>
  <c r="D39" i="32"/>
  <c r="M36" i="32"/>
  <c r="L36" i="30"/>
  <c r="M36" i="30"/>
  <c r="D39" i="30"/>
  <c r="L36" i="28"/>
  <c r="H39" i="28"/>
  <c r="M36" i="25"/>
  <c r="E39" i="24"/>
  <c r="N36" i="24"/>
  <c r="E39" i="25"/>
  <c r="N36" i="25"/>
  <c r="N36" i="20"/>
  <c r="E39" i="37"/>
  <c r="N36" i="37"/>
  <c r="D39" i="18"/>
  <c r="M36" i="18"/>
  <c r="M36" i="17"/>
  <c r="M36" i="15"/>
  <c r="D39" i="13"/>
  <c r="M36" i="13"/>
  <c r="L36" i="12"/>
  <c r="L36" i="11"/>
  <c r="K39" i="11"/>
  <c r="N36" i="12"/>
  <c r="N36" i="11"/>
  <c r="N23" i="11"/>
  <c r="C39" i="10"/>
  <c r="L36" i="10"/>
  <c r="M36" i="9"/>
  <c r="D39" i="9"/>
  <c r="L36" i="7"/>
  <c r="M36" i="6"/>
  <c r="M36" i="5"/>
  <c r="N36" i="5"/>
  <c r="E39" i="5"/>
  <c r="M36" i="4"/>
  <c r="M23" i="40"/>
  <c r="N35" i="7"/>
  <c r="M23" i="11"/>
  <c r="M36" i="11"/>
  <c r="L23" i="7"/>
  <c r="N23" i="40"/>
  <c r="M36" i="7"/>
  <c r="N36" i="7"/>
  <c r="M36" i="40" l="1"/>
  <c r="D39" i="40"/>
  <c r="N36" i="40"/>
  <c r="E39" i="40"/>
</calcChain>
</file>

<file path=xl/sharedStrings.xml><?xml version="1.0" encoding="utf-8"?>
<sst xmlns="http://schemas.openxmlformats.org/spreadsheetml/2006/main" count="2422" uniqueCount="412">
  <si>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</si>
  <si>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</si>
  <si>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</si>
  <si>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</si>
  <si>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</si>
  <si>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</si>
  <si>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</si>
  <si>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</si>
  <si>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</si>
  <si>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</si>
  <si>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</si>
  <si>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</si>
  <si>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</si>
  <si>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</si>
  <si>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</si>
  <si>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</si>
  <si>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</si>
  <si>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</si>
  <si>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</si>
  <si>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</si>
  <si>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</si>
  <si>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</si>
  <si>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</si>
  <si>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</si>
  <si>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</si>
  <si>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</si>
  <si>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</si>
  <si>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</si>
  <si>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</si>
  <si>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</si>
  <si>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</si>
  <si>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</si>
  <si>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</si>
  <si>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</si>
  <si>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</si>
  <si>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</si>
  <si>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</si>
  <si>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</si>
  <si>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</si>
  <si>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</si>
  <si>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</si>
  <si>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</si>
  <si>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</si>
  <si>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</si>
  <si>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</si>
  <si>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</si>
  <si>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</si>
  <si>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</si>
  <si>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</si>
  <si>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</si>
  <si>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</si>
  <si>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</si>
  <si>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</si>
  <si>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</si>
  <si>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</si>
  <si>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</si>
  <si>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</si>
  <si>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</si>
  <si>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</si>
  <si>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</si>
  <si>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</si>
  <si>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</si>
  <si>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</si>
  <si>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</si>
  <si>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</si>
  <si>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</si>
  <si>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</si>
  <si>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</si>
  <si>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</si>
  <si>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</si>
  <si>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</si>
  <si>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</si>
  <si>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</si>
  <si>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</si>
  <si>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</si>
  <si>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</si>
  <si>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</si>
  <si>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</si>
  <si>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</si>
  <si>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</si>
  <si>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</si>
  <si>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</si>
  <si>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</si>
  <si>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</si>
  <si>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</si>
  <si>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</si>
  <si>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</si>
  <si>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</si>
  <si>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</si>
  <si>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</si>
  <si>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</si>
  <si>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</si>
  <si>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</si>
  <si>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</si>
  <si>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</si>
  <si>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</si>
  <si>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</si>
  <si>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</si>
  <si>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</si>
  <si>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</si>
  <si>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</si>
  <si>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</si>
  <si>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</si>
  <si>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</si>
  <si>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</si>
  <si>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</si>
  <si>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</si>
  <si>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</si>
  <si>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</si>
  <si>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</si>
  <si>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</si>
  <si>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</si>
  <si>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</si>
  <si>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</si>
  <si>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</si>
  <si>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</si>
  <si>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</si>
  <si>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</si>
  <si>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</si>
  <si>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</si>
  <si>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</si>
  <si>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</si>
  <si>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</si>
  <si>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</si>
  <si>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</si>
  <si>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</si>
  <si>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</si>
  <si>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</si>
  <si>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</si>
  <si>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</si>
  <si>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</si>
  <si>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</si>
  <si>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</si>
  <si>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</si>
  <si>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</si>
  <si>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</si>
  <si>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</si>
  <si>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</si>
  <si>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</si>
  <si>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</si>
  <si>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</si>
  <si>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</si>
  <si>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</si>
  <si>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</si>
  <si>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</si>
  <si>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</si>
  <si>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</si>
  <si>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</si>
  <si>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</si>
  <si>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</si>
  <si>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</si>
  <si>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</si>
  <si>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</si>
  <si>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</si>
  <si>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</si>
  <si>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</si>
  <si>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</si>
  <si>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</si>
  <si>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</si>
  <si>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</si>
  <si>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</si>
  <si>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</si>
  <si>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</si>
  <si>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</si>
  <si>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</si>
  <si>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</si>
  <si>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</si>
  <si>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</si>
  <si>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</si>
  <si>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</si>
  <si>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</si>
  <si>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</si>
  <si>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</si>
  <si>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</si>
  <si>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</si>
  <si>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</si>
  <si>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</si>
  <si>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</si>
  <si>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</si>
  <si>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</si>
  <si>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</si>
  <si>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</si>
  <si>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</si>
  <si>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</si>
  <si>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</si>
  <si>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</si>
  <si>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</si>
  <si>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</si>
  <si>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</si>
  <si>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</si>
  <si>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</si>
  <si>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</si>
  <si>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</si>
  <si>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</si>
  <si>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</si>
  <si>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</si>
  <si>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</si>
  <si>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</si>
  <si>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</si>
  <si>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</si>
  <si>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</si>
  <si>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</si>
  <si>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</si>
  <si>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</si>
  <si>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</si>
  <si>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</si>
  <si>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</si>
  <si>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</si>
  <si>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</si>
  <si>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</si>
  <si>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</si>
  <si>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</si>
  <si>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</si>
  <si>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</si>
  <si>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</si>
  <si>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</si>
  <si>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</si>
  <si>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</si>
  <si>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</si>
  <si>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</si>
  <si>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</si>
  <si>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</si>
  <si>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</si>
  <si>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</si>
  <si>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</si>
  <si>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</si>
  <si>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</si>
  <si>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</si>
  <si>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</si>
  <si>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</si>
  <si>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</si>
  <si>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</si>
  <si>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</si>
  <si>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</si>
  <si>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</si>
  <si>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</si>
  <si>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</si>
  <si>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</si>
  <si>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</si>
  <si>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</si>
  <si>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</si>
  <si>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</si>
  <si>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</si>
  <si>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</si>
  <si>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</si>
  <si>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</si>
  <si>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</si>
  <si>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</si>
  <si>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</si>
  <si>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</si>
  <si>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</si>
  <si>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</si>
  <si>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</si>
  <si>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</si>
  <si>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</si>
  <si>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</si>
  <si>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</si>
  <si>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</si>
  <si>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</si>
  <si>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</si>
  <si>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</si>
  <si>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</si>
  <si>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</si>
  <si>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</si>
  <si>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</si>
  <si>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</si>
  <si>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</si>
  <si>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</si>
  <si>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</si>
  <si>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</si>
  <si>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</si>
  <si>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</si>
  <si>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</si>
  <si>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</si>
  <si>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</si>
  <si>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</si>
  <si>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</si>
  <si>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</si>
  <si>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</si>
  <si>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</si>
  <si>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</si>
  <si>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</si>
  <si>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</si>
  <si>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</si>
  <si>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</si>
  <si>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</si>
  <si>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</si>
  <si>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</si>
  <si>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</si>
  <si>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</si>
  <si>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</si>
  <si>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</si>
  <si>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</si>
  <si>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</si>
  <si>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</si>
  <si>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</si>
  <si>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</si>
  <si>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</si>
  <si>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</si>
  <si>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</si>
  <si>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</si>
  <si>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</si>
  <si>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</si>
  <si>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</si>
  <si>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</si>
  <si>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</si>
  <si>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</si>
  <si>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</si>
  <si>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</si>
  <si>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</si>
  <si>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</si>
  <si>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</si>
  <si>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</si>
  <si>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</si>
  <si>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</si>
  <si>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</si>
  <si>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</si>
  <si>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</si>
  <si>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</si>
  <si>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</si>
  <si>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</si>
  <si>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</si>
  <si>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</si>
  <si>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</si>
  <si>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</si>
  <si>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</si>
  <si>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</si>
  <si>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</si>
  <si>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</si>
  <si>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</si>
  <si>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</si>
  <si>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</si>
  <si>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</si>
  <si>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</si>
  <si>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</si>
  <si>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</si>
  <si>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</si>
  <si>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</si>
  <si>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</si>
  <si>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</si>
  <si>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</si>
  <si>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</si>
  <si>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</si>
  <si>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</si>
  <si>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</si>
  <si>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</si>
  <si>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</si>
  <si>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</si>
  <si>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</si>
  <si>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</si>
  <si>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</si>
  <si>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</si>
  <si>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</si>
  <si>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</si>
  <si>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</si>
  <si>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</si>
  <si>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</si>
  <si>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</si>
  <si>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</si>
  <si>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</si>
  <si>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</si>
  <si>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</si>
  <si>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</si>
  <si>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</si>
  <si>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</si>
  <si>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</si>
  <si>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</si>
  <si>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</si>
  <si>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</si>
  <si>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</si>
  <si>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</si>
  <si>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</si>
  <si>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</si>
  <si>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</si>
  <si>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</si>
  <si>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</si>
  <si>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</si>
  <si>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</si>
  <si>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</si>
  <si>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</si>
  <si>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</si>
  <si>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</si>
  <si>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</si>
  <si>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</si>
  <si>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</si>
  <si>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</si>
  <si>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</si>
  <si>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</si>
  <si>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</si>
  <si>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</si>
  <si>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</si>
  <si>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</si>
  <si>
    <t>個人均+所
（２シート計）</t>
    <rPh sb="0" eb="2">
      <t>コジン</t>
    </rPh>
    <rPh sb="2" eb="3">
      <t>キン</t>
    </rPh>
    <rPh sb="4" eb="5">
      <t>トコロ</t>
    </rPh>
    <rPh sb="11" eb="12">
      <t>ケイ</t>
    </rPh>
    <phoneticPr fontId="2"/>
  </si>
  <si>
    <t>法人均+所
（２シート計）</t>
    <rPh sb="0" eb="2">
      <t>ホウジン</t>
    </rPh>
    <rPh sb="2" eb="3">
      <t>キン</t>
    </rPh>
    <rPh sb="4" eb="5">
      <t>トコロ</t>
    </rPh>
    <rPh sb="11" eb="12">
      <t>ケイ</t>
    </rPh>
    <phoneticPr fontId="2"/>
  </si>
  <si>
    <t>国保税+料
（２シート計）</t>
    <rPh sb="0" eb="2">
      <t>コクホ</t>
    </rPh>
    <rPh sb="2" eb="3">
      <t>ゼイ</t>
    </rPh>
    <rPh sb="4" eb="5">
      <t>リョウ</t>
    </rPh>
    <rPh sb="11" eb="12">
      <t>ケイ</t>
    </rPh>
    <phoneticPr fontId="2"/>
  </si>
  <si>
    <t>（その１0）</t>
    <phoneticPr fontId="2"/>
  </si>
  <si>
    <t>第７　徴収実績　（令和元年度地方財政状況調査）</t>
    <rPh sb="9" eb="11">
      <t>レイワ</t>
    </rPh>
    <rPh sb="11" eb="13">
      <t>ガンネン</t>
    </rPh>
    <rPh sb="12" eb="14">
      <t>ネンド</t>
    </rPh>
    <phoneticPr fontId="2"/>
  </si>
  <si>
    <t>第３５表  令和元（2019）年度市町村税の徴収実績</t>
    <rPh sb="6" eb="8">
      <t>レイワ</t>
    </rPh>
    <rPh sb="8" eb="9">
      <t>モト</t>
    </rPh>
    <phoneticPr fontId="2"/>
  </si>
  <si>
    <t>第３５表  令和元（2019）年度市町村税の徴収実績</t>
    <rPh sb="6" eb="8">
      <t>レイワ</t>
    </rPh>
    <rPh sb="8" eb="9">
      <t>モト</t>
    </rPh>
    <phoneticPr fontId="5"/>
  </si>
  <si>
    <t>第３５表 令和元（2019）年度市町村税の徴収実績</t>
    <rPh sb="5" eb="7">
      <t>レイワ</t>
    </rPh>
    <rPh sb="7" eb="8">
      <t>モト</t>
    </rPh>
    <phoneticPr fontId="2"/>
  </si>
  <si>
    <t>06-16-02</t>
    <phoneticPr fontId="5"/>
  </si>
  <si>
    <t>06-16-01</t>
    <phoneticPr fontId="5"/>
  </si>
  <si>
    <t>06-16-03</t>
    <phoneticPr fontId="5"/>
  </si>
  <si>
    <t>06-16-04</t>
    <phoneticPr fontId="5"/>
  </si>
  <si>
    <t>06-16-05</t>
    <phoneticPr fontId="5"/>
  </si>
  <si>
    <t>06-16-06</t>
    <phoneticPr fontId="5"/>
  </si>
  <si>
    <t>06-16-07</t>
    <phoneticPr fontId="5"/>
  </si>
  <si>
    <t>06-16-08</t>
    <phoneticPr fontId="5"/>
  </si>
  <si>
    <t>06-16-09</t>
    <phoneticPr fontId="5"/>
  </si>
  <si>
    <t>軽自動車税環境性能割</t>
    <rPh sb="5" eb="7">
      <t>カンキョウ</t>
    </rPh>
    <rPh sb="7" eb="9">
      <t>セイノウ</t>
    </rPh>
    <rPh sb="9" eb="10">
      <t>ワリ</t>
    </rPh>
    <phoneticPr fontId="12"/>
  </si>
  <si>
    <t>軽自動車税種別割</t>
    <rPh sb="5" eb="7">
      <t>シュベツ</t>
    </rPh>
    <rPh sb="7" eb="8">
      <t>ワリ</t>
    </rPh>
    <phoneticPr fontId="5"/>
  </si>
  <si>
    <t>（その３４）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</si>
</sst>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13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64"/>
      </right>
      <top style="dotted">
        <color indexed="64"/>
      </top>
      <bottom/>
      <diagonal style="thin">
        <color indexed="8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 diagonalUp="1"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8"/>
      </right>
      <top style="dotted">
        <color indexed="64"/>
      </top>
      <bottom/>
      <diagonal style="thin">
        <color indexed="8"/>
      </diagonal>
    </border>
    <border diagonalUp="1"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 style="thin">
        <color indexed="8"/>
      </diagonal>
    </border>
    <border diagonalUp="1"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 style="thin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53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48" xfId="1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  <xf numFmtId="176" fontId="2" fillId="0" borderId="0" xfId="1" applyFont="1" applyFill="1" applyAlignment="1">
      <alignment vertical="center" wrapText="1"/>
    </xf>
    <xf numFmtId="176" fontId="4" fillId="0" borderId="85" xfId="1" applyFont="1" applyFill="1" applyBorder="1" applyAlignment="1"/>
    <xf numFmtId="176" fontId="4" fillId="0" borderId="90" xfId="1" applyFont="1" applyFill="1" applyBorder="1" applyAlignment="1"/>
    <xf numFmtId="176" fontId="4" fillId="0" borderId="38" xfId="1" applyFont="1" applyFill="1" applyBorder="1" applyAlignment="1"/>
    <xf numFmtId="176" fontId="4" fillId="0" borderId="42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20" xfId="0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9" fillId="0" borderId="54" xfId="0" applyNumberFormat="1" applyFont="1" applyFill="1" applyBorder="1" applyAlignment="1"/>
    <xf numFmtId="176" fontId="9" fillId="0" borderId="37" xfId="0" applyNumberFormat="1" applyFont="1" applyFill="1" applyBorder="1" applyAlignment="1"/>
    <xf numFmtId="176" fontId="9" fillId="0" borderId="41" xfId="0" applyNumberFormat="1" applyFont="1" applyFill="1" applyBorder="1" applyAlignment="1"/>
    <xf numFmtId="176" fontId="9" fillId="0" borderId="53" xfId="0" applyNumberFormat="1" applyFont="1" applyFill="1" applyBorder="1" applyAlignment="1"/>
    <xf numFmtId="176" fontId="9" fillId="0" borderId="40" xfId="0" applyNumberFormat="1" applyFont="1" applyFill="1" applyBorder="1" applyAlignment="1"/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9" fillId="0" borderId="55" xfId="0" applyNumberFormat="1" applyFont="1" applyFill="1" applyBorder="1" applyAlignment="1"/>
    <xf numFmtId="176" fontId="9" fillId="0" borderId="79" xfId="0" applyNumberFormat="1" applyFont="1" applyFill="1" applyBorder="1" applyAlignment="1"/>
    <xf numFmtId="176" fontId="9" fillId="0" borderId="80" xfId="0" applyNumberFormat="1" applyFont="1" applyFill="1" applyBorder="1" applyAlignment="1"/>
    <xf numFmtId="176" fontId="9" fillId="0" borderId="91" xfId="0" applyNumberFormat="1" applyFont="1" applyFill="1" applyBorder="1" applyAlignment="1"/>
    <xf numFmtId="176" fontId="9" fillId="0" borderId="81" xfId="0" applyNumberFormat="1" applyFont="1" applyFill="1" applyBorder="1" applyAlignment="1"/>
    <xf numFmtId="176" fontId="9" fillId="0" borderId="82" xfId="0" applyNumberFormat="1" applyFont="1" applyFill="1" applyBorder="1" applyAlignment="1"/>
    <xf numFmtId="176" fontId="9" fillId="0" borderId="92" xfId="0" applyNumberFormat="1" applyFont="1" applyFill="1" applyBorder="1" applyAlignment="1"/>
    <xf numFmtId="176" fontId="9" fillId="0" borderId="83" xfId="0" applyNumberFormat="1" applyFont="1" applyFill="1" applyBorder="1" applyAlignment="1"/>
    <xf numFmtId="176" fontId="9" fillId="0" borderId="84" xfId="0" applyNumberFormat="1" applyFont="1" applyFill="1" applyBorder="1" applyAlignment="1"/>
    <xf numFmtId="176" fontId="9" fillId="0" borderId="93" xfId="0" applyNumberFormat="1" applyFont="1" applyFill="1" applyBorder="1" applyAlignment="1"/>
    <xf numFmtId="176" fontId="9" fillId="0" borderId="86" xfId="0" applyNumberFormat="1" applyFont="1" applyFill="1" applyBorder="1" applyAlignment="1"/>
    <xf numFmtId="176" fontId="9" fillId="0" borderId="87" xfId="0" applyNumberFormat="1" applyFont="1" applyFill="1" applyBorder="1" applyAlignment="1"/>
    <xf numFmtId="176" fontId="9" fillId="0" borderId="94" xfId="0" applyNumberFormat="1" applyFont="1" applyFill="1" applyBorder="1" applyAlignment="1"/>
    <xf numFmtId="176" fontId="9" fillId="0" borderId="88" xfId="0" applyNumberFormat="1" applyFont="1" applyFill="1" applyBorder="1" applyAlignment="1"/>
    <xf numFmtId="176" fontId="9" fillId="0" borderId="89" xfId="0" applyNumberFormat="1" applyFont="1" applyFill="1" applyBorder="1" applyAlignment="1"/>
    <xf numFmtId="176" fontId="9" fillId="0" borderId="95" xfId="0" applyNumberFormat="1" applyFont="1" applyFill="1" applyBorder="1" applyAlignment="1"/>
    <xf numFmtId="176" fontId="9" fillId="0" borderId="36" xfId="0" applyNumberFormat="1" applyFont="1" applyFill="1" applyBorder="1" applyAlignment="1"/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396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183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8">
        <v>84197406</v>
      </c>
      <c r="D9" s="98">
        <v>1792479</v>
      </c>
      <c r="E9" s="98">
        <v>85999664</v>
      </c>
      <c r="F9" s="98">
        <v>3005935</v>
      </c>
      <c r="G9" s="98">
        <v>0</v>
      </c>
      <c r="H9" s="98">
        <v>83473775</v>
      </c>
      <c r="I9" s="98">
        <v>645425</v>
      </c>
      <c r="J9" s="98">
        <v>84128979</v>
      </c>
      <c r="K9" s="98">
        <v>1805158</v>
      </c>
      <c r="L9" s="70">
        <f>IF(C9&gt;0,ROUND(H9/C9*100,1),"-")</f>
        <v>99.1</v>
      </c>
      <c r="M9" s="71">
        <f t="shared" ref="L9:N31" si="0">IF(D9&gt;0,ROUND(I9/D9*100,1),"-")</f>
        <v>36</v>
      </c>
      <c r="N9" s="72">
        <f t="shared" si="0"/>
        <v>97.8</v>
      </c>
    </row>
    <row r="10" spans="1:247" s="21" customFormat="1" ht="24.95" customHeight="1" x14ac:dyDescent="0.2">
      <c r="A10" s="46">
        <v>2</v>
      </c>
      <c r="B10" s="47" t="s">
        <v>34</v>
      </c>
      <c r="C10" s="99">
        <v>18709916</v>
      </c>
      <c r="D10" s="99">
        <v>843311</v>
      </c>
      <c r="E10" s="99">
        <v>19556562</v>
      </c>
      <c r="F10" s="99">
        <v>245035</v>
      </c>
      <c r="G10" s="99">
        <v>0</v>
      </c>
      <c r="H10" s="99">
        <v>18420043</v>
      </c>
      <c r="I10" s="99">
        <v>212407</v>
      </c>
      <c r="J10" s="99">
        <v>18635785</v>
      </c>
      <c r="K10" s="99">
        <v>243565</v>
      </c>
      <c r="L10" s="73">
        <f t="shared" si="0"/>
        <v>98.5</v>
      </c>
      <c r="M10" s="74">
        <f t="shared" si="0"/>
        <v>25.2</v>
      </c>
      <c r="N10" s="75">
        <f t="shared" si="0"/>
        <v>95.3</v>
      </c>
    </row>
    <row r="11" spans="1:247" s="21" customFormat="1" ht="24.95" customHeight="1" x14ac:dyDescent="0.2">
      <c r="A11" s="46">
        <v>3</v>
      </c>
      <c r="B11" s="47" t="s">
        <v>35</v>
      </c>
      <c r="C11" s="99">
        <v>21803143</v>
      </c>
      <c r="D11" s="99">
        <v>1253554</v>
      </c>
      <c r="E11" s="99">
        <v>23062895</v>
      </c>
      <c r="F11" s="99">
        <v>377010</v>
      </c>
      <c r="G11" s="99">
        <v>0</v>
      </c>
      <c r="H11" s="99">
        <v>21496158</v>
      </c>
      <c r="I11" s="99">
        <v>260314</v>
      </c>
      <c r="J11" s="99">
        <v>21762670</v>
      </c>
      <c r="K11" s="99">
        <v>375801</v>
      </c>
      <c r="L11" s="73">
        <f t="shared" si="0"/>
        <v>98.6</v>
      </c>
      <c r="M11" s="74">
        <f t="shared" si="0"/>
        <v>20.8</v>
      </c>
      <c r="N11" s="75">
        <f t="shared" si="0"/>
        <v>94.4</v>
      </c>
    </row>
    <row r="12" spans="1:247" s="21" customFormat="1" ht="24.95" customHeight="1" x14ac:dyDescent="0.2">
      <c r="A12" s="46">
        <v>4</v>
      </c>
      <c r="B12" s="47" t="s">
        <v>36</v>
      </c>
      <c r="C12" s="99">
        <v>17036574</v>
      </c>
      <c r="D12" s="99">
        <v>393221</v>
      </c>
      <c r="E12" s="99">
        <v>17433933</v>
      </c>
      <c r="F12" s="99">
        <v>300180</v>
      </c>
      <c r="G12" s="99">
        <v>0</v>
      </c>
      <c r="H12" s="99">
        <v>16888342</v>
      </c>
      <c r="I12" s="99">
        <v>113689</v>
      </c>
      <c r="J12" s="99">
        <v>17006169</v>
      </c>
      <c r="K12" s="99">
        <v>299329</v>
      </c>
      <c r="L12" s="73">
        <f t="shared" si="0"/>
        <v>99.1</v>
      </c>
      <c r="M12" s="74">
        <f t="shared" si="0"/>
        <v>28.9</v>
      </c>
      <c r="N12" s="75">
        <f t="shared" si="0"/>
        <v>97.5</v>
      </c>
    </row>
    <row r="13" spans="1:247" s="21" customFormat="1" ht="24.95" customHeight="1" x14ac:dyDescent="0.2">
      <c r="A13" s="46">
        <v>5</v>
      </c>
      <c r="B13" s="47" t="s">
        <v>37</v>
      </c>
      <c r="C13" s="99">
        <v>13766257</v>
      </c>
      <c r="D13" s="99">
        <v>708499</v>
      </c>
      <c r="E13" s="99">
        <v>14478950</v>
      </c>
      <c r="F13" s="99">
        <v>241674</v>
      </c>
      <c r="G13" s="99">
        <v>0</v>
      </c>
      <c r="H13" s="99">
        <v>13582213</v>
      </c>
      <c r="I13" s="99">
        <v>164827</v>
      </c>
      <c r="J13" s="99">
        <v>13751234</v>
      </c>
      <c r="K13" s="99">
        <v>240224</v>
      </c>
      <c r="L13" s="73">
        <f t="shared" si="0"/>
        <v>98.7</v>
      </c>
      <c r="M13" s="74">
        <f t="shared" si="0"/>
        <v>23.3</v>
      </c>
      <c r="N13" s="75">
        <f t="shared" si="0"/>
        <v>95</v>
      </c>
    </row>
    <row r="14" spans="1:247" s="21" customFormat="1" ht="24.95" customHeight="1" x14ac:dyDescent="0.2">
      <c r="A14" s="46">
        <v>6</v>
      </c>
      <c r="B14" s="47" t="s">
        <v>38</v>
      </c>
      <c r="C14" s="99">
        <v>12564405</v>
      </c>
      <c r="D14" s="99">
        <v>785448</v>
      </c>
      <c r="E14" s="99">
        <v>13352071</v>
      </c>
      <c r="F14" s="99">
        <v>148243</v>
      </c>
      <c r="G14" s="99">
        <v>0</v>
      </c>
      <c r="H14" s="99">
        <v>12277730</v>
      </c>
      <c r="I14" s="99">
        <v>193568</v>
      </c>
      <c r="J14" s="99">
        <v>12473516</v>
      </c>
      <c r="K14" s="99">
        <v>147354</v>
      </c>
      <c r="L14" s="73">
        <f t="shared" si="0"/>
        <v>97.7</v>
      </c>
      <c r="M14" s="74">
        <f t="shared" si="0"/>
        <v>24.6</v>
      </c>
      <c r="N14" s="75">
        <f t="shared" si="0"/>
        <v>93.4</v>
      </c>
    </row>
    <row r="15" spans="1:247" s="21" customFormat="1" ht="24.95" customHeight="1" x14ac:dyDescent="0.2">
      <c r="A15" s="46">
        <v>7</v>
      </c>
      <c r="B15" s="47" t="s">
        <v>39</v>
      </c>
      <c r="C15" s="99">
        <v>27669679</v>
      </c>
      <c r="D15" s="99">
        <v>1537134</v>
      </c>
      <c r="E15" s="99">
        <v>29210505</v>
      </c>
      <c r="F15" s="99">
        <v>717997</v>
      </c>
      <c r="G15" s="99">
        <v>0</v>
      </c>
      <c r="H15" s="99">
        <v>27305124</v>
      </c>
      <c r="I15" s="99">
        <v>328060</v>
      </c>
      <c r="J15" s="99">
        <v>27636876</v>
      </c>
      <c r="K15" s="99">
        <v>717279</v>
      </c>
      <c r="L15" s="73">
        <f t="shared" si="0"/>
        <v>98.7</v>
      </c>
      <c r="M15" s="74">
        <f t="shared" si="0"/>
        <v>21.3</v>
      </c>
      <c r="N15" s="75">
        <f t="shared" si="0"/>
        <v>94.6</v>
      </c>
    </row>
    <row r="16" spans="1:247" s="21" customFormat="1" ht="24.95" customHeight="1" x14ac:dyDescent="0.2">
      <c r="A16" s="46">
        <v>8</v>
      </c>
      <c r="B16" s="47" t="s">
        <v>40</v>
      </c>
      <c r="C16" s="99">
        <v>12289280</v>
      </c>
      <c r="D16" s="99">
        <v>568672</v>
      </c>
      <c r="E16" s="99">
        <v>12860317</v>
      </c>
      <c r="F16" s="99">
        <v>194263</v>
      </c>
      <c r="G16" s="99">
        <v>0</v>
      </c>
      <c r="H16" s="99">
        <v>12157814</v>
      </c>
      <c r="I16" s="99">
        <v>119313</v>
      </c>
      <c r="J16" s="99">
        <v>12279492</v>
      </c>
      <c r="K16" s="99">
        <v>193874</v>
      </c>
      <c r="L16" s="73">
        <f t="shared" si="0"/>
        <v>98.9</v>
      </c>
      <c r="M16" s="74">
        <f t="shared" si="0"/>
        <v>21</v>
      </c>
      <c r="N16" s="75">
        <f t="shared" si="0"/>
        <v>95.5</v>
      </c>
    </row>
    <row r="17" spans="1:14" s="21" customFormat="1" ht="24.95" customHeight="1" x14ac:dyDescent="0.2">
      <c r="A17" s="46">
        <v>9</v>
      </c>
      <c r="B17" s="47" t="s">
        <v>207</v>
      </c>
      <c r="C17" s="99">
        <v>10458356</v>
      </c>
      <c r="D17" s="99">
        <v>333907</v>
      </c>
      <c r="E17" s="99">
        <v>10794791</v>
      </c>
      <c r="F17" s="99">
        <v>212206</v>
      </c>
      <c r="G17" s="99">
        <v>0</v>
      </c>
      <c r="H17" s="99">
        <v>10386835</v>
      </c>
      <c r="I17" s="99">
        <v>92854</v>
      </c>
      <c r="J17" s="99">
        <v>10482217</v>
      </c>
      <c r="K17" s="99">
        <v>211953</v>
      </c>
      <c r="L17" s="73">
        <f>IF(C17&gt;0,ROUND(H17/C17*100,1),"-")</f>
        <v>99.3</v>
      </c>
      <c r="M17" s="74">
        <f>IF(D17&gt;0,ROUND(I17/D17*100,1),"-")</f>
        <v>27.8</v>
      </c>
      <c r="N17" s="75">
        <f>IF(E17&gt;0,ROUND(J17/E17*100,1),"-")</f>
        <v>97.1</v>
      </c>
    </row>
    <row r="18" spans="1:14" s="21" customFormat="1" ht="24.95" customHeight="1" x14ac:dyDescent="0.2">
      <c r="A18" s="46">
        <v>10</v>
      </c>
      <c r="B18" s="47" t="s">
        <v>204</v>
      </c>
      <c r="C18" s="99">
        <v>4369541</v>
      </c>
      <c r="D18" s="99">
        <v>212330</v>
      </c>
      <c r="E18" s="99">
        <v>4582600</v>
      </c>
      <c r="F18" s="99">
        <v>54728</v>
      </c>
      <c r="G18" s="99">
        <v>0</v>
      </c>
      <c r="H18" s="99">
        <v>4319490</v>
      </c>
      <c r="I18" s="99">
        <v>43069</v>
      </c>
      <c r="J18" s="99">
        <v>4363288</v>
      </c>
      <c r="K18" s="99">
        <v>54503</v>
      </c>
      <c r="L18" s="73">
        <f t="shared" si="0"/>
        <v>98.9</v>
      </c>
      <c r="M18" s="74">
        <f t="shared" si="0"/>
        <v>20.3</v>
      </c>
      <c r="N18" s="75">
        <f t="shared" si="0"/>
        <v>95.2</v>
      </c>
    </row>
    <row r="19" spans="1:14" s="21" customFormat="1" ht="24.95" customHeight="1" x14ac:dyDescent="0.2">
      <c r="A19" s="46">
        <v>11</v>
      </c>
      <c r="B19" s="47" t="s">
        <v>205</v>
      </c>
      <c r="C19" s="99">
        <v>19132573</v>
      </c>
      <c r="D19" s="99">
        <v>1211269</v>
      </c>
      <c r="E19" s="99">
        <v>20347509</v>
      </c>
      <c r="F19" s="99">
        <v>357635</v>
      </c>
      <c r="G19" s="99">
        <v>0</v>
      </c>
      <c r="H19" s="99">
        <v>18911088</v>
      </c>
      <c r="I19" s="99">
        <v>332848</v>
      </c>
      <c r="J19" s="99">
        <v>19247603</v>
      </c>
      <c r="K19" s="99">
        <v>356562</v>
      </c>
      <c r="L19" s="73">
        <f t="shared" si="0"/>
        <v>98.8</v>
      </c>
      <c r="M19" s="74">
        <f t="shared" si="0"/>
        <v>27.5</v>
      </c>
      <c r="N19" s="75">
        <f t="shared" si="0"/>
        <v>94.6</v>
      </c>
    </row>
    <row r="20" spans="1:14" s="21" customFormat="1" ht="24.95" customHeight="1" x14ac:dyDescent="0.2">
      <c r="A20" s="48">
        <v>12</v>
      </c>
      <c r="B20" s="49" t="s">
        <v>206</v>
      </c>
      <c r="C20" s="100">
        <v>6803604</v>
      </c>
      <c r="D20" s="100">
        <v>107298</v>
      </c>
      <c r="E20" s="100">
        <v>6912559</v>
      </c>
      <c r="F20" s="100">
        <v>99328</v>
      </c>
      <c r="G20" s="100">
        <v>0</v>
      </c>
      <c r="H20" s="100">
        <v>6767013</v>
      </c>
      <c r="I20" s="100">
        <v>30669</v>
      </c>
      <c r="J20" s="100">
        <v>6799339</v>
      </c>
      <c r="K20" s="100">
        <v>99245</v>
      </c>
      <c r="L20" s="76">
        <f t="shared" si="0"/>
        <v>99.5</v>
      </c>
      <c r="M20" s="77">
        <f t="shared" si="0"/>
        <v>28.6</v>
      </c>
      <c r="N20" s="78">
        <f t="shared" si="0"/>
        <v>98.4</v>
      </c>
    </row>
    <row r="21" spans="1:14" s="21" customFormat="1" ht="24.95" customHeight="1" x14ac:dyDescent="0.2">
      <c r="A21" s="46">
        <v>13</v>
      </c>
      <c r="B21" s="47" t="s">
        <v>337</v>
      </c>
      <c r="C21" s="99">
        <v>3294029</v>
      </c>
      <c r="D21" s="99">
        <v>540387</v>
      </c>
      <c r="E21" s="99">
        <v>3835288</v>
      </c>
      <c r="F21" s="99">
        <v>43734</v>
      </c>
      <c r="G21" s="99">
        <v>0</v>
      </c>
      <c r="H21" s="99">
        <v>3237792</v>
      </c>
      <c r="I21" s="99">
        <v>34641</v>
      </c>
      <c r="J21" s="99">
        <v>3273305</v>
      </c>
      <c r="K21" s="99">
        <v>43121</v>
      </c>
      <c r="L21" s="76">
        <f t="shared" si="0"/>
        <v>98.3</v>
      </c>
      <c r="M21" s="77">
        <f t="shared" si="0"/>
        <v>6.4</v>
      </c>
      <c r="N21" s="78">
        <f t="shared" si="0"/>
        <v>85.3</v>
      </c>
    </row>
    <row r="22" spans="1:14" s="21" customFormat="1" ht="24.95" customHeight="1" x14ac:dyDescent="0.2">
      <c r="A22" s="46">
        <v>14</v>
      </c>
      <c r="B22" s="50" t="s">
        <v>338</v>
      </c>
      <c r="C22" s="101">
        <v>9366933</v>
      </c>
      <c r="D22" s="101">
        <v>276814</v>
      </c>
      <c r="E22" s="101">
        <v>9646057</v>
      </c>
      <c r="F22" s="101">
        <v>108275</v>
      </c>
      <c r="G22" s="101">
        <v>0</v>
      </c>
      <c r="H22" s="101">
        <v>9311044</v>
      </c>
      <c r="I22" s="101">
        <v>62746</v>
      </c>
      <c r="J22" s="101">
        <v>9376100</v>
      </c>
      <c r="K22" s="101">
        <v>107842</v>
      </c>
      <c r="L22" s="76">
        <f t="shared" si="0"/>
        <v>99.4</v>
      </c>
      <c r="M22" s="77">
        <f t="shared" si="0"/>
        <v>22.7</v>
      </c>
      <c r="N22" s="78">
        <f t="shared" si="0"/>
        <v>97.2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261461696</v>
      </c>
      <c r="D23" s="79">
        <f t="shared" si="1"/>
        <v>10564323</v>
      </c>
      <c r="E23" s="79">
        <f t="shared" si="1"/>
        <v>272073701</v>
      </c>
      <c r="F23" s="79">
        <f t="shared" si="1"/>
        <v>6106243</v>
      </c>
      <c r="G23" s="79">
        <f t="shared" si="1"/>
        <v>0</v>
      </c>
      <c r="H23" s="79">
        <f t="shared" si="1"/>
        <v>258534461</v>
      </c>
      <c r="I23" s="79">
        <f t="shared" si="1"/>
        <v>2634430</v>
      </c>
      <c r="J23" s="79">
        <f t="shared" si="1"/>
        <v>261216573</v>
      </c>
      <c r="K23" s="79">
        <f t="shared" si="1"/>
        <v>4895810</v>
      </c>
      <c r="L23" s="80">
        <f t="shared" si="0"/>
        <v>98.9</v>
      </c>
      <c r="M23" s="81">
        <f t="shared" si="0"/>
        <v>24.9</v>
      </c>
      <c r="N23" s="82">
        <f t="shared" si="0"/>
        <v>96</v>
      </c>
    </row>
    <row r="24" spans="1:14" s="21" customFormat="1" ht="24.95" customHeight="1" x14ac:dyDescent="0.2">
      <c r="A24" s="44">
        <v>15</v>
      </c>
      <c r="B24" s="45" t="s">
        <v>41</v>
      </c>
      <c r="C24" s="102">
        <v>5778653</v>
      </c>
      <c r="D24" s="103">
        <v>226499</v>
      </c>
      <c r="E24" s="103">
        <v>6006382</v>
      </c>
      <c r="F24" s="103">
        <v>117012</v>
      </c>
      <c r="G24" s="103">
        <v>0</v>
      </c>
      <c r="H24" s="103">
        <v>5716338</v>
      </c>
      <c r="I24" s="103">
        <v>66141</v>
      </c>
      <c r="J24" s="103">
        <v>5783709</v>
      </c>
      <c r="K24" s="103">
        <v>116969</v>
      </c>
      <c r="L24" s="70">
        <f t="shared" si="0"/>
        <v>98.9</v>
      </c>
      <c r="M24" s="71">
        <f t="shared" si="0"/>
        <v>29.2</v>
      </c>
      <c r="N24" s="72">
        <f t="shared" si="0"/>
        <v>96.3</v>
      </c>
    </row>
    <row r="25" spans="1:14" s="21" customFormat="1" ht="24.95" customHeight="1" x14ac:dyDescent="0.2">
      <c r="A25" s="46">
        <v>16</v>
      </c>
      <c r="B25" s="47" t="s">
        <v>385</v>
      </c>
      <c r="C25" s="104">
        <v>2457627</v>
      </c>
      <c r="D25" s="105">
        <v>195583</v>
      </c>
      <c r="E25" s="105">
        <v>2653916</v>
      </c>
      <c r="F25" s="105">
        <v>29479</v>
      </c>
      <c r="G25" s="105">
        <v>0</v>
      </c>
      <c r="H25" s="105">
        <v>2412665</v>
      </c>
      <c r="I25" s="105">
        <v>41531</v>
      </c>
      <c r="J25" s="105">
        <v>2454902</v>
      </c>
      <c r="K25" s="105">
        <v>29342</v>
      </c>
      <c r="L25" s="73">
        <f t="shared" si="0"/>
        <v>98.2</v>
      </c>
      <c r="M25" s="74">
        <f t="shared" si="0"/>
        <v>21.2</v>
      </c>
      <c r="N25" s="75">
        <f t="shared" si="0"/>
        <v>92.5</v>
      </c>
    </row>
    <row r="26" spans="1:14" s="21" customFormat="1" ht="24.95" customHeight="1" x14ac:dyDescent="0.2">
      <c r="A26" s="46">
        <v>17</v>
      </c>
      <c r="B26" s="47" t="s">
        <v>42</v>
      </c>
      <c r="C26" s="104">
        <v>1564062</v>
      </c>
      <c r="D26" s="105">
        <v>73262</v>
      </c>
      <c r="E26" s="105">
        <v>1637940</v>
      </c>
      <c r="F26" s="105">
        <v>8953</v>
      </c>
      <c r="G26" s="105">
        <v>0</v>
      </c>
      <c r="H26" s="105">
        <v>1543875</v>
      </c>
      <c r="I26" s="105">
        <v>16641</v>
      </c>
      <c r="J26" s="105">
        <v>1561132</v>
      </c>
      <c r="K26" s="105">
        <v>8953</v>
      </c>
      <c r="L26" s="73">
        <f t="shared" si="0"/>
        <v>98.7</v>
      </c>
      <c r="M26" s="74">
        <f t="shared" si="0"/>
        <v>22.7</v>
      </c>
      <c r="N26" s="75">
        <f t="shared" si="0"/>
        <v>95.3</v>
      </c>
    </row>
    <row r="27" spans="1:14" s="21" customFormat="1" ht="24.95" customHeight="1" x14ac:dyDescent="0.2">
      <c r="A27" s="46">
        <v>18</v>
      </c>
      <c r="B27" s="47" t="s">
        <v>43</v>
      </c>
      <c r="C27" s="104">
        <v>2498362</v>
      </c>
      <c r="D27" s="105">
        <v>89342</v>
      </c>
      <c r="E27" s="105">
        <v>2588232</v>
      </c>
      <c r="F27" s="105">
        <v>126442</v>
      </c>
      <c r="G27" s="105">
        <v>0</v>
      </c>
      <c r="H27" s="105">
        <v>2482490</v>
      </c>
      <c r="I27" s="105">
        <v>13061</v>
      </c>
      <c r="J27" s="105">
        <v>2496079</v>
      </c>
      <c r="K27" s="105">
        <v>126442</v>
      </c>
      <c r="L27" s="73">
        <f t="shared" si="0"/>
        <v>99.4</v>
      </c>
      <c r="M27" s="74">
        <f t="shared" si="0"/>
        <v>14.6</v>
      </c>
      <c r="N27" s="75">
        <f t="shared" si="0"/>
        <v>96.4</v>
      </c>
    </row>
    <row r="28" spans="1:14" s="21" customFormat="1" ht="24.95" customHeight="1" x14ac:dyDescent="0.2">
      <c r="A28" s="46">
        <v>19</v>
      </c>
      <c r="B28" s="47" t="s">
        <v>44</v>
      </c>
      <c r="C28" s="104">
        <v>4666191</v>
      </c>
      <c r="D28" s="105">
        <v>105685</v>
      </c>
      <c r="E28" s="105">
        <v>4772352</v>
      </c>
      <c r="F28" s="105">
        <v>132443</v>
      </c>
      <c r="G28" s="105">
        <v>0</v>
      </c>
      <c r="H28" s="105">
        <v>4645622</v>
      </c>
      <c r="I28" s="105">
        <v>24739</v>
      </c>
      <c r="J28" s="105">
        <v>4670837</v>
      </c>
      <c r="K28" s="105">
        <v>132443</v>
      </c>
      <c r="L28" s="73">
        <f t="shared" si="0"/>
        <v>99.6</v>
      </c>
      <c r="M28" s="74">
        <f t="shared" si="0"/>
        <v>23.4</v>
      </c>
      <c r="N28" s="75">
        <f t="shared" si="0"/>
        <v>97.9</v>
      </c>
    </row>
    <row r="29" spans="1:14" s="21" customFormat="1" ht="24.95" customHeight="1" x14ac:dyDescent="0.2">
      <c r="A29" s="46">
        <v>20</v>
      </c>
      <c r="B29" s="47" t="s">
        <v>45</v>
      </c>
      <c r="C29" s="104">
        <v>5631313</v>
      </c>
      <c r="D29" s="105">
        <v>266736</v>
      </c>
      <c r="E29" s="105">
        <v>5898952</v>
      </c>
      <c r="F29" s="105">
        <v>94526</v>
      </c>
      <c r="G29" s="105">
        <v>0</v>
      </c>
      <c r="H29" s="105">
        <v>5561740</v>
      </c>
      <c r="I29" s="105">
        <v>62820</v>
      </c>
      <c r="J29" s="105">
        <v>5625463</v>
      </c>
      <c r="K29" s="105">
        <v>94437</v>
      </c>
      <c r="L29" s="73">
        <f t="shared" si="0"/>
        <v>98.8</v>
      </c>
      <c r="M29" s="74">
        <f t="shared" si="0"/>
        <v>23.6</v>
      </c>
      <c r="N29" s="75">
        <f t="shared" si="0"/>
        <v>95.4</v>
      </c>
    </row>
    <row r="30" spans="1:14" s="21" customFormat="1" ht="24.95" customHeight="1" x14ac:dyDescent="0.2">
      <c r="A30" s="46">
        <v>21</v>
      </c>
      <c r="B30" s="47" t="s">
        <v>46</v>
      </c>
      <c r="C30" s="106">
        <v>3724072</v>
      </c>
      <c r="D30" s="105">
        <v>87436</v>
      </c>
      <c r="E30" s="105">
        <v>3811789</v>
      </c>
      <c r="F30" s="105">
        <v>78266</v>
      </c>
      <c r="G30" s="105">
        <v>0</v>
      </c>
      <c r="H30" s="105">
        <v>3703101</v>
      </c>
      <c r="I30" s="105">
        <v>12530</v>
      </c>
      <c r="J30" s="105">
        <v>3715912</v>
      </c>
      <c r="K30" s="105">
        <v>78110</v>
      </c>
      <c r="L30" s="73">
        <f t="shared" si="0"/>
        <v>99.4</v>
      </c>
      <c r="M30" s="74">
        <f t="shared" si="0"/>
        <v>14.3</v>
      </c>
      <c r="N30" s="75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04">
        <v>1574579</v>
      </c>
      <c r="D31" s="105">
        <v>51371</v>
      </c>
      <c r="E31" s="105">
        <v>1626411</v>
      </c>
      <c r="F31" s="105">
        <v>20235</v>
      </c>
      <c r="G31" s="105">
        <v>0</v>
      </c>
      <c r="H31" s="105">
        <v>1558907</v>
      </c>
      <c r="I31" s="105">
        <v>12228</v>
      </c>
      <c r="J31" s="105">
        <v>1571596</v>
      </c>
      <c r="K31" s="105">
        <v>20226</v>
      </c>
      <c r="L31" s="73">
        <f t="shared" si="0"/>
        <v>99</v>
      </c>
      <c r="M31" s="74">
        <f t="shared" si="0"/>
        <v>23.8</v>
      </c>
      <c r="N31" s="75">
        <f t="shared" si="0"/>
        <v>96.6</v>
      </c>
    </row>
    <row r="32" spans="1:14" s="21" customFormat="1" ht="24.95" customHeight="1" x14ac:dyDescent="0.2">
      <c r="A32" s="46">
        <v>23</v>
      </c>
      <c r="B32" s="47" t="s">
        <v>48</v>
      </c>
      <c r="C32" s="106">
        <v>4364087</v>
      </c>
      <c r="D32" s="105">
        <v>103655</v>
      </c>
      <c r="E32" s="105">
        <v>4468442</v>
      </c>
      <c r="F32" s="105">
        <v>63276</v>
      </c>
      <c r="G32" s="105">
        <v>0</v>
      </c>
      <c r="H32" s="105">
        <v>4322495</v>
      </c>
      <c r="I32" s="105">
        <v>40286</v>
      </c>
      <c r="J32" s="105">
        <v>4363481</v>
      </c>
      <c r="K32" s="105">
        <v>63193</v>
      </c>
      <c r="L32" s="73">
        <f t="shared" ref="L32:N36" si="2">IF(C32&gt;0,ROUND(H32/C32*100,1),"-")</f>
        <v>99</v>
      </c>
      <c r="M32" s="74">
        <f t="shared" si="2"/>
        <v>38.9</v>
      </c>
      <c r="N32" s="75">
        <f t="shared" si="2"/>
        <v>97.7</v>
      </c>
    </row>
    <row r="33" spans="1:14" s="21" customFormat="1" ht="24.95" customHeight="1" x14ac:dyDescent="0.2">
      <c r="A33" s="46">
        <v>24</v>
      </c>
      <c r="B33" s="47" t="s">
        <v>49</v>
      </c>
      <c r="C33" s="104">
        <v>5005113</v>
      </c>
      <c r="D33" s="105">
        <v>376107</v>
      </c>
      <c r="E33" s="105">
        <v>5382241</v>
      </c>
      <c r="F33" s="105">
        <v>30813</v>
      </c>
      <c r="G33" s="105">
        <v>0</v>
      </c>
      <c r="H33" s="105">
        <v>4927764</v>
      </c>
      <c r="I33" s="105">
        <v>96494</v>
      </c>
      <c r="J33" s="105">
        <v>5025279</v>
      </c>
      <c r="K33" s="105">
        <v>30813</v>
      </c>
      <c r="L33" s="73">
        <f t="shared" si="2"/>
        <v>98.5</v>
      </c>
      <c r="M33" s="74">
        <f t="shared" si="2"/>
        <v>25.7</v>
      </c>
      <c r="N33" s="75">
        <f t="shared" si="2"/>
        <v>93.4</v>
      </c>
    </row>
    <row r="34" spans="1:14" s="21" customFormat="1" ht="24.95" customHeight="1" x14ac:dyDescent="0.2">
      <c r="A34" s="46">
        <v>25</v>
      </c>
      <c r="B34" s="51" t="s">
        <v>339</v>
      </c>
      <c r="C34" s="106">
        <v>2083026</v>
      </c>
      <c r="D34" s="105">
        <v>145665</v>
      </c>
      <c r="E34" s="105">
        <v>2229370</v>
      </c>
      <c r="F34" s="105">
        <v>30615</v>
      </c>
      <c r="G34" s="105">
        <v>0</v>
      </c>
      <c r="H34" s="105">
        <v>2038527</v>
      </c>
      <c r="I34" s="105">
        <v>37229</v>
      </c>
      <c r="J34" s="105">
        <v>2076435</v>
      </c>
      <c r="K34" s="105">
        <v>30566</v>
      </c>
      <c r="L34" s="73">
        <f t="shared" si="2"/>
        <v>97.9</v>
      </c>
      <c r="M34" s="74">
        <f t="shared" si="2"/>
        <v>25.6</v>
      </c>
      <c r="N34" s="75">
        <f t="shared" si="2"/>
        <v>93.1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39347085</v>
      </c>
      <c r="D35" s="79">
        <f t="shared" si="3"/>
        <v>1721341</v>
      </c>
      <c r="E35" s="79">
        <f t="shared" si="3"/>
        <v>41076027</v>
      </c>
      <c r="F35" s="79">
        <f t="shared" si="3"/>
        <v>732060</v>
      </c>
      <c r="G35" s="79">
        <f t="shared" si="3"/>
        <v>0</v>
      </c>
      <c r="H35" s="79">
        <f t="shared" si="3"/>
        <v>38913524</v>
      </c>
      <c r="I35" s="79">
        <f t="shared" si="3"/>
        <v>423700</v>
      </c>
      <c r="J35" s="79">
        <f t="shared" si="3"/>
        <v>39344825</v>
      </c>
      <c r="K35" s="79">
        <f t="shared" si="3"/>
        <v>731494</v>
      </c>
      <c r="L35" s="80">
        <f t="shared" si="2"/>
        <v>98.9</v>
      </c>
      <c r="M35" s="81">
        <f t="shared" si="2"/>
        <v>24.6</v>
      </c>
      <c r="N35" s="82">
        <f t="shared" si="2"/>
        <v>95.8</v>
      </c>
    </row>
    <row r="36" spans="1:14" s="21" customFormat="1" ht="24.95" customHeight="1" thickBot="1" x14ac:dyDescent="0.25">
      <c r="A36" s="60"/>
      <c r="B36" s="61" t="s">
        <v>50</v>
      </c>
      <c r="C36" s="83">
        <f>SUM(C35,C23)</f>
        <v>300808781</v>
      </c>
      <c r="D36" s="83">
        <f>SUM(D35,D23)</f>
        <v>12285664</v>
      </c>
      <c r="E36" s="83">
        <f t="shared" ref="E36:K36" si="4">SUM(E35,E23)</f>
        <v>313149728</v>
      </c>
      <c r="F36" s="83">
        <f t="shared" si="4"/>
        <v>6838303</v>
      </c>
      <c r="G36" s="83">
        <f t="shared" si="4"/>
        <v>0</v>
      </c>
      <c r="H36" s="83">
        <f t="shared" si="4"/>
        <v>297447985</v>
      </c>
      <c r="I36" s="83">
        <f t="shared" si="4"/>
        <v>3058130</v>
      </c>
      <c r="J36" s="83">
        <f t="shared" si="4"/>
        <v>300561398</v>
      </c>
      <c r="K36" s="83">
        <f t="shared" si="4"/>
        <v>5627304</v>
      </c>
      <c r="L36" s="84">
        <f t="shared" si="2"/>
        <v>98.9</v>
      </c>
      <c r="M36" s="85">
        <f t="shared" si="2"/>
        <v>24.9</v>
      </c>
      <c r="N36" s="86">
        <f>IF(E36&gt;0,ROUND(J36/E36*100,1),"-")</f>
        <v>96</v>
      </c>
    </row>
    <row r="38" spans="1:14" x14ac:dyDescent="0.15">
      <c r="B38" s="1" t="s">
        <v>389</v>
      </c>
      <c r="C38" s="1">
        <v>300808781</v>
      </c>
      <c r="D38" s="1">
        <v>12285664</v>
      </c>
      <c r="E38" s="1">
        <v>313149728</v>
      </c>
      <c r="F38" s="1">
        <v>6838303</v>
      </c>
      <c r="G38" s="1">
        <v>0</v>
      </c>
      <c r="H38" s="1">
        <v>297447985</v>
      </c>
      <c r="I38" s="1">
        <v>3058130</v>
      </c>
      <c r="J38" s="1">
        <v>300561398</v>
      </c>
      <c r="K38" s="1">
        <v>5627304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IM39"/>
  <sheetViews>
    <sheetView view="pageBreakPreview" zoomScale="60" zoomScaleNormal="100" workbookViewId="0">
      <pane xSplit="2" ySplit="8" topLeftCell="C26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O30" sqref="O30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395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7256367</v>
      </c>
      <c r="D9" s="117">
        <v>49040</v>
      </c>
      <c r="E9" s="117">
        <v>7305407</v>
      </c>
      <c r="F9" s="117">
        <v>1439104</v>
      </c>
      <c r="G9" s="111"/>
      <c r="H9" s="117">
        <v>7235161</v>
      </c>
      <c r="I9" s="117">
        <v>11487</v>
      </c>
      <c r="J9" s="117">
        <v>7246648</v>
      </c>
      <c r="K9" s="117">
        <v>1434787</v>
      </c>
      <c r="L9" s="70">
        <f t="shared" ref="L9:N31" si="0">IF(C9&gt;0,ROUND(H9/C9*100,1),"-")</f>
        <v>99.7</v>
      </c>
      <c r="M9" s="71">
        <f t="shared" si="0"/>
        <v>23.4</v>
      </c>
      <c r="N9" s="72">
        <f t="shared" si="0"/>
        <v>99.2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807920</v>
      </c>
      <c r="D10" s="114">
        <v>13779</v>
      </c>
      <c r="E10" s="114">
        <v>821699</v>
      </c>
      <c r="F10" s="114">
        <v>160343</v>
      </c>
      <c r="G10" s="112"/>
      <c r="H10" s="114">
        <v>802913</v>
      </c>
      <c r="I10" s="114">
        <v>3208</v>
      </c>
      <c r="J10" s="114">
        <v>806121</v>
      </c>
      <c r="K10" s="114">
        <v>159381</v>
      </c>
      <c r="L10" s="73">
        <f t="shared" si="0"/>
        <v>99.4</v>
      </c>
      <c r="M10" s="74">
        <f t="shared" si="0"/>
        <v>23.3</v>
      </c>
      <c r="N10" s="75">
        <f t="shared" si="0"/>
        <v>98.1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1438401</v>
      </c>
      <c r="D11" s="114">
        <v>7389</v>
      </c>
      <c r="E11" s="114">
        <v>1445790</v>
      </c>
      <c r="F11" s="114">
        <v>296394</v>
      </c>
      <c r="G11" s="112"/>
      <c r="H11" s="114">
        <v>1437764</v>
      </c>
      <c r="I11" s="114">
        <v>1842</v>
      </c>
      <c r="J11" s="114">
        <v>1439606</v>
      </c>
      <c r="K11" s="114">
        <v>296394</v>
      </c>
      <c r="L11" s="73">
        <f t="shared" si="0"/>
        <v>100</v>
      </c>
      <c r="M11" s="74">
        <f t="shared" si="0"/>
        <v>24.9</v>
      </c>
      <c r="N11" s="75">
        <f t="shared" si="0"/>
        <v>99.6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1093343</v>
      </c>
      <c r="D12" s="114">
        <v>649</v>
      </c>
      <c r="E12" s="114">
        <v>1093992</v>
      </c>
      <c r="F12" s="114">
        <v>216832</v>
      </c>
      <c r="G12" s="112"/>
      <c r="H12" s="114">
        <v>1091279</v>
      </c>
      <c r="I12" s="114">
        <v>586</v>
      </c>
      <c r="J12" s="114">
        <v>1091865</v>
      </c>
      <c r="K12" s="114">
        <v>216398</v>
      </c>
      <c r="L12" s="73">
        <f t="shared" si="0"/>
        <v>99.8</v>
      </c>
      <c r="M12" s="74">
        <f t="shared" si="0"/>
        <v>90.3</v>
      </c>
      <c r="N12" s="75">
        <f t="shared" si="0"/>
        <v>99.8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920741</v>
      </c>
      <c r="D13" s="114">
        <v>17164</v>
      </c>
      <c r="E13" s="114">
        <v>937905</v>
      </c>
      <c r="F13" s="114">
        <v>182651</v>
      </c>
      <c r="G13" s="112"/>
      <c r="H13" s="114">
        <v>915636</v>
      </c>
      <c r="I13" s="114">
        <v>2685</v>
      </c>
      <c r="J13" s="114">
        <v>918321</v>
      </c>
      <c r="K13" s="114">
        <v>181555</v>
      </c>
      <c r="L13" s="73">
        <f t="shared" si="0"/>
        <v>99.4</v>
      </c>
      <c r="M13" s="74">
        <f t="shared" si="0"/>
        <v>15.6</v>
      </c>
      <c r="N13" s="75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509409</v>
      </c>
      <c r="D14" s="114">
        <v>12371</v>
      </c>
      <c r="E14" s="114">
        <v>521780</v>
      </c>
      <c r="F14" s="114">
        <v>101356</v>
      </c>
      <c r="G14" s="112"/>
      <c r="H14" s="114">
        <v>506290</v>
      </c>
      <c r="I14" s="114">
        <v>1281</v>
      </c>
      <c r="J14" s="114">
        <v>507571</v>
      </c>
      <c r="K14" s="114">
        <v>100748</v>
      </c>
      <c r="L14" s="73">
        <f t="shared" si="0"/>
        <v>99.4</v>
      </c>
      <c r="M14" s="74">
        <f t="shared" si="0"/>
        <v>10.4</v>
      </c>
      <c r="N14" s="75">
        <f t="shared" si="0"/>
        <v>97.3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2998893</v>
      </c>
      <c r="D15" s="114">
        <v>16551</v>
      </c>
      <c r="E15" s="114">
        <v>3015444</v>
      </c>
      <c r="F15" s="114">
        <v>594822</v>
      </c>
      <c r="G15" s="112"/>
      <c r="H15" s="114">
        <v>2996359</v>
      </c>
      <c r="I15" s="114">
        <v>4302</v>
      </c>
      <c r="J15" s="114">
        <v>3000661</v>
      </c>
      <c r="K15" s="114">
        <v>594227</v>
      </c>
      <c r="L15" s="73">
        <f t="shared" si="0"/>
        <v>99.9</v>
      </c>
      <c r="M15" s="74">
        <f t="shared" si="0"/>
        <v>26</v>
      </c>
      <c r="N15" s="75">
        <f t="shared" si="0"/>
        <v>99.5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721932</v>
      </c>
      <c r="D16" s="114">
        <v>4419</v>
      </c>
      <c r="E16" s="114">
        <v>726351</v>
      </c>
      <c r="F16" s="114">
        <v>143485</v>
      </c>
      <c r="G16" s="112"/>
      <c r="H16" s="114">
        <v>720714</v>
      </c>
      <c r="I16" s="114">
        <v>1318</v>
      </c>
      <c r="J16" s="114">
        <v>722032</v>
      </c>
      <c r="K16" s="114">
        <v>143198</v>
      </c>
      <c r="L16" s="73">
        <f t="shared" si="0"/>
        <v>99.8</v>
      </c>
      <c r="M16" s="74">
        <f t="shared" si="0"/>
        <v>29.8</v>
      </c>
      <c r="N16" s="75">
        <f t="shared" si="0"/>
        <v>99.4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839699</v>
      </c>
      <c r="D17" s="114">
        <v>814</v>
      </c>
      <c r="E17" s="114">
        <v>840513</v>
      </c>
      <c r="F17" s="114">
        <v>169976</v>
      </c>
      <c r="G17" s="112"/>
      <c r="H17" s="114">
        <v>839488</v>
      </c>
      <c r="I17" s="114">
        <v>356</v>
      </c>
      <c r="J17" s="114">
        <v>839844</v>
      </c>
      <c r="K17" s="114">
        <v>169976</v>
      </c>
      <c r="L17" s="73">
        <f>IF(C17&gt;0,ROUND(H17/C17*100,1),"-")</f>
        <v>100</v>
      </c>
      <c r="M17" s="74">
        <f>IF(D17&gt;0,ROUND(I17/D17*100,1),"-")</f>
        <v>43.7</v>
      </c>
      <c r="N17" s="75">
        <f>IF(E17&gt;0,ROUND(J17/E17*100,1),"-")</f>
        <v>99.9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180384</v>
      </c>
      <c r="D18" s="114">
        <v>140</v>
      </c>
      <c r="E18" s="114">
        <v>180524</v>
      </c>
      <c r="F18" s="114">
        <v>35802</v>
      </c>
      <c r="G18" s="112"/>
      <c r="H18" s="114">
        <v>180169</v>
      </c>
      <c r="I18" s="114">
        <v>3</v>
      </c>
      <c r="J18" s="114">
        <v>180172</v>
      </c>
      <c r="K18" s="114">
        <v>35766</v>
      </c>
      <c r="L18" s="73">
        <f t="shared" si="0"/>
        <v>99.9</v>
      </c>
      <c r="M18" s="74">
        <f t="shared" si="0"/>
        <v>2.1</v>
      </c>
      <c r="N18" s="75">
        <f t="shared" si="0"/>
        <v>99.8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1394158</v>
      </c>
      <c r="D19" s="114">
        <v>21563</v>
      </c>
      <c r="E19" s="114">
        <v>1415721</v>
      </c>
      <c r="F19" s="114">
        <v>280598</v>
      </c>
      <c r="G19" s="112"/>
      <c r="H19" s="114">
        <v>1389570</v>
      </c>
      <c r="I19" s="114">
        <v>3442</v>
      </c>
      <c r="J19" s="114">
        <v>1393012</v>
      </c>
      <c r="K19" s="114">
        <v>279756</v>
      </c>
      <c r="L19" s="73">
        <f t="shared" si="0"/>
        <v>99.7</v>
      </c>
      <c r="M19" s="74">
        <f t="shared" si="0"/>
        <v>16</v>
      </c>
      <c r="N19" s="75">
        <f t="shared" si="0"/>
        <v>98.4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365888</v>
      </c>
      <c r="D20" s="114">
        <v>240</v>
      </c>
      <c r="E20" s="114">
        <v>366128</v>
      </c>
      <c r="F20" s="114">
        <v>72577</v>
      </c>
      <c r="G20" s="112"/>
      <c r="H20" s="114">
        <v>365841</v>
      </c>
      <c r="I20" s="114">
        <v>0</v>
      </c>
      <c r="J20" s="114">
        <v>365841</v>
      </c>
      <c r="K20" s="114">
        <v>72568</v>
      </c>
      <c r="L20" s="76">
        <f t="shared" si="0"/>
        <v>100</v>
      </c>
      <c r="M20" s="77">
        <f t="shared" si="0"/>
        <v>0</v>
      </c>
      <c r="N20" s="78">
        <f t="shared" si="0"/>
        <v>99.9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138770</v>
      </c>
      <c r="D21" s="114">
        <v>19800</v>
      </c>
      <c r="E21" s="114">
        <v>158570</v>
      </c>
      <c r="F21" s="114">
        <v>28240</v>
      </c>
      <c r="G21" s="112"/>
      <c r="H21" s="114">
        <v>137666</v>
      </c>
      <c r="I21" s="114">
        <v>0</v>
      </c>
      <c r="J21" s="114">
        <v>137666</v>
      </c>
      <c r="K21" s="114">
        <v>28014</v>
      </c>
      <c r="L21" s="73">
        <f t="shared" si="0"/>
        <v>99.2</v>
      </c>
      <c r="M21" s="74">
        <f t="shared" si="0"/>
        <v>0</v>
      </c>
      <c r="N21" s="75">
        <f t="shared" si="0"/>
        <v>86.8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386331</v>
      </c>
      <c r="D22" s="134">
        <v>5390</v>
      </c>
      <c r="E22" s="134">
        <v>391721</v>
      </c>
      <c r="F22" s="134">
        <v>77192</v>
      </c>
      <c r="G22" s="113"/>
      <c r="H22" s="134">
        <v>384670</v>
      </c>
      <c r="I22" s="134">
        <v>749</v>
      </c>
      <c r="J22" s="134">
        <v>385419</v>
      </c>
      <c r="K22" s="134">
        <v>76883</v>
      </c>
      <c r="L22" s="87">
        <f t="shared" si="0"/>
        <v>99.6</v>
      </c>
      <c r="M22" s="88">
        <f t="shared" si="0"/>
        <v>13.9</v>
      </c>
      <c r="N22" s="89">
        <f t="shared" si="0"/>
        <v>98.4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19052236</v>
      </c>
      <c r="D23" s="79">
        <f>SUM(D9:D22)</f>
        <v>169309</v>
      </c>
      <c r="E23" s="79">
        <f>SUM(E9:E22)</f>
        <v>19221545</v>
      </c>
      <c r="F23" s="79">
        <f>SUM(F9:F22)</f>
        <v>3799372</v>
      </c>
      <c r="G23" s="91"/>
      <c r="H23" s="79">
        <f>SUM(H9:H22)</f>
        <v>19003520</v>
      </c>
      <c r="I23" s="79">
        <f>SUM(I9:I22)</f>
        <v>31259</v>
      </c>
      <c r="J23" s="79">
        <f>SUM(J9:J22)</f>
        <v>19034779</v>
      </c>
      <c r="K23" s="79">
        <f>SUM(K9:K22)</f>
        <v>3789651</v>
      </c>
      <c r="L23" s="80">
        <f t="shared" si="0"/>
        <v>99.7</v>
      </c>
      <c r="M23" s="81">
        <f t="shared" si="0"/>
        <v>18.5</v>
      </c>
      <c r="N23" s="82">
        <f t="shared" si="0"/>
        <v>99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479779</v>
      </c>
      <c r="D24" s="115">
        <v>23</v>
      </c>
      <c r="E24" s="115">
        <v>479802</v>
      </c>
      <c r="F24" s="115">
        <v>94844</v>
      </c>
      <c r="G24" s="111"/>
      <c r="H24" s="115">
        <v>479727</v>
      </c>
      <c r="I24" s="115">
        <v>11</v>
      </c>
      <c r="J24" s="115">
        <v>479738</v>
      </c>
      <c r="K24" s="115">
        <v>94834</v>
      </c>
      <c r="L24" s="70">
        <f t="shared" si="0"/>
        <v>100</v>
      </c>
      <c r="M24" s="71">
        <f t="shared" si="0"/>
        <v>47.8</v>
      </c>
      <c r="N24" s="72">
        <f t="shared" si="0"/>
        <v>100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95669</v>
      </c>
      <c r="D25" s="116">
        <v>199</v>
      </c>
      <c r="E25" s="116">
        <v>95868</v>
      </c>
      <c r="F25" s="116">
        <v>18976</v>
      </c>
      <c r="G25" s="112"/>
      <c r="H25" s="116">
        <v>95669</v>
      </c>
      <c r="I25" s="116">
        <v>3</v>
      </c>
      <c r="J25" s="116">
        <v>95672</v>
      </c>
      <c r="K25" s="116">
        <v>18976</v>
      </c>
      <c r="L25" s="73">
        <f t="shared" si="0"/>
        <v>100</v>
      </c>
      <c r="M25" s="74">
        <f t="shared" si="0"/>
        <v>1.5</v>
      </c>
      <c r="N25" s="75">
        <f t="shared" si="0"/>
        <v>99.8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45140</v>
      </c>
      <c r="D26" s="116">
        <v>236</v>
      </c>
      <c r="E26" s="116">
        <v>45376</v>
      </c>
      <c r="F26" s="116">
        <v>8953</v>
      </c>
      <c r="G26" s="112"/>
      <c r="H26" s="116">
        <v>45140</v>
      </c>
      <c r="I26" s="116">
        <v>0</v>
      </c>
      <c r="J26" s="116">
        <v>45140</v>
      </c>
      <c r="K26" s="116">
        <v>8953</v>
      </c>
      <c r="L26" s="73">
        <f t="shared" si="0"/>
        <v>100</v>
      </c>
      <c r="M26" s="74">
        <f t="shared" si="0"/>
        <v>0</v>
      </c>
      <c r="N26" s="75">
        <f t="shared" si="0"/>
        <v>99.5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637478</v>
      </c>
      <c r="D27" s="116">
        <v>7</v>
      </c>
      <c r="E27" s="116">
        <v>637485</v>
      </c>
      <c r="F27" s="116">
        <v>126442</v>
      </c>
      <c r="G27" s="112"/>
      <c r="H27" s="116">
        <v>637473</v>
      </c>
      <c r="I27" s="116">
        <v>7</v>
      </c>
      <c r="J27" s="116">
        <v>637480</v>
      </c>
      <c r="K27" s="116">
        <v>126442</v>
      </c>
      <c r="L27" s="73">
        <f t="shared" si="0"/>
        <v>100</v>
      </c>
      <c r="M27" s="74">
        <f t="shared" si="0"/>
        <v>100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666064</v>
      </c>
      <c r="D28" s="116">
        <v>1946</v>
      </c>
      <c r="E28" s="116">
        <v>668010</v>
      </c>
      <c r="F28" s="116">
        <v>132443</v>
      </c>
      <c r="G28" s="112"/>
      <c r="H28" s="116">
        <v>666064</v>
      </c>
      <c r="I28" s="116">
        <v>269</v>
      </c>
      <c r="J28" s="116">
        <v>666333</v>
      </c>
      <c r="K28" s="116">
        <v>132443</v>
      </c>
      <c r="L28" s="73">
        <f t="shared" si="0"/>
        <v>100</v>
      </c>
      <c r="M28" s="74">
        <f t="shared" si="0"/>
        <v>13.8</v>
      </c>
      <c r="N28" s="75">
        <f t="shared" si="0"/>
        <v>99.7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372349</v>
      </c>
      <c r="D29" s="116">
        <v>1751</v>
      </c>
      <c r="E29" s="116">
        <v>374100</v>
      </c>
      <c r="F29" s="116">
        <v>74187</v>
      </c>
      <c r="G29" s="112"/>
      <c r="H29" s="116">
        <v>372892</v>
      </c>
      <c r="I29" s="116">
        <v>1111</v>
      </c>
      <c r="J29" s="116">
        <v>374003</v>
      </c>
      <c r="K29" s="116">
        <v>74261</v>
      </c>
      <c r="L29" s="73">
        <f t="shared" si="0"/>
        <v>100.1</v>
      </c>
      <c r="M29" s="74">
        <f t="shared" si="0"/>
        <v>63.4</v>
      </c>
      <c r="N29" s="75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323344</v>
      </c>
      <c r="D30" s="116">
        <v>2321</v>
      </c>
      <c r="E30" s="116">
        <v>325665</v>
      </c>
      <c r="F30" s="116">
        <v>65058</v>
      </c>
      <c r="G30" s="112"/>
      <c r="H30" s="116">
        <v>322552</v>
      </c>
      <c r="I30" s="116">
        <v>835</v>
      </c>
      <c r="J30" s="116">
        <v>323387</v>
      </c>
      <c r="K30" s="116">
        <v>64928</v>
      </c>
      <c r="L30" s="73">
        <f t="shared" si="0"/>
        <v>99.8</v>
      </c>
      <c r="M30" s="74">
        <f t="shared" si="0"/>
        <v>36</v>
      </c>
      <c r="N30" s="75">
        <f t="shared" si="0"/>
        <v>99.3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77600</v>
      </c>
      <c r="D31" s="116">
        <v>0</v>
      </c>
      <c r="E31" s="116">
        <v>77600</v>
      </c>
      <c r="F31" s="116">
        <v>15365</v>
      </c>
      <c r="G31" s="112"/>
      <c r="H31" s="116">
        <v>77683</v>
      </c>
      <c r="I31" s="116">
        <v>0</v>
      </c>
      <c r="J31" s="116">
        <v>77683</v>
      </c>
      <c r="K31" s="116">
        <v>15380</v>
      </c>
      <c r="L31" s="73">
        <f t="shared" si="0"/>
        <v>100.1</v>
      </c>
      <c r="M31" s="74" t="str">
        <f t="shared" si="0"/>
        <v>-</v>
      </c>
      <c r="N31" s="75">
        <f t="shared" si="0"/>
        <v>100.1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249562</v>
      </c>
      <c r="D32" s="116">
        <v>225</v>
      </c>
      <c r="E32" s="116">
        <v>249787</v>
      </c>
      <c r="F32" s="116">
        <v>49463</v>
      </c>
      <c r="G32" s="112"/>
      <c r="H32" s="116">
        <v>249510</v>
      </c>
      <c r="I32" s="116">
        <v>224</v>
      </c>
      <c r="J32" s="116">
        <v>249734</v>
      </c>
      <c r="K32" s="116">
        <v>49463</v>
      </c>
      <c r="L32" s="73">
        <f t="shared" ref="L32:N36" si="1">IF(C32&gt;0,ROUND(H32/C32*100,1),"-")</f>
        <v>100</v>
      </c>
      <c r="M32" s="74">
        <f t="shared" si="1"/>
        <v>99.6</v>
      </c>
      <c r="N32" s="75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155354</v>
      </c>
      <c r="D33" s="116">
        <v>12968</v>
      </c>
      <c r="E33" s="116">
        <v>168322</v>
      </c>
      <c r="F33" s="116">
        <v>30813</v>
      </c>
      <c r="G33" s="112"/>
      <c r="H33" s="116">
        <v>155299</v>
      </c>
      <c r="I33" s="116">
        <v>23</v>
      </c>
      <c r="J33" s="116">
        <v>155322</v>
      </c>
      <c r="K33" s="116">
        <v>30813</v>
      </c>
      <c r="L33" s="73">
        <f t="shared" si="1"/>
        <v>100</v>
      </c>
      <c r="M33" s="74">
        <f t="shared" si="1"/>
        <v>0.2</v>
      </c>
      <c r="N33" s="75">
        <f t="shared" si="1"/>
        <v>92.3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122581</v>
      </c>
      <c r="D34" s="116">
        <v>0</v>
      </c>
      <c r="E34" s="116">
        <v>122581</v>
      </c>
      <c r="F34" s="116">
        <v>24317</v>
      </c>
      <c r="G34" s="112"/>
      <c r="H34" s="116">
        <v>122442</v>
      </c>
      <c r="I34" s="116">
        <v>0</v>
      </c>
      <c r="J34" s="116">
        <v>122442</v>
      </c>
      <c r="K34" s="116">
        <v>24293</v>
      </c>
      <c r="L34" s="73">
        <f t="shared" si="1"/>
        <v>99.9</v>
      </c>
      <c r="M34" s="74" t="str">
        <f t="shared" si="1"/>
        <v>-</v>
      </c>
      <c r="N34" s="75">
        <f t="shared" si="1"/>
        <v>99.9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3224920</v>
      </c>
      <c r="D35" s="79">
        <f>SUM(D24:D34)</f>
        <v>19676</v>
      </c>
      <c r="E35" s="79">
        <f>SUM(E24:E34)</f>
        <v>3244596</v>
      </c>
      <c r="F35" s="79">
        <f>SUM(F24:F34)</f>
        <v>640861</v>
      </c>
      <c r="G35" s="92"/>
      <c r="H35" s="79">
        <f>SUM(H24:H34)</f>
        <v>3224451</v>
      </c>
      <c r="I35" s="79">
        <f>SUM(I24:I34)</f>
        <v>2483</v>
      </c>
      <c r="J35" s="79">
        <f>SUM(J24:J34)</f>
        <v>3226934</v>
      </c>
      <c r="K35" s="79">
        <f>SUM(K24:K34)</f>
        <v>640786</v>
      </c>
      <c r="L35" s="80">
        <f t="shared" si="1"/>
        <v>100</v>
      </c>
      <c r="M35" s="81">
        <f t="shared" si="1"/>
        <v>12.6</v>
      </c>
      <c r="N35" s="82">
        <f t="shared" si="1"/>
        <v>99.5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22277156</v>
      </c>
      <c r="D36" s="83">
        <f t="shared" si="2"/>
        <v>188985</v>
      </c>
      <c r="E36" s="83">
        <f t="shared" si="2"/>
        <v>22466141</v>
      </c>
      <c r="F36" s="83">
        <f t="shared" si="2"/>
        <v>4440233</v>
      </c>
      <c r="G36" s="93"/>
      <c r="H36" s="83">
        <f t="shared" si="2"/>
        <v>22227971</v>
      </c>
      <c r="I36" s="83">
        <f t="shared" si="2"/>
        <v>33742</v>
      </c>
      <c r="J36" s="83">
        <f t="shared" si="2"/>
        <v>22261713</v>
      </c>
      <c r="K36" s="83">
        <f t="shared" si="2"/>
        <v>4430437</v>
      </c>
      <c r="L36" s="84">
        <f t="shared" si="1"/>
        <v>99.8</v>
      </c>
      <c r="M36" s="85">
        <f t="shared" si="1"/>
        <v>17.899999999999999</v>
      </c>
      <c r="N36" s="86">
        <f t="shared" si="1"/>
        <v>99.1</v>
      </c>
    </row>
    <row r="38" spans="1:14" x14ac:dyDescent="0.15">
      <c r="B38" s="1" t="s">
        <v>389</v>
      </c>
      <c r="C38" s="1">
        <v>22277156</v>
      </c>
      <c r="D38" s="1">
        <v>188985</v>
      </c>
      <c r="E38" s="1">
        <v>22466141</v>
      </c>
      <c r="F38" s="1">
        <v>4440233</v>
      </c>
      <c r="G38" s="1">
        <v>0</v>
      </c>
      <c r="H38" s="1">
        <v>22227971</v>
      </c>
      <c r="I38" s="1">
        <v>33742</v>
      </c>
      <c r="J38" s="1">
        <v>22261713</v>
      </c>
      <c r="K38" s="1">
        <v>4430437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A1:IM39"/>
  <sheetViews>
    <sheetView view="pageBreakPreview" zoomScale="80" zoomScaleNormal="100" zoomScaleSheetLayoutView="8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36043725</v>
      </c>
      <c r="D9" s="117">
        <v>741868</v>
      </c>
      <c r="E9" s="117">
        <v>36785593</v>
      </c>
      <c r="F9" s="117">
        <v>0</v>
      </c>
      <c r="G9" s="117">
        <v>0</v>
      </c>
      <c r="H9" s="117">
        <v>35726990</v>
      </c>
      <c r="I9" s="117">
        <v>304389</v>
      </c>
      <c r="J9" s="117">
        <v>36031379</v>
      </c>
      <c r="K9" s="117">
        <v>0</v>
      </c>
      <c r="L9" s="70">
        <f t="shared" ref="L9:N31" si="0">IF(C9&gt;0,ROUND(H9/C9*100,1),"-")</f>
        <v>99.1</v>
      </c>
      <c r="M9" s="71">
        <f t="shared" si="0"/>
        <v>41</v>
      </c>
      <c r="N9" s="72">
        <f t="shared" si="0"/>
        <v>97.9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8589455</v>
      </c>
      <c r="D10" s="114">
        <v>476118</v>
      </c>
      <c r="E10" s="114">
        <v>9065573</v>
      </c>
      <c r="F10" s="114">
        <v>0</v>
      </c>
      <c r="G10" s="114">
        <v>0</v>
      </c>
      <c r="H10" s="114">
        <v>8468110</v>
      </c>
      <c r="I10" s="114">
        <v>103983</v>
      </c>
      <c r="J10" s="114">
        <v>8572093</v>
      </c>
      <c r="K10" s="114">
        <v>0</v>
      </c>
      <c r="L10" s="73">
        <f t="shared" si="0"/>
        <v>98.6</v>
      </c>
      <c r="M10" s="74">
        <f t="shared" si="0"/>
        <v>21.8</v>
      </c>
      <c r="N10" s="75">
        <f t="shared" si="0"/>
        <v>94.6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10341301</v>
      </c>
      <c r="D11" s="114">
        <v>674769</v>
      </c>
      <c r="E11" s="114">
        <v>11016070</v>
      </c>
      <c r="F11" s="114">
        <v>0</v>
      </c>
      <c r="G11" s="114">
        <v>0</v>
      </c>
      <c r="H11" s="114">
        <v>10198532</v>
      </c>
      <c r="I11" s="114">
        <v>144226</v>
      </c>
      <c r="J11" s="114">
        <v>10342758</v>
      </c>
      <c r="K11" s="114">
        <v>0</v>
      </c>
      <c r="L11" s="73">
        <f t="shared" si="0"/>
        <v>98.6</v>
      </c>
      <c r="M11" s="74">
        <f t="shared" si="0"/>
        <v>21.4</v>
      </c>
      <c r="N11" s="75">
        <f t="shared" si="0"/>
        <v>93.9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8288304</v>
      </c>
      <c r="D12" s="114">
        <v>184576</v>
      </c>
      <c r="E12" s="114">
        <v>8472880</v>
      </c>
      <c r="F12" s="114">
        <v>0</v>
      </c>
      <c r="G12" s="114">
        <v>0</v>
      </c>
      <c r="H12" s="114">
        <v>8220745</v>
      </c>
      <c r="I12" s="114">
        <v>43533</v>
      </c>
      <c r="J12" s="114">
        <v>8264278</v>
      </c>
      <c r="K12" s="114">
        <v>0</v>
      </c>
      <c r="L12" s="73">
        <f t="shared" si="0"/>
        <v>99.2</v>
      </c>
      <c r="M12" s="74">
        <f t="shared" si="0"/>
        <v>23.6</v>
      </c>
      <c r="N12" s="75">
        <f t="shared" si="0"/>
        <v>97.5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6684999</v>
      </c>
      <c r="D13" s="114">
        <v>440751</v>
      </c>
      <c r="E13" s="114">
        <v>7125750</v>
      </c>
      <c r="F13" s="114">
        <v>0</v>
      </c>
      <c r="G13" s="114">
        <v>0</v>
      </c>
      <c r="H13" s="114">
        <v>6576618</v>
      </c>
      <c r="I13" s="114">
        <v>97145</v>
      </c>
      <c r="J13" s="114">
        <v>6673763</v>
      </c>
      <c r="K13" s="114">
        <v>0</v>
      </c>
      <c r="L13" s="73">
        <f t="shared" si="0"/>
        <v>98.4</v>
      </c>
      <c r="M13" s="74">
        <f t="shared" si="0"/>
        <v>22</v>
      </c>
      <c r="N13" s="75">
        <f t="shared" si="0"/>
        <v>93.7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7213754</v>
      </c>
      <c r="D14" s="114">
        <v>598751</v>
      </c>
      <c r="E14" s="114">
        <v>7812505</v>
      </c>
      <c r="F14" s="114">
        <v>0</v>
      </c>
      <c r="G14" s="114">
        <v>0</v>
      </c>
      <c r="H14" s="114">
        <v>6999750</v>
      </c>
      <c r="I14" s="114">
        <v>127374</v>
      </c>
      <c r="J14" s="114">
        <v>7127124</v>
      </c>
      <c r="K14" s="114">
        <v>0</v>
      </c>
      <c r="L14" s="73">
        <f t="shared" si="0"/>
        <v>97</v>
      </c>
      <c r="M14" s="74">
        <f t="shared" si="0"/>
        <v>21.3</v>
      </c>
      <c r="N14" s="75">
        <f t="shared" si="0"/>
        <v>91.2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12668930</v>
      </c>
      <c r="D15" s="114">
        <v>856277</v>
      </c>
      <c r="E15" s="114">
        <v>13525207</v>
      </c>
      <c r="F15" s="114">
        <v>0</v>
      </c>
      <c r="G15" s="114">
        <v>0</v>
      </c>
      <c r="H15" s="114">
        <v>12491793</v>
      </c>
      <c r="I15" s="114">
        <v>160748</v>
      </c>
      <c r="J15" s="114">
        <v>12652541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6293959</v>
      </c>
      <c r="D16" s="114">
        <v>343619</v>
      </c>
      <c r="E16" s="114">
        <v>6637578</v>
      </c>
      <c r="F16" s="114">
        <v>0</v>
      </c>
      <c r="G16" s="114">
        <v>0</v>
      </c>
      <c r="H16" s="114">
        <v>6224734</v>
      </c>
      <c r="I16" s="114">
        <v>60184</v>
      </c>
      <c r="J16" s="114">
        <v>6284918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5079945</v>
      </c>
      <c r="D17" s="114">
        <v>227159</v>
      </c>
      <c r="E17" s="114">
        <v>5307104</v>
      </c>
      <c r="F17" s="114">
        <v>0</v>
      </c>
      <c r="G17" s="114">
        <v>0</v>
      </c>
      <c r="H17" s="114">
        <v>5039784</v>
      </c>
      <c r="I17" s="114">
        <v>54267</v>
      </c>
      <c r="J17" s="114">
        <v>5094051</v>
      </c>
      <c r="K17" s="114">
        <v>0</v>
      </c>
      <c r="L17" s="73">
        <f>IF(C17&gt;0,ROUND(H17/C17*100,1),"-")</f>
        <v>99.2</v>
      </c>
      <c r="M17" s="74">
        <f>IF(D17&gt;0,ROUND(I17/D17*100,1),"-")</f>
        <v>23.9</v>
      </c>
      <c r="N17" s="75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2218712</v>
      </c>
      <c r="D18" s="114">
        <v>137000</v>
      </c>
      <c r="E18" s="114">
        <v>2355712</v>
      </c>
      <c r="F18" s="114">
        <v>0</v>
      </c>
      <c r="G18" s="114">
        <v>0</v>
      </c>
      <c r="H18" s="114">
        <v>2192377</v>
      </c>
      <c r="I18" s="114">
        <v>22275</v>
      </c>
      <c r="J18" s="114">
        <v>2214652</v>
      </c>
      <c r="K18" s="114">
        <v>0</v>
      </c>
      <c r="L18" s="73">
        <f t="shared" si="0"/>
        <v>98.8</v>
      </c>
      <c r="M18" s="74">
        <f t="shared" si="0"/>
        <v>16.3</v>
      </c>
      <c r="N18" s="75">
        <f t="shared" si="0"/>
        <v>94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9583073</v>
      </c>
      <c r="D19" s="114">
        <v>825932</v>
      </c>
      <c r="E19" s="114">
        <v>10409005</v>
      </c>
      <c r="F19" s="114">
        <v>0</v>
      </c>
      <c r="G19" s="114">
        <v>0</v>
      </c>
      <c r="H19" s="114">
        <v>9447683</v>
      </c>
      <c r="I19" s="114">
        <v>209774</v>
      </c>
      <c r="J19" s="114">
        <v>9657457</v>
      </c>
      <c r="K19" s="114">
        <v>0</v>
      </c>
      <c r="L19" s="73">
        <f t="shared" si="0"/>
        <v>98.6</v>
      </c>
      <c r="M19" s="74">
        <f t="shared" si="0"/>
        <v>25.4</v>
      </c>
      <c r="N19" s="75">
        <f t="shared" si="0"/>
        <v>92.8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3478983</v>
      </c>
      <c r="D20" s="114">
        <v>51783</v>
      </c>
      <c r="E20" s="114">
        <v>3530766</v>
      </c>
      <c r="F20" s="114">
        <v>0</v>
      </c>
      <c r="G20" s="114">
        <v>0</v>
      </c>
      <c r="H20" s="114">
        <v>3461716</v>
      </c>
      <c r="I20" s="114">
        <v>14479</v>
      </c>
      <c r="J20" s="114">
        <v>3476195</v>
      </c>
      <c r="K20" s="114">
        <v>0</v>
      </c>
      <c r="L20" s="76">
        <f t="shared" si="0"/>
        <v>99.5</v>
      </c>
      <c r="M20" s="77">
        <f t="shared" si="0"/>
        <v>28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1687895</v>
      </c>
      <c r="D21" s="114">
        <v>492933</v>
      </c>
      <c r="E21" s="114">
        <v>2180828</v>
      </c>
      <c r="F21" s="114">
        <v>0</v>
      </c>
      <c r="G21" s="114">
        <v>0</v>
      </c>
      <c r="H21" s="114">
        <v>1646188</v>
      </c>
      <c r="I21" s="114">
        <v>20687</v>
      </c>
      <c r="J21" s="114">
        <v>1666875</v>
      </c>
      <c r="K21" s="114">
        <v>0</v>
      </c>
      <c r="L21" s="73">
        <f t="shared" si="0"/>
        <v>97.5</v>
      </c>
      <c r="M21" s="74">
        <f t="shared" si="0"/>
        <v>4.2</v>
      </c>
      <c r="N21" s="75">
        <f t="shared" si="0"/>
        <v>76.400000000000006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4180074</v>
      </c>
      <c r="D22" s="134">
        <v>179021</v>
      </c>
      <c r="E22" s="134">
        <v>4359095</v>
      </c>
      <c r="F22" s="134">
        <v>0</v>
      </c>
      <c r="G22" s="134">
        <v>0</v>
      </c>
      <c r="H22" s="134">
        <v>4148859</v>
      </c>
      <c r="I22" s="134">
        <v>34241</v>
      </c>
      <c r="J22" s="134">
        <v>4183100</v>
      </c>
      <c r="K22" s="134">
        <v>0</v>
      </c>
      <c r="L22" s="87">
        <f t="shared" si="0"/>
        <v>99.3</v>
      </c>
      <c r="M22" s="88">
        <f t="shared" si="0"/>
        <v>19.100000000000001</v>
      </c>
      <c r="N22" s="89">
        <f t="shared" si="0"/>
        <v>96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122353109</v>
      </c>
      <c r="D23" s="79">
        <f t="shared" si="1"/>
        <v>6230557</v>
      </c>
      <c r="E23" s="79">
        <f t="shared" si="1"/>
        <v>128583666</v>
      </c>
      <c r="F23" s="79">
        <f t="shared" si="1"/>
        <v>0</v>
      </c>
      <c r="G23" s="79">
        <f t="shared" si="1"/>
        <v>0</v>
      </c>
      <c r="H23" s="79">
        <f t="shared" si="1"/>
        <v>120843879</v>
      </c>
      <c r="I23" s="79">
        <f t="shared" si="1"/>
        <v>1397305</v>
      </c>
      <c r="J23" s="79">
        <f t="shared" si="1"/>
        <v>122241184</v>
      </c>
      <c r="K23" s="79">
        <f t="shared" si="1"/>
        <v>0</v>
      </c>
      <c r="L23" s="80">
        <f t="shared" si="0"/>
        <v>98.8</v>
      </c>
      <c r="M23" s="81">
        <f t="shared" si="0"/>
        <v>22.4</v>
      </c>
      <c r="N23" s="82">
        <f t="shared" si="0"/>
        <v>95.1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3016071</v>
      </c>
      <c r="D24" s="115">
        <v>146907</v>
      </c>
      <c r="E24" s="115">
        <v>3162978</v>
      </c>
      <c r="F24" s="115">
        <v>0</v>
      </c>
      <c r="G24" s="115">
        <v>0</v>
      </c>
      <c r="H24" s="115">
        <v>2979084</v>
      </c>
      <c r="I24" s="115">
        <v>43271</v>
      </c>
      <c r="J24" s="115">
        <v>3022355</v>
      </c>
      <c r="K24" s="115">
        <v>0</v>
      </c>
      <c r="L24" s="70">
        <f t="shared" si="0"/>
        <v>98.8</v>
      </c>
      <c r="M24" s="71">
        <f t="shared" si="0"/>
        <v>29.5</v>
      </c>
      <c r="N24" s="72">
        <f t="shared" si="0"/>
        <v>95.6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1082634</v>
      </c>
      <c r="D25" s="116">
        <v>130023</v>
      </c>
      <c r="E25" s="116">
        <v>1212657</v>
      </c>
      <c r="F25" s="116">
        <v>0</v>
      </c>
      <c r="G25" s="116">
        <v>0</v>
      </c>
      <c r="H25" s="116">
        <v>1055456</v>
      </c>
      <c r="I25" s="116">
        <v>23903</v>
      </c>
      <c r="J25" s="116">
        <v>1079359</v>
      </c>
      <c r="K25" s="116">
        <v>0</v>
      </c>
      <c r="L25" s="73">
        <f t="shared" si="0"/>
        <v>97.5</v>
      </c>
      <c r="M25" s="74">
        <f t="shared" si="0"/>
        <v>18.399999999999999</v>
      </c>
      <c r="N25" s="75">
        <f t="shared" si="0"/>
        <v>89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899098</v>
      </c>
      <c r="D26" s="116">
        <v>51949</v>
      </c>
      <c r="E26" s="116">
        <v>951047</v>
      </c>
      <c r="F26" s="116">
        <v>0</v>
      </c>
      <c r="G26" s="116">
        <v>0</v>
      </c>
      <c r="H26" s="116">
        <v>882512</v>
      </c>
      <c r="I26" s="116">
        <v>10048</v>
      </c>
      <c r="J26" s="116">
        <v>892560</v>
      </c>
      <c r="K26" s="116">
        <v>0</v>
      </c>
      <c r="L26" s="73">
        <f t="shared" si="0"/>
        <v>98.2</v>
      </c>
      <c r="M26" s="74">
        <f t="shared" si="0"/>
        <v>19.3</v>
      </c>
      <c r="N26" s="75">
        <f t="shared" si="0"/>
        <v>93.9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1134111</v>
      </c>
      <c r="D27" s="116">
        <v>59184</v>
      </c>
      <c r="E27" s="116">
        <v>1193295</v>
      </c>
      <c r="F27" s="116">
        <v>0</v>
      </c>
      <c r="G27" s="116">
        <v>0</v>
      </c>
      <c r="H27" s="116">
        <v>1124359</v>
      </c>
      <c r="I27" s="116">
        <v>5763</v>
      </c>
      <c r="J27" s="116">
        <v>1130122</v>
      </c>
      <c r="K27" s="116">
        <v>0</v>
      </c>
      <c r="L27" s="73">
        <f t="shared" si="0"/>
        <v>99.1</v>
      </c>
      <c r="M27" s="74">
        <f t="shared" si="0"/>
        <v>9.6999999999999993</v>
      </c>
      <c r="N27" s="75">
        <f t="shared" si="0"/>
        <v>94.7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3023786</v>
      </c>
      <c r="D28" s="116">
        <v>64291</v>
      </c>
      <c r="E28" s="116">
        <v>3088077</v>
      </c>
      <c r="F28" s="116">
        <v>0</v>
      </c>
      <c r="G28" s="116">
        <v>0</v>
      </c>
      <c r="H28" s="116">
        <v>3011635</v>
      </c>
      <c r="I28" s="116">
        <v>12994</v>
      </c>
      <c r="J28" s="116">
        <v>3024629</v>
      </c>
      <c r="K28" s="116">
        <v>0</v>
      </c>
      <c r="L28" s="73">
        <f t="shared" si="0"/>
        <v>99.6</v>
      </c>
      <c r="M28" s="74">
        <f t="shared" si="0"/>
        <v>20.2</v>
      </c>
      <c r="N28" s="75">
        <f t="shared" si="0"/>
        <v>97.9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2683128</v>
      </c>
      <c r="D29" s="116">
        <v>170751</v>
      </c>
      <c r="E29" s="116">
        <v>2853879</v>
      </c>
      <c r="F29" s="116">
        <v>0</v>
      </c>
      <c r="G29" s="116">
        <v>0</v>
      </c>
      <c r="H29" s="116">
        <v>2639212</v>
      </c>
      <c r="I29" s="116">
        <v>34487</v>
      </c>
      <c r="J29" s="116">
        <v>2673699</v>
      </c>
      <c r="K29" s="116">
        <v>0</v>
      </c>
      <c r="L29" s="73">
        <f t="shared" si="0"/>
        <v>98.4</v>
      </c>
      <c r="M29" s="74">
        <f t="shared" si="0"/>
        <v>20.2</v>
      </c>
      <c r="N29" s="75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1770935</v>
      </c>
      <c r="D30" s="116">
        <v>46282</v>
      </c>
      <c r="E30" s="116">
        <v>1817217</v>
      </c>
      <c r="F30" s="116">
        <v>0</v>
      </c>
      <c r="G30" s="116">
        <v>0</v>
      </c>
      <c r="H30" s="116">
        <v>1761648</v>
      </c>
      <c r="I30" s="116">
        <v>4873</v>
      </c>
      <c r="J30" s="116">
        <v>1766521</v>
      </c>
      <c r="K30" s="116">
        <v>0</v>
      </c>
      <c r="L30" s="73">
        <f t="shared" si="0"/>
        <v>99.5</v>
      </c>
      <c r="M30" s="74">
        <f t="shared" si="0"/>
        <v>10.5</v>
      </c>
      <c r="N30" s="75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893995</v>
      </c>
      <c r="D31" s="116">
        <v>35914</v>
      </c>
      <c r="E31" s="116">
        <v>929909</v>
      </c>
      <c r="F31" s="116">
        <v>0</v>
      </c>
      <c r="G31" s="116">
        <v>0</v>
      </c>
      <c r="H31" s="116">
        <v>882138</v>
      </c>
      <c r="I31" s="116">
        <v>7770</v>
      </c>
      <c r="J31" s="116">
        <v>889908</v>
      </c>
      <c r="K31" s="116">
        <v>0</v>
      </c>
      <c r="L31" s="73">
        <f t="shared" si="0"/>
        <v>98.7</v>
      </c>
      <c r="M31" s="74">
        <f t="shared" si="0"/>
        <v>21.6</v>
      </c>
      <c r="N31" s="75">
        <f t="shared" si="0"/>
        <v>95.7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1948798</v>
      </c>
      <c r="D32" s="116">
        <v>52689</v>
      </c>
      <c r="E32" s="116">
        <v>2001487</v>
      </c>
      <c r="F32" s="116">
        <v>0</v>
      </c>
      <c r="G32" s="116">
        <v>0</v>
      </c>
      <c r="H32" s="116">
        <v>1930319</v>
      </c>
      <c r="I32" s="116">
        <v>21306</v>
      </c>
      <c r="J32" s="116">
        <v>1951625</v>
      </c>
      <c r="K32" s="116">
        <v>0</v>
      </c>
      <c r="L32" s="73">
        <f t="shared" ref="L32:N36" si="2">IF(C32&gt;0,ROUND(H32/C32*100,1),"-")</f>
        <v>99.1</v>
      </c>
      <c r="M32" s="74">
        <f t="shared" si="2"/>
        <v>40.4</v>
      </c>
      <c r="N32" s="75">
        <f t="shared" si="2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3401303</v>
      </c>
      <c r="D33" s="116">
        <v>288452</v>
      </c>
      <c r="E33" s="116">
        <v>3689755</v>
      </c>
      <c r="F33" s="116">
        <v>0</v>
      </c>
      <c r="G33" s="116">
        <v>0</v>
      </c>
      <c r="H33" s="116">
        <v>3344063</v>
      </c>
      <c r="I33" s="116">
        <v>68045</v>
      </c>
      <c r="J33" s="116">
        <v>3412108</v>
      </c>
      <c r="K33" s="116">
        <v>0</v>
      </c>
      <c r="L33" s="73">
        <f t="shared" si="2"/>
        <v>98.3</v>
      </c>
      <c r="M33" s="74">
        <f t="shared" si="2"/>
        <v>23.6</v>
      </c>
      <c r="N33" s="75">
        <f t="shared" si="2"/>
        <v>92.5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1108083</v>
      </c>
      <c r="D34" s="116">
        <v>109363</v>
      </c>
      <c r="E34" s="116">
        <v>1217446</v>
      </c>
      <c r="F34" s="116">
        <v>0</v>
      </c>
      <c r="G34" s="116">
        <v>0</v>
      </c>
      <c r="H34" s="116">
        <v>1073682</v>
      </c>
      <c r="I34" s="116">
        <v>25489</v>
      </c>
      <c r="J34" s="116">
        <v>1099171</v>
      </c>
      <c r="K34" s="116">
        <v>0</v>
      </c>
      <c r="L34" s="73">
        <f t="shared" si="2"/>
        <v>96.9</v>
      </c>
      <c r="M34" s="74">
        <f t="shared" si="2"/>
        <v>23.3</v>
      </c>
      <c r="N34" s="75">
        <f t="shared" si="2"/>
        <v>90.3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20961942</v>
      </c>
      <c r="D35" s="79">
        <f t="shared" si="3"/>
        <v>1155805</v>
      </c>
      <c r="E35" s="79">
        <f t="shared" si="3"/>
        <v>22117747</v>
      </c>
      <c r="F35" s="79">
        <f t="shared" si="3"/>
        <v>0</v>
      </c>
      <c r="G35" s="79">
        <f t="shared" si="3"/>
        <v>0</v>
      </c>
      <c r="H35" s="79">
        <f t="shared" si="3"/>
        <v>20684108</v>
      </c>
      <c r="I35" s="79">
        <f t="shared" si="3"/>
        <v>257949</v>
      </c>
      <c r="J35" s="79">
        <f t="shared" si="3"/>
        <v>20942057</v>
      </c>
      <c r="K35" s="79">
        <f t="shared" si="3"/>
        <v>0</v>
      </c>
      <c r="L35" s="80">
        <f t="shared" si="2"/>
        <v>98.7</v>
      </c>
      <c r="M35" s="81">
        <f t="shared" si="2"/>
        <v>22.3</v>
      </c>
      <c r="N35" s="82">
        <f t="shared" si="2"/>
        <v>94.7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143315051</v>
      </c>
      <c r="D36" s="83">
        <f t="shared" si="4"/>
        <v>7386362</v>
      </c>
      <c r="E36" s="83">
        <f t="shared" si="4"/>
        <v>150701413</v>
      </c>
      <c r="F36" s="83">
        <f t="shared" si="4"/>
        <v>0</v>
      </c>
      <c r="G36" s="83">
        <f t="shared" si="4"/>
        <v>0</v>
      </c>
      <c r="H36" s="83">
        <f t="shared" si="4"/>
        <v>141527987</v>
      </c>
      <c r="I36" s="83">
        <f t="shared" si="4"/>
        <v>1655254</v>
      </c>
      <c r="J36" s="83">
        <f t="shared" si="4"/>
        <v>143183241</v>
      </c>
      <c r="K36" s="83">
        <f t="shared" si="4"/>
        <v>0</v>
      </c>
      <c r="L36" s="84">
        <f t="shared" si="2"/>
        <v>98.8</v>
      </c>
      <c r="M36" s="85">
        <f t="shared" si="2"/>
        <v>22.4</v>
      </c>
      <c r="N36" s="86">
        <f t="shared" si="2"/>
        <v>95</v>
      </c>
    </row>
    <row r="38" spans="1:14" x14ac:dyDescent="0.15">
      <c r="B38" s="1" t="s">
        <v>389</v>
      </c>
      <c r="C38" s="1">
        <v>143315051</v>
      </c>
      <c r="D38" s="1">
        <v>7386362</v>
      </c>
      <c r="E38" s="1">
        <v>150701413</v>
      </c>
      <c r="F38" s="1">
        <v>0</v>
      </c>
      <c r="G38" s="1">
        <v>0</v>
      </c>
      <c r="H38" s="1">
        <v>141527987</v>
      </c>
      <c r="I38" s="1">
        <v>1655254</v>
      </c>
      <c r="J38" s="1">
        <v>143183241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IM39"/>
  <sheetViews>
    <sheetView view="pageBreakPreview" zoomScale="80" zoomScaleNormal="100" zoomScaleSheetLayoutView="80" workbookViewId="0">
      <pane xSplit="2" ySplit="8" topLeftCell="E30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35916112</v>
      </c>
      <c r="D9" s="117">
        <v>741868</v>
      </c>
      <c r="E9" s="117">
        <v>36657980</v>
      </c>
      <c r="F9" s="117">
        <v>0</v>
      </c>
      <c r="G9" s="117">
        <v>0</v>
      </c>
      <c r="H9" s="117">
        <v>35599377</v>
      </c>
      <c r="I9" s="117">
        <v>304389</v>
      </c>
      <c r="J9" s="117">
        <v>35903766</v>
      </c>
      <c r="K9" s="117">
        <v>0</v>
      </c>
      <c r="L9" s="70">
        <f t="shared" ref="L9:N31" si="0">IF(C9&gt;0,ROUND(H9/C9*100,1),"-")</f>
        <v>99.1</v>
      </c>
      <c r="M9" s="71">
        <f t="shared" si="0"/>
        <v>41</v>
      </c>
      <c r="N9" s="72">
        <f t="shared" si="0"/>
        <v>97.9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8565349</v>
      </c>
      <c r="D10" s="114">
        <v>476118</v>
      </c>
      <c r="E10" s="114">
        <v>9041467</v>
      </c>
      <c r="F10" s="114">
        <v>0</v>
      </c>
      <c r="G10" s="114">
        <v>0</v>
      </c>
      <c r="H10" s="114">
        <v>8444004</v>
      </c>
      <c r="I10" s="114">
        <v>103983</v>
      </c>
      <c r="J10" s="114">
        <v>8547987</v>
      </c>
      <c r="K10" s="114">
        <v>0</v>
      </c>
      <c r="L10" s="73">
        <f t="shared" si="0"/>
        <v>98.6</v>
      </c>
      <c r="M10" s="74">
        <f t="shared" si="0"/>
        <v>21.8</v>
      </c>
      <c r="N10" s="75">
        <f t="shared" si="0"/>
        <v>94.5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10095966</v>
      </c>
      <c r="D11" s="114">
        <v>674769</v>
      </c>
      <c r="E11" s="114">
        <v>10770735</v>
      </c>
      <c r="F11" s="114">
        <v>0</v>
      </c>
      <c r="G11" s="114">
        <v>0</v>
      </c>
      <c r="H11" s="114">
        <v>9953197</v>
      </c>
      <c r="I11" s="114">
        <v>144226</v>
      </c>
      <c r="J11" s="114">
        <v>10097423</v>
      </c>
      <c r="K11" s="114">
        <v>0</v>
      </c>
      <c r="L11" s="73">
        <f t="shared" si="0"/>
        <v>98.6</v>
      </c>
      <c r="M11" s="74">
        <f t="shared" si="0"/>
        <v>21.4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8271882</v>
      </c>
      <c r="D12" s="114">
        <v>184576</v>
      </c>
      <c r="E12" s="114">
        <v>8456458</v>
      </c>
      <c r="F12" s="114">
        <v>0</v>
      </c>
      <c r="G12" s="114">
        <v>0</v>
      </c>
      <c r="H12" s="114">
        <v>8204323</v>
      </c>
      <c r="I12" s="114">
        <v>43533</v>
      </c>
      <c r="J12" s="114">
        <v>8247856</v>
      </c>
      <c r="K12" s="114">
        <v>0</v>
      </c>
      <c r="L12" s="73">
        <f t="shared" si="0"/>
        <v>99.2</v>
      </c>
      <c r="M12" s="74">
        <f t="shared" si="0"/>
        <v>23.6</v>
      </c>
      <c r="N12" s="75">
        <f t="shared" si="0"/>
        <v>97.5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6671250</v>
      </c>
      <c r="D13" s="114">
        <v>440751</v>
      </c>
      <c r="E13" s="114">
        <v>7112001</v>
      </c>
      <c r="F13" s="114">
        <v>0</v>
      </c>
      <c r="G13" s="114">
        <v>0</v>
      </c>
      <c r="H13" s="114">
        <v>6562869</v>
      </c>
      <c r="I13" s="114">
        <v>97145</v>
      </c>
      <c r="J13" s="114">
        <v>6660014</v>
      </c>
      <c r="K13" s="114">
        <v>0</v>
      </c>
      <c r="L13" s="73">
        <f t="shared" si="0"/>
        <v>98.4</v>
      </c>
      <c r="M13" s="74">
        <f t="shared" si="0"/>
        <v>22</v>
      </c>
      <c r="N13" s="75">
        <f t="shared" si="0"/>
        <v>93.6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6537666</v>
      </c>
      <c r="D14" s="114">
        <v>598751</v>
      </c>
      <c r="E14" s="114">
        <v>7136417</v>
      </c>
      <c r="F14" s="114">
        <v>0</v>
      </c>
      <c r="G14" s="114">
        <v>0</v>
      </c>
      <c r="H14" s="114">
        <v>6323662</v>
      </c>
      <c r="I14" s="114">
        <v>127374</v>
      </c>
      <c r="J14" s="114">
        <v>6451036</v>
      </c>
      <c r="K14" s="114">
        <v>0</v>
      </c>
      <c r="L14" s="73">
        <f t="shared" si="0"/>
        <v>96.7</v>
      </c>
      <c r="M14" s="74">
        <f t="shared" si="0"/>
        <v>21.3</v>
      </c>
      <c r="N14" s="75">
        <f t="shared" si="0"/>
        <v>90.4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12650651</v>
      </c>
      <c r="D15" s="114">
        <v>856277</v>
      </c>
      <c r="E15" s="114">
        <v>13506928</v>
      </c>
      <c r="F15" s="114">
        <v>0</v>
      </c>
      <c r="G15" s="114">
        <v>0</v>
      </c>
      <c r="H15" s="114">
        <v>12473514</v>
      </c>
      <c r="I15" s="114">
        <v>160748</v>
      </c>
      <c r="J15" s="114">
        <v>12634262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6292343</v>
      </c>
      <c r="D16" s="114">
        <v>343619</v>
      </c>
      <c r="E16" s="114">
        <v>6635962</v>
      </c>
      <c r="F16" s="114">
        <v>0</v>
      </c>
      <c r="G16" s="114">
        <v>0</v>
      </c>
      <c r="H16" s="114">
        <v>6223118</v>
      </c>
      <c r="I16" s="114">
        <v>60184</v>
      </c>
      <c r="J16" s="114">
        <v>6283302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5071173</v>
      </c>
      <c r="D17" s="114">
        <v>227159</v>
      </c>
      <c r="E17" s="114">
        <v>5298332</v>
      </c>
      <c r="F17" s="114">
        <v>0</v>
      </c>
      <c r="G17" s="114">
        <v>0</v>
      </c>
      <c r="H17" s="114">
        <v>5031012</v>
      </c>
      <c r="I17" s="114">
        <v>54267</v>
      </c>
      <c r="J17" s="114">
        <v>5085279</v>
      </c>
      <c r="K17" s="114">
        <v>0</v>
      </c>
      <c r="L17" s="73">
        <f>IF(C17&gt;0,ROUND(H17/C17*100,1),"-")</f>
        <v>99.2</v>
      </c>
      <c r="M17" s="74">
        <f>IF(D17&gt;0,ROUND(I17/D17*100,1),"-")</f>
        <v>23.9</v>
      </c>
      <c r="N17" s="75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2206078</v>
      </c>
      <c r="D18" s="114">
        <v>137000</v>
      </c>
      <c r="E18" s="114">
        <v>2343078</v>
      </c>
      <c r="F18" s="114">
        <v>0</v>
      </c>
      <c r="G18" s="114">
        <v>0</v>
      </c>
      <c r="H18" s="114">
        <v>2179743</v>
      </c>
      <c r="I18" s="114">
        <v>22275</v>
      </c>
      <c r="J18" s="114">
        <v>2202018</v>
      </c>
      <c r="K18" s="114">
        <v>0</v>
      </c>
      <c r="L18" s="73">
        <f t="shared" si="0"/>
        <v>98.8</v>
      </c>
      <c r="M18" s="74">
        <f t="shared" si="0"/>
        <v>16.3</v>
      </c>
      <c r="N18" s="75">
        <f t="shared" si="0"/>
        <v>94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9501005</v>
      </c>
      <c r="D19" s="114">
        <v>825932</v>
      </c>
      <c r="E19" s="114">
        <v>10326937</v>
      </c>
      <c r="F19" s="114">
        <v>0</v>
      </c>
      <c r="G19" s="114">
        <v>0</v>
      </c>
      <c r="H19" s="114">
        <v>9365615</v>
      </c>
      <c r="I19" s="114">
        <v>209774</v>
      </c>
      <c r="J19" s="114">
        <v>9575389</v>
      </c>
      <c r="K19" s="114">
        <v>0</v>
      </c>
      <c r="L19" s="73">
        <f t="shared" si="0"/>
        <v>98.6</v>
      </c>
      <c r="M19" s="74">
        <f t="shared" si="0"/>
        <v>25.4</v>
      </c>
      <c r="N19" s="75">
        <f t="shared" si="0"/>
        <v>92.7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3469188</v>
      </c>
      <c r="D20" s="114">
        <v>51783</v>
      </c>
      <c r="E20" s="114">
        <v>3520971</v>
      </c>
      <c r="F20" s="114">
        <v>0</v>
      </c>
      <c r="G20" s="114">
        <v>0</v>
      </c>
      <c r="H20" s="114">
        <v>3451921</v>
      </c>
      <c r="I20" s="114">
        <v>14479</v>
      </c>
      <c r="J20" s="114">
        <v>3466400</v>
      </c>
      <c r="K20" s="114">
        <v>0</v>
      </c>
      <c r="L20" s="76">
        <f t="shared" si="0"/>
        <v>99.5</v>
      </c>
      <c r="M20" s="77">
        <f t="shared" si="0"/>
        <v>28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1686826</v>
      </c>
      <c r="D21" s="114">
        <v>492933</v>
      </c>
      <c r="E21" s="114">
        <v>2179759</v>
      </c>
      <c r="F21" s="114">
        <v>0</v>
      </c>
      <c r="G21" s="114">
        <v>0</v>
      </c>
      <c r="H21" s="114">
        <v>1645119</v>
      </c>
      <c r="I21" s="114">
        <v>20687</v>
      </c>
      <c r="J21" s="114">
        <v>1665806</v>
      </c>
      <c r="K21" s="114">
        <v>0</v>
      </c>
      <c r="L21" s="73">
        <f t="shared" si="0"/>
        <v>97.5</v>
      </c>
      <c r="M21" s="74">
        <f t="shared" si="0"/>
        <v>4.2</v>
      </c>
      <c r="N21" s="75">
        <f t="shared" si="0"/>
        <v>76.400000000000006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4173945</v>
      </c>
      <c r="D22" s="134">
        <v>179021</v>
      </c>
      <c r="E22" s="134">
        <v>4352966</v>
      </c>
      <c r="F22" s="134">
        <v>0</v>
      </c>
      <c r="G22" s="134">
        <v>0</v>
      </c>
      <c r="H22" s="134">
        <v>4142730</v>
      </c>
      <c r="I22" s="134">
        <v>34241</v>
      </c>
      <c r="J22" s="134">
        <v>4176971</v>
      </c>
      <c r="K22" s="134">
        <v>0</v>
      </c>
      <c r="L22" s="87">
        <f t="shared" si="0"/>
        <v>99.3</v>
      </c>
      <c r="M22" s="88">
        <f t="shared" si="0"/>
        <v>19.100000000000001</v>
      </c>
      <c r="N22" s="89">
        <f t="shared" si="0"/>
        <v>96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121109434</v>
      </c>
      <c r="D23" s="79">
        <f t="shared" si="1"/>
        <v>6230557</v>
      </c>
      <c r="E23" s="79">
        <f t="shared" si="1"/>
        <v>127339991</v>
      </c>
      <c r="F23" s="79">
        <f t="shared" si="1"/>
        <v>0</v>
      </c>
      <c r="G23" s="79">
        <f t="shared" si="1"/>
        <v>0</v>
      </c>
      <c r="H23" s="79">
        <f t="shared" si="1"/>
        <v>119600204</v>
      </c>
      <c r="I23" s="79">
        <f t="shared" si="1"/>
        <v>1397305</v>
      </c>
      <c r="J23" s="79">
        <f t="shared" si="1"/>
        <v>120997509</v>
      </c>
      <c r="K23" s="79">
        <f t="shared" si="1"/>
        <v>0</v>
      </c>
      <c r="L23" s="80">
        <f t="shared" si="0"/>
        <v>98.8</v>
      </c>
      <c r="M23" s="81">
        <f t="shared" si="0"/>
        <v>22.4</v>
      </c>
      <c r="N23" s="82">
        <f t="shared" si="0"/>
        <v>95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3012414</v>
      </c>
      <c r="D24" s="115">
        <v>146907</v>
      </c>
      <c r="E24" s="115">
        <v>3159321</v>
      </c>
      <c r="F24" s="115">
        <v>0</v>
      </c>
      <c r="G24" s="115">
        <v>0</v>
      </c>
      <c r="H24" s="115">
        <v>2975427</v>
      </c>
      <c r="I24" s="115">
        <v>43271</v>
      </c>
      <c r="J24" s="115">
        <v>3018698</v>
      </c>
      <c r="K24" s="115">
        <v>0</v>
      </c>
      <c r="L24" s="70">
        <f t="shared" si="0"/>
        <v>98.8</v>
      </c>
      <c r="M24" s="71">
        <f t="shared" si="0"/>
        <v>29.5</v>
      </c>
      <c r="N24" s="72">
        <f t="shared" si="0"/>
        <v>95.5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1080233</v>
      </c>
      <c r="D25" s="116">
        <v>130023</v>
      </c>
      <c r="E25" s="116">
        <v>1210256</v>
      </c>
      <c r="F25" s="116">
        <v>0</v>
      </c>
      <c r="G25" s="116">
        <v>0</v>
      </c>
      <c r="H25" s="116">
        <v>1053055</v>
      </c>
      <c r="I25" s="116">
        <v>23903</v>
      </c>
      <c r="J25" s="116">
        <v>1076958</v>
      </c>
      <c r="K25" s="116">
        <v>0</v>
      </c>
      <c r="L25" s="73">
        <f t="shared" si="0"/>
        <v>97.5</v>
      </c>
      <c r="M25" s="74">
        <f t="shared" si="0"/>
        <v>18.399999999999999</v>
      </c>
      <c r="N25" s="75">
        <f t="shared" si="0"/>
        <v>89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898814</v>
      </c>
      <c r="D26" s="116">
        <v>51949</v>
      </c>
      <c r="E26" s="116">
        <v>950763</v>
      </c>
      <c r="F26" s="116">
        <v>0</v>
      </c>
      <c r="G26" s="116">
        <v>0</v>
      </c>
      <c r="H26" s="116">
        <v>882228</v>
      </c>
      <c r="I26" s="116">
        <v>10048</v>
      </c>
      <c r="J26" s="116">
        <v>892276</v>
      </c>
      <c r="K26" s="116">
        <v>0</v>
      </c>
      <c r="L26" s="73">
        <f t="shared" si="0"/>
        <v>98.2</v>
      </c>
      <c r="M26" s="74">
        <f t="shared" si="0"/>
        <v>19.3</v>
      </c>
      <c r="N26" s="75">
        <f t="shared" si="0"/>
        <v>93.8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1134039</v>
      </c>
      <c r="D27" s="116">
        <v>59184</v>
      </c>
      <c r="E27" s="116">
        <v>1193223</v>
      </c>
      <c r="F27" s="116">
        <v>0</v>
      </c>
      <c r="G27" s="116">
        <v>0</v>
      </c>
      <c r="H27" s="116">
        <v>1124287</v>
      </c>
      <c r="I27" s="116">
        <v>5763</v>
      </c>
      <c r="J27" s="116">
        <v>1130050</v>
      </c>
      <c r="K27" s="116">
        <v>0</v>
      </c>
      <c r="L27" s="73">
        <f t="shared" si="0"/>
        <v>99.1</v>
      </c>
      <c r="M27" s="74">
        <f t="shared" si="0"/>
        <v>9.6999999999999993</v>
      </c>
      <c r="N27" s="75">
        <f t="shared" si="0"/>
        <v>94.7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3018631</v>
      </c>
      <c r="D28" s="116">
        <v>64291</v>
      </c>
      <c r="E28" s="116">
        <v>3082922</v>
      </c>
      <c r="F28" s="116">
        <v>0</v>
      </c>
      <c r="G28" s="116">
        <v>0</v>
      </c>
      <c r="H28" s="116">
        <v>3006480</v>
      </c>
      <c r="I28" s="116">
        <v>12994</v>
      </c>
      <c r="J28" s="116">
        <v>3019474</v>
      </c>
      <c r="K28" s="116">
        <v>0</v>
      </c>
      <c r="L28" s="73">
        <f t="shared" si="0"/>
        <v>99.6</v>
      </c>
      <c r="M28" s="74">
        <f t="shared" si="0"/>
        <v>20.2</v>
      </c>
      <c r="N28" s="75">
        <f t="shared" si="0"/>
        <v>97.9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2680194</v>
      </c>
      <c r="D29" s="116">
        <v>170751</v>
      </c>
      <c r="E29" s="116">
        <v>2850945</v>
      </c>
      <c r="F29" s="116">
        <v>0</v>
      </c>
      <c r="G29" s="116">
        <v>0</v>
      </c>
      <c r="H29" s="116">
        <v>2636278</v>
      </c>
      <c r="I29" s="116">
        <v>34487</v>
      </c>
      <c r="J29" s="116">
        <v>2670765</v>
      </c>
      <c r="K29" s="116">
        <v>0</v>
      </c>
      <c r="L29" s="73">
        <f t="shared" si="0"/>
        <v>98.4</v>
      </c>
      <c r="M29" s="74">
        <f t="shared" si="0"/>
        <v>20.2</v>
      </c>
      <c r="N29" s="75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1721174</v>
      </c>
      <c r="D30" s="116">
        <v>46282</v>
      </c>
      <c r="E30" s="116">
        <v>1767456</v>
      </c>
      <c r="F30" s="116">
        <v>0</v>
      </c>
      <c r="G30" s="116">
        <v>0</v>
      </c>
      <c r="H30" s="116">
        <v>1711887</v>
      </c>
      <c r="I30" s="116">
        <v>4873</v>
      </c>
      <c r="J30" s="116">
        <v>1716760</v>
      </c>
      <c r="K30" s="116">
        <v>0</v>
      </c>
      <c r="L30" s="73">
        <f t="shared" si="0"/>
        <v>99.5</v>
      </c>
      <c r="M30" s="74">
        <f t="shared" si="0"/>
        <v>10.5</v>
      </c>
      <c r="N30" s="75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881287</v>
      </c>
      <c r="D31" s="116">
        <v>35914</v>
      </c>
      <c r="E31" s="116">
        <v>917201</v>
      </c>
      <c r="F31" s="116">
        <v>0</v>
      </c>
      <c r="G31" s="116">
        <v>0</v>
      </c>
      <c r="H31" s="116">
        <v>869430</v>
      </c>
      <c r="I31" s="116">
        <v>7770</v>
      </c>
      <c r="J31" s="116">
        <v>877200</v>
      </c>
      <c r="K31" s="116">
        <v>0</v>
      </c>
      <c r="L31" s="73">
        <f t="shared" si="0"/>
        <v>98.7</v>
      </c>
      <c r="M31" s="74">
        <f t="shared" si="0"/>
        <v>21.6</v>
      </c>
      <c r="N31" s="75">
        <f t="shared" si="0"/>
        <v>95.6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1938885</v>
      </c>
      <c r="D32" s="116">
        <v>52689</v>
      </c>
      <c r="E32" s="116">
        <v>1991574</v>
      </c>
      <c r="F32" s="116">
        <v>0</v>
      </c>
      <c r="G32" s="116">
        <v>0</v>
      </c>
      <c r="H32" s="116">
        <v>1920406</v>
      </c>
      <c r="I32" s="116">
        <v>21306</v>
      </c>
      <c r="J32" s="116">
        <v>1941712</v>
      </c>
      <c r="K32" s="116">
        <v>0</v>
      </c>
      <c r="L32" s="73">
        <f t="shared" ref="L32:N36" si="2">IF(C32&gt;0,ROUND(H32/C32*100,1),"-")</f>
        <v>99</v>
      </c>
      <c r="M32" s="74">
        <f t="shared" si="2"/>
        <v>40.4</v>
      </c>
      <c r="N32" s="75">
        <f t="shared" si="2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3390711</v>
      </c>
      <c r="D33" s="116">
        <v>288452</v>
      </c>
      <c r="E33" s="116">
        <v>3679163</v>
      </c>
      <c r="F33" s="116">
        <v>0</v>
      </c>
      <c r="G33" s="116">
        <v>0</v>
      </c>
      <c r="H33" s="116">
        <v>3333471</v>
      </c>
      <c r="I33" s="116">
        <v>68045</v>
      </c>
      <c r="J33" s="116">
        <v>3401516</v>
      </c>
      <c r="K33" s="116">
        <v>0</v>
      </c>
      <c r="L33" s="73">
        <f t="shared" si="2"/>
        <v>98.3</v>
      </c>
      <c r="M33" s="74">
        <f t="shared" si="2"/>
        <v>23.6</v>
      </c>
      <c r="N33" s="75">
        <f t="shared" si="2"/>
        <v>92.5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1099785</v>
      </c>
      <c r="D34" s="116">
        <v>109363</v>
      </c>
      <c r="E34" s="116">
        <v>1209148</v>
      </c>
      <c r="F34" s="116">
        <v>0</v>
      </c>
      <c r="G34" s="116">
        <v>0</v>
      </c>
      <c r="H34" s="116">
        <v>1065384</v>
      </c>
      <c r="I34" s="116">
        <v>25489</v>
      </c>
      <c r="J34" s="116">
        <v>1090873</v>
      </c>
      <c r="K34" s="116">
        <v>0</v>
      </c>
      <c r="L34" s="73">
        <f t="shared" si="2"/>
        <v>96.9</v>
      </c>
      <c r="M34" s="74">
        <f t="shared" si="2"/>
        <v>23.3</v>
      </c>
      <c r="N34" s="75">
        <f t="shared" si="2"/>
        <v>90.2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20856167</v>
      </c>
      <c r="D35" s="79">
        <f t="shared" si="3"/>
        <v>1155805</v>
      </c>
      <c r="E35" s="79">
        <f t="shared" si="3"/>
        <v>22011972</v>
      </c>
      <c r="F35" s="79">
        <f t="shared" si="3"/>
        <v>0</v>
      </c>
      <c r="G35" s="79">
        <f t="shared" si="3"/>
        <v>0</v>
      </c>
      <c r="H35" s="79">
        <f t="shared" si="3"/>
        <v>20578333</v>
      </c>
      <c r="I35" s="79">
        <f t="shared" si="3"/>
        <v>257949</v>
      </c>
      <c r="J35" s="79">
        <f t="shared" si="3"/>
        <v>20836282</v>
      </c>
      <c r="K35" s="79">
        <f t="shared" si="3"/>
        <v>0</v>
      </c>
      <c r="L35" s="80">
        <f t="shared" si="2"/>
        <v>98.7</v>
      </c>
      <c r="M35" s="81">
        <f t="shared" si="2"/>
        <v>22.3</v>
      </c>
      <c r="N35" s="82">
        <f t="shared" si="2"/>
        <v>94.7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141965601</v>
      </c>
      <c r="D36" s="83">
        <f t="shared" si="4"/>
        <v>7386362</v>
      </c>
      <c r="E36" s="83">
        <f t="shared" si="4"/>
        <v>149351963</v>
      </c>
      <c r="F36" s="83">
        <f t="shared" si="4"/>
        <v>0</v>
      </c>
      <c r="G36" s="83">
        <f t="shared" si="4"/>
        <v>0</v>
      </c>
      <c r="H36" s="83">
        <f t="shared" si="4"/>
        <v>140178537</v>
      </c>
      <c r="I36" s="83">
        <f t="shared" si="4"/>
        <v>1655254</v>
      </c>
      <c r="J36" s="83">
        <f t="shared" si="4"/>
        <v>141833791</v>
      </c>
      <c r="K36" s="83">
        <f t="shared" si="4"/>
        <v>0</v>
      </c>
      <c r="L36" s="84">
        <f t="shared" si="2"/>
        <v>98.7</v>
      </c>
      <c r="M36" s="85">
        <f t="shared" si="2"/>
        <v>22.4</v>
      </c>
      <c r="N36" s="86">
        <f t="shared" si="2"/>
        <v>95</v>
      </c>
    </row>
    <row r="38" spans="1:14" x14ac:dyDescent="0.15">
      <c r="B38" s="1" t="s">
        <v>389</v>
      </c>
      <c r="C38" s="1">
        <v>141965601</v>
      </c>
      <c r="D38" s="1">
        <v>7386362</v>
      </c>
      <c r="E38" s="1">
        <v>149351963</v>
      </c>
      <c r="F38" s="1">
        <v>0</v>
      </c>
      <c r="G38" s="1">
        <v>0</v>
      </c>
      <c r="H38" s="1">
        <v>140178537</v>
      </c>
      <c r="I38" s="1">
        <v>1655254</v>
      </c>
      <c r="J38" s="1">
        <v>141833791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13177259</v>
      </c>
      <c r="D9" s="117">
        <v>326149</v>
      </c>
      <c r="E9" s="117">
        <v>13503408</v>
      </c>
      <c r="F9" s="117">
        <v>0</v>
      </c>
      <c r="G9" s="117">
        <v>0</v>
      </c>
      <c r="H9" s="117">
        <v>13040412</v>
      </c>
      <c r="I9" s="117">
        <v>133789</v>
      </c>
      <c r="J9" s="117">
        <v>13174201</v>
      </c>
      <c r="K9" s="117">
        <v>0</v>
      </c>
      <c r="L9" s="70">
        <f t="shared" ref="L9:N31" si="0">IF(C9&gt;0,ROUND(H9/C9*100,1),"-")</f>
        <v>99</v>
      </c>
      <c r="M9" s="71">
        <f t="shared" si="0"/>
        <v>41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2899767</v>
      </c>
      <c r="D10" s="114">
        <v>161188</v>
      </c>
      <c r="E10" s="114">
        <v>3060955</v>
      </c>
      <c r="F10" s="114">
        <v>0</v>
      </c>
      <c r="G10" s="114">
        <v>0</v>
      </c>
      <c r="H10" s="114">
        <v>2858686</v>
      </c>
      <c r="I10" s="114">
        <v>35203</v>
      </c>
      <c r="J10" s="114">
        <v>2893889</v>
      </c>
      <c r="K10" s="114">
        <v>0</v>
      </c>
      <c r="L10" s="73">
        <f t="shared" si="0"/>
        <v>98.6</v>
      </c>
      <c r="M10" s="74">
        <f t="shared" si="0"/>
        <v>21.8</v>
      </c>
      <c r="N10" s="75">
        <f t="shared" si="0"/>
        <v>94.5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3114356</v>
      </c>
      <c r="D11" s="114">
        <v>208150</v>
      </c>
      <c r="E11" s="114">
        <v>3322506</v>
      </c>
      <c r="F11" s="114">
        <v>0</v>
      </c>
      <c r="G11" s="114">
        <v>0</v>
      </c>
      <c r="H11" s="114">
        <v>3070316</v>
      </c>
      <c r="I11" s="114">
        <v>44490</v>
      </c>
      <c r="J11" s="114">
        <v>3114806</v>
      </c>
      <c r="K11" s="114">
        <v>0</v>
      </c>
      <c r="L11" s="73">
        <f t="shared" si="0"/>
        <v>98.6</v>
      </c>
      <c r="M11" s="74">
        <f t="shared" si="0"/>
        <v>21.4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2852645</v>
      </c>
      <c r="D12" s="114">
        <v>66072</v>
      </c>
      <c r="E12" s="114">
        <v>2918717</v>
      </c>
      <c r="F12" s="114">
        <v>0</v>
      </c>
      <c r="G12" s="114">
        <v>0</v>
      </c>
      <c r="H12" s="114">
        <v>2828461</v>
      </c>
      <c r="I12" s="114">
        <v>15584</v>
      </c>
      <c r="J12" s="114">
        <v>2844045</v>
      </c>
      <c r="K12" s="114">
        <v>0</v>
      </c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2333682</v>
      </c>
      <c r="D13" s="114">
        <v>154180</v>
      </c>
      <c r="E13" s="114">
        <v>2487862</v>
      </c>
      <c r="F13" s="114">
        <v>0</v>
      </c>
      <c r="G13" s="114">
        <v>0</v>
      </c>
      <c r="H13" s="114">
        <v>2295769</v>
      </c>
      <c r="I13" s="114">
        <v>33983</v>
      </c>
      <c r="J13" s="114">
        <v>2329752</v>
      </c>
      <c r="K13" s="114">
        <v>0</v>
      </c>
      <c r="L13" s="73">
        <f t="shared" si="0"/>
        <v>98.4</v>
      </c>
      <c r="M13" s="74">
        <f t="shared" si="0"/>
        <v>22</v>
      </c>
      <c r="N13" s="75">
        <f t="shared" si="0"/>
        <v>93.6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1625180</v>
      </c>
      <c r="D14" s="114">
        <v>184831</v>
      </c>
      <c r="E14" s="114">
        <v>1810011</v>
      </c>
      <c r="F14" s="114">
        <v>0</v>
      </c>
      <c r="G14" s="114">
        <v>0</v>
      </c>
      <c r="H14" s="114">
        <v>1559118</v>
      </c>
      <c r="I14" s="114">
        <v>39320</v>
      </c>
      <c r="J14" s="114">
        <v>1598438</v>
      </c>
      <c r="K14" s="114">
        <v>0</v>
      </c>
      <c r="L14" s="73">
        <f t="shared" si="0"/>
        <v>95.9</v>
      </c>
      <c r="M14" s="74">
        <f t="shared" si="0"/>
        <v>21.3</v>
      </c>
      <c r="N14" s="75">
        <f t="shared" si="0"/>
        <v>88.3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4081795</v>
      </c>
      <c r="D15" s="114">
        <v>276282</v>
      </c>
      <c r="E15" s="114">
        <v>4358077</v>
      </c>
      <c r="F15" s="114">
        <v>0</v>
      </c>
      <c r="G15" s="114">
        <v>0</v>
      </c>
      <c r="H15" s="114">
        <v>4024641</v>
      </c>
      <c r="I15" s="114">
        <v>51866</v>
      </c>
      <c r="J15" s="114">
        <v>4076507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1953262</v>
      </c>
      <c r="D16" s="114">
        <v>106666</v>
      </c>
      <c r="E16" s="114">
        <v>2059928</v>
      </c>
      <c r="F16" s="114">
        <v>0</v>
      </c>
      <c r="G16" s="114">
        <v>0</v>
      </c>
      <c r="H16" s="114">
        <v>1931774</v>
      </c>
      <c r="I16" s="114">
        <v>18682</v>
      </c>
      <c r="J16" s="114">
        <v>1950456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1382087</v>
      </c>
      <c r="D17" s="114">
        <v>61909</v>
      </c>
      <c r="E17" s="114">
        <v>1443996</v>
      </c>
      <c r="F17" s="114">
        <v>0</v>
      </c>
      <c r="G17" s="114">
        <v>0</v>
      </c>
      <c r="H17" s="114">
        <v>1371142</v>
      </c>
      <c r="I17" s="114">
        <v>14790</v>
      </c>
      <c r="J17" s="114">
        <v>1385932</v>
      </c>
      <c r="K17" s="114">
        <v>0</v>
      </c>
      <c r="L17" s="73">
        <f>IF(C17&gt;0,ROUND(H17/C17*100,1),"-")</f>
        <v>99.2</v>
      </c>
      <c r="M17" s="74">
        <f>IF(D17&gt;0,ROUND(I17/D17*100,1),"-")</f>
        <v>23.9</v>
      </c>
      <c r="N17" s="75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606671</v>
      </c>
      <c r="D18" s="114">
        <v>37675</v>
      </c>
      <c r="E18" s="114">
        <v>644346</v>
      </c>
      <c r="F18" s="114">
        <v>0</v>
      </c>
      <c r="G18" s="114">
        <v>0</v>
      </c>
      <c r="H18" s="114">
        <v>599429</v>
      </c>
      <c r="I18" s="114">
        <v>6126</v>
      </c>
      <c r="J18" s="114">
        <v>605555</v>
      </c>
      <c r="K18" s="114">
        <v>0</v>
      </c>
      <c r="L18" s="73">
        <f t="shared" si="0"/>
        <v>98.8</v>
      </c>
      <c r="M18" s="74">
        <f t="shared" si="0"/>
        <v>16.3</v>
      </c>
      <c r="N18" s="75">
        <f t="shared" si="0"/>
        <v>94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2581441</v>
      </c>
      <c r="D19" s="114">
        <v>224407</v>
      </c>
      <c r="E19" s="114">
        <v>2805848</v>
      </c>
      <c r="F19" s="114">
        <v>0</v>
      </c>
      <c r="G19" s="114">
        <v>0</v>
      </c>
      <c r="H19" s="114">
        <v>2544655</v>
      </c>
      <c r="I19" s="114">
        <v>56996</v>
      </c>
      <c r="J19" s="114">
        <v>2601651</v>
      </c>
      <c r="K19" s="114">
        <v>0</v>
      </c>
      <c r="L19" s="73">
        <f t="shared" si="0"/>
        <v>98.6</v>
      </c>
      <c r="M19" s="74">
        <f t="shared" si="0"/>
        <v>25.4</v>
      </c>
      <c r="N19" s="75">
        <f t="shared" si="0"/>
        <v>92.7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933094</v>
      </c>
      <c r="D20" s="114">
        <v>13928</v>
      </c>
      <c r="E20" s="114">
        <v>947022</v>
      </c>
      <c r="F20" s="114">
        <v>0</v>
      </c>
      <c r="G20" s="114">
        <v>0</v>
      </c>
      <c r="H20" s="114">
        <v>928450</v>
      </c>
      <c r="I20" s="114">
        <v>3894</v>
      </c>
      <c r="J20" s="114">
        <v>932344</v>
      </c>
      <c r="K20" s="114">
        <v>0</v>
      </c>
      <c r="L20" s="76">
        <f t="shared" si="0"/>
        <v>99.5</v>
      </c>
      <c r="M20" s="77">
        <f t="shared" si="0"/>
        <v>28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469861</v>
      </c>
      <c r="D21" s="114">
        <v>133092</v>
      </c>
      <c r="E21" s="114">
        <v>602953</v>
      </c>
      <c r="F21" s="114">
        <v>0</v>
      </c>
      <c r="G21" s="114">
        <v>0</v>
      </c>
      <c r="H21" s="114">
        <v>460633</v>
      </c>
      <c r="I21" s="114">
        <v>5585</v>
      </c>
      <c r="J21" s="114">
        <v>466218</v>
      </c>
      <c r="K21" s="114">
        <v>0</v>
      </c>
      <c r="L21" s="73">
        <f t="shared" si="0"/>
        <v>98</v>
      </c>
      <c r="M21" s="74">
        <f t="shared" si="0"/>
        <v>4.2</v>
      </c>
      <c r="N21" s="75">
        <f t="shared" si="0"/>
        <v>77.3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1445182</v>
      </c>
      <c r="D22" s="134">
        <v>61984</v>
      </c>
      <c r="E22" s="134">
        <v>1507166</v>
      </c>
      <c r="F22" s="134">
        <v>0</v>
      </c>
      <c r="G22" s="134">
        <v>0</v>
      </c>
      <c r="H22" s="134">
        <v>1434374</v>
      </c>
      <c r="I22" s="134">
        <v>11856</v>
      </c>
      <c r="J22" s="134">
        <v>1446230</v>
      </c>
      <c r="K22" s="134">
        <v>0</v>
      </c>
      <c r="L22" s="87">
        <f t="shared" si="0"/>
        <v>99.3</v>
      </c>
      <c r="M22" s="88">
        <f t="shared" si="0"/>
        <v>19.100000000000001</v>
      </c>
      <c r="N22" s="89">
        <f t="shared" si="0"/>
        <v>96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39456282</v>
      </c>
      <c r="D23" s="79">
        <f t="shared" si="1"/>
        <v>2016513</v>
      </c>
      <c r="E23" s="79">
        <f t="shared" si="1"/>
        <v>41472795</v>
      </c>
      <c r="F23" s="79">
        <f t="shared" si="1"/>
        <v>0</v>
      </c>
      <c r="G23" s="79">
        <f t="shared" si="1"/>
        <v>0</v>
      </c>
      <c r="H23" s="79">
        <f t="shared" si="1"/>
        <v>38947860</v>
      </c>
      <c r="I23" s="79">
        <f t="shared" si="1"/>
        <v>472164</v>
      </c>
      <c r="J23" s="79">
        <f t="shared" si="1"/>
        <v>39420024</v>
      </c>
      <c r="K23" s="79">
        <f t="shared" si="1"/>
        <v>0</v>
      </c>
      <c r="L23" s="80">
        <f t="shared" si="0"/>
        <v>98.7</v>
      </c>
      <c r="M23" s="81">
        <f t="shared" si="0"/>
        <v>23.4</v>
      </c>
      <c r="N23" s="82">
        <f t="shared" si="0"/>
        <v>95.1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991084</v>
      </c>
      <c r="D24" s="115">
        <v>48332</v>
      </c>
      <c r="E24" s="115">
        <v>1039416</v>
      </c>
      <c r="F24" s="115">
        <v>0</v>
      </c>
      <c r="G24" s="115">
        <v>0</v>
      </c>
      <c r="H24" s="115">
        <v>978916</v>
      </c>
      <c r="I24" s="115">
        <v>14236</v>
      </c>
      <c r="J24" s="115">
        <v>993152</v>
      </c>
      <c r="K24" s="115">
        <v>0</v>
      </c>
      <c r="L24" s="70">
        <f t="shared" si="0"/>
        <v>98.8</v>
      </c>
      <c r="M24" s="71">
        <f t="shared" si="0"/>
        <v>29.5</v>
      </c>
      <c r="N24" s="72">
        <f t="shared" si="0"/>
        <v>95.5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380998</v>
      </c>
      <c r="D25" s="116">
        <v>45859</v>
      </c>
      <c r="E25" s="116">
        <v>426857</v>
      </c>
      <c r="F25" s="116">
        <v>0</v>
      </c>
      <c r="G25" s="116">
        <v>0</v>
      </c>
      <c r="H25" s="116">
        <v>371413</v>
      </c>
      <c r="I25" s="116">
        <v>8431</v>
      </c>
      <c r="J25" s="116">
        <v>379844</v>
      </c>
      <c r="K25" s="116">
        <v>0</v>
      </c>
      <c r="L25" s="73">
        <f t="shared" si="0"/>
        <v>97.5</v>
      </c>
      <c r="M25" s="74">
        <f t="shared" si="0"/>
        <v>18.399999999999999</v>
      </c>
      <c r="N25" s="75">
        <f t="shared" si="0"/>
        <v>89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216165</v>
      </c>
      <c r="D26" s="116">
        <v>12494</v>
      </c>
      <c r="E26" s="116">
        <v>228659</v>
      </c>
      <c r="F26" s="116">
        <v>0</v>
      </c>
      <c r="G26" s="116">
        <v>0</v>
      </c>
      <c r="H26" s="116">
        <v>212176</v>
      </c>
      <c r="I26" s="116">
        <v>2417</v>
      </c>
      <c r="J26" s="116">
        <v>214593</v>
      </c>
      <c r="K26" s="116">
        <v>0</v>
      </c>
      <c r="L26" s="73">
        <f t="shared" si="0"/>
        <v>98.2</v>
      </c>
      <c r="M26" s="74">
        <f t="shared" si="0"/>
        <v>19.3</v>
      </c>
      <c r="N26" s="75">
        <f t="shared" si="0"/>
        <v>93.8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227636</v>
      </c>
      <c r="D27" s="116">
        <v>19367</v>
      </c>
      <c r="E27" s="116">
        <v>247003</v>
      </c>
      <c r="F27" s="116">
        <v>0</v>
      </c>
      <c r="G27" s="116">
        <v>0</v>
      </c>
      <c r="H27" s="116">
        <v>225644</v>
      </c>
      <c r="I27" s="116">
        <v>1698</v>
      </c>
      <c r="J27" s="116">
        <v>227342</v>
      </c>
      <c r="K27" s="116">
        <v>0</v>
      </c>
      <c r="L27" s="73">
        <f t="shared" si="0"/>
        <v>99.1</v>
      </c>
      <c r="M27" s="74">
        <f t="shared" si="0"/>
        <v>8.8000000000000007</v>
      </c>
      <c r="N27" s="75">
        <f t="shared" si="0"/>
        <v>92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530062</v>
      </c>
      <c r="D28" s="116">
        <v>11391</v>
      </c>
      <c r="E28" s="116">
        <v>541453</v>
      </c>
      <c r="F28" s="116">
        <v>0</v>
      </c>
      <c r="G28" s="116">
        <v>0</v>
      </c>
      <c r="H28" s="116">
        <v>529984</v>
      </c>
      <c r="I28" s="116">
        <v>2291</v>
      </c>
      <c r="J28" s="116">
        <v>532275</v>
      </c>
      <c r="K28" s="116">
        <v>0</v>
      </c>
      <c r="L28" s="73">
        <f t="shared" si="0"/>
        <v>100</v>
      </c>
      <c r="M28" s="74">
        <f t="shared" si="0"/>
        <v>20.100000000000001</v>
      </c>
      <c r="N28" s="75">
        <f t="shared" si="0"/>
        <v>98.3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712932</v>
      </c>
      <c r="D29" s="116">
        <v>45420</v>
      </c>
      <c r="E29" s="116">
        <v>758352</v>
      </c>
      <c r="F29" s="116">
        <v>0</v>
      </c>
      <c r="G29" s="116">
        <v>0</v>
      </c>
      <c r="H29" s="116">
        <v>701250</v>
      </c>
      <c r="I29" s="116">
        <v>9173</v>
      </c>
      <c r="J29" s="116">
        <v>710423</v>
      </c>
      <c r="K29" s="116">
        <v>0</v>
      </c>
      <c r="L29" s="73">
        <f t="shared" si="0"/>
        <v>98.4</v>
      </c>
      <c r="M29" s="74">
        <f t="shared" si="0"/>
        <v>20.2</v>
      </c>
      <c r="N29" s="75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521810</v>
      </c>
      <c r="D30" s="116">
        <v>14031</v>
      </c>
      <c r="E30" s="116">
        <v>535841</v>
      </c>
      <c r="F30" s="116">
        <v>0</v>
      </c>
      <c r="G30" s="116">
        <v>0</v>
      </c>
      <c r="H30" s="116">
        <v>518994</v>
      </c>
      <c r="I30" s="116">
        <v>1477</v>
      </c>
      <c r="J30" s="116">
        <v>520471</v>
      </c>
      <c r="K30" s="116">
        <v>0</v>
      </c>
      <c r="L30" s="73">
        <f t="shared" si="0"/>
        <v>99.5</v>
      </c>
      <c r="M30" s="74">
        <f t="shared" si="0"/>
        <v>10.5</v>
      </c>
      <c r="N30" s="75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231757</v>
      </c>
      <c r="D31" s="116">
        <v>9445</v>
      </c>
      <c r="E31" s="116">
        <v>241202</v>
      </c>
      <c r="F31" s="116">
        <v>0</v>
      </c>
      <c r="G31" s="116">
        <v>0</v>
      </c>
      <c r="H31" s="116">
        <v>228638</v>
      </c>
      <c r="I31" s="116">
        <v>2043</v>
      </c>
      <c r="J31" s="116">
        <v>230681</v>
      </c>
      <c r="K31" s="116">
        <v>0</v>
      </c>
      <c r="L31" s="73">
        <f t="shared" si="0"/>
        <v>98.7</v>
      </c>
      <c r="M31" s="74">
        <f t="shared" si="0"/>
        <v>21.6</v>
      </c>
      <c r="N31" s="75">
        <f t="shared" si="0"/>
        <v>95.6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625484</v>
      </c>
      <c r="D32" s="116">
        <v>16998</v>
      </c>
      <c r="E32" s="116">
        <v>642482</v>
      </c>
      <c r="F32" s="116">
        <v>0</v>
      </c>
      <c r="G32" s="116">
        <v>0</v>
      </c>
      <c r="H32" s="116">
        <v>619523</v>
      </c>
      <c r="I32" s="116">
        <v>6873</v>
      </c>
      <c r="J32" s="116">
        <v>626396</v>
      </c>
      <c r="K32" s="116">
        <v>0</v>
      </c>
      <c r="L32" s="73">
        <f t="shared" ref="L32:N36" si="2">IF(C32&gt;0,ROUND(H32/C32*100,1),"-")</f>
        <v>99</v>
      </c>
      <c r="M32" s="74">
        <f t="shared" si="2"/>
        <v>40.4</v>
      </c>
      <c r="N32" s="75">
        <f t="shared" si="2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891700</v>
      </c>
      <c r="D33" s="116">
        <v>75858</v>
      </c>
      <c r="E33" s="116">
        <v>967558</v>
      </c>
      <c r="F33" s="116">
        <v>0</v>
      </c>
      <c r="G33" s="116">
        <v>0</v>
      </c>
      <c r="H33" s="116">
        <v>876647</v>
      </c>
      <c r="I33" s="116">
        <v>17895</v>
      </c>
      <c r="J33" s="116">
        <v>894542</v>
      </c>
      <c r="K33" s="116">
        <v>0</v>
      </c>
      <c r="L33" s="73">
        <f t="shared" si="2"/>
        <v>98.3</v>
      </c>
      <c r="M33" s="74">
        <f t="shared" si="2"/>
        <v>23.6</v>
      </c>
      <c r="N33" s="75">
        <f t="shared" si="2"/>
        <v>92.5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269447</v>
      </c>
      <c r="D34" s="116">
        <v>26794</v>
      </c>
      <c r="E34" s="116">
        <v>296241</v>
      </c>
      <c r="F34" s="116">
        <v>0</v>
      </c>
      <c r="G34" s="116">
        <v>0</v>
      </c>
      <c r="H34" s="116">
        <v>261019</v>
      </c>
      <c r="I34" s="116">
        <v>6245</v>
      </c>
      <c r="J34" s="116">
        <v>267264</v>
      </c>
      <c r="K34" s="116">
        <v>0</v>
      </c>
      <c r="L34" s="73">
        <f t="shared" si="2"/>
        <v>96.9</v>
      </c>
      <c r="M34" s="74">
        <f t="shared" si="2"/>
        <v>23.3</v>
      </c>
      <c r="N34" s="75">
        <f t="shared" si="2"/>
        <v>90.2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5599075</v>
      </c>
      <c r="D35" s="79">
        <f t="shared" si="3"/>
        <v>325989</v>
      </c>
      <c r="E35" s="79">
        <f t="shared" si="3"/>
        <v>5925064</v>
      </c>
      <c r="F35" s="79">
        <f t="shared" si="3"/>
        <v>0</v>
      </c>
      <c r="G35" s="79">
        <f t="shared" si="3"/>
        <v>0</v>
      </c>
      <c r="H35" s="79">
        <f t="shared" si="3"/>
        <v>5524204</v>
      </c>
      <c r="I35" s="79">
        <f t="shared" si="3"/>
        <v>72779</v>
      </c>
      <c r="J35" s="79">
        <f t="shared" si="3"/>
        <v>5596983</v>
      </c>
      <c r="K35" s="79">
        <f t="shared" si="3"/>
        <v>0</v>
      </c>
      <c r="L35" s="80">
        <f t="shared" si="2"/>
        <v>98.7</v>
      </c>
      <c r="M35" s="81">
        <f t="shared" si="2"/>
        <v>22.3</v>
      </c>
      <c r="N35" s="82">
        <f t="shared" si="2"/>
        <v>94.5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45055357</v>
      </c>
      <c r="D36" s="83">
        <f t="shared" si="4"/>
        <v>2342502</v>
      </c>
      <c r="E36" s="83">
        <f t="shared" si="4"/>
        <v>47397859</v>
      </c>
      <c r="F36" s="83">
        <f t="shared" si="4"/>
        <v>0</v>
      </c>
      <c r="G36" s="83">
        <f t="shared" si="4"/>
        <v>0</v>
      </c>
      <c r="H36" s="83">
        <f t="shared" si="4"/>
        <v>44472064</v>
      </c>
      <c r="I36" s="83">
        <f t="shared" si="4"/>
        <v>544943</v>
      </c>
      <c r="J36" s="83">
        <f t="shared" si="4"/>
        <v>45017007</v>
      </c>
      <c r="K36" s="83">
        <f t="shared" si="4"/>
        <v>0</v>
      </c>
      <c r="L36" s="84">
        <f t="shared" si="2"/>
        <v>98.7</v>
      </c>
      <c r="M36" s="85">
        <f t="shared" si="2"/>
        <v>23.3</v>
      </c>
      <c r="N36" s="86">
        <f t="shared" si="2"/>
        <v>95</v>
      </c>
    </row>
    <row r="38" spans="1:14" x14ac:dyDescent="0.15">
      <c r="B38" s="1" t="s">
        <v>389</v>
      </c>
      <c r="C38" s="1">
        <v>45055357</v>
      </c>
      <c r="D38" s="1">
        <v>2342502</v>
      </c>
      <c r="E38" s="1">
        <v>47397859</v>
      </c>
      <c r="F38" s="1">
        <v>0</v>
      </c>
      <c r="G38" s="1">
        <v>0</v>
      </c>
      <c r="H38" s="1">
        <v>44472064</v>
      </c>
      <c r="I38" s="1">
        <v>544943</v>
      </c>
      <c r="J38" s="1">
        <v>45017007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16613071</v>
      </c>
      <c r="D9" s="117">
        <v>411188</v>
      </c>
      <c r="E9" s="117">
        <v>17024259</v>
      </c>
      <c r="F9" s="117">
        <v>0</v>
      </c>
      <c r="G9" s="111"/>
      <c r="H9" s="117">
        <v>16440542</v>
      </c>
      <c r="I9" s="117">
        <v>168674</v>
      </c>
      <c r="J9" s="117">
        <v>16609216</v>
      </c>
      <c r="K9" s="117">
        <v>0</v>
      </c>
      <c r="L9" s="70">
        <f t="shared" ref="L9:N31" si="0">IF(C9&gt;0,ROUND(H9/C9*100,1),"-")</f>
        <v>99</v>
      </c>
      <c r="M9" s="71">
        <f t="shared" si="0"/>
        <v>41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3954134</v>
      </c>
      <c r="D10" s="114">
        <v>219797</v>
      </c>
      <c r="E10" s="114">
        <v>4173931</v>
      </c>
      <c r="F10" s="114">
        <v>0</v>
      </c>
      <c r="G10" s="112"/>
      <c r="H10" s="114">
        <v>3898116</v>
      </c>
      <c r="I10" s="114">
        <v>48003</v>
      </c>
      <c r="J10" s="114">
        <v>3946119</v>
      </c>
      <c r="K10" s="114">
        <v>0</v>
      </c>
      <c r="L10" s="73">
        <f t="shared" si="0"/>
        <v>98.6</v>
      </c>
      <c r="M10" s="74">
        <f t="shared" si="0"/>
        <v>21.8</v>
      </c>
      <c r="N10" s="75">
        <f t="shared" si="0"/>
        <v>94.5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4565875</v>
      </c>
      <c r="D11" s="114">
        <v>305162</v>
      </c>
      <c r="E11" s="114">
        <v>4871037</v>
      </c>
      <c r="F11" s="114">
        <v>0</v>
      </c>
      <c r="G11" s="112"/>
      <c r="H11" s="114">
        <v>4501308</v>
      </c>
      <c r="I11" s="114">
        <v>65226</v>
      </c>
      <c r="J11" s="114">
        <v>4566534</v>
      </c>
      <c r="K11" s="114">
        <v>0</v>
      </c>
      <c r="L11" s="73">
        <f t="shared" si="0"/>
        <v>98.6</v>
      </c>
      <c r="M11" s="74">
        <f t="shared" si="0"/>
        <v>21.4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3443141</v>
      </c>
      <c r="D12" s="114">
        <v>79749</v>
      </c>
      <c r="E12" s="114">
        <v>3522890</v>
      </c>
      <c r="F12" s="114">
        <v>0</v>
      </c>
      <c r="G12" s="112"/>
      <c r="H12" s="114">
        <v>3413951</v>
      </c>
      <c r="I12" s="114">
        <v>18809</v>
      </c>
      <c r="J12" s="114">
        <v>3432760</v>
      </c>
      <c r="K12" s="114">
        <v>0</v>
      </c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2801269</v>
      </c>
      <c r="D13" s="114">
        <v>185072</v>
      </c>
      <c r="E13" s="114">
        <v>2986341</v>
      </c>
      <c r="F13" s="114">
        <v>0</v>
      </c>
      <c r="G13" s="112"/>
      <c r="H13" s="114">
        <v>2755760</v>
      </c>
      <c r="I13" s="114">
        <v>40791</v>
      </c>
      <c r="J13" s="114">
        <v>2796551</v>
      </c>
      <c r="K13" s="114">
        <v>0</v>
      </c>
      <c r="L13" s="73">
        <f t="shared" si="0"/>
        <v>98.4</v>
      </c>
      <c r="M13" s="74">
        <f t="shared" si="0"/>
        <v>22</v>
      </c>
      <c r="N13" s="75">
        <f t="shared" si="0"/>
        <v>93.6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2722548</v>
      </c>
      <c r="D14" s="114">
        <v>309634</v>
      </c>
      <c r="E14" s="114">
        <v>3032182</v>
      </c>
      <c r="F14" s="114">
        <v>0</v>
      </c>
      <c r="G14" s="112"/>
      <c r="H14" s="114">
        <v>2611879</v>
      </c>
      <c r="I14" s="114">
        <v>65869</v>
      </c>
      <c r="J14" s="114">
        <v>2677748</v>
      </c>
      <c r="K14" s="114">
        <v>0</v>
      </c>
      <c r="L14" s="73">
        <f t="shared" si="0"/>
        <v>95.9</v>
      </c>
      <c r="M14" s="74">
        <f t="shared" si="0"/>
        <v>21.3</v>
      </c>
      <c r="N14" s="75">
        <f t="shared" si="0"/>
        <v>88.3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5245040</v>
      </c>
      <c r="D15" s="114">
        <v>355018</v>
      </c>
      <c r="E15" s="114">
        <v>5600058</v>
      </c>
      <c r="F15" s="114">
        <v>0</v>
      </c>
      <c r="G15" s="112"/>
      <c r="H15" s="114">
        <v>5171598</v>
      </c>
      <c r="I15" s="114">
        <v>66647</v>
      </c>
      <c r="J15" s="114">
        <v>5238245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2648926</v>
      </c>
      <c r="D16" s="114">
        <v>144656</v>
      </c>
      <c r="E16" s="114">
        <v>2793582</v>
      </c>
      <c r="F16" s="114">
        <v>0</v>
      </c>
      <c r="G16" s="112"/>
      <c r="H16" s="114">
        <v>2619784</v>
      </c>
      <c r="I16" s="114">
        <v>25336</v>
      </c>
      <c r="J16" s="114">
        <v>2645120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2221952</v>
      </c>
      <c r="D17" s="114">
        <v>99531</v>
      </c>
      <c r="E17" s="114">
        <v>2321483</v>
      </c>
      <c r="F17" s="114">
        <v>0</v>
      </c>
      <c r="G17" s="112"/>
      <c r="H17" s="114">
        <v>2204355</v>
      </c>
      <c r="I17" s="114">
        <v>23777</v>
      </c>
      <c r="J17" s="114">
        <v>2228132</v>
      </c>
      <c r="K17" s="114">
        <v>0</v>
      </c>
      <c r="L17" s="73">
        <f>IF(C17&gt;0,ROUND(H17/C17*100,1),"-")</f>
        <v>99.2</v>
      </c>
      <c r="M17" s="74">
        <f>IF(D17&gt;0,ROUND(I17/D17*100,1),"-")</f>
        <v>23.9</v>
      </c>
      <c r="N17" s="75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955232</v>
      </c>
      <c r="D18" s="114">
        <v>59321</v>
      </c>
      <c r="E18" s="114">
        <v>1014553</v>
      </c>
      <c r="F18" s="114">
        <v>0</v>
      </c>
      <c r="G18" s="112"/>
      <c r="H18" s="114">
        <v>943829</v>
      </c>
      <c r="I18" s="114">
        <v>9645</v>
      </c>
      <c r="J18" s="114">
        <v>953474</v>
      </c>
      <c r="K18" s="114">
        <v>0</v>
      </c>
      <c r="L18" s="73">
        <f t="shared" si="0"/>
        <v>98.8</v>
      </c>
      <c r="M18" s="74">
        <f t="shared" si="0"/>
        <v>16.3</v>
      </c>
      <c r="N18" s="75">
        <f t="shared" si="0"/>
        <v>94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3679351</v>
      </c>
      <c r="D19" s="114">
        <v>319850</v>
      </c>
      <c r="E19" s="114">
        <v>3999201</v>
      </c>
      <c r="F19" s="114">
        <v>0</v>
      </c>
      <c r="G19" s="112"/>
      <c r="H19" s="114">
        <v>3626920</v>
      </c>
      <c r="I19" s="114">
        <v>81237</v>
      </c>
      <c r="J19" s="114">
        <v>3708157</v>
      </c>
      <c r="K19" s="114">
        <v>0</v>
      </c>
      <c r="L19" s="73">
        <f t="shared" si="0"/>
        <v>98.6</v>
      </c>
      <c r="M19" s="74">
        <f t="shared" si="0"/>
        <v>25.4</v>
      </c>
      <c r="N19" s="75">
        <f t="shared" si="0"/>
        <v>92.7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1508067</v>
      </c>
      <c r="D20" s="114">
        <v>22510</v>
      </c>
      <c r="E20" s="114">
        <v>1530577</v>
      </c>
      <c r="F20" s="114">
        <v>0</v>
      </c>
      <c r="G20" s="112"/>
      <c r="H20" s="114">
        <v>1500561</v>
      </c>
      <c r="I20" s="114">
        <v>6294</v>
      </c>
      <c r="J20" s="114">
        <v>1506855</v>
      </c>
      <c r="K20" s="114">
        <v>0</v>
      </c>
      <c r="L20" s="76">
        <f t="shared" si="0"/>
        <v>99.5</v>
      </c>
      <c r="M20" s="77">
        <f t="shared" si="0"/>
        <v>28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695167</v>
      </c>
      <c r="D21" s="114">
        <v>197173</v>
      </c>
      <c r="E21" s="114">
        <v>892340</v>
      </c>
      <c r="F21" s="114">
        <v>0</v>
      </c>
      <c r="G21" s="112"/>
      <c r="H21" s="114">
        <v>674499</v>
      </c>
      <c r="I21" s="114">
        <v>8275</v>
      </c>
      <c r="J21" s="114">
        <v>682774</v>
      </c>
      <c r="K21" s="114">
        <v>0</v>
      </c>
      <c r="L21" s="73">
        <f t="shared" si="0"/>
        <v>97</v>
      </c>
      <c r="M21" s="74">
        <f t="shared" si="0"/>
        <v>4.2</v>
      </c>
      <c r="N21" s="75">
        <f t="shared" si="0"/>
        <v>76.5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1783441</v>
      </c>
      <c r="D22" s="134">
        <v>76492</v>
      </c>
      <c r="E22" s="134">
        <v>1859933</v>
      </c>
      <c r="F22" s="134">
        <v>0</v>
      </c>
      <c r="G22" s="113"/>
      <c r="H22" s="134">
        <v>1770103</v>
      </c>
      <c r="I22" s="134">
        <v>14630</v>
      </c>
      <c r="J22" s="134">
        <v>1784733</v>
      </c>
      <c r="K22" s="134">
        <v>0</v>
      </c>
      <c r="L22" s="87">
        <f t="shared" si="0"/>
        <v>99.3</v>
      </c>
      <c r="M22" s="88">
        <f t="shared" si="0"/>
        <v>19.100000000000001</v>
      </c>
      <c r="N22" s="89">
        <f t="shared" si="0"/>
        <v>96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52837214</v>
      </c>
      <c r="D23" s="79">
        <f>SUM(D9:D22)</f>
        <v>2785153</v>
      </c>
      <c r="E23" s="79">
        <f>SUM(E9:E22)</f>
        <v>55622367</v>
      </c>
      <c r="F23" s="79">
        <f>SUM(F9:F22)</f>
        <v>0</v>
      </c>
      <c r="G23" s="91"/>
      <c r="H23" s="79">
        <f>SUM(H9:H22)</f>
        <v>52133205</v>
      </c>
      <c r="I23" s="79">
        <f>SUM(I9:I22)</f>
        <v>643213</v>
      </c>
      <c r="J23" s="79">
        <f>SUM(J9:J22)</f>
        <v>52776418</v>
      </c>
      <c r="K23" s="79">
        <f>SUM(K9:K22)</f>
        <v>0</v>
      </c>
      <c r="L23" s="80">
        <f t="shared" si="0"/>
        <v>98.7</v>
      </c>
      <c r="M23" s="81">
        <f t="shared" si="0"/>
        <v>23.1</v>
      </c>
      <c r="N23" s="82">
        <f t="shared" si="0"/>
        <v>94.9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1096519</v>
      </c>
      <c r="D24" s="115">
        <v>53474</v>
      </c>
      <c r="E24" s="115">
        <v>1149993</v>
      </c>
      <c r="F24" s="115">
        <v>0</v>
      </c>
      <c r="G24" s="111"/>
      <c r="H24" s="115">
        <v>1083055</v>
      </c>
      <c r="I24" s="115">
        <v>15751</v>
      </c>
      <c r="J24" s="115">
        <v>1098806</v>
      </c>
      <c r="K24" s="115">
        <v>0</v>
      </c>
      <c r="L24" s="70">
        <f t="shared" si="0"/>
        <v>98.8</v>
      </c>
      <c r="M24" s="71">
        <f t="shared" si="0"/>
        <v>29.5</v>
      </c>
      <c r="N24" s="72">
        <f t="shared" si="0"/>
        <v>95.5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539360</v>
      </c>
      <c r="D25" s="116">
        <v>64921</v>
      </c>
      <c r="E25" s="116">
        <v>604281</v>
      </c>
      <c r="F25" s="116">
        <v>0</v>
      </c>
      <c r="G25" s="112"/>
      <c r="H25" s="116">
        <v>525790</v>
      </c>
      <c r="I25" s="116">
        <v>11935</v>
      </c>
      <c r="J25" s="116">
        <v>537725</v>
      </c>
      <c r="K25" s="116">
        <v>0</v>
      </c>
      <c r="L25" s="73">
        <f t="shared" si="0"/>
        <v>97.5</v>
      </c>
      <c r="M25" s="74">
        <f t="shared" si="0"/>
        <v>18.399999999999999</v>
      </c>
      <c r="N25" s="75">
        <f t="shared" si="0"/>
        <v>89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385411</v>
      </c>
      <c r="D26" s="116">
        <v>22276</v>
      </c>
      <c r="E26" s="116">
        <v>407687</v>
      </c>
      <c r="F26" s="116">
        <v>0</v>
      </c>
      <c r="G26" s="112"/>
      <c r="H26" s="116">
        <v>378299</v>
      </c>
      <c r="I26" s="116">
        <v>4309</v>
      </c>
      <c r="J26" s="116">
        <v>382608</v>
      </c>
      <c r="K26" s="116">
        <v>0</v>
      </c>
      <c r="L26" s="73">
        <f t="shared" si="0"/>
        <v>98.2</v>
      </c>
      <c r="M26" s="74">
        <f t="shared" si="0"/>
        <v>19.3</v>
      </c>
      <c r="N26" s="75">
        <f t="shared" si="0"/>
        <v>93.8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456561</v>
      </c>
      <c r="D27" s="116">
        <v>39171</v>
      </c>
      <c r="E27" s="116">
        <v>495732</v>
      </c>
      <c r="F27" s="116">
        <v>0</v>
      </c>
      <c r="G27" s="112"/>
      <c r="H27" s="116">
        <v>452638</v>
      </c>
      <c r="I27" s="116">
        <v>3997</v>
      </c>
      <c r="J27" s="116">
        <v>456635</v>
      </c>
      <c r="K27" s="116">
        <v>0</v>
      </c>
      <c r="L27" s="73">
        <f t="shared" si="0"/>
        <v>99.1</v>
      </c>
      <c r="M27" s="74">
        <f t="shared" si="0"/>
        <v>10.199999999999999</v>
      </c>
      <c r="N27" s="75">
        <f t="shared" si="0"/>
        <v>92.1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1281880</v>
      </c>
      <c r="D28" s="116">
        <v>27200</v>
      </c>
      <c r="E28" s="116">
        <v>1309080</v>
      </c>
      <c r="F28" s="116">
        <v>0</v>
      </c>
      <c r="G28" s="112"/>
      <c r="H28" s="116">
        <v>1281688</v>
      </c>
      <c r="I28" s="116">
        <v>5539</v>
      </c>
      <c r="J28" s="116">
        <v>1287227</v>
      </c>
      <c r="K28" s="116">
        <v>0</v>
      </c>
      <c r="L28" s="73">
        <f t="shared" si="0"/>
        <v>100</v>
      </c>
      <c r="M28" s="74">
        <f t="shared" si="0"/>
        <v>20.399999999999999</v>
      </c>
      <c r="N28" s="75">
        <f t="shared" si="0"/>
        <v>98.3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1120321</v>
      </c>
      <c r="D29" s="116">
        <v>71374</v>
      </c>
      <c r="E29" s="116">
        <v>1191695</v>
      </c>
      <c r="F29" s="116">
        <v>0</v>
      </c>
      <c r="G29" s="112"/>
      <c r="H29" s="116">
        <v>1101964</v>
      </c>
      <c r="I29" s="116">
        <v>14416</v>
      </c>
      <c r="J29" s="116">
        <v>1116380</v>
      </c>
      <c r="K29" s="116">
        <v>0</v>
      </c>
      <c r="L29" s="73">
        <f t="shared" si="0"/>
        <v>98.4</v>
      </c>
      <c r="M29" s="74">
        <f t="shared" si="0"/>
        <v>20.2</v>
      </c>
      <c r="N29" s="75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752067</v>
      </c>
      <c r="D30" s="116">
        <v>20223</v>
      </c>
      <c r="E30" s="116">
        <v>772290</v>
      </c>
      <c r="F30" s="116">
        <v>0</v>
      </c>
      <c r="G30" s="112"/>
      <c r="H30" s="116">
        <v>748009</v>
      </c>
      <c r="I30" s="116">
        <v>2129</v>
      </c>
      <c r="J30" s="116">
        <v>750138</v>
      </c>
      <c r="K30" s="116">
        <v>0</v>
      </c>
      <c r="L30" s="73">
        <f t="shared" si="0"/>
        <v>99.5</v>
      </c>
      <c r="M30" s="74">
        <f t="shared" si="0"/>
        <v>10.5</v>
      </c>
      <c r="N30" s="75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286149</v>
      </c>
      <c r="D31" s="116">
        <v>11661</v>
      </c>
      <c r="E31" s="116">
        <v>297810</v>
      </c>
      <c r="F31" s="116">
        <v>0</v>
      </c>
      <c r="G31" s="112"/>
      <c r="H31" s="116">
        <v>282299</v>
      </c>
      <c r="I31" s="116">
        <v>2523</v>
      </c>
      <c r="J31" s="116">
        <v>284822</v>
      </c>
      <c r="K31" s="116">
        <v>0</v>
      </c>
      <c r="L31" s="73">
        <f t="shared" si="0"/>
        <v>98.7</v>
      </c>
      <c r="M31" s="74">
        <f t="shared" si="0"/>
        <v>21.6</v>
      </c>
      <c r="N31" s="75">
        <f t="shared" si="0"/>
        <v>95.6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868233</v>
      </c>
      <c r="D32" s="116">
        <v>23594</v>
      </c>
      <c r="E32" s="116">
        <v>891827</v>
      </c>
      <c r="F32" s="116">
        <v>0</v>
      </c>
      <c r="G32" s="112"/>
      <c r="H32" s="116">
        <v>859958</v>
      </c>
      <c r="I32" s="116">
        <v>9541</v>
      </c>
      <c r="J32" s="116">
        <v>869499</v>
      </c>
      <c r="K32" s="116">
        <v>0</v>
      </c>
      <c r="L32" s="73">
        <f t="shared" ref="L32:N36" si="1">IF(C32&gt;0,ROUND(H32/C32*100,1),"-")</f>
        <v>99</v>
      </c>
      <c r="M32" s="74">
        <f t="shared" si="1"/>
        <v>40.4</v>
      </c>
      <c r="N32" s="75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1584452</v>
      </c>
      <c r="D33" s="116">
        <v>134791</v>
      </c>
      <c r="E33" s="116">
        <v>1719243</v>
      </c>
      <c r="F33" s="116">
        <v>0</v>
      </c>
      <c r="G33" s="112"/>
      <c r="H33" s="116">
        <v>1557704</v>
      </c>
      <c r="I33" s="116">
        <v>31797</v>
      </c>
      <c r="J33" s="116">
        <v>1589501</v>
      </c>
      <c r="K33" s="116">
        <v>0</v>
      </c>
      <c r="L33" s="73">
        <f t="shared" si="1"/>
        <v>98.3</v>
      </c>
      <c r="M33" s="74">
        <f t="shared" si="1"/>
        <v>23.6</v>
      </c>
      <c r="N33" s="75">
        <f t="shared" si="1"/>
        <v>92.5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409120</v>
      </c>
      <c r="D34" s="116">
        <v>40683</v>
      </c>
      <c r="E34" s="116">
        <v>449803</v>
      </c>
      <c r="F34" s="116">
        <v>0</v>
      </c>
      <c r="G34" s="112"/>
      <c r="H34" s="116">
        <v>396323</v>
      </c>
      <c r="I34" s="116">
        <v>9482</v>
      </c>
      <c r="J34" s="116">
        <v>405805</v>
      </c>
      <c r="K34" s="116">
        <v>0</v>
      </c>
      <c r="L34" s="73">
        <f t="shared" si="1"/>
        <v>96.9</v>
      </c>
      <c r="M34" s="74">
        <f t="shared" si="1"/>
        <v>23.3</v>
      </c>
      <c r="N34" s="75">
        <f t="shared" si="1"/>
        <v>90.2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8780073</v>
      </c>
      <c r="D35" s="79">
        <f>SUM(D24:D34)</f>
        <v>509368</v>
      </c>
      <c r="E35" s="79">
        <f>SUM(E24:E34)</f>
        <v>9289441</v>
      </c>
      <c r="F35" s="79">
        <f>SUM(F24:F34)</f>
        <v>0</v>
      </c>
      <c r="G35" s="92"/>
      <c r="H35" s="79">
        <f>SUM(H24:H34)</f>
        <v>8667727</v>
      </c>
      <c r="I35" s="79">
        <f>SUM(I24:I34)</f>
        <v>111419</v>
      </c>
      <c r="J35" s="79">
        <f>SUM(J24:J34)</f>
        <v>8779146</v>
      </c>
      <c r="K35" s="79">
        <f>SUM(K24:K34)</f>
        <v>0</v>
      </c>
      <c r="L35" s="80">
        <f t="shared" si="1"/>
        <v>98.7</v>
      </c>
      <c r="M35" s="81">
        <f t="shared" si="1"/>
        <v>21.9</v>
      </c>
      <c r="N35" s="82">
        <f t="shared" si="1"/>
        <v>94.5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61617287</v>
      </c>
      <c r="D36" s="83">
        <f t="shared" si="2"/>
        <v>3294521</v>
      </c>
      <c r="E36" s="83">
        <f t="shared" si="2"/>
        <v>64911808</v>
      </c>
      <c r="F36" s="83">
        <f t="shared" si="2"/>
        <v>0</v>
      </c>
      <c r="G36" s="93"/>
      <c r="H36" s="83">
        <f t="shared" si="2"/>
        <v>60800932</v>
      </c>
      <c r="I36" s="83">
        <f t="shared" si="2"/>
        <v>754632</v>
      </c>
      <c r="J36" s="83">
        <f t="shared" si="2"/>
        <v>61555564</v>
      </c>
      <c r="K36" s="83">
        <f t="shared" si="2"/>
        <v>0</v>
      </c>
      <c r="L36" s="84">
        <f t="shared" si="1"/>
        <v>98.7</v>
      </c>
      <c r="M36" s="85">
        <f t="shared" si="1"/>
        <v>22.9</v>
      </c>
      <c r="N36" s="86">
        <f t="shared" si="1"/>
        <v>94.8</v>
      </c>
    </row>
    <row r="38" spans="1:14" x14ac:dyDescent="0.15">
      <c r="B38" s="1" t="s">
        <v>389</v>
      </c>
      <c r="C38" s="1">
        <v>61617287</v>
      </c>
      <c r="D38" s="1">
        <v>3294521</v>
      </c>
      <c r="E38" s="1">
        <v>64911808</v>
      </c>
      <c r="F38" s="1">
        <v>0</v>
      </c>
      <c r="G38" s="1">
        <v>0</v>
      </c>
      <c r="H38" s="1">
        <v>60800932</v>
      </c>
      <c r="I38" s="1">
        <v>754632</v>
      </c>
      <c r="J38" s="1">
        <v>61555564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6125782</v>
      </c>
      <c r="D9" s="117">
        <v>4531</v>
      </c>
      <c r="E9" s="117">
        <v>6130313</v>
      </c>
      <c r="F9" s="117">
        <v>0</v>
      </c>
      <c r="G9" s="111"/>
      <c r="H9" s="117">
        <v>6118423</v>
      </c>
      <c r="I9" s="117">
        <v>1926</v>
      </c>
      <c r="J9" s="117">
        <v>6120349</v>
      </c>
      <c r="K9" s="117">
        <v>0</v>
      </c>
      <c r="L9" s="70">
        <f t="shared" ref="L9:N31" si="0">IF(C9&gt;0,ROUND(H9/C9*100,1),"-")</f>
        <v>99.9</v>
      </c>
      <c r="M9" s="71">
        <f t="shared" si="0"/>
        <v>42.5</v>
      </c>
      <c r="N9" s="72">
        <f t="shared" si="0"/>
        <v>99.8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1711448</v>
      </c>
      <c r="D10" s="114">
        <v>95133</v>
      </c>
      <c r="E10" s="114">
        <v>1806581</v>
      </c>
      <c r="F10" s="114">
        <v>0</v>
      </c>
      <c r="G10" s="112"/>
      <c r="H10" s="114">
        <v>1687202</v>
      </c>
      <c r="I10" s="114">
        <v>20777</v>
      </c>
      <c r="J10" s="114">
        <v>1707979</v>
      </c>
      <c r="K10" s="114">
        <v>0</v>
      </c>
      <c r="L10" s="73">
        <f t="shared" si="0"/>
        <v>98.6</v>
      </c>
      <c r="M10" s="74">
        <f t="shared" si="0"/>
        <v>21.8</v>
      </c>
      <c r="N10" s="75">
        <f t="shared" si="0"/>
        <v>94.5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2415735</v>
      </c>
      <c r="D11" s="114">
        <v>161457</v>
      </c>
      <c r="E11" s="114">
        <v>2577192</v>
      </c>
      <c r="F11" s="114">
        <v>0</v>
      </c>
      <c r="G11" s="112"/>
      <c r="H11" s="114">
        <v>2381573</v>
      </c>
      <c r="I11" s="114">
        <v>34510</v>
      </c>
      <c r="J11" s="114">
        <v>2416083</v>
      </c>
      <c r="K11" s="114">
        <v>0</v>
      </c>
      <c r="L11" s="73">
        <f t="shared" si="0"/>
        <v>98.6</v>
      </c>
      <c r="M11" s="74">
        <f t="shared" si="0"/>
        <v>21.4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1976096</v>
      </c>
      <c r="D12" s="114">
        <v>38755</v>
      </c>
      <c r="E12" s="114">
        <v>2014851</v>
      </c>
      <c r="F12" s="114">
        <v>0</v>
      </c>
      <c r="G12" s="112"/>
      <c r="H12" s="114">
        <v>1961911</v>
      </c>
      <c r="I12" s="114">
        <v>9140</v>
      </c>
      <c r="J12" s="114">
        <v>1971051</v>
      </c>
      <c r="K12" s="114">
        <v>0</v>
      </c>
      <c r="L12" s="73">
        <f t="shared" si="0"/>
        <v>99.3</v>
      </c>
      <c r="M12" s="74">
        <f t="shared" si="0"/>
        <v>23.6</v>
      </c>
      <c r="N12" s="75">
        <f t="shared" si="0"/>
        <v>97.8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1536299</v>
      </c>
      <c r="D13" s="114">
        <v>101499</v>
      </c>
      <c r="E13" s="114">
        <v>1637798</v>
      </c>
      <c r="F13" s="114">
        <v>0</v>
      </c>
      <c r="G13" s="112"/>
      <c r="H13" s="114">
        <v>1511340</v>
      </c>
      <c r="I13" s="114">
        <v>22371</v>
      </c>
      <c r="J13" s="114">
        <v>1533711</v>
      </c>
      <c r="K13" s="114">
        <v>0</v>
      </c>
      <c r="L13" s="73">
        <f t="shared" si="0"/>
        <v>98.4</v>
      </c>
      <c r="M13" s="74">
        <f t="shared" si="0"/>
        <v>22</v>
      </c>
      <c r="N13" s="75">
        <f t="shared" si="0"/>
        <v>93.6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2189938</v>
      </c>
      <c r="D14" s="114">
        <v>104286</v>
      </c>
      <c r="E14" s="114">
        <v>2294224</v>
      </c>
      <c r="F14" s="114">
        <v>0</v>
      </c>
      <c r="G14" s="112"/>
      <c r="H14" s="114">
        <v>2152665</v>
      </c>
      <c r="I14" s="114">
        <v>22185</v>
      </c>
      <c r="J14" s="114">
        <v>2174850</v>
      </c>
      <c r="K14" s="114">
        <v>0</v>
      </c>
      <c r="L14" s="73">
        <f t="shared" si="0"/>
        <v>98.3</v>
      </c>
      <c r="M14" s="74">
        <f t="shared" si="0"/>
        <v>21.3</v>
      </c>
      <c r="N14" s="75">
        <f t="shared" si="0"/>
        <v>94.8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3323816</v>
      </c>
      <c r="D15" s="114">
        <v>224977</v>
      </c>
      <c r="E15" s="114">
        <v>3548793</v>
      </c>
      <c r="F15" s="114">
        <v>0</v>
      </c>
      <c r="G15" s="112"/>
      <c r="H15" s="114">
        <v>3277275</v>
      </c>
      <c r="I15" s="114">
        <v>42235</v>
      </c>
      <c r="J15" s="114">
        <v>3319510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1690155</v>
      </c>
      <c r="D16" s="114">
        <v>92297</v>
      </c>
      <c r="E16" s="114">
        <v>1782452</v>
      </c>
      <c r="F16" s="114">
        <v>0</v>
      </c>
      <c r="G16" s="112"/>
      <c r="H16" s="114">
        <v>1671560</v>
      </c>
      <c r="I16" s="114">
        <v>16166</v>
      </c>
      <c r="J16" s="114">
        <v>1687726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1467134</v>
      </c>
      <c r="D17" s="114">
        <v>65719</v>
      </c>
      <c r="E17" s="114">
        <v>1532853</v>
      </c>
      <c r="F17" s="114">
        <v>0</v>
      </c>
      <c r="G17" s="112"/>
      <c r="H17" s="114">
        <v>1455515</v>
      </c>
      <c r="I17" s="114">
        <v>15700</v>
      </c>
      <c r="J17" s="114">
        <v>1471215</v>
      </c>
      <c r="K17" s="114">
        <v>0</v>
      </c>
      <c r="L17" s="73">
        <f>IF(C17&gt;0,ROUND(H17/C17*100,1),"-")</f>
        <v>99.2</v>
      </c>
      <c r="M17" s="74">
        <f>IF(D17&gt;0,ROUND(I17/D17*100,1),"-")</f>
        <v>23.9</v>
      </c>
      <c r="N17" s="75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644175</v>
      </c>
      <c r="D18" s="114">
        <v>40004</v>
      </c>
      <c r="E18" s="114">
        <v>684179</v>
      </c>
      <c r="F18" s="114">
        <v>0</v>
      </c>
      <c r="G18" s="112"/>
      <c r="H18" s="114">
        <v>636485</v>
      </c>
      <c r="I18" s="114">
        <v>6504</v>
      </c>
      <c r="J18" s="114">
        <v>642989</v>
      </c>
      <c r="K18" s="114">
        <v>0</v>
      </c>
      <c r="L18" s="73">
        <f t="shared" si="0"/>
        <v>98.8</v>
      </c>
      <c r="M18" s="74">
        <f t="shared" si="0"/>
        <v>16.3</v>
      </c>
      <c r="N18" s="75">
        <f t="shared" si="0"/>
        <v>94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3240213</v>
      </c>
      <c r="D19" s="114">
        <v>281675</v>
      </c>
      <c r="E19" s="114">
        <v>3521888</v>
      </c>
      <c r="F19" s="114">
        <v>0</v>
      </c>
      <c r="G19" s="112"/>
      <c r="H19" s="114">
        <v>3194040</v>
      </c>
      <c r="I19" s="114">
        <v>71541</v>
      </c>
      <c r="J19" s="114">
        <v>3265581</v>
      </c>
      <c r="K19" s="114">
        <v>0</v>
      </c>
      <c r="L19" s="73">
        <f t="shared" si="0"/>
        <v>98.6</v>
      </c>
      <c r="M19" s="74">
        <f t="shared" si="0"/>
        <v>25.4</v>
      </c>
      <c r="N19" s="75">
        <f t="shared" si="0"/>
        <v>92.7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1028027</v>
      </c>
      <c r="D20" s="114">
        <v>15345</v>
      </c>
      <c r="E20" s="114">
        <v>1043372</v>
      </c>
      <c r="F20" s="114">
        <v>0</v>
      </c>
      <c r="G20" s="112"/>
      <c r="H20" s="114">
        <v>1022910</v>
      </c>
      <c r="I20" s="114">
        <v>4291</v>
      </c>
      <c r="J20" s="114">
        <v>1027201</v>
      </c>
      <c r="K20" s="114">
        <v>0</v>
      </c>
      <c r="L20" s="76">
        <f t="shared" si="0"/>
        <v>99.5</v>
      </c>
      <c r="M20" s="77">
        <f t="shared" si="0"/>
        <v>28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521798</v>
      </c>
      <c r="D21" s="114">
        <v>162668</v>
      </c>
      <c r="E21" s="114">
        <v>684466</v>
      </c>
      <c r="F21" s="114">
        <v>0</v>
      </c>
      <c r="G21" s="112"/>
      <c r="H21" s="114">
        <v>509987</v>
      </c>
      <c r="I21" s="114">
        <v>6827</v>
      </c>
      <c r="J21" s="114">
        <v>516814</v>
      </c>
      <c r="K21" s="114">
        <v>0</v>
      </c>
      <c r="L21" s="73">
        <f t="shared" si="0"/>
        <v>97.7</v>
      </c>
      <c r="M21" s="74">
        <f t="shared" si="0"/>
        <v>4.2</v>
      </c>
      <c r="N21" s="75">
        <f t="shared" si="0"/>
        <v>75.5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945322</v>
      </c>
      <c r="D22" s="134">
        <v>40545</v>
      </c>
      <c r="E22" s="134">
        <v>985867</v>
      </c>
      <c r="F22" s="134">
        <v>0</v>
      </c>
      <c r="G22" s="113"/>
      <c r="H22" s="134">
        <v>938253</v>
      </c>
      <c r="I22" s="134">
        <v>7755</v>
      </c>
      <c r="J22" s="134">
        <v>946008</v>
      </c>
      <c r="K22" s="134">
        <v>0</v>
      </c>
      <c r="L22" s="87">
        <f t="shared" si="0"/>
        <v>99.3</v>
      </c>
      <c r="M22" s="88">
        <f t="shared" si="0"/>
        <v>19.100000000000001</v>
      </c>
      <c r="N22" s="89">
        <f t="shared" si="0"/>
        <v>96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28815938</v>
      </c>
      <c r="D23" s="79">
        <f>SUM(D9:D22)</f>
        <v>1428891</v>
      </c>
      <c r="E23" s="79">
        <f>SUM(E9:E22)</f>
        <v>30244829</v>
      </c>
      <c r="F23" s="79">
        <f>SUM(F9:F22)</f>
        <v>0</v>
      </c>
      <c r="G23" s="91"/>
      <c r="H23" s="79">
        <f>SUM(H9:H22)</f>
        <v>28519139</v>
      </c>
      <c r="I23" s="79">
        <f>SUM(I9:I22)</f>
        <v>281928</v>
      </c>
      <c r="J23" s="79">
        <f>SUM(J9:J22)</f>
        <v>28801067</v>
      </c>
      <c r="K23" s="79">
        <f>SUM(K9:K22)</f>
        <v>0</v>
      </c>
      <c r="L23" s="80">
        <f t="shared" si="0"/>
        <v>99</v>
      </c>
      <c r="M23" s="81">
        <f t="shared" si="0"/>
        <v>19.7</v>
      </c>
      <c r="N23" s="82">
        <f t="shared" si="0"/>
        <v>95.2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924811</v>
      </c>
      <c r="D24" s="115">
        <v>45101</v>
      </c>
      <c r="E24" s="115">
        <v>969912</v>
      </c>
      <c r="F24" s="115">
        <v>0</v>
      </c>
      <c r="G24" s="111"/>
      <c r="H24" s="115">
        <v>913456</v>
      </c>
      <c r="I24" s="115">
        <v>13284</v>
      </c>
      <c r="J24" s="115">
        <v>926740</v>
      </c>
      <c r="K24" s="115">
        <v>0</v>
      </c>
      <c r="L24" s="70">
        <f t="shared" si="0"/>
        <v>98.8</v>
      </c>
      <c r="M24" s="71">
        <f t="shared" si="0"/>
        <v>29.5</v>
      </c>
      <c r="N24" s="72">
        <f t="shared" si="0"/>
        <v>95.5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159875</v>
      </c>
      <c r="D25" s="116">
        <v>19243</v>
      </c>
      <c r="E25" s="116">
        <v>179118</v>
      </c>
      <c r="F25" s="116">
        <v>0</v>
      </c>
      <c r="G25" s="112"/>
      <c r="H25" s="116">
        <v>155852</v>
      </c>
      <c r="I25" s="116">
        <v>3537</v>
      </c>
      <c r="J25" s="116">
        <v>159389</v>
      </c>
      <c r="K25" s="116">
        <v>0</v>
      </c>
      <c r="L25" s="73">
        <f t="shared" si="0"/>
        <v>97.5</v>
      </c>
      <c r="M25" s="74">
        <f t="shared" si="0"/>
        <v>18.399999999999999</v>
      </c>
      <c r="N25" s="75">
        <f t="shared" si="0"/>
        <v>89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297238</v>
      </c>
      <c r="D26" s="116">
        <v>17179</v>
      </c>
      <c r="E26" s="116">
        <v>314417</v>
      </c>
      <c r="F26" s="116">
        <v>0</v>
      </c>
      <c r="G26" s="112"/>
      <c r="H26" s="116">
        <v>291753</v>
      </c>
      <c r="I26" s="116">
        <v>3322</v>
      </c>
      <c r="J26" s="116">
        <v>295075</v>
      </c>
      <c r="K26" s="116">
        <v>0</v>
      </c>
      <c r="L26" s="73">
        <f t="shared" si="0"/>
        <v>98.2</v>
      </c>
      <c r="M26" s="74">
        <f t="shared" si="0"/>
        <v>19.3</v>
      </c>
      <c r="N26" s="75">
        <f t="shared" si="0"/>
        <v>93.8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449842</v>
      </c>
      <c r="D27" s="116">
        <v>646</v>
      </c>
      <c r="E27" s="116">
        <v>450488</v>
      </c>
      <c r="F27" s="116">
        <v>0</v>
      </c>
      <c r="G27" s="112"/>
      <c r="H27" s="116">
        <v>446005</v>
      </c>
      <c r="I27" s="116">
        <v>68</v>
      </c>
      <c r="J27" s="116">
        <v>446073</v>
      </c>
      <c r="K27" s="116">
        <v>0</v>
      </c>
      <c r="L27" s="73">
        <f t="shared" si="0"/>
        <v>99.1</v>
      </c>
      <c r="M27" s="74">
        <f t="shared" si="0"/>
        <v>10.5</v>
      </c>
      <c r="N27" s="75">
        <f t="shared" si="0"/>
        <v>99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1206689</v>
      </c>
      <c r="D28" s="116">
        <v>25700</v>
      </c>
      <c r="E28" s="116">
        <v>1232389</v>
      </c>
      <c r="F28" s="116">
        <v>0</v>
      </c>
      <c r="G28" s="112"/>
      <c r="H28" s="116">
        <v>1194808</v>
      </c>
      <c r="I28" s="116">
        <v>5164</v>
      </c>
      <c r="J28" s="116">
        <v>1199972</v>
      </c>
      <c r="K28" s="116">
        <v>0</v>
      </c>
      <c r="L28" s="73">
        <f t="shared" si="0"/>
        <v>99</v>
      </c>
      <c r="M28" s="74">
        <f t="shared" si="0"/>
        <v>20.100000000000001</v>
      </c>
      <c r="N28" s="75">
        <f t="shared" si="0"/>
        <v>97.4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846941</v>
      </c>
      <c r="D29" s="116">
        <v>53957</v>
      </c>
      <c r="E29" s="116">
        <v>900898</v>
      </c>
      <c r="F29" s="116">
        <v>0</v>
      </c>
      <c r="G29" s="112"/>
      <c r="H29" s="116">
        <v>833064</v>
      </c>
      <c r="I29" s="116">
        <v>10898</v>
      </c>
      <c r="J29" s="116">
        <v>843962</v>
      </c>
      <c r="K29" s="116">
        <v>0</v>
      </c>
      <c r="L29" s="73">
        <f t="shared" si="0"/>
        <v>98.4</v>
      </c>
      <c r="M29" s="74">
        <f t="shared" si="0"/>
        <v>20.2</v>
      </c>
      <c r="N29" s="75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447297</v>
      </c>
      <c r="D30" s="116">
        <v>12028</v>
      </c>
      <c r="E30" s="116">
        <v>459325</v>
      </c>
      <c r="F30" s="116">
        <v>0</v>
      </c>
      <c r="G30" s="112"/>
      <c r="H30" s="116">
        <v>444884</v>
      </c>
      <c r="I30" s="116">
        <v>1267</v>
      </c>
      <c r="J30" s="116">
        <v>446151</v>
      </c>
      <c r="K30" s="116">
        <v>0</v>
      </c>
      <c r="L30" s="73">
        <f t="shared" si="0"/>
        <v>99.5</v>
      </c>
      <c r="M30" s="74">
        <f t="shared" si="0"/>
        <v>10.5</v>
      </c>
      <c r="N30" s="75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363381</v>
      </c>
      <c r="D31" s="116">
        <v>14808</v>
      </c>
      <c r="E31" s="116">
        <v>378189</v>
      </c>
      <c r="F31" s="116">
        <v>0</v>
      </c>
      <c r="G31" s="112"/>
      <c r="H31" s="116">
        <v>358493</v>
      </c>
      <c r="I31" s="116">
        <v>3204</v>
      </c>
      <c r="J31" s="116">
        <v>361697</v>
      </c>
      <c r="K31" s="116">
        <v>0</v>
      </c>
      <c r="L31" s="73">
        <f t="shared" si="0"/>
        <v>98.7</v>
      </c>
      <c r="M31" s="74">
        <f t="shared" si="0"/>
        <v>21.6</v>
      </c>
      <c r="N31" s="75">
        <f t="shared" si="0"/>
        <v>95.6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445168</v>
      </c>
      <c r="D32" s="116">
        <v>12097</v>
      </c>
      <c r="E32" s="116">
        <v>457265</v>
      </c>
      <c r="F32" s="116">
        <v>0</v>
      </c>
      <c r="G32" s="112"/>
      <c r="H32" s="116">
        <v>440925</v>
      </c>
      <c r="I32" s="116">
        <v>4892</v>
      </c>
      <c r="J32" s="116">
        <v>445817</v>
      </c>
      <c r="K32" s="116">
        <v>0</v>
      </c>
      <c r="L32" s="73">
        <f t="shared" ref="L32:N36" si="1">IF(C32&gt;0,ROUND(H32/C32*100,1),"-")</f>
        <v>99</v>
      </c>
      <c r="M32" s="74">
        <f t="shared" si="1"/>
        <v>40.4</v>
      </c>
      <c r="N32" s="75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914559</v>
      </c>
      <c r="D33" s="116">
        <v>77803</v>
      </c>
      <c r="E33" s="116">
        <v>992362</v>
      </c>
      <c r="F33" s="116">
        <v>0</v>
      </c>
      <c r="G33" s="112"/>
      <c r="H33" s="116">
        <v>899120</v>
      </c>
      <c r="I33" s="116">
        <v>18353</v>
      </c>
      <c r="J33" s="116">
        <v>917473</v>
      </c>
      <c r="K33" s="116">
        <v>0</v>
      </c>
      <c r="L33" s="73">
        <f t="shared" si="1"/>
        <v>98.3</v>
      </c>
      <c r="M33" s="74">
        <f t="shared" si="1"/>
        <v>23.6</v>
      </c>
      <c r="N33" s="75">
        <f t="shared" si="1"/>
        <v>92.5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421218</v>
      </c>
      <c r="D34" s="116">
        <v>41886</v>
      </c>
      <c r="E34" s="116">
        <v>463104</v>
      </c>
      <c r="F34" s="116">
        <v>0</v>
      </c>
      <c r="G34" s="112"/>
      <c r="H34" s="116">
        <v>408042</v>
      </c>
      <c r="I34" s="116">
        <v>9762</v>
      </c>
      <c r="J34" s="116">
        <v>417804</v>
      </c>
      <c r="K34" s="116">
        <v>0</v>
      </c>
      <c r="L34" s="73">
        <f t="shared" si="1"/>
        <v>96.9</v>
      </c>
      <c r="M34" s="74">
        <f t="shared" si="1"/>
        <v>23.3</v>
      </c>
      <c r="N34" s="75">
        <f t="shared" si="1"/>
        <v>90.2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6477019</v>
      </c>
      <c r="D35" s="79">
        <f>SUM(D24:D34)</f>
        <v>320448</v>
      </c>
      <c r="E35" s="79">
        <f>SUM(E24:E34)</f>
        <v>6797467</v>
      </c>
      <c r="F35" s="79">
        <f>SUM(F24:F34)</f>
        <v>0</v>
      </c>
      <c r="G35" s="92"/>
      <c r="H35" s="79">
        <f>SUM(H24:H34)</f>
        <v>6386402</v>
      </c>
      <c r="I35" s="79">
        <f>SUM(I24:I34)</f>
        <v>73751</v>
      </c>
      <c r="J35" s="79">
        <f>SUM(J24:J34)</f>
        <v>6460153</v>
      </c>
      <c r="K35" s="79">
        <f>SUM(K24:K34)</f>
        <v>0</v>
      </c>
      <c r="L35" s="80">
        <f t="shared" si="1"/>
        <v>98.6</v>
      </c>
      <c r="M35" s="81">
        <f t="shared" si="1"/>
        <v>23</v>
      </c>
      <c r="N35" s="82">
        <f t="shared" si="1"/>
        <v>95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35292957</v>
      </c>
      <c r="D36" s="83">
        <f t="shared" si="2"/>
        <v>1749339</v>
      </c>
      <c r="E36" s="83">
        <f t="shared" si="2"/>
        <v>37042296</v>
      </c>
      <c r="F36" s="83">
        <f t="shared" si="2"/>
        <v>0</v>
      </c>
      <c r="G36" s="93"/>
      <c r="H36" s="83">
        <f t="shared" si="2"/>
        <v>34905541</v>
      </c>
      <c r="I36" s="83">
        <f t="shared" si="2"/>
        <v>355679</v>
      </c>
      <c r="J36" s="83">
        <f t="shared" si="2"/>
        <v>35261220</v>
      </c>
      <c r="K36" s="83">
        <f t="shared" si="2"/>
        <v>0</v>
      </c>
      <c r="L36" s="84">
        <f t="shared" si="1"/>
        <v>98.9</v>
      </c>
      <c r="M36" s="85">
        <f t="shared" si="1"/>
        <v>20.3</v>
      </c>
      <c r="N36" s="86">
        <f t="shared" si="1"/>
        <v>95.2</v>
      </c>
    </row>
    <row r="38" spans="1:14" x14ac:dyDescent="0.15">
      <c r="B38" s="1" t="s">
        <v>389</v>
      </c>
      <c r="C38" s="1">
        <v>35292957</v>
      </c>
      <c r="D38" s="1">
        <v>1749339</v>
      </c>
      <c r="E38" s="1">
        <v>37042296</v>
      </c>
      <c r="F38" s="1">
        <v>0</v>
      </c>
      <c r="G38" s="1">
        <v>0</v>
      </c>
      <c r="H38" s="1">
        <v>34905541</v>
      </c>
      <c r="I38" s="1">
        <v>355679</v>
      </c>
      <c r="J38" s="1">
        <v>35261220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FF00"/>
  </sheetPr>
  <dimension ref="A1:IM39"/>
  <sheetViews>
    <sheetView view="pageBreakPreview" zoomScale="60" zoomScaleNormal="100" workbookViewId="0">
      <pane xSplit="2" ySplit="8" topLeftCell="C35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D9" sqref="D9:D3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208</v>
      </c>
      <c r="D3" s="94" t="s">
        <v>387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127613</v>
      </c>
      <c r="D9" s="111"/>
      <c r="E9" s="117">
        <v>127613</v>
      </c>
      <c r="F9" s="111"/>
      <c r="G9" s="111"/>
      <c r="H9" s="117">
        <v>127613</v>
      </c>
      <c r="I9" s="111"/>
      <c r="J9" s="117">
        <v>127613</v>
      </c>
      <c r="K9" s="111"/>
      <c r="L9" s="70">
        <f t="shared" ref="L9:N31" si="0">IF(C9&gt;0,ROUND(H9/C9*100,1),"-")</f>
        <v>100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24106</v>
      </c>
      <c r="D10" s="112"/>
      <c r="E10" s="114">
        <v>24106</v>
      </c>
      <c r="F10" s="112"/>
      <c r="G10" s="112"/>
      <c r="H10" s="114">
        <v>24106</v>
      </c>
      <c r="I10" s="112"/>
      <c r="J10" s="114">
        <v>24106</v>
      </c>
      <c r="K10" s="112"/>
      <c r="L10" s="73">
        <f t="shared" si="0"/>
        <v>100</v>
      </c>
      <c r="M10" s="74" t="str">
        <f t="shared" si="0"/>
        <v>-</v>
      </c>
      <c r="N10" s="75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245335</v>
      </c>
      <c r="D11" s="112"/>
      <c r="E11" s="114">
        <v>245335</v>
      </c>
      <c r="F11" s="112"/>
      <c r="G11" s="112"/>
      <c r="H11" s="114">
        <v>245335</v>
      </c>
      <c r="I11" s="112"/>
      <c r="J11" s="114">
        <v>245335</v>
      </c>
      <c r="K11" s="112"/>
      <c r="L11" s="73">
        <f t="shared" si="0"/>
        <v>100</v>
      </c>
      <c r="M11" s="74" t="str">
        <f t="shared" si="0"/>
        <v>-</v>
      </c>
      <c r="N11" s="75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16422</v>
      </c>
      <c r="D12" s="112"/>
      <c r="E12" s="114">
        <v>16422</v>
      </c>
      <c r="F12" s="112"/>
      <c r="G12" s="112"/>
      <c r="H12" s="114">
        <v>16422</v>
      </c>
      <c r="I12" s="112"/>
      <c r="J12" s="114">
        <v>16422</v>
      </c>
      <c r="K12" s="112"/>
      <c r="L12" s="73">
        <f t="shared" si="0"/>
        <v>100</v>
      </c>
      <c r="M12" s="74" t="str">
        <f t="shared" si="0"/>
        <v>-</v>
      </c>
      <c r="N12" s="75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13749</v>
      </c>
      <c r="D13" s="112"/>
      <c r="E13" s="114">
        <v>13749</v>
      </c>
      <c r="F13" s="112"/>
      <c r="G13" s="112"/>
      <c r="H13" s="114">
        <v>13749</v>
      </c>
      <c r="I13" s="112"/>
      <c r="J13" s="114">
        <v>13749</v>
      </c>
      <c r="K13" s="112"/>
      <c r="L13" s="73">
        <f t="shared" si="0"/>
        <v>100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676088</v>
      </c>
      <c r="D14" s="112"/>
      <c r="E14" s="114">
        <v>676088</v>
      </c>
      <c r="F14" s="112"/>
      <c r="G14" s="112"/>
      <c r="H14" s="114">
        <v>676088</v>
      </c>
      <c r="I14" s="112"/>
      <c r="J14" s="114">
        <v>676088</v>
      </c>
      <c r="K14" s="112"/>
      <c r="L14" s="73">
        <f t="shared" si="0"/>
        <v>100</v>
      </c>
      <c r="M14" s="74" t="str">
        <f t="shared" si="0"/>
        <v>-</v>
      </c>
      <c r="N14" s="75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18279</v>
      </c>
      <c r="D15" s="112"/>
      <c r="E15" s="114">
        <v>18279</v>
      </c>
      <c r="F15" s="112"/>
      <c r="G15" s="112"/>
      <c r="H15" s="114">
        <v>18279</v>
      </c>
      <c r="I15" s="112"/>
      <c r="J15" s="114">
        <v>18279</v>
      </c>
      <c r="K15" s="112"/>
      <c r="L15" s="73">
        <f t="shared" si="0"/>
        <v>100</v>
      </c>
      <c r="M15" s="74" t="str">
        <f t="shared" si="0"/>
        <v>-</v>
      </c>
      <c r="N15" s="75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1616</v>
      </c>
      <c r="D16" s="112"/>
      <c r="E16" s="114">
        <v>1616</v>
      </c>
      <c r="F16" s="112"/>
      <c r="G16" s="112"/>
      <c r="H16" s="114">
        <v>1616</v>
      </c>
      <c r="I16" s="112"/>
      <c r="J16" s="114">
        <v>1616</v>
      </c>
      <c r="K16" s="112"/>
      <c r="L16" s="73">
        <f t="shared" si="0"/>
        <v>100</v>
      </c>
      <c r="M16" s="74" t="str">
        <f t="shared" si="0"/>
        <v>-</v>
      </c>
      <c r="N16" s="75">
        <f t="shared" si="0"/>
        <v>100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8772</v>
      </c>
      <c r="D17" s="112"/>
      <c r="E17" s="114">
        <v>8772</v>
      </c>
      <c r="F17" s="112"/>
      <c r="G17" s="112"/>
      <c r="H17" s="114">
        <v>8772</v>
      </c>
      <c r="I17" s="112"/>
      <c r="J17" s="114">
        <v>8772</v>
      </c>
      <c r="K17" s="112"/>
      <c r="L17" s="73">
        <f>IF(C17&gt;0,ROUND(H17/C17*100,1),"-")</f>
        <v>100</v>
      </c>
      <c r="M17" s="74" t="str">
        <f>IF(D17&gt;0,ROUND(I17/D17*100,1),"-")</f>
        <v>-</v>
      </c>
      <c r="N17" s="75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12634</v>
      </c>
      <c r="D18" s="112"/>
      <c r="E18" s="114">
        <v>12634</v>
      </c>
      <c r="F18" s="112"/>
      <c r="G18" s="112"/>
      <c r="H18" s="114">
        <v>12634</v>
      </c>
      <c r="I18" s="112"/>
      <c r="J18" s="114">
        <v>12634</v>
      </c>
      <c r="K18" s="112"/>
      <c r="L18" s="73">
        <f t="shared" si="0"/>
        <v>100</v>
      </c>
      <c r="M18" s="74" t="str">
        <f t="shared" si="0"/>
        <v>-</v>
      </c>
      <c r="N18" s="75">
        <f t="shared" si="0"/>
        <v>100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82068</v>
      </c>
      <c r="D19" s="112"/>
      <c r="E19" s="114">
        <v>82068</v>
      </c>
      <c r="F19" s="112"/>
      <c r="G19" s="112"/>
      <c r="H19" s="114">
        <v>82068</v>
      </c>
      <c r="I19" s="112"/>
      <c r="J19" s="114">
        <v>82068</v>
      </c>
      <c r="K19" s="112"/>
      <c r="L19" s="73">
        <f t="shared" si="0"/>
        <v>100</v>
      </c>
      <c r="M19" s="74" t="str">
        <f t="shared" si="0"/>
        <v>-</v>
      </c>
      <c r="N19" s="75">
        <f t="shared" si="0"/>
        <v>100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9795</v>
      </c>
      <c r="D20" s="112"/>
      <c r="E20" s="114">
        <v>9795</v>
      </c>
      <c r="F20" s="112"/>
      <c r="G20" s="112"/>
      <c r="H20" s="114">
        <v>9795</v>
      </c>
      <c r="I20" s="112"/>
      <c r="J20" s="114">
        <v>9795</v>
      </c>
      <c r="K20" s="112"/>
      <c r="L20" s="76">
        <f t="shared" si="0"/>
        <v>100</v>
      </c>
      <c r="M20" s="77" t="str">
        <f t="shared" si="0"/>
        <v>-</v>
      </c>
      <c r="N20" s="78">
        <f t="shared" si="0"/>
        <v>100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1069</v>
      </c>
      <c r="D21" s="112"/>
      <c r="E21" s="114">
        <v>1069</v>
      </c>
      <c r="F21" s="112"/>
      <c r="G21" s="112"/>
      <c r="H21" s="114">
        <v>1069</v>
      </c>
      <c r="I21" s="112"/>
      <c r="J21" s="114">
        <v>1069</v>
      </c>
      <c r="K21" s="112"/>
      <c r="L21" s="73">
        <f t="shared" si="0"/>
        <v>100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6129</v>
      </c>
      <c r="D22" s="113"/>
      <c r="E22" s="134">
        <v>6129</v>
      </c>
      <c r="F22" s="113"/>
      <c r="G22" s="113"/>
      <c r="H22" s="134">
        <v>6129</v>
      </c>
      <c r="I22" s="113"/>
      <c r="J22" s="134">
        <v>6129</v>
      </c>
      <c r="K22" s="113"/>
      <c r="L22" s="87">
        <f t="shared" si="0"/>
        <v>100</v>
      </c>
      <c r="M22" s="88" t="str">
        <f t="shared" si="0"/>
        <v>-</v>
      </c>
      <c r="N22" s="89">
        <f t="shared" si="0"/>
        <v>100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1243675</v>
      </c>
      <c r="D23" s="91"/>
      <c r="E23" s="79">
        <f>SUM(E9:E22)</f>
        <v>1243675</v>
      </c>
      <c r="F23" s="91"/>
      <c r="G23" s="91"/>
      <c r="H23" s="79">
        <f>SUM(H9:H22)</f>
        <v>1243675</v>
      </c>
      <c r="I23" s="91"/>
      <c r="J23" s="79">
        <f>SUM(J9:J22)</f>
        <v>1243675</v>
      </c>
      <c r="K23" s="91"/>
      <c r="L23" s="80">
        <f t="shared" si="0"/>
        <v>100</v>
      </c>
      <c r="M23" s="81" t="str">
        <f t="shared" si="0"/>
        <v>-</v>
      </c>
      <c r="N23" s="82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3657</v>
      </c>
      <c r="D24" s="111"/>
      <c r="E24" s="115">
        <v>3657</v>
      </c>
      <c r="F24" s="111"/>
      <c r="G24" s="111"/>
      <c r="H24" s="115">
        <v>3657</v>
      </c>
      <c r="I24" s="111"/>
      <c r="J24" s="115">
        <v>3657</v>
      </c>
      <c r="K24" s="111"/>
      <c r="L24" s="70">
        <f t="shared" si="0"/>
        <v>100</v>
      </c>
      <c r="M24" s="71" t="str">
        <f t="shared" si="0"/>
        <v>-</v>
      </c>
      <c r="N24" s="72">
        <f t="shared" si="0"/>
        <v>100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2401</v>
      </c>
      <c r="D25" s="112"/>
      <c r="E25" s="116">
        <v>2401</v>
      </c>
      <c r="F25" s="112"/>
      <c r="G25" s="112"/>
      <c r="H25" s="116">
        <v>2401</v>
      </c>
      <c r="I25" s="112"/>
      <c r="J25" s="116">
        <v>2401</v>
      </c>
      <c r="K25" s="112"/>
      <c r="L25" s="73">
        <f t="shared" si="0"/>
        <v>100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284</v>
      </c>
      <c r="D26" s="112"/>
      <c r="E26" s="116">
        <v>284</v>
      </c>
      <c r="F26" s="112"/>
      <c r="G26" s="112"/>
      <c r="H26" s="116">
        <v>284</v>
      </c>
      <c r="I26" s="112"/>
      <c r="J26" s="116">
        <v>284</v>
      </c>
      <c r="K26" s="112"/>
      <c r="L26" s="73">
        <f t="shared" si="0"/>
        <v>100</v>
      </c>
      <c r="M26" s="74" t="str">
        <f t="shared" si="0"/>
        <v>-</v>
      </c>
      <c r="N26" s="75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72</v>
      </c>
      <c r="D27" s="112"/>
      <c r="E27" s="116">
        <v>72</v>
      </c>
      <c r="F27" s="112"/>
      <c r="G27" s="112"/>
      <c r="H27" s="116">
        <v>72</v>
      </c>
      <c r="I27" s="112"/>
      <c r="J27" s="116">
        <v>72</v>
      </c>
      <c r="K27" s="112"/>
      <c r="L27" s="73">
        <f t="shared" si="0"/>
        <v>100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5155</v>
      </c>
      <c r="D28" s="112"/>
      <c r="E28" s="116">
        <v>5155</v>
      </c>
      <c r="F28" s="112"/>
      <c r="G28" s="112"/>
      <c r="H28" s="116">
        <v>5155</v>
      </c>
      <c r="I28" s="112"/>
      <c r="J28" s="116">
        <v>5155</v>
      </c>
      <c r="K28" s="112"/>
      <c r="L28" s="73">
        <f t="shared" si="0"/>
        <v>100</v>
      </c>
      <c r="M28" s="74" t="str">
        <f t="shared" si="0"/>
        <v>-</v>
      </c>
      <c r="N28" s="75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2934</v>
      </c>
      <c r="D29" s="112"/>
      <c r="E29" s="116">
        <v>2934</v>
      </c>
      <c r="F29" s="112"/>
      <c r="G29" s="112"/>
      <c r="H29" s="116">
        <v>2934</v>
      </c>
      <c r="I29" s="112"/>
      <c r="J29" s="116">
        <v>2934</v>
      </c>
      <c r="K29" s="112"/>
      <c r="L29" s="73">
        <f t="shared" si="0"/>
        <v>100</v>
      </c>
      <c r="M29" s="74" t="str">
        <f t="shared" si="0"/>
        <v>-</v>
      </c>
      <c r="N29" s="75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49761</v>
      </c>
      <c r="D30" s="112"/>
      <c r="E30" s="116">
        <v>49761</v>
      </c>
      <c r="F30" s="112"/>
      <c r="G30" s="112"/>
      <c r="H30" s="116">
        <v>49761</v>
      </c>
      <c r="I30" s="112"/>
      <c r="J30" s="116">
        <v>49761</v>
      </c>
      <c r="K30" s="112"/>
      <c r="L30" s="73">
        <f t="shared" si="0"/>
        <v>100</v>
      </c>
      <c r="M30" s="74" t="str">
        <f t="shared" si="0"/>
        <v>-</v>
      </c>
      <c r="N30" s="75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12708</v>
      </c>
      <c r="D31" s="112"/>
      <c r="E31" s="116">
        <v>12708</v>
      </c>
      <c r="F31" s="112"/>
      <c r="G31" s="112"/>
      <c r="H31" s="116">
        <v>12708</v>
      </c>
      <c r="I31" s="112"/>
      <c r="J31" s="116">
        <v>12708</v>
      </c>
      <c r="K31" s="112"/>
      <c r="L31" s="73">
        <f t="shared" si="0"/>
        <v>100</v>
      </c>
      <c r="M31" s="74" t="str">
        <f t="shared" si="0"/>
        <v>-</v>
      </c>
      <c r="N31" s="75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9913</v>
      </c>
      <c r="D32" s="112"/>
      <c r="E32" s="116">
        <v>9913</v>
      </c>
      <c r="F32" s="112"/>
      <c r="G32" s="112"/>
      <c r="H32" s="116">
        <v>9913</v>
      </c>
      <c r="I32" s="112"/>
      <c r="J32" s="116">
        <v>9913</v>
      </c>
      <c r="K32" s="112"/>
      <c r="L32" s="73">
        <f t="shared" ref="L32:N36" si="1">IF(C32&gt;0,ROUND(H32/C32*100,1),"-")</f>
        <v>100</v>
      </c>
      <c r="M32" s="74" t="str">
        <f t="shared" si="1"/>
        <v>-</v>
      </c>
      <c r="N32" s="75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10592</v>
      </c>
      <c r="D33" s="112"/>
      <c r="E33" s="116">
        <v>10592</v>
      </c>
      <c r="F33" s="112"/>
      <c r="G33" s="112"/>
      <c r="H33" s="116">
        <v>10592</v>
      </c>
      <c r="I33" s="112"/>
      <c r="J33" s="116">
        <v>10592</v>
      </c>
      <c r="K33" s="112"/>
      <c r="L33" s="73">
        <f t="shared" si="1"/>
        <v>100</v>
      </c>
      <c r="M33" s="74" t="str">
        <f t="shared" si="1"/>
        <v>-</v>
      </c>
      <c r="N33" s="75">
        <f t="shared" si="1"/>
        <v>100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8298</v>
      </c>
      <c r="D34" s="112"/>
      <c r="E34" s="116">
        <v>8298</v>
      </c>
      <c r="F34" s="112"/>
      <c r="G34" s="112"/>
      <c r="H34" s="116">
        <v>8298</v>
      </c>
      <c r="I34" s="112"/>
      <c r="J34" s="116">
        <v>8298</v>
      </c>
      <c r="K34" s="112"/>
      <c r="L34" s="73">
        <f t="shared" si="1"/>
        <v>100</v>
      </c>
      <c r="M34" s="74" t="str">
        <f t="shared" si="1"/>
        <v>-</v>
      </c>
      <c r="N34" s="75">
        <f t="shared" si="1"/>
        <v>100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105775</v>
      </c>
      <c r="D35" s="92"/>
      <c r="E35" s="79">
        <f>SUM(E24:E34)</f>
        <v>105775</v>
      </c>
      <c r="F35" s="92"/>
      <c r="G35" s="92"/>
      <c r="H35" s="79">
        <f>SUM(H24:H34)</f>
        <v>105775</v>
      </c>
      <c r="I35" s="92"/>
      <c r="J35" s="79">
        <f>SUM(J24:J34)</f>
        <v>105775</v>
      </c>
      <c r="K35" s="92"/>
      <c r="L35" s="80">
        <f t="shared" si="1"/>
        <v>100</v>
      </c>
      <c r="M35" s="81" t="str">
        <f t="shared" si="1"/>
        <v>-</v>
      </c>
      <c r="N35" s="82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1349450</v>
      </c>
      <c r="D36" s="93"/>
      <c r="E36" s="83">
        <f t="shared" si="2"/>
        <v>1349450</v>
      </c>
      <c r="F36" s="93"/>
      <c r="G36" s="93"/>
      <c r="H36" s="83">
        <f t="shared" si="2"/>
        <v>1349450</v>
      </c>
      <c r="I36" s="93"/>
      <c r="J36" s="83">
        <f t="shared" si="2"/>
        <v>1349450</v>
      </c>
      <c r="K36" s="93"/>
      <c r="L36" s="84">
        <f t="shared" si="1"/>
        <v>100</v>
      </c>
      <c r="M36" s="85" t="str">
        <f t="shared" si="1"/>
        <v>-</v>
      </c>
      <c r="N36" s="86">
        <f t="shared" si="1"/>
        <v>100</v>
      </c>
    </row>
    <row r="38" spans="1:14" x14ac:dyDescent="0.15">
      <c r="B38" s="1" t="s">
        <v>389</v>
      </c>
      <c r="C38" s="1">
        <v>1349450</v>
      </c>
      <c r="D38" s="1">
        <v>0</v>
      </c>
      <c r="E38" s="1">
        <v>1349450</v>
      </c>
      <c r="F38" s="1">
        <v>0</v>
      </c>
      <c r="G38" s="1">
        <v>0</v>
      </c>
      <c r="H38" s="1">
        <v>1349450</v>
      </c>
      <c r="I38" s="1">
        <v>0</v>
      </c>
      <c r="J38" s="1">
        <v>1349450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IM39"/>
  <sheetViews>
    <sheetView tabSelected="1" view="pageBreakPreview" zoomScale="60" zoomScaleNormal="10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D4" sqref="D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367</v>
      </c>
      <c r="D3" s="8" t="s">
        <v>410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401</v>
      </c>
      <c r="D8" s="41" t="s">
        <v>400</v>
      </c>
      <c r="E8" s="41" t="s">
        <v>402</v>
      </c>
      <c r="F8" s="41" t="s">
        <v>403</v>
      </c>
      <c r="G8" s="41" t="s">
        <v>404</v>
      </c>
      <c r="H8" s="41" t="s">
        <v>405</v>
      </c>
      <c r="I8" s="41" t="s">
        <v>406</v>
      </c>
      <c r="J8" s="41" t="s">
        <v>407</v>
      </c>
      <c r="K8" s="41" t="s">
        <v>408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1131929</v>
      </c>
      <c r="D9" s="117">
        <v>53638</v>
      </c>
      <c r="E9" s="117">
        <v>1185567</v>
      </c>
      <c r="F9" s="117">
        <v>0</v>
      </c>
      <c r="G9" s="111"/>
      <c r="H9" s="117">
        <v>1110602</v>
      </c>
      <c r="I9" s="117">
        <v>14402</v>
      </c>
      <c r="J9" s="117">
        <v>1125004</v>
      </c>
      <c r="K9" s="117">
        <v>0</v>
      </c>
      <c r="L9" s="70">
        <f t="shared" ref="L9:N31" si="0">IF(C9&gt;0,ROUND(H9/C9*100,1),"-")</f>
        <v>98.1</v>
      </c>
      <c r="M9" s="71">
        <f t="shared" si="0"/>
        <v>26.9</v>
      </c>
      <c r="N9" s="72">
        <f t="shared" si="0"/>
        <v>94.9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418493</v>
      </c>
      <c r="D10" s="114">
        <v>28301</v>
      </c>
      <c r="E10" s="114">
        <v>446794</v>
      </c>
      <c r="F10" s="114">
        <v>0</v>
      </c>
      <c r="G10" s="112"/>
      <c r="H10" s="114">
        <v>405040</v>
      </c>
      <c r="I10" s="114">
        <v>7146</v>
      </c>
      <c r="J10" s="114">
        <v>412186</v>
      </c>
      <c r="K10" s="114">
        <v>0</v>
      </c>
      <c r="L10" s="73">
        <f t="shared" si="0"/>
        <v>96.8</v>
      </c>
      <c r="M10" s="74">
        <f t="shared" si="0"/>
        <v>25.2</v>
      </c>
      <c r="N10" s="75">
        <f t="shared" si="0"/>
        <v>92.3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446166</v>
      </c>
      <c r="D11" s="114">
        <v>35474</v>
      </c>
      <c r="E11" s="114">
        <v>481640</v>
      </c>
      <c r="F11" s="114">
        <v>0</v>
      </c>
      <c r="G11" s="112"/>
      <c r="H11" s="114">
        <v>432259</v>
      </c>
      <c r="I11" s="114">
        <v>5594</v>
      </c>
      <c r="J11" s="114">
        <v>437853</v>
      </c>
      <c r="K11" s="114">
        <v>0</v>
      </c>
      <c r="L11" s="73">
        <f t="shared" si="0"/>
        <v>96.9</v>
      </c>
      <c r="M11" s="74">
        <f t="shared" si="0"/>
        <v>15.8</v>
      </c>
      <c r="N11" s="75">
        <f t="shared" si="0"/>
        <v>90.9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366273</v>
      </c>
      <c r="D12" s="114">
        <v>18336</v>
      </c>
      <c r="E12" s="114">
        <v>384609</v>
      </c>
      <c r="F12" s="114">
        <v>0</v>
      </c>
      <c r="G12" s="112"/>
      <c r="H12" s="114">
        <v>359229</v>
      </c>
      <c r="I12" s="114">
        <v>3962</v>
      </c>
      <c r="J12" s="114">
        <v>363191</v>
      </c>
      <c r="K12" s="114">
        <v>0</v>
      </c>
      <c r="L12" s="73">
        <f t="shared" si="0"/>
        <v>98.1</v>
      </c>
      <c r="M12" s="74">
        <f t="shared" si="0"/>
        <v>21.6</v>
      </c>
      <c r="N12" s="75">
        <f t="shared" si="0"/>
        <v>94.4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298420</v>
      </c>
      <c r="D13" s="114">
        <v>30219</v>
      </c>
      <c r="E13" s="114">
        <v>328639</v>
      </c>
      <c r="F13" s="114">
        <v>0</v>
      </c>
      <c r="G13" s="112"/>
      <c r="H13" s="114">
        <v>287695</v>
      </c>
      <c r="I13" s="114">
        <v>5841</v>
      </c>
      <c r="J13" s="114">
        <v>293536</v>
      </c>
      <c r="K13" s="114">
        <v>0</v>
      </c>
      <c r="L13" s="73">
        <f t="shared" si="0"/>
        <v>96.4</v>
      </c>
      <c r="M13" s="74">
        <f t="shared" si="0"/>
        <v>19.3</v>
      </c>
      <c r="N13" s="75">
        <f t="shared" si="0"/>
        <v>89.3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246984</v>
      </c>
      <c r="D14" s="114">
        <v>35575</v>
      </c>
      <c r="E14" s="114">
        <v>282559</v>
      </c>
      <c r="F14" s="114">
        <v>0</v>
      </c>
      <c r="G14" s="112"/>
      <c r="H14" s="114">
        <v>237223</v>
      </c>
      <c r="I14" s="114">
        <v>6300</v>
      </c>
      <c r="J14" s="114">
        <v>243523</v>
      </c>
      <c r="K14" s="114">
        <v>0</v>
      </c>
      <c r="L14" s="73">
        <f t="shared" si="0"/>
        <v>96</v>
      </c>
      <c r="M14" s="74">
        <f t="shared" si="0"/>
        <v>17.7</v>
      </c>
      <c r="N14" s="75">
        <f t="shared" si="0"/>
        <v>86.2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389580</v>
      </c>
      <c r="D15" s="114">
        <v>41626</v>
      </c>
      <c r="E15" s="114">
        <v>431206</v>
      </c>
      <c r="F15" s="114">
        <v>0</v>
      </c>
      <c r="G15" s="112"/>
      <c r="H15" s="114">
        <v>375611</v>
      </c>
      <c r="I15" s="114">
        <v>8078</v>
      </c>
      <c r="J15" s="114">
        <v>383689</v>
      </c>
      <c r="K15" s="114">
        <v>0</v>
      </c>
      <c r="L15" s="73">
        <f t="shared" si="0"/>
        <v>96.4</v>
      </c>
      <c r="M15" s="74">
        <f t="shared" si="0"/>
        <v>19.399999999999999</v>
      </c>
      <c r="N15" s="75">
        <f t="shared" si="0"/>
        <v>89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244662</v>
      </c>
      <c r="D16" s="114">
        <v>24863</v>
      </c>
      <c r="E16" s="114">
        <v>269525</v>
      </c>
      <c r="F16" s="114">
        <v>0</v>
      </c>
      <c r="G16" s="112"/>
      <c r="H16" s="114">
        <v>236866</v>
      </c>
      <c r="I16" s="114">
        <v>4678</v>
      </c>
      <c r="J16" s="114">
        <v>241544</v>
      </c>
      <c r="K16" s="114">
        <v>0</v>
      </c>
      <c r="L16" s="73">
        <f t="shared" si="0"/>
        <v>96.8</v>
      </c>
      <c r="M16" s="74">
        <f t="shared" si="0"/>
        <v>18.8</v>
      </c>
      <c r="N16" s="75">
        <f t="shared" si="0"/>
        <v>89.6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243405</v>
      </c>
      <c r="D17" s="114">
        <v>14478</v>
      </c>
      <c r="E17" s="114">
        <v>257883</v>
      </c>
      <c r="F17" s="114">
        <v>0</v>
      </c>
      <c r="G17" s="112"/>
      <c r="H17" s="114">
        <v>238748</v>
      </c>
      <c r="I17" s="114">
        <v>3279</v>
      </c>
      <c r="J17" s="114">
        <v>242027</v>
      </c>
      <c r="K17" s="114">
        <v>0</v>
      </c>
      <c r="L17" s="73">
        <f>IF(C17&gt;0,ROUND(H17/C17*100,1),"-")</f>
        <v>98.1</v>
      </c>
      <c r="M17" s="74">
        <f>IF(D17&gt;0,ROUND(I17/D17*100,1),"-")</f>
        <v>22.6</v>
      </c>
      <c r="N17" s="75">
        <f>IF(E17&gt;0,ROUND(J17/E17*100,1),"-")</f>
        <v>93.9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95891</v>
      </c>
      <c r="D18" s="114">
        <v>7646</v>
      </c>
      <c r="E18" s="114">
        <v>103537</v>
      </c>
      <c r="F18" s="114">
        <v>0</v>
      </c>
      <c r="G18" s="112"/>
      <c r="H18" s="114">
        <v>93466</v>
      </c>
      <c r="I18" s="114">
        <v>1293</v>
      </c>
      <c r="J18" s="114">
        <v>94759</v>
      </c>
      <c r="K18" s="114">
        <v>0</v>
      </c>
      <c r="L18" s="73">
        <f t="shared" si="0"/>
        <v>97.5</v>
      </c>
      <c r="M18" s="74">
        <f t="shared" si="0"/>
        <v>16.899999999999999</v>
      </c>
      <c r="N18" s="75">
        <f t="shared" si="0"/>
        <v>91.5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372465</v>
      </c>
      <c r="D19" s="114">
        <v>32391</v>
      </c>
      <c r="E19" s="114">
        <v>404856</v>
      </c>
      <c r="F19" s="114">
        <v>0</v>
      </c>
      <c r="G19" s="112"/>
      <c r="H19" s="114">
        <v>364054</v>
      </c>
      <c r="I19" s="114">
        <v>9971</v>
      </c>
      <c r="J19" s="114">
        <v>374025</v>
      </c>
      <c r="K19" s="114">
        <v>0</v>
      </c>
      <c r="L19" s="73">
        <f t="shared" si="0"/>
        <v>97.7</v>
      </c>
      <c r="M19" s="74">
        <f t="shared" si="0"/>
        <v>30.8</v>
      </c>
      <c r="N19" s="75">
        <f t="shared" si="0"/>
        <v>92.4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127416</v>
      </c>
      <c r="D20" s="114">
        <v>4253</v>
      </c>
      <c r="E20" s="114">
        <v>131669</v>
      </c>
      <c r="F20" s="114">
        <v>0</v>
      </c>
      <c r="G20" s="112"/>
      <c r="H20" s="114">
        <v>125813</v>
      </c>
      <c r="I20" s="114">
        <v>1199</v>
      </c>
      <c r="J20" s="114">
        <v>127012</v>
      </c>
      <c r="K20" s="114">
        <v>0</v>
      </c>
      <c r="L20" s="76">
        <f t="shared" si="0"/>
        <v>98.7</v>
      </c>
      <c r="M20" s="77">
        <f t="shared" si="0"/>
        <v>28.2</v>
      </c>
      <c r="N20" s="78">
        <f t="shared" si="0"/>
        <v>96.5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91264</v>
      </c>
      <c r="D21" s="114">
        <v>3155</v>
      </c>
      <c r="E21" s="114">
        <v>94419</v>
      </c>
      <c r="F21" s="114">
        <v>0</v>
      </c>
      <c r="G21" s="112"/>
      <c r="H21" s="114">
        <v>90040</v>
      </c>
      <c r="I21" s="114">
        <v>1083</v>
      </c>
      <c r="J21" s="114">
        <v>91123</v>
      </c>
      <c r="K21" s="114">
        <v>0</v>
      </c>
      <c r="L21" s="73">
        <f t="shared" si="0"/>
        <v>98.7</v>
      </c>
      <c r="M21" s="74">
        <f t="shared" si="0"/>
        <v>34.299999999999997</v>
      </c>
      <c r="N21" s="75">
        <f t="shared" si="0"/>
        <v>96.5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136413</v>
      </c>
      <c r="D22" s="134">
        <v>8248</v>
      </c>
      <c r="E22" s="134">
        <v>144661</v>
      </c>
      <c r="F22" s="134">
        <v>0</v>
      </c>
      <c r="G22" s="113"/>
      <c r="H22" s="134">
        <v>134171</v>
      </c>
      <c r="I22" s="134">
        <v>1899</v>
      </c>
      <c r="J22" s="134">
        <v>136070</v>
      </c>
      <c r="K22" s="134">
        <v>0</v>
      </c>
      <c r="L22" s="87">
        <f t="shared" si="0"/>
        <v>98.4</v>
      </c>
      <c r="M22" s="88">
        <f t="shared" si="0"/>
        <v>23</v>
      </c>
      <c r="N22" s="89">
        <f t="shared" si="0"/>
        <v>94.1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4609361</v>
      </c>
      <c r="D23" s="79">
        <f>SUM(D9:D22)</f>
        <v>338203</v>
      </c>
      <c r="E23" s="79">
        <f>SUM(E9:E22)</f>
        <v>4947564</v>
      </c>
      <c r="F23" s="79">
        <f>SUM(F9:F22)</f>
        <v>0</v>
      </c>
      <c r="G23" s="91"/>
      <c r="H23" s="79">
        <f>SUM(H9:H22)</f>
        <v>4490817</v>
      </c>
      <c r="I23" s="79">
        <f>SUM(I9:I22)</f>
        <v>74725</v>
      </c>
      <c r="J23" s="79">
        <f>SUM(J9:J22)</f>
        <v>4565542</v>
      </c>
      <c r="K23" s="79">
        <f>SUM(K9:K22)</f>
        <v>0</v>
      </c>
      <c r="L23" s="80">
        <f t="shared" si="0"/>
        <v>97.4</v>
      </c>
      <c r="M23" s="81">
        <f t="shared" si="0"/>
        <v>22.1</v>
      </c>
      <c r="N23" s="82">
        <f t="shared" si="0"/>
        <v>92.3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90174</v>
      </c>
      <c r="D24" s="115">
        <v>5631</v>
      </c>
      <c r="E24" s="115">
        <v>95805</v>
      </c>
      <c r="F24" s="115">
        <v>0</v>
      </c>
      <c r="G24" s="111"/>
      <c r="H24" s="115">
        <v>88421</v>
      </c>
      <c r="I24" s="115">
        <v>1634</v>
      </c>
      <c r="J24" s="115">
        <v>90055</v>
      </c>
      <c r="K24" s="115">
        <v>0</v>
      </c>
      <c r="L24" s="70">
        <f t="shared" si="0"/>
        <v>98.1</v>
      </c>
      <c r="M24" s="71">
        <f t="shared" si="0"/>
        <v>29</v>
      </c>
      <c r="N24" s="72">
        <f t="shared" si="0"/>
        <v>94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75895</v>
      </c>
      <c r="D25" s="116">
        <v>6745</v>
      </c>
      <c r="E25" s="116">
        <v>82640</v>
      </c>
      <c r="F25" s="116">
        <v>0</v>
      </c>
      <c r="G25" s="112"/>
      <c r="H25" s="116">
        <v>73573</v>
      </c>
      <c r="I25" s="116">
        <v>1586</v>
      </c>
      <c r="J25" s="116">
        <v>75159</v>
      </c>
      <c r="K25" s="116">
        <v>0</v>
      </c>
      <c r="L25" s="73">
        <f t="shared" si="0"/>
        <v>96.9</v>
      </c>
      <c r="M25" s="74">
        <f t="shared" si="0"/>
        <v>23.5</v>
      </c>
      <c r="N25" s="75">
        <f t="shared" si="0"/>
        <v>90.9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46974</v>
      </c>
      <c r="D26" s="116">
        <v>2396</v>
      </c>
      <c r="E26" s="116">
        <v>49370</v>
      </c>
      <c r="F26" s="116">
        <v>0</v>
      </c>
      <c r="G26" s="112"/>
      <c r="H26" s="116">
        <v>46047</v>
      </c>
      <c r="I26" s="116">
        <v>535</v>
      </c>
      <c r="J26" s="116">
        <v>46582</v>
      </c>
      <c r="K26" s="116">
        <v>0</v>
      </c>
      <c r="L26" s="73">
        <f t="shared" si="0"/>
        <v>98</v>
      </c>
      <c r="M26" s="74">
        <f t="shared" si="0"/>
        <v>22.3</v>
      </c>
      <c r="N26" s="75">
        <f t="shared" si="0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40466</v>
      </c>
      <c r="D27" s="116">
        <v>3066</v>
      </c>
      <c r="E27" s="116">
        <v>43532</v>
      </c>
      <c r="F27" s="116">
        <v>0</v>
      </c>
      <c r="G27" s="112"/>
      <c r="H27" s="116">
        <v>39763</v>
      </c>
      <c r="I27" s="116">
        <v>612</v>
      </c>
      <c r="J27" s="116">
        <v>40375</v>
      </c>
      <c r="K27" s="116">
        <v>0</v>
      </c>
      <c r="L27" s="73">
        <f t="shared" si="0"/>
        <v>98.3</v>
      </c>
      <c r="M27" s="74">
        <f t="shared" si="0"/>
        <v>20</v>
      </c>
      <c r="N27" s="75">
        <f t="shared" si="0"/>
        <v>92.7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54443</v>
      </c>
      <c r="D28" s="116">
        <v>4136</v>
      </c>
      <c r="E28" s="116">
        <v>58579</v>
      </c>
      <c r="F28" s="116">
        <v>0</v>
      </c>
      <c r="G28" s="112"/>
      <c r="H28" s="116">
        <v>53341</v>
      </c>
      <c r="I28" s="116">
        <v>864</v>
      </c>
      <c r="J28" s="116">
        <v>54205</v>
      </c>
      <c r="K28" s="116">
        <v>0</v>
      </c>
      <c r="L28" s="73">
        <f t="shared" si="0"/>
        <v>98</v>
      </c>
      <c r="M28" s="74">
        <f t="shared" si="0"/>
        <v>20.9</v>
      </c>
      <c r="N28" s="75">
        <f t="shared" si="0"/>
        <v>92.5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103138</v>
      </c>
      <c r="D29" s="116">
        <v>8540</v>
      </c>
      <c r="E29" s="116">
        <v>111678</v>
      </c>
      <c r="F29" s="116">
        <v>0</v>
      </c>
      <c r="G29" s="112"/>
      <c r="H29" s="116">
        <v>100159</v>
      </c>
      <c r="I29" s="116">
        <v>1540</v>
      </c>
      <c r="J29" s="116">
        <v>101699</v>
      </c>
      <c r="K29" s="116">
        <v>0</v>
      </c>
      <c r="L29" s="73">
        <f t="shared" si="0"/>
        <v>97.1</v>
      </c>
      <c r="M29" s="74">
        <f t="shared" si="0"/>
        <v>18</v>
      </c>
      <c r="N29" s="75">
        <f t="shared" si="0"/>
        <v>91.1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60062</v>
      </c>
      <c r="D30" s="116">
        <v>5371</v>
      </c>
      <c r="E30" s="116">
        <v>65433</v>
      </c>
      <c r="F30" s="116">
        <v>0</v>
      </c>
      <c r="G30" s="112"/>
      <c r="H30" s="116">
        <v>58405</v>
      </c>
      <c r="I30" s="116">
        <v>345</v>
      </c>
      <c r="J30" s="116">
        <v>58750</v>
      </c>
      <c r="K30" s="116">
        <v>0</v>
      </c>
      <c r="L30" s="73">
        <f t="shared" si="0"/>
        <v>97.2</v>
      </c>
      <c r="M30" s="74">
        <f t="shared" si="0"/>
        <v>6.4</v>
      </c>
      <c r="N30" s="75">
        <f t="shared" si="0"/>
        <v>89.8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41450</v>
      </c>
      <c r="D31" s="116">
        <v>2098</v>
      </c>
      <c r="E31" s="116">
        <v>43548</v>
      </c>
      <c r="F31" s="116">
        <v>0</v>
      </c>
      <c r="G31" s="112"/>
      <c r="H31" s="116">
        <v>40943</v>
      </c>
      <c r="I31" s="116">
        <v>528</v>
      </c>
      <c r="J31" s="116">
        <v>41471</v>
      </c>
      <c r="K31" s="116">
        <v>0</v>
      </c>
      <c r="L31" s="73">
        <f t="shared" si="0"/>
        <v>98.8</v>
      </c>
      <c r="M31" s="74">
        <f t="shared" si="0"/>
        <v>25.2</v>
      </c>
      <c r="N31" s="75">
        <f t="shared" si="0"/>
        <v>95.2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86623</v>
      </c>
      <c r="D32" s="116">
        <v>4749</v>
      </c>
      <c r="E32" s="116">
        <v>91372</v>
      </c>
      <c r="F32" s="116">
        <v>0</v>
      </c>
      <c r="G32" s="112"/>
      <c r="H32" s="116">
        <v>84936</v>
      </c>
      <c r="I32" s="116">
        <v>1403</v>
      </c>
      <c r="J32" s="116">
        <v>86339</v>
      </c>
      <c r="K32" s="116">
        <v>0</v>
      </c>
      <c r="L32" s="73">
        <f t="shared" ref="L32:N36" si="1">IF(C32&gt;0,ROUND(H32/C32*100,1),"-")</f>
        <v>98.1</v>
      </c>
      <c r="M32" s="74">
        <f t="shared" si="1"/>
        <v>29.5</v>
      </c>
      <c r="N32" s="75">
        <f t="shared" si="1"/>
        <v>94.5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93645</v>
      </c>
      <c r="D33" s="116">
        <v>8157</v>
      </c>
      <c r="E33" s="116">
        <v>101802</v>
      </c>
      <c r="F33" s="116">
        <v>0</v>
      </c>
      <c r="G33" s="112"/>
      <c r="H33" s="116">
        <v>91264</v>
      </c>
      <c r="I33" s="116">
        <v>2070</v>
      </c>
      <c r="J33" s="116">
        <v>93334</v>
      </c>
      <c r="K33" s="116">
        <v>0</v>
      </c>
      <c r="L33" s="73">
        <f t="shared" si="1"/>
        <v>97.5</v>
      </c>
      <c r="M33" s="74">
        <f t="shared" si="1"/>
        <v>25.4</v>
      </c>
      <c r="N33" s="75">
        <f t="shared" si="1"/>
        <v>91.7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60773</v>
      </c>
      <c r="D34" s="116">
        <v>4325</v>
      </c>
      <c r="E34" s="116">
        <v>65098</v>
      </c>
      <c r="F34" s="116">
        <v>0</v>
      </c>
      <c r="G34" s="112"/>
      <c r="H34" s="116">
        <v>59654</v>
      </c>
      <c r="I34" s="116">
        <v>1368</v>
      </c>
      <c r="J34" s="116">
        <v>61022</v>
      </c>
      <c r="K34" s="116">
        <v>0</v>
      </c>
      <c r="L34" s="73">
        <f t="shared" si="1"/>
        <v>98.2</v>
      </c>
      <c r="M34" s="74">
        <f t="shared" si="1"/>
        <v>31.6</v>
      </c>
      <c r="N34" s="75">
        <f t="shared" si="1"/>
        <v>93.7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753643</v>
      </c>
      <c r="D35" s="79">
        <f>SUM(D24:D34)</f>
        <v>55214</v>
      </c>
      <c r="E35" s="79">
        <f>SUM(E24:E34)</f>
        <v>808857</v>
      </c>
      <c r="F35" s="79">
        <f>SUM(F24:F34)</f>
        <v>0</v>
      </c>
      <c r="G35" s="92"/>
      <c r="H35" s="79">
        <f>SUM(H24:H34)</f>
        <v>736506</v>
      </c>
      <c r="I35" s="79">
        <f>SUM(I24:I34)</f>
        <v>12485</v>
      </c>
      <c r="J35" s="79">
        <f>SUM(J24:J34)</f>
        <v>748991</v>
      </c>
      <c r="K35" s="79">
        <f>SUM(K24:K34)</f>
        <v>0</v>
      </c>
      <c r="L35" s="80">
        <f t="shared" si="1"/>
        <v>97.7</v>
      </c>
      <c r="M35" s="81">
        <f t="shared" si="1"/>
        <v>22.6</v>
      </c>
      <c r="N35" s="82">
        <f t="shared" si="1"/>
        <v>92.6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5363004</v>
      </c>
      <c r="D36" s="83">
        <f t="shared" si="2"/>
        <v>393417</v>
      </c>
      <c r="E36" s="83">
        <f t="shared" si="2"/>
        <v>5756421</v>
      </c>
      <c r="F36" s="83">
        <f t="shared" si="2"/>
        <v>0</v>
      </c>
      <c r="G36" s="93"/>
      <c r="H36" s="83">
        <f t="shared" si="2"/>
        <v>5227323</v>
      </c>
      <c r="I36" s="83">
        <f t="shared" si="2"/>
        <v>87210</v>
      </c>
      <c r="J36" s="83">
        <f t="shared" si="2"/>
        <v>5314533</v>
      </c>
      <c r="K36" s="83">
        <f t="shared" si="2"/>
        <v>0</v>
      </c>
      <c r="L36" s="84">
        <f t="shared" si="1"/>
        <v>97.5</v>
      </c>
      <c r="M36" s="85">
        <f t="shared" si="1"/>
        <v>22.2</v>
      </c>
      <c r="N36" s="86">
        <f t="shared" si="1"/>
        <v>92.3</v>
      </c>
    </row>
    <row r="38" spans="1:14" x14ac:dyDescent="0.15">
      <c r="B38" s="1" t="s">
        <v>388</v>
      </c>
      <c r="C38" s="1">
        <v>5363004</v>
      </c>
      <c r="D38" s="1">
        <v>393417</v>
      </c>
      <c r="E38" s="1">
        <v>5756421</v>
      </c>
      <c r="F38" s="1">
        <v>0</v>
      </c>
      <c r="G38" s="1">
        <v>0</v>
      </c>
      <c r="H38" s="1">
        <v>5227323</v>
      </c>
      <c r="I38" s="1">
        <v>87210</v>
      </c>
      <c r="J38" s="1">
        <v>5314533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C38" sqref="C38:K38"/>
      <selection pane="topRight" activeCell="C38" sqref="C38:K38"/>
      <selection pane="bottomLeft" activeCell="C38" sqref="C38:K38"/>
      <selection pane="bottomRight" activeCell="C4" sqref="C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368</v>
      </c>
      <c r="D3" s="8" t="s">
        <v>409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209</v>
      </c>
      <c r="D8" s="41" t="s">
        <v>210</v>
      </c>
      <c r="E8" s="41" t="s">
        <v>211</v>
      </c>
      <c r="F8" s="41" t="s">
        <v>212</v>
      </c>
      <c r="G8" s="41" t="s">
        <v>213</v>
      </c>
      <c r="H8" s="41" t="s">
        <v>214</v>
      </c>
      <c r="I8" s="41" t="s">
        <v>215</v>
      </c>
      <c r="J8" s="41" t="s">
        <v>216</v>
      </c>
      <c r="K8" s="41" t="s">
        <v>217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5"/>
      <c r="D9" s="136"/>
      <c r="E9" s="117">
        <v>9779</v>
      </c>
      <c r="F9" s="137"/>
      <c r="G9" s="111"/>
      <c r="H9" s="135"/>
      <c r="I9" s="136"/>
      <c r="J9" s="117">
        <v>9779</v>
      </c>
      <c r="K9" s="136"/>
      <c r="L9" s="70" t="str">
        <f t="shared" ref="L9:N31" si="0">IF(C9&gt;0,ROUND(H9/C9*100,1),"-")</f>
        <v>-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38"/>
      <c r="D10" s="139"/>
      <c r="E10" s="114">
        <v>3335</v>
      </c>
      <c r="F10" s="140"/>
      <c r="G10" s="112"/>
      <c r="H10" s="138"/>
      <c r="I10" s="139"/>
      <c r="J10" s="114">
        <v>3335</v>
      </c>
      <c r="K10" s="139"/>
      <c r="L10" s="73" t="str">
        <f t="shared" si="0"/>
        <v>-</v>
      </c>
      <c r="M10" s="74" t="str">
        <f t="shared" si="0"/>
        <v>-</v>
      </c>
      <c r="N10" s="75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138"/>
      <c r="D11" s="139"/>
      <c r="E11" s="114">
        <v>6198</v>
      </c>
      <c r="F11" s="140"/>
      <c r="G11" s="112"/>
      <c r="H11" s="138"/>
      <c r="I11" s="139"/>
      <c r="J11" s="114">
        <v>6198</v>
      </c>
      <c r="K11" s="139"/>
      <c r="L11" s="73" t="str">
        <f t="shared" si="0"/>
        <v>-</v>
      </c>
      <c r="M11" s="74" t="str">
        <f t="shared" si="0"/>
        <v>-</v>
      </c>
      <c r="N11" s="75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138"/>
      <c r="D12" s="139"/>
      <c r="E12" s="114">
        <v>4138</v>
      </c>
      <c r="F12" s="140"/>
      <c r="G12" s="112"/>
      <c r="H12" s="138"/>
      <c r="I12" s="139"/>
      <c r="J12" s="114">
        <v>4138</v>
      </c>
      <c r="K12" s="139"/>
      <c r="L12" s="73" t="str">
        <f t="shared" si="0"/>
        <v>-</v>
      </c>
      <c r="M12" s="74" t="str">
        <f t="shared" si="0"/>
        <v>-</v>
      </c>
      <c r="N12" s="75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138"/>
      <c r="D13" s="139"/>
      <c r="E13" s="114">
        <v>4194</v>
      </c>
      <c r="F13" s="140"/>
      <c r="G13" s="112"/>
      <c r="H13" s="138"/>
      <c r="I13" s="139"/>
      <c r="J13" s="114">
        <v>4194</v>
      </c>
      <c r="K13" s="139"/>
      <c r="L13" s="73" t="str">
        <f t="shared" si="0"/>
        <v>-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38"/>
      <c r="D14" s="139"/>
      <c r="E14" s="114">
        <v>2218</v>
      </c>
      <c r="F14" s="140"/>
      <c r="G14" s="112"/>
      <c r="H14" s="138"/>
      <c r="I14" s="139"/>
      <c r="J14" s="114">
        <v>2218</v>
      </c>
      <c r="K14" s="139"/>
      <c r="L14" s="73" t="str">
        <f t="shared" si="0"/>
        <v>-</v>
      </c>
      <c r="M14" s="74" t="str">
        <f t="shared" si="0"/>
        <v>-</v>
      </c>
      <c r="N14" s="75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138"/>
      <c r="D15" s="139"/>
      <c r="E15" s="114">
        <v>3692</v>
      </c>
      <c r="F15" s="140"/>
      <c r="G15" s="112"/>
      <c r="H15" s="138"/>
      <c r="I15" s="139"/>
      <c r="J15" s="114">
        <v>3692</v>
      </c>
      <c r="K15" s="139"/>
      <c r="L15" s="73" t="str">
        <f t="shared" si="0"/>
        <v>-</v>
      </c>
      <c r="M15" s="74" t="str">
        <f t="shared" si="0"/>
        <v>-</v>
      </c>
      <c r="N15" s="75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138"/>
      <c r="D16" s="139"/>
      <c r="E16" s="114">
        <v>2365</v>
      </c>
      <c r="F16" s="140"/>
      <c r="G16" s="112"/>
      <c r="H16" s="138"/>
      <c r="I16" s="139"/>
      <c r="J16" s="114">
        <v>2365</v>
      </c>
      <c r="K16" s="139"/>
      <c r="L16" s="73" t="str">
        <f t="shared" si="0"/>
        <v>-</v>
      </c>
      <c r="M16" s="74" t="str">
        <f t="shared" si="0"/>
        <v>-</v>
      </c>
      <c r="N16" s="75">
        <f t="shared" si="0"/>
        <v>100</v>
      </c>
    </row>
    <row r="17" spans="1:14" s="21" customFormat="1" ht="24.95" customHeight="1" x14ac:dyDescent="0.2">
      <c r="A17" s="46">
        <v>9</v>
      </c>
      <c r="B17" s="47" t="s">
        <v>207</v>
      </c>
      <c r="C17" s="138"/>
      <c r="D17" s="139"/>
      <c r="E17" s="114">
        <v>2528</v>
      </c>
      <c r="F17" s="140"/>
      <c r="G17" s="112"/>
      <c r="H17" s="138"/>
      <c r="I17" s="139"/>
      <c r="J17" s="114">
        <v>2528</v>
      </c>
      <c r="K17" s="139"/>
      <c r="L17" s="73" t="str">
        <f>IF(C17&gt;0,ROUND(H17/C17*100,1),"-")</f>
        <v>-</v>
      </c>
      <c r="M17" s="74" t="str">
        <f>IF(D17&gt;0,ROUND(I17/D17*100,1),"-")</f>
        <v>-</v>
      </c>
      <c r="N17" s="75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204</v>
      </c>
      <c r="C18" s="138"/>
      <c r="D18" s="139"/>
      <c r="E18" s="114">
        <v>729</v>
      </c>
      <c r="F18" s="140"/>
      <c r="G18" s="112"/>
      <c r="H18" s="138"/>
      <c r="I18" s="139"/>
      <c r="J18" s="114">
        <v>729</v>
      </c>
      <c r="K18" s="139"/>
      <c r="L18" s="73" t="str">
        <f t="shared" si="0"/>
        <v>-</v>
      </c>
      <c r="M18" s="74" t="str">
        <f t="shared" si="0"/>
        <v>-</v>
      </c>
      <c r="N18" s="75">
        <f t="shared" si="0"/>
        <v>100</v>
      </c>
    </row>
    <row r="19" spans="1:14" s="21" customFormat="1" ht="24.95" customHeight="1" x14ac:dyDescent="0.2">
      <c r="A19" s="46">
        <v>11</v>
      </c>
      <c r="B19" s="47" t="s">
        <v>205</v>
      </c>
      <c r="C19" s="138"/>
      <c r="D19" s="139"/>
      <c r="E19" s="114">
        <v>3667</v>
      </c>
      <c r="F19" s="140"/>
      <c r="G19" s="112"/>
      <c r="H19" s="138"/>
      <c r="I19" s="139"/>
      <c r="J19" s="114">
        <v>3667</v>
      </c>
      <c r="K19" s="139"/>
      <c r="L19" s="73" t="str">
        <f t="shared" si="0"/>
        <v>-</v>
      </c>
      <c r="M19" s="74" t="str">
        <f t="shared" si="0"/>
        <v>-</v>
      </c>
      <c r="N19" s="75">
        <f t="shared" si="0"/>
        <v>100</v>
      </c>
    </row>
    <row r="20" spans="1:14" s="21" customFormat="1" ht="24.95" customHeight="1" x14ac:dyDescent="0.2">
      <c r="A20" s="48">
        <v>12</v>
      </c>
      <c r="B20" s="49" t="s">
        <v>206</v>
      </c>
      <c r="C20" s="138"/>
      <c r="D20" s="139"/>
      <c r="E20" s="114">
        <v>1657</v>
      </c>
      <c r="F20" s="140"/>
      <c r="G20" s="112"/>
      <c r="H20" s="138"/>
      <c r="I20" s="139"/>
      <c r="J20" s="114">
        <v>1657</v>
      </c>
      <c r="K20" s="139"/>
      <c r="L20" s="76" t="str">
        <f t="shared" si="0"/>
        <v>-</v>
      </c>
      <c r="M20" s="77" t="str">
        <f t="shared" si="0"/>
        <v>-</v>
      </c>
      <c r="N20" s="78">
        <f t="shared" si="0"/>
        <v>100</v>
      </c>
    </row>
    <row r="21" spans="1:14" s="21" customFormat="1" ht="24.95" customHeight="1" x14ac:dyDescent="0.2">
      <c r="A21" s="46">
        <v>13</v>
      </c>
      <c r="B21" s="47" t="s">
        <v>337</v>
      </c>
      <c r="C21" s="138"/>
      <c r="D21" s="139"/>
      <c r="E21" s="114">
        <v>872</v>
      </c>
      <c r="F21" s="140"/>
      <c r="G21" s="112"/>
      <c r="H21" s="138"/>
      <c r="I21" s="139"/>
      <c r="J21" s="114">
        <v>872</v>
      </c>
      <c r="K21" s="139"/>
      <c r="L21" s="73" t="str">
        <f t="shared" si="0"/>
        <v>-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41"/>
      <c r="D22" s="142"/>
      <c r="E22" s="134">
        <v>2310</v>
      </c>
      <c r="F22" s="143"/>
      <c r="G22" s="113"/>
      <c r="H22" s="141"/>
      <c r="I22" s="142"/>
      <c r="J22" s="134">
        <v>2310</v>
      </c>
      <c r="K22" s="142"/>
      <c r="L22" s="87" t="str">
        <f t="shared" si="0"/>
        <v>-</v>
      </c>
      <c r="M22" s="88" t="str">
        <f t="shared" si="0"/>
        <v>-</v>
      </c>
      <c r="N22" s="89">
        <f t="shared" si="0"/>
        <v>100</v>
      </c>
    </row>
    <row r="23" spans="1:14" s="21" customFormat="1" ht="24.95" customHeight="1" x14ac:dyDescent="0.2">
      <c r="A23" s="58"/>
      <c r="B23" s="59" t="s">
        <v>343</v>
      </c>
      <c r="C23" s="96"/>
      <c r="D23" s="96"/>
      <c r="E23" s="79">
        <f>SUM(E9:E22)</f>
        <v>47682</v>
      </c>
      <c r="F23" s="96"/>
      <c r="G23" s="91"/>
      <c r="H23" s="96"/>
      <c r="I23" s="96"/>
      <c r="J23" s="79">
        <f>SUM(J9:J22)</f>
        <v>47682</v>
      </c>
      <c r="K23" s="96"/>
      <c r="L23" s="80" t="str">
        <f t="shared" si="0"/>
        <v>-</v>
      </c>
      <c r="M23" s="81" t="str">
        <f t="shared" si="0"/>
        <v>-</v>
      </c>
      <c r="N23" s="82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144"/>
      <c r="D24" s="145"/>
      <c r="E24" s="115">
        <v>1230</v>
      </c>
      <c r="F24" s="146"/>
      <c r="G24" s="111"/>
      <c r="H24" s="144"/>
      <c r="I24" s="145"/>
      <c r="J24" s="115">
        <v>1230</v>
      </c>
      <c r="K24" s="145"/>
      <c r="L24" s="70" t="str">
        <f t="shared" si="0"/>
        <v>-</v>
      </c>
      <c r="M24" s="71" t="str">
        <f t="shared" si="0"/>
        <v>-</v>
      </c>
      <c r="N24" s="72">
        <f t="shared" si="0"/>
        <v>100</v>
      </c>
    </row>
    <row r="25" spans="1:14" s="21" customFormat="1" ht="24.95" customHeight="1" x14ac:dyDescent="0.2">
      <c r="A25" s="46">
        <v>16</v>
      </c>
      <c r="B25" s="47" t="s">
        <v>385</v>
      </c>
      <c r="C25" s="147"/>
      <c r="D25" s="148"/>
      <c r="E25" s="116">
        <v>706</v>
      </c>
      <c r="F25" s="149"/>
      <c r="G25" s="112"/>
      <c r="H25" s="147"/>
      <c r="I25" s="148"/>
      <c r="J25" s="116">
        <v>706</v>
      </c>
      <c r="K25" s="148"/>
      <c r="L25" s="73" t="str">
        <f t="shared" si="0"/>
        <v>-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47"/>
      <c r="D26" s="148"/>
      <c r="E26" s="116">
        <v>616</v>
      </c>
      <c r="F26" s="149"/>
      <c r="G26" s="112"/>
      <c r="H26" s="147"/>
      <c r="I26" s="148"/>
      <c r="J26" s="116">
        <v>616</v>
      </c>
      <c r="K26" s="148"/>
      <c r="L26" s="73" t="str">
        <f t="shared" si="0"/>
        <v>-</v>
      </c>
      <c r="M26" s="74" t="str">
        <f t="shared" si="0"/>
        <v>-</v>
      </c>
      <c r="N26" s="75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147"/>
      <c r="D27" s="148"/>
      <c r="E27" s="116">
        <v>528</v>
      </c>
      <c r="F27" s="149"/>
      <c r="G27" s="112"/>
      <c r="H27" s="147"/>
      <c r="I27" s="148"/>
      <c r="J27" s="116">
        <v>528</v>
      </c>
      <c r="K27" s="148"/>
      <c r="L27" s="73" t="str">
        <f t="shared" si="0"/>
        <v>-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47"/>
      <c r="D28" s="148"/>
      <c r="E28" s="116">
        <v>476</v>
      </c>
      <c r="F28" s="149"/>
      <c r="G28" s="112"/>
      <c r="H28" s="147"/>
      <c r="I28" s="148"/>
      <c r="J28" s="116">
        <v>476</v>
      </c>
      <c r="K28" s="148"/>
      <c r="L28" s="73" t="str">
        <f t="shared" si="0"/>
        <v>-</v>
      </c>
      <c r="M28" s="74" t="str">
        <f t="shared" si="0"/>
        <v>-</v>
      </c>
      <c r="N28" s="75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147"/>
      <c r="D29" s="148"/>
      <c r="E29" s="116">
        <v>903</v>
      </c>
      <c r="F29" s="149"/>
      <c r="G29" s="112"/>
      <c r="H29" s="147"/>
      <c r="I29" s="148"/>
      <c r="J29" s="116">
        <v>903</v>
      </c>
      <c r="K29" s="148"/>
      <c r="L29" s="73" t="str">
        <f t="shared" si="0"/>
        <v>-</v>
      </c>
      <c r="M29" s="74" t="str">
        <f t="shared" si="0"/>
        <v>-</v>
      </c>
      <c r="N29" s="75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147"/>
      <c r="D30" s="148"/>
      <c r="E30" s="116">
        <v>281</v>
      </c>
      <c r="F30" s="149"/>
      <c r="G30" s="112"/>
      <c r="H30" s="147"/>
      <c r="I30" s="148"/>
      <c r="J30" s="116">
        <v>281</v>
      </c>
      <c r="K30" s="148"/>
      <c r="L30" s="73" t="str">
        <f t="shared" si="0"/>
        <v>-</v>
      </c>
      <c r="M30" s="74" t="str">
        <f t="shared" si="0"/>
        <v>-</v>
      </c>
      <c r="N30" s="75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147"/>
      <c r="D31" s="148"/>
      <c r="E31" s="116">
        <v>461</v>
      </c>
      <c r="F31" s="149"/>
      <c r="G31" s="112"/>
      <c r="H31" s="147"/>
      <c r="I31" s="148"/>
      <c r="J31" s="116">
        <v>461</v>
      </c>
      <c r="K31" s="148"/>
      <c r="L31" s="73" t="str">
        <f t="shared" si="0"/>
        <v>-</v>
      </c>
      <c r="M31" s="74" t="str">
        <f t="shared" si="0"/>
        <v>-</v>
      </c>
      <c r="N31" s="75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147"/>
      <c r="D32" s="148"/>
      <c r="E32" s="116">
        <v>700</v>
      </c>
      <c r="F32" s="149"/>
      <c r="G32" s="112"/>
      <c r="H32" s="147"/>
      <c r="I32" s="148"/>
      <c r="J32" s="116">
        <v>700</v>
      </c>
      <c r="K32" s="148"/>
      <c r="L32" s="73" t="str">
        <f t="shared" ref="L32:N36" si="1">IF(C32&gt;0,ROUND(H32/C32*100,1),"-")</f>
        <v>-</v>
      </c>
      <c r="M32" s="74" t="str">
        <f t="shared" si="1"/>
        <v>-</v>
      </c>
      <c r="N32" s="75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47"/>
      <c r="D33" s="148"/>
      <c r="E33" s="116">
        <v>1021</v>
      </c>
      <c r="F33" s="149"/>
      <c r="G33" s="112"/>
      <c r="H33" s="147"/>
      <c r="I33" s="148"/>
      <c r="J33" s="116">
        <v>1021</v>
      </c>
      <c r="K33" s="148"/>
      <c r="L33" s="73" t="str">
        <f t="shared" si="1"/>
        <v>-</v>
      </c>
      <c r="M33" s="74" t="str">
        <f t="shared" si="1"/>
        <v>-</v>
      </c>
      <c r="N33" s="75">
        <f t="shared" si="1"/>
        <v>100</v>
      </c>
    </row>
    <row r="34" spans="1:14" s="21" customFormat="1" ht="24.95" customHeight="1" x14ac:dyDescent="0.2">
      <c r="A34" s="46">
        <v>25</v>
      </c>
      <c r="B34" s="51" t="s">
        <v>339</v>
      </c>
      <c r="C34" s="147"/>
      <c r="D34" s="148"/>
      <c r="E34" s="116">
        <v>679</v>
      </c>
      <c r="F34" s="149"/>
      <c r="G34" s="112"/>
      <c r="H34" s="147"/>
      <c r="I34" s="148"/>
      <c r="J34" s="116">
        <v>679</v>
      </c>
      <c r="K34" s="148"/>
      <c r="L34" s="73" t="str">
        <f t="shared" si="1"/>
        <v>-</v>
      </c>
      <c r="M34" s="74" t="str">
        <f t="shared" si="1"/>
        <v>-</v>
      </c>
      <c r="N34" s="75">
        <f t="shared" si="1"/>
        <v>100</v>
      </c>
    </row>
    <row r="35" spans="1:14" s="21" customFormat="1" ht="24.95" customHeight="1" x14ac:dyDescent="0.2">
      <c r="A35" s="58"/>
      <c r="B35" s="59" t="s">
        <v>342</v>
      </c>
      <c r="C35" s="96"/>
      <c r="D35" s="96"/>
      <c r="E35" s="79">
        <f>SUM(E24:E34)</f>
        <v>7601</v>
      </c>
      <c r="F35" s="96"/>
      <c r="G35" s="92"/>
      <c r="H35" s="96"/>
      <c r="I35" s="96"/>
      <c r="J35" s="79">
        <f>SUM(J24:J34)</f>
        <v>7601</v>
      </c>
      <c r="K35" s="96"/>
      <c r="L35" s="80" t="str">
        <f t="shared" si="1"/>
        <v>-</v>
      </c>
      <c r="M35" s="81" t="str">
        <f t="shared" si="1"/>
        <v>-</v>
      </c>
      <c r="N35" s="82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97"/>
      <c r="D36" s="97"/>
      <c r="E36" s="83">
        <f t="shared" ref="E36:J36" si="2">SUM(E35,E23)</f>
        <v>55283</v>
      </c>
      <c r="F36" s="97"/>
      <c r="G36" s="93"/>
      <c r="H36" s="97"/>
      <c r="I36" s="97"/>
      <c r="J36" s="83">
        <f t="shared" si="2"/>
        <v>55283</v>
      </c>
      <c r="K36" s="97"/>
      <c r="L36" s="84" t="str">
        <f t="shared" si="1"/>
        <v>-</v>
      </c>
      <c r="M36" s="85" t="str">
        <f t="shared" si="1"/>
        <v>-</v>
      </c>
      <c r="N36" s="86">
        <f t="shared" si="1"/>
        <v>100</v>
      </c>
    </row>
    <row r="38" spans="1:14" x14ac:dyDescent="0.15">
      <c r="B38" s="1" t="s">
        <v>388</v>
      </c>
      <c r="C38" s="1">
        <v>0</v>
      </c>
      <c r="D38" s="1">
        <v>0</v>
      </c>
      <c r="E38" s="1">
        <v>55283</v>
      </c>
      <c r="F38" s="1">
        <v>0</v>
      </c>
      <c r="G38" s="1">
        <v>0</v>
      </c>
      <c r="H38" s="1">
        <v>0</v>
      </c>
      <c r="I38" s="1">
        <v>0</v>
      </c>
      <c r="J38" s="1">
        <v>55283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1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369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218</v>
      </c>
      <c r="D8" s="41" t="s">
        <v>219</v>
      </c>
      <c r="E8" s="41" t="s">
        <v>220</v>
      </c>
      <c r="F8" s="41" t="s">
        <v>221</v>
      </c>
      <c r="G8" s="41" t="s">
        <v>222</v>
      </c>
      <c r="H8" s="41" t="s">
        <v>223</v>
      </c>
      <c r="I8" s="41" t="s">
        <v>224</v>
      </c>
      <c r="J8" s="41" t="s">
        <v>225</v>
      </c>
      <c r="K8" s="41" t="s">
        <v>226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3581385</v>
      </c>
      <c r="D9" s="117">
        <v>0</v>
      </c>
      <c r="E9" s="117">
        <v>3581385</v>
      </c>
      <c r="F9" s="111"/>
      <c r="G9" s="111"/>
      <c r="H9" s="117">
        <v>3581385</v>
      </c>
      <c r="I9" s="117">
        <v>0</v>
      </c>
      <c r="J9" s="117">
        <v>3581385</v>
      </c>
      <c r="K9" s="111"/>
      <c r="L9" s="70">
        <f t="shared" ref="L9:N31" si="0">IF(C9&gt;0,ROUND(H9/C9*100,1),"-")</f>
        <v>100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938956</v>
      </c>
      <c r="D10" s="114">
        <v>0</v>
      </c>
      <c r="E10" s="114">
        <v>938956</v>
      </c>
      <c r="F10" s="112"/>
      <c r="G10" s="112"/>
      <c r="H10" s="114">
        <v>938956</v>
      </c>
      <c r="I10" s="114">
        <v>0</v>
      </c>
      <c r="J10" s="114">
        <v>938956</v>
      </c>
      <c r="K10" s="112"/>
      <c r="L10" s="73">
        <f t="shared" si="0"/>
        <v>100</v>
      </c>
      <c r="M10" s="74" t="str">
        <f t="shared" si="0"/>
        <v>-</v>
      </c>
      <c r="N10" s="75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1088883</v>
      </c>
      <c r="D11" s="114">
        <v>0</v>
      </c>
      <c r="E11" s="114">
        <v>1088883</v>
      </c>
      <c r="F11" s="112"/>
      <c r="G11" s="112"/>
      <c r="H11" s="114">
        <v>1088883</v>
      </c>
      <c r="I11" s="114">
        <v>0</v>
      </c>
      <c r="J11" s="114">
        <v>1088883</v>
      </c>
      <c r="K11" s="112"/>
      <c r="L11" s="73">
        <f t="shared" si="0"/>
        <v>100</v>
      </c>
      <c r="M11" s="74" t="str">
        <f t="shared" si="0"/>
        <v>-</v>
      </c>
      <c r="N11" s="75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861160</v>
      </c>
      <c r="D12" s="114">
        <v>0</v>
      </c>
      <c r="E12" s="114">
        <v>861160</v>
      </c>
      <c r="F12" s="112"/>
      <c r="G12" s="112"/>
      <c r="H12" s="114">
        <v>861160</v>
      </c>
      <c r="I12" s="114">
        <v>0</v>
      </c>
      <c r="J12" s="114">
        <v>861160</v>
      </c>
      <c r="K12" s="112"/>
      <c r="L12" s="73">
        <f t="shared" si="0"/>
        <v>100</v>
      </c>
      <c r="M12" s="74" t="str">
        <f t="shared" si="0"/>
        <v>-</v>
      </c>
      <c r="N12" s="75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655382</v>
      </c>
      <c r="D13" s="114">
        <v>0</v>
      </c>
      <c r="E13" s="114">
        <v>655382</v>
      </c>
      <c r="F13" s="112"/>
      <c r="G13" s="112"/>
      <c r="H13" s="114">
        <v>655382</v>
      </c>
      <c r="I13" s="114">
        <v>0</v>
      </c>
      <c r="J13" s="114">
        <v>655382</v>
      </c>
      <c r="K13" s="112"/>
      <c r="L13" s="73">
        <f t="shared" si="0"/>
        <v>100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591322</v>
      </c>
      <c r="D14" s="114">
        <v>0</v>
      </c>
      <c r="E14" s="114">
        <v>591322</v>
      </c>
      <c r="F14" s="112"/>
      <c r="G14" s="112"/>
      <c r="H14" s="114">
        <v>591322</v>
      </c>
      <c r="I14" s="114">
        <v>0</v>
      </c>
      <c r="J14" s="114">
        <v>591322</v>
      </c>
      <c r="K14" s="112"/>
      <c r="L14" s="73">
        <f t="shared" si="0"/>
        <v>100</v>
      </c>
      <c r="M14" s="74" t="str">
        <f t="shared" si="0"/>
        <v>-</v>
      </c>
      <c r="N14" s="75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1267694</v>
      </c>
      <c r="D15" s="114">
        <v>0</v>
      </c>
      <c r="E15" s="114">
        <v>1267694</v>
      </c>
      <c r="F15" s="112"/>
      <c r="G15" s="112"/>
      <c r="H15" s="114">
        <v>1267694</v>
      </c>
      <c r="I15" s="114">
        <v>0</v>
      </c>
      <c r="J15" s="114">
        <v>1267694</v>
      </c>
      <c r="K15" s="112"/>
      <c r="L15" s="73">
        <f t="shared" si="0"/>
        <v>100</v>
      </c>
      <c r="M15" s="74" t="str">
        <f t="shared" si="0"/>
        <v>-</v>
      </c>
      <c r="N15" s="75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629119</v>
      </c>
      <c r="D16" s="114">
        <v>0</v>
      </c>
      <c r="E16" s="114">
        <v>629119</v>
      </c>
      <c r="F16" s="112"/>
      <c r="G16" s="112"/>
      <c r="H16" s="114">
        <v>629119</v>
      </c>
      <c r="I16" s="114">
        <v>0</v>
      </c>
      <c r="J16" s="114">
        <v>629119</v>
      </c>
      <c r="K16" s="112"/>
      <c r="L16" s="73">
        <f t="shared" si="0"/>
        <v>100</v>
      </c>
      <c r="M16" s="74" t="str">
        <f t="shared" si="0"/>
        <v>-</v>
      </c>
      <c r="N16" s="75">
        <f t="shared" si="0"/>
        <v>100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492987</v>
      </c>
      <c r="D17" s="114">
        <v>0</v>
      </c>
      <c r="E17" s="114">
        <v>492987</v>
      </c>
      <c r="F17" s="112"/>
      <c r="G17" s="112"/>
      <c r="H17" s="114">
        <v>492987</v>
      </c>
      <c r="I17" s="114">
        <v>0</v>
      </c>
      <c r="J17" s="114">
        <v>492987</v>
      </c>
      <c r="K17" s="112"/>
      <c r="L17" s="73">
        <f>IF(C17&gt;0,ROUND(H17/C17*100,1),"-")</f>
        <v>100</v>
      </c>
      <c r="M17" s="74" t="str">
        <f>IF(D17&gt;0,ROUND(I17/D17*100,1),"-")</f>
        <v>-</v>
      </c>
      <c r="N17" s="75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224690</v>
      </c>
      <c r="D18" s="114">
        <v>0</v>
      </c>
      <c r="E18" s="114">
        <v>224690</v>
      </c>
      <c r="F18" s="112"/>
      <c r="G18" s="112"/>
      <c r="H18" s="114">
        <v>224690</v>
      </c>
      <c r="I18" s="114">
        <v>0</v>
      </c>
      <c r="J18" s="114">
        <v>224690</v>
      </c>
      <c r="K18" s="112"/>
      <c r="L18" s="73">
        <f t="shared" si="0"/>
        <v>100</v>
      </c>
      <c r="M18" s="74" t="str">
        <f t="shared" si="0"/>
        <v>-</v>
      </c>
      <c r="N18" s="75">
        <f t="shared" si="0"/>
        <v>100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1014728</v>
      </c>
      <c r="D19" s="114">
        <v>0</v>
      </c>
      <c r="E19" s="114">
        <v>1014728</v>
      </c>
      <c r="F19" s="112"/>
      <c r="G19" s="112"/>
      <c r="H19" s="114">
        <v>1014728</v>
      </c>
      <c r="I19" s="114">
        <v>0</v>
      </c>
      <c r="J19" s="114">
        <v>1014728</v>
      </c>
      <c r="K19" s="112"/>
      <c r="L19" s="73">
        <f t="shared" si="0"/>
        <v>100</v>
      </c>
      <c r="M19" s="74" t="str">
        <f t="shared" si="0"/>
        <v>-</v>
      </c>
      <c r="N19" s="75">
        <f t="shared" si="0"/>
        <v>100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313135</v>
      </c>
      <c r="D20" s="114">
        <v>0</v>
      </c>
      <c r="E20" s="114">
        <v>313135</v>
      </c>
      <c r="F20" s="112"/>
      <c r="G20" s="112"/>
      <c r="H20" s="114">
        <v>313135</v>
      </c>
      <c r="I20" s="114">
        <v>0</v>
      </c>
      <c r="J20" s="114">
        <v>313135</v>
      </c>
      <c r="K20" s="112"/>
      <c r="L20" s="76">
        <f t="shared" si="0"/>
        <v>100</v>
      </c>
      <c r="M20" s="77" t="str">
        <f t="shared" si="0"/>
        <v>-</v>
      </c>
      <c r="N20" s="78">
        <f t="shared" si="0"/>
        <v>100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164587</v>
      </c>
      <c r="D21" s="114">
        <v>0</v>
      </c>
      <c r="E21" s="114">
        <v>164587</v>
      </c>
      <c r="F21" s="112"/>
      <c r="G21" s="112"/>
      <c r="H21" s="114">
        <v>164587</v>
      </c>
      <c r="I21" s="114">
        <v>0</v>
      </c>
      <c r="J21" s="114">
        <v>164587</v>
      </c>
      <c r="K21" s="112"/>
      <c r="L21" s="73">
        <f t="shared" si="0"/>
        <v>100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363769</v>
      </c>
      <c r="D22" s="134">
        <v>0</v>
      </c>
      <c r="E22" s="134">
        <v>363769</v>
      </c>
      <c r="F22" s="113"/>
      <c r="G22" s="113"/>
      <c r="H22" s="134">
        <v>363767</v>
      </c>
      <c r="I22" s="134">
        <v>0</v>
      </c>
      <c r="J22" s="134">
        <v>363767</v>
      </c>
      <c r="K22" s="113"/>
      <c r="L22" s="87">
        <f t="shared" si="0"/>
        <v>100</v>
      </c>
      <c r="M22" s="88" t="str">
        <f t="shared" si="0"/>
        <v>-</v>
      </c>
      <c r="N22" s="89">
        <f t="shared" si="0"/>
        <v>100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12187797</v>
      </c>
      <c r="D23" s="79">
        <f>SUM(D9:D22)</f>
        <v>0</v>
      </c>
      <c r="E23" s="79">
        <f>SUM(E9:E22)</f>
        <v>12187797</v>
      </c>
      <c r="F23" s="91"/>
      <c r="G23" s="91"/>
      <c r="H23" s="79">
        <f>SUM(H9:H22)</f>
        <v>12187795</v>
      </c>
      <c r="I23" s="79">
        <f>SUM(I9:I22)</f>
        <v>0</v>
      </c>
      <c r="J23" s="79">
        <f>SUM(J9:J22)</f>
        <v>12187795</v>
      </c>
      <c r="K23" s="91"/>
      <c r="L23" s="80">
        <f t="shared" si="0"/>
        <v>100</v>
      </c>
      <c r="M23" s="81" t="str">
        <f t="shared" si="0"/>
        <v>-</v>
      </c>
      <c r="N23" s="82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276746</v>
      </c>
      <c r="D24" s="115">
        <v>0</v>
      </c>
      <c r="E24" s="115">
        <v>276746</v>
      </c>
      <c r="F24" s="111"/>
      <c r="G24" s="111"/>
      <c r="H24" s="115">
        <v>276746</v>
      </c>
      <c r="I24" s="115">
        <v>0</v>
      </c>
      <c r="J24" s="115">
        <v>276746</v>
      </c>
      <c r="K24" s="111"/>
      <c r="L24" s="70">
        <f t="shared" si="0"/>
        <v>100</v>
      </c>
      <c r="M24" s="71" t="str">
        <f t="shared" si="0"/>
        <v>-</v>
      </c>
      <c r="N24" s="72">
        <f t="shared" si="0"/>
        <v>100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125890</v>
      </c>
      <c r="D25" s="116">
        <v>0</v>
      </c>
      <c r="E25" s="116">
        <v>125890</v>
      </c>
      <c r="F25" s="112"/>
      <c r="G25" s="112"/>
      <c r="H25" s="116">
        <v>125890</v>
      </c>
      <c r="I25" s="116">
        <v>0</v>
      </c>
      <c r="J25" s="116">
        <v>125890</v>
      </c>
      <c r="K25" s="112"/>
      <c r="L25" s="73">
        <f t="shared" si="0"/>
        <v>100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47913</v>
      </c>
      <c r="D26" s="116">
        <v>0</v>
      </c>
      <c r="E26" s="116">
        <v>47913</v>
      </c>
      <c r="F26" s="112"/>
      <c r="G26" s="112"/>
      <c r="H26" s="116">
        <v>47913</v>
      </c>
      <c r="I26" s="116">
        <v>0</v>
      </c>
      <c r="J26" s="116">
        <v>47913</v>
      </c>
      <c r="K26" s="112"/>
      <c r="L26" s="73">
        <f t="shared" si="0"/>
        <v>100</v>
      </c>
      <c r="M26" s="74" t="str">
        <f t="shared" si="0"/>
        <v>-</v>
      </c>
      <c r="N26" s="75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66836</v>
      </c>
      <c r="D27" s="116">
        <v>0</v>
      </c>
      <c r="E27" s="116">
        <v>66836</v>
      </c>
      <c r="F27" s="112"/>
      <c r="G27" s="112"/>
      <c r="H27" s="116">
        <v>66836</v>
      </c>
      <c r="I27" s="116">
        <v>0</v>
      </c>
      <c r="J27" s="116">
        <v>66836</v>
      </c>
      <c r="K27" s="112"/>
      <c r="L27" s="73">
        <f t="shared" si="0"/>
        <v>100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117821</v>
      </c>
      <c r="D28" s="116">
        <v>0</v>
      </c>
      <c r="E28" s="116">
        <v>117821</v>
      </c>
      <c r="F28" s="112"/>
      <c r="G28" s="112"/>
      <c r="H28" s="116">
        <v>117821</v>
      </c>
      <c r="I28" s="116">
        <v>0</v>
      </c>
      <c r="J28" s="116">
        <v>117821</v>
      </c>
      <c r="K28" s="112"/>
      <c r="L28" s="73">
        <f t="shared" si="0"/>
        <v>100</v>
      </c>
      <c r="M28" s="74" t="str">
        <f t="shared" si="0"/>
        <v>-</v>
      </c>
      <c r="N28" s="75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249595</v>
      </c>
      <c r="D29" s="116">
        <v>0</v>
      </c>
      <c r="E29" s="116">
        <v>249595</v>
      </c>
      <c r="F29" s="112"/>
      <c r="G29" s="112"/>
      <c r="H29" s="116">
        <v>249595</v>
      </c>
      <c r="I29" s="116">
        <v>0</v>
      </c>
      <c r="J29" s="116">
        <v>249595</v>
      </c>
      <c r="K29" s="112"/>
      <c r="L29" s="73">
        <f t="shared" si="0"/>
        <v>100</v>
      </c>
      <c r="M29" s="74" t="str">
        <f t="shared" si="0"/>
        <v>-</v>
      </c>
      <c r="N29" s="75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158831</v>
      </c>
      <c r="D30" s="116">
        <v>0</v>
      </c>
      <c r="E30" s="116">
        <v>158831</v>
      </c>
      <c r="F30" s="112"/>
      <c r="G30" s="112"/>
      <c r="H30" s="116">
        <v>158831</v>
      </c>
      <c r="I30" s="116">
        <v>0</v>
      </c>
      <c r="J30" s="116">
        <v>158831</v>
      </c>
      <c r="K30" s="112"/>
      <c r="L30" s="73">
        <f t="shared" si="0"/>
        <v>100</v>
      </c>
      <c r="M30" s="74" t="str">
        <f t="shared" si="0"/>
        <v>-</v>
      </c>
      <c r="N30" s="75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68098</v>
      </c>
      <c r="D31" s="116">
        <v>0</v>
      </c>
      <c r="E31" s="116">
        <v>68098</v>
      </c>
      <c r="F31" s="112"/>
      <c r="G31" s="112"/>
      <c r="H31" s="116">
        <v>68098</v>
      </c>
      <c r="I31" s="116">
        <v>0</v>
      </c>
      <c r="J31" s="116">
        <v>68098</v>
      </c>
      <c r="K31" s="112"/>
      <c r="L31" s="73">
        <f t="shared" si="0"/>
        <v>100</v>
      </c>
      <c r="M31" s="74" t="str">
        <f t="shared" si="0"/>
        <v>-</v>
      </c>
      <c r="N31" s="75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186718</v>
      </c>
      <c r="D32" s="116">
        <v>0</v>
      </c>
      <c r="E32" s="116">
        <v>186718</v>
      </c>
      <c r="F32" s="112"/>
      <c r="G32" s="112"/>
      <c r="H32" s="116">
        <v>186718</v>
      </c>
      <c r="I32" s="116">
        <v>0</v>
      </c>
      <c r="J32" s="116">
        <v>186718</v>
      </c>
      <c r="K32" s="112"/>
      <c r="L32" s="73">
        <f t="shared" ref="L32:N36" si="1">IF(C32&gt;0,ROUND(H32/C32*100,1),"-")</f>
        <v>100</v>
      </c>
      <c r="M32" s="74" t="str">
        <f t="shared" si="1"/>
        <v>-</v>
      </c>
      <c r="N32" s="75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166039</v>
      </c>
      <c r="D33" s="116">
        <v>0</v>
      </c>
      <c r="E33" s="116">
        <v>166039</v>
      </c>
      <c r="F33" s="112"/>
      <c r="G33" s="112"/>
      <c r="H33" s="116">
        <v>166039</v>
      </c>
      <c r="I33" s="116">
        <v>0</v>
      </c>
      <c r="J33" s="116">
        <v>166039</v>
      </c>
      <c r="K33" s="112"/>
      <c r="L33" s="73">
        <f t="shared" si="1"/>
        <v>100</v>
      </c>
      <c r="M33" s="74" t="str">
        <f t="shared" si="1"/>
        <v>-</v>
      </c>
      <c r="N33" s="75">
        <f t="shared" si="1"/>
        <v>100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109567</v>
      </c>
      <c r="D34" s="116">
        <v>0</v>
      </c>
      <c r="E34" s="116">
        <v>109567</v>
      </c>
      <c r="F34" s="112"/>
      <c r="G34" s="112"/>
      <c r="H34" s="116">
        <v>109567</v>
      </c>
      <c r="I34" s="116">
        <v>0</v>
      </c>
      <c r="J34" s="116">
        <v>109567</v>
      </c>
      <c r="K34" s="112"/>
      <c r="L34" s="73">
        <f t="shared" si="1"/>
        <v>100</v>
      </c>
      <c r="M34" s="74" t="str">
        <f t="shared" si="1"/>
        <v>-</v>
      </c>
      <c r="N34" s="75">
        <f t="shared" si="1"/>
        <v>100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1574054</v>
      </c>
      <c r="D35" s="79">
        <f>SUM(D24:D34)</f>
        <v>0</v>
      </c>
      <c r="E35" s="79">
        <f>SUM(E24:E34)</f>
        <v>1574054</v>
      </c>
      <c r="F35" s="92"/>
      <c r="G35" s="92"/>
      <c r="H35" s="79">
        <f>SUM(H24:H34)</f>
        <v>1574054</v>
      </c>
      <c r="I35" s="79">
        <f>SUM(I24:I34)</f>
        <v>0</v>
      </c>
      <c r="J35" s="79">
        <f>SUM(J24:J34)</f>
        <v>1574054</v>
      </c>
      <c r="K35" s="92"/>
      <c r="L35" s="80">
        <f t="shared" si="1"/>
        <v>100</v>
      </c>
      <c r="M35" s="81" t="str">
        <f t="shared" si="1"/>
        <v>-</v>
      </c>
      <c r="N35" s="82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13761851</v>
      </c>
      <c r="D36" s="83">
        <f t="shared" si="2"/>
        <v>0</v>
      </c>
      <c r="E36" s="83">
        <f t="shared" si="2"/>
        <v>13761851</v>
      </c>
      <c r="F36" s="93"/>
      <c r="G36" s="93"/>
      <c r="H36" s="83">
        <f t="shared" si="2"/>
        <v>13761849</v>
      </c>
      <c r="I36" s="83">
        <f t="shared" si="2"/>
        <v>0</v>
      </c>
      <c r="J36" s="83">
        <f t="shared" si="2"/>
        <v>13761849</v>
      </c>
      <c r="K36" s="93"/>
      <c r="L36" s="84">
        <f t="shared" si="1"/>
        <v>100</v>
      </c>
      <c r="M36" s="85" t="str">
        <f t="shared" si="1"/>
        <v>-</v>
      </c>
      <c r="N36" s="86">
        <f t="shared" si="1"/>
        <v>100</v>
      </c>
    </row>
    <row r="38" spans="1:14" x14ac:dyDescent="0.15">
      <c r="B38" s="1" t="s">
        <v>388</v>
      </c>
      <c r="C38" s="1">
        <v>13761851</v>
      </c>
      <c r="D38" s="1">
        <v>0</v>
      </c>
      <c r="E38" s="1">
        <v>13761851</v>
      </c>
      <c r="F38" s="1">
        <v>0</v>
      </c>
      <c r="G38" s="1">
        <v>0</v>
      </c>
      <c r="H38" s="1">
        <v>13761849</v>
      </c>
      <c r="I38" s="1">
        <v>0</v>
      </c>
      <c r="J38" s="1">
        <v>13761849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IM39"/>
  <sheetViews>
    <sheetView view="pageBreakPreview" zoomScale="70" zoomScaleNormal="100" zoomScaleSheetLayoutView="70" workbookViewId="0">
      <pane xSplit="2" ySplit="8" topLeftCell="C30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184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03">
        <v>84197406</v>
      </c>
      <c r="D9" s="103">
        <v>1792479</v>
      </c>
      <c r="E9" s="103">
        <v>85999664</v>
      </c>
      <c r="F9" s="103">
        <v>3005935</v>
      </c>
      <c r="G9" s="103">
        <v>0</v>
      </c>
      <c r="H9" s="103">
        <v>83473775</v>
      </c>
      <c r="I9" s="103">
        <v>645425</v>
      </c>
      <c r="J9" s="103">
        <v>84128979</v>
      </c>
      <c r="K9" s="103">
        <v>1805158</v>
      </c>
      <c r="L9" s="70">
        <f t="shared" ref="L9:N31" si="0">IF(C9&gt;0,ROUND(H9/C9*100,1),"-")</f>
        <v>99.1</v>
      </c>
      <c r="M9" s="71">
        <f t="shared" si="0"/>
        <v>36</v>
      </c>
      <c r="N9" s="72">
        <f t="shared" si="0"/>
        <v>97.8</v>
      </c>
    </row>
    <row r="10" spans="1:247" s="21" customFormat="1" ht="24.95" customHeight="1" x14ac:dyDescent="0.2">
      <c r="A10" s="46">
        <v>2</v>
      </c>
      <c r="B10" s="47" t="s">
        <v>34</v>
      </c>
      <c r="C10" s="105">
        <v>18709916</v>
      </c>
      <c r="D10" s="105">
        <v>843311</v>
      </c>
      <c r="E10" s="105">
        <v>19556562</v>
      </c>
      <c r="F10" s="105">
        <v>245035</v>
      </c>
      <c r="G10" s="105">
        <v>0</v>
      </c>
      <c r="H10" s="105">
        <v>18420043</v>
      </c>
      <c r="I10" s="105">
        <v>212407</v>
      </c>
      <c r="J10" s="105">
        <v>18635785</v>
      </c>
      <c r="K10" s="105">
        <v>243565</v>
      </c>
      <c r="L10" s="73">
        <f t="shared" si="0"/>
        <v>98.5</v>
      </c>
      <c r="M10" s="74">
        <f t="shared" si="0"/>
        <v>25.2</v>
      </c>
      <c r="N10" s="75">
        <f t="shared" si="0"/>
        <v>95.3</v>
      </c>
    </row>
    <row r="11" spans="1:247" s="21" customFormat="1" ht="24.95" customHeight="1" x14ac:dyDescent="0.2">
      <c r="A11" s="46">
        <v>3</v>
      </c>
      <c r="B11" s="47" t="s">
        <v>35</v>
      </c>
      <c r="C11" s="105">
        <v>21803143</v>
      </c>
      <c r="D11" s="105">
        <v>1253554</v>
      </c>
      <c r="E11" s="105">
        <v>23062895</v>
      </c>
      <c r="F11" s="105">
        <v>377010</v>
      </c>
      <c r="G11" s="105">
        <v>0</v>
      </c>
      <c r="H11" s="105">
        <v>21496158</v>
      </c>
      <c r="I11" s="105">
        <v>260314</v>
      </c>
      <c r="J11" s="105">
        <v>21762670</v>
      </c>
      <c r="K11" s="105">
        <v>375801</v>
      </c>
      <c r="L11" s="73">
        <f t="shared" si="0"/>
        <v>98.6</v>
      </c>
      <c r="M11" s="74">
        <f t="shared" si="0"/>
        <v>20.8</v>
      </c>
      <c r="N11" s="75">
        <f t="shared" si="0"/>
        <v>94.4</v>
      </c>
    </row>
    <row r="12" spans="1:247" s="21" customFormat="1" ht="24.95" customHeight="1" x14ac:dyDescent="0.2">
      <c r="A12" s="46">
        <v>4</v>
      </c>
      <c r="B12" s="47" t="s">
        <v>36</v>
      </c>
      <c r="C12" s="105">
        <v>17036574</v>
      </c>
      <c r="D12" s="105">
        <v>393221</v>
      </c>
      <c r="E12" s="105">
        <v>17433933</v>
      </c>
      <c r="F12" s="105">
        <v>300180</v>
      </c>
      <c r="G12" s="105">
        <v>0</v>
      </c>
      <c r="H12" s="105">
        <v>16888342</v>
      </c>
      <c r="I12" s="105">
        <v>113689</v>
      </c>
      <c r="J12" s="105">
        <v>17006169</v>
      </c>
      <c r="K12" s="105">
        <v>299329</v>
      </c>
      <c r="L12" s="73">
        <f t="shared" si="0"/>
        <v>99.1</v>
      </c>
      <c r="M12" s="74">
        <f t="shared" si="0"/>
        <v>28.9</v>
      </c>
      <c r="N12" s="75">
        <f t="shared" si="0"/>
        <v>97.5</v>
      </c>
    </row>
    <row r="13" spans="1:247" s="21" customFormat="1" ht="24.95" customHeight="1" x14ac:dyDescent="0.2">
      <c r="A13" s="46">
        <v>5</v>
      </c>
      <c r="B13" s="47" t="s">
        <v>37</v>
      </c>
      <c r="C13" s="105">
        <v>13766257</v>
      </c>
      <c r="D13" s="105">
        <v>708499</v>
      </c>
      <c r="E13" s="105">
        <v>14478950</v>
      </c>
      <c r="F13" s="105">
        <v>241674</v>
      </c>
      <c r="G13" s="105">
        <v>0</v>
      </c>
      <c r="H13" s="105">
        <v>13582213</v>
      </c>
      <c r="I13" s="105">
        <v>164827</v>
      </c>
      <c r="J13" s="105">
        <v>13751234</v>
      </c>
      <c r="K13" s="105">
        <v>240224</v>
      </c>
      <c r="L13" s="73">
        <f t="shared" si="0"/>
        <v>98.7</v>
      </c>
      <c r="M13" s="74">
        <f t="shared" si="0"/>
        <v>23.3</v>
      </c>
      <c r="N13" s="75">
        <f t="shared" si="0"/>
        <v>95</v>
      </c>
    </row>
    <row r="14" spans="1:247" s="21" customFormat="1" ht="24.95" customHeight="1" x14ac:dyDescent="0.2">
      <c r="A14" s="46">
        <v>6</v>
      </c>
      <c r="B14" s="47" t="s">
        <v>38</v>
      </c>
      <c r="C14" s="105">
        <v>12564405</v>
      </c>
      <c r="D14" s="105">
        <v>785448</v>
      </c>
      <c r="E14" s="105">
        <v>13352071</v>
      </c>
      <c r="F14" s="105">
        <v>148243</v>
      </c>
      <c r="G14" s="105">
        <v>0</v>
      </c>
      <c r="H14" s="105">
        <v>12277730</v>
      </c>
      <c r="I14" s="105">
        <v>193568</v>
      </c>
      <c r="J14" s="105">
        <v>12473516</v>
      </c>
      <c r="K14" s="105">
        <v>147354</v>
      </c>
      <c r="L14" s="73">
        <f t="shared" si="0"/>
        <v>97.7</v>
      </c>
      <c r="M14" s="74">
        <f t="shared" si="0"/>
        <v>24.6</v>
      </c>
      <c r="N14" s="75">
        <f t="shared" si="0"/>
        <v>93.4</v>
      </c>
    </row>
    <row r="15" spans="1:247" s="21" customFormat="1" ht="24.95" customHeight="1" x14ac:dyDescent="0.2">
      <c r="A15" s="46">
        <v>7</v>
      </c>
      <c r="B15" s="47" t="s">
        <v>39</v>
      </c>
      <c r="C15" s="105">
        <v>27669679</v>
      </c>
      <c r="D15" s="105">
        <v>1537134</v>
      </c>
      <c r="E15" s="105">
        <v>29210505</v>
      </c>
      <c r="F15" s="105">
        <v>717997</v>
      </c>
      <c r="G15" s="105">
        <v>0</v>
      </c>
      <c r="H15" s="105">
        <v>27305124</v>
      </c>
      <c r="I15" s="105">
        <v>328060</v>
      </c>
      <c r="J15" s="105">
        <v>27636876</v>
      </c>
      <c r="K15" s="105">
        <v>717279</v>
      </c>
      <c r="L15" s="73">
        <f t="shared" si="0"/>
        <v>98.7</v>
      </c>
      <c r="M15" s="74">
        <f t="shared" si="0"/>
        <v>21.3</v>
      </c>
      <c r="N15" s="75">
        <f t="shared" si="0"/>
        <v>94.6</v>
      </c>
    </row>
    <row r="16" spans="1:247" s="21" customFormat="1" ht="24.95" customHeight="1" x14ac:dyDescent="0.2">
      <c r="A16" s="46">
        <v>8</v>
      </c>
      <c r="B16" s="47" t="s">
        <v>40</v>
      </c>
      <c r="C16" s="105">
        <v>12289280</v>
      </c>
      <c r="D16" s="105">
        <v>568672</v>
      </c>
      <c r="E16" s="105">
        <v>12860317</v>
      </c>
      <c r="F16" s="105">
        <v>194263</v>
      </c>
      <c r="G16" s="105">
        <v>0</v>
      </c>
      <c r="H16" s="105">
        <v>12157814</v>
      </c>
      <c r="I16" s="105">
        <v>119313</v>
      </c>
      <c r="J16" s="105">
        <v>12279492</v>
      </c>
      <c r="K16" s="105">
        <v>193874</v>
      </c>
      <c r="L16" s="73">
        <f t="shared" si="0"/>
        <v>98.9</v>
      </c>
      <c r="M16" s="74">
        <f t="shared" si="0"/>
        <v>21</v>
      </c>
      <c r="N16" s="75">
        <f t="shared" si="0"/>
        <v>95.5</v>
      </c>
    </row>
    <row r="17" spans="1:14" s="21" customFormat="1" ht="24.95" customHeight="1" x14ac:dyDescent="0.2">
      <c r="A17" s="46">
        <v>9</v>
      </c>
      <c r="B17" s="47" t="s">
        <v>207</v>
      </c>
      <c r="C17" s="105">
        <v>10458356</v>
      </c>
      <c r="D17" s="105">
        <v>333907</v>
      </c>
      <c r="E17" s="105">
        <v>10794791</v>
      </c>
      <c r="F17" s="105">
        <v>212206</v>
      </c>
      <c r="G17" s="105">
        <v>0</v>
      </c>
      <c r="H17" s="105">
        <v>10386835</v>
      </c>
      <c r="I17" s="105">
        <v>92854</v>
      </c>
      <c r="J17" s="105">
        <v>10482217</v>
      </c>
      <c r="K17" s="105">
        <v>211953</v>
      </c>
      <c r="L17" s="73">
        <f>IF(C17&gt;0,ROUND(H17/C17*100,1),"-")</f>
        <v>99.3</v>
      </c>
      <c r="M17" s="74">
        <f>IF(D17&gt;0,ROUND(I17/D17*100,1),"-")</f>
        <v>27.8</v>
      </c>
      <c r="N17" s="75">
        <f>IF(E17&gt;0,ROUND(J17/E17*100,1),"-")</f>
        <v>97.1</v>
      </c>
    </row>
    <row r="18" spans="1:14" s="21" customFormat="1" ht="24.95" customHeight="1" x14ac:dyDescent="0.2">
      <c r="A18" s="46">
        <v>10</v>
      </c>
      <c r="B18" s="47" t="s">
        <v>204</v>
      </c>
      <c r="C18" s="105">
        <v>4369541</v>
      </c>
      <c r="D18" s="105">
        <v>212330</v>
      </c>
      <c r="E18" s="105">
        <v>4582600</v>
      </c>
      <c r="F18" s="105">
        <v>54728</v>
      </c>
      <c r="G18" s="105">
        <v>0</v>
      </c>
      <c r="H18" s="105">
        <v>4319490</v>
      </c>
      <c r="I18" s="105">
        <v>43069</v>
      </c>
      <c r="J18" s="105">
        <v>4363288</v>
      </c>
      <c r="K18" s="105">
        <v>54503</v>
      </c>
      <c r="L18" s="73">
        <f t="shared" si="0"/>
        <v>98.9</v>
      </c>
      <c r="M18" s="74">
        <f t="shared" si="0"/>
        <v>20.3</v>
      </c>
      <c r="N18" s="75">
        <f t="shared" si="0"/>
        <v>95.2</v>
      </c>
    </row>
    <row r="19" spans="1:14" s="21" customFormat="1" ht="24.95" customHeight="1" x14ac:dyDescent="0.2">
      <c r="A19" s="46">
        <v>11</v>
      </c>
      <c r="B19" s="47" t="s">
        <v>205</v>
      </c>
      <c r="C19" s="105">
        <v>19132573</v>
      </c>
      <c r="D19" s="105">
        <v>1211269</v>
      </c>
      <c r="E19" s="105">
        <v>20347509</v>
      </c>
      <c r="F19" s="105">
        <v>357635</v>
      </c>
      <c r="G19" s="105">
        <v>0</v>
      </c>
      <c r="H19" s="105">
        <v>18911088</v>
      </c>
      <c r="I19" s="105">
        <v>332848</v>
      </c>
      <c r="J19" s="105">
        <v>19247603</v>
      </c>
      <c r="K19" s="105">
        <v>356562</v>
      </c>
      <c r="L19" s="73">
        <f t="shared" si="0"/>
        <v>98.8</v>
      </c>
      <c r="M19" s="74">
        <f t="shared" si="0"/>
        <v>27.5</v>
      </c>
      <c r="N19" s="75">
        <f t="shared" si="0"/>
        <v>94.6</v>
      </c>
    </row>
    <row r="20" spans="1:14" s="21" customFormat="1" ht="24.95" customHeight="1" x14ac:dyDescent="0.2">
      <c r="A20" s="48">
        <v>12</v>
      </c>
      <c r="B20" s="49" t="s">
        <v>206</v>
      </c>
      <c r="C20" s="105">
        <v>6803604</v>
      </c>
      <c r="D20" s="105">
        <v>107298</v>
      </c>
      <c r="E20" s="105">
        <v>6912559</v>
      </c>
      <c r="F20" s="105">
        <v>99328</v>
      </c>
      <c r="G20" s="105">
        <v>0</v>
      </c>
      <c r="H20" s="105">
        <v>6767013</v>
      </c>
      <c r="I20" s="105">
        <v>30669</v>
      </c>
      <c r="J20" s="105">
        <v>6799339</v>
      </c>
      <c r="K20" s="105">
        <v>99245</v>
      </c>
      <c r="L20" s="76">
        <f t="shared" si="0"/>
        <v>99.5</v>
      </c>
      <c r="M20" s="77">
        <f t="shared" si="0"/>
        <v>28.6</v>
      </c>
      <c r="N20" s="78">
        <f t="shared" si="0"/>
        <v>98.4</v>
      </c>
    </row>
    <row r="21" spans="1:14" s="21" customFormat="1" ht="24.95" customHeight="1" x14ac:dyDescent="0.2">
      <c r="A21" s="46">
        <v>13</v>
      </c>
      <c r="B21" s="47" t="s">
        <v>337</v>
      </c>
      <c r="C21" s="105">
        <v>3294029</v>
      </c>
      <c r="D21" s="105">
        <v>540387</v>
      </c>
      <c r="E21" s="105">
        <v>3835288</v>
      </c>
      <c r="F21" s="105">
        <v>43734</v>
      </c>
      <c r="G21" s="105">
        <v>0</v>
      </c>
      <c r="H21" s="105">
        <v>3237792</v>
      </c>
      <c r="I21" s="105">
        <v>34641</v>
      </c>
      <c r="J21" s="105">
        <v>3273305</v>
      </c>
      <c r="K21" s="105">
        <v>43121</v>
      </c>
      <c r="L21" s="73">
        <f t="shared" ref="L21:N22" si="1">IF(C21&gt;0,ROUND(H21/C21*100,1),"-")</f>
        <v>98.3</v>
      </c>
      <c r="M21" s="74">
        <f t="shared" si="1"/>
        <v>6.4</v>
      </c>
      <c r="N21" s="75">
        <f t="shared" si="1"/>
        <v>85.3</v>
      </c>
    </row>
    <row r="22" spans="1:14" s="21" customFormat="1" ht="24.95" customHeight="1" x14ac:dyDescent="0.2">
      <c r="A22" s="46">
        <v>14</v>
      </c>
      <c r="B22" s="50" t="s">
        <v>338</v>
      </c>
      <c r="C22" s="107">
        <v>9366933</v>
      </c>
      <c r="D22" s="107">
        <v>276814</v>
      </c>
      <c r="E22" s="107">
        <v>9646057</v>
      </c>
      <c r="F22" s="107">
        <v>108275</v>
      </c>
      <c r="G22" s="107">
        <v>0</v>
      </c>
      <c r="H22" s="107">
        <v>9311044</v>
      </c>
      <c r="I22" s="107">
        <v>62746</v>
      </c>
      <c r="J22" s="107">
        <v>9376100</v>
      </c>
      <c r="K22" s="107">
        <v>107842</v>
      </c>
      <c r="L22" s="76">
        <f t="shared" si="1"/>
        <v>99.4</v>
      </c>
      <c r="M22" s="77">
        <f t="shared" si="1"/>
        <v>22.7</v>
      </c>
      <c r="N22" s="78">
        <f t="shared" si="1"/>
        <v>97.2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2">SUM(C9:C22)</f>
        <v>261461696</v>
      </c>
      <c r="D23" s="79">
        <f t="shared" si="2"/>
        <v>10564323</v>
      </c>
      <c r="E23" s="79">
        <f t="shared" si="2"/>
        <v>272073701</v>
      </c>
      <c r="F23" s="79">
        <f t="shared" si="2"/>
        <v>6106243</v>
      </c>
      <c r="G23" s="79">
        <f t="shared" si="2"/>
        <v>0</v>
      </c>
      <c r="H23" s="79">
        <f t="shared" si="2"/>
        <v>258534461</v>
      </c>
      <c r="I23" s="79">
        <f t="shared" si="2"/>
        <v>2634430</v>
      </c>
      <c r="J23" s="79">
        <f t="shared" si="2"/>
        <v>261216573</v>
      </c>
      <c r="K23" s="79">
        <f t="shared" si="2"/>
        <v>4895810</v>
      </c>
      <c r="L23" s="80">
        <f t="shared" si="0"/>
        <v>98.9</v>
      </c>
      <c r="M23" s="81">
        <f t="shared" si="0"/>
        <v>24.9</v>
      </c>
      <c r="N23" s="82">
        <f t="shared" si="0"/>
        <v>96</v>
      </c>
    </row>
    <row r="24" spans="1:14" s="21" customFormat="1" ht="24.95" customHeight="1" x14ac:dyDescent="0.2">
      <c r="A24" s="44">
        <v>15</v>
      </c>
      <c r="B24" s="45" t="s">
        <v>41</v>
      </c>
      <c r="C24" s="108">
        <v>5778653</v>
      </c>
      <c r="D24" s="103">
        <v>226499</v>
      </c>
      <c r="E24" s="103">
        <v>6006382</v>
      </c>
      <c r="F24" s="103">
        <v>117012</v>
      </c>
      <c r="G24" s="103">
        <v>0</v>
      </c>
      <c r="H24" s="103">
        <v>5716338</v>
      </c>
      <c r="I24" s="103">
        <v>66141</v>
      </c>
      <c r="J24" s="103">
        <v>5783709</v>
      </c>
      <c r="K24" s="109">
        <v>116969</v>
      </c>
      <c r="L24" s="70">
        <f t="shared" si="0"/>
        <v>98.9</v>
      </c>
      <c r="M24" s="71">
        <f t="shared" si="0"/>
        <v>29.2</v>
      </c>
      <c r="N24" s="72">
        <f t="shared" si="0"/>
        <v>96.3</v>
      </c>
    </row>
    <row r="25" spans="1:14" s="21" customFormat="1" ht="24.95" customHeight="1" x14ac:dyDescent="0.2">
      <c r="A25" s="46">
        <v>16</v>
      </c>
      <c r="B25" s="47" t="s">
        <v>386</v>
      </c>
      <c r="C25" s="104">
        <v>2457627</v>
      </c>
      <c r="D25" s="105">
        <v>195583</v>
      </c>
      <c r="E25" s="105">
        <v>2653916</v>
      </c>
      <c r="F25" s="105">
        <v>29479</v>
      </c>
      <c r="G25" s="105">
        <v>0</v>
      </c>
      <c r="H25" s="105">
        <v>2412665</v>
      </c>
      <c r="I25" s="105">
        <v>41531</v>
      </c>
      <c r="J25" s="105">
        <v>2454902</v>
      </c>
      <c r="K25" s="110">
        <v>29342</v>
      </c>
      <c r="L25" s="73">
        <f t="shared" si="0"/>
        <v>98.2</v>
      </c>
      <c r="M25" s="74">
        <f t="shared" si="0"/>
        <v>21.2</v>
      </c>
      <c r="N25" s="75">
        <f t="shared" si="0"/>
        <v>92.5</v>
      </c>
    </row>
    <row r="26" spans="1:14" s="21" customFormat="1" ht="24.95" customHeight="1" x14ac:dyDescent="0.2">
      <c r="A26" s="46">
        <v>17</v>
      </c>
      <c r="B26" s="47" t="s">
        <v>42</v>
      </c>
      <c r="C26" s="104">
        <v>1564062</v>
      </c>
      <c r="D26" s="105">
        <v>73262</v>
      </c>
      <c r="E26" s="105">
        <v>1637940</v>
      </c>
      <c r="F26" s="105">
        <v>8953</v>
      </c>
      <c r="G26" s="105">
        <v>0</v>
      </c>
      <c r="H26" s="105">
        <v>1543875</v>
      </c>
      <c r="I26" s="105">
        <v>16641</v>
      </c>
      <c r="J26" s="105">
        <v>1561132</v>
      </c>
      <c r="K26" s="110">
        <v>8953</v>
      </c>
      <c r="L26" s="73">
        <f t="shared" si="0"/>
        <v>98.7</v>
      </c>
      <c r="M26" s="74">
        <f t="shared" si="0"/>
        <v>22.7</v>
      </c>
      <c r="N26" s="75">
        <f t="shared" si="0"/>
        <v>95.3</v>
      </c>
    </row>
    <row r="27" spans="1:14" s="21" customFormat="1" ht="24.95" customHeight="1" x14ac:dyDescent="0.2">
      <c r="A27" s="46">
        <v>18</v>
      </c>
      <c r="B27" s="47" t="s">
        <v>43</v>
      </c>
      <c r="C27" s="104">
        <v>2498362</v>
      </c>
      <c r="D27" s="105">
        <v>89342</v>
      </c>
      <c r="E27" s="105">
        <v>2588232</v>
      </c>
      <c r="F27" s="105">
        <v>126442</v>
      </c>
      <c r="G27" s="105">
        <v>0</v>
      </c>
      <c r="H27" s="105">
        <v>2482490</v>
      </c>
      <c r="I27" s="105">
        <v>13061</v>
      </c>
      <c r="J27" s="105">
        <v>2496079</v>
      </c>
      <c r="K27" s="110">
        <v>126442</v>
      </c>
      <c r="L27" s="73">
        <f t="shared" si="0"/>
        <v>99.4</v>
      </c>
      <c r="M27" s="74">
        <f t="shared" si="0"/>
        <v>14.6</v>
      </c>
      <c r="N27" s="75">
        <f t="shared" si="0"/>
        <v>96.4</v>
      </c>
    </row>
    <row r="28" spans="1:14" s="21" customFormat="1" ht="24.95" customHeight="1" x14ac:dyDescent="0.2">
      <c r="A28" s="46">
        <v>19</v>
      </c>
      <c r="B28" s="47" t="s">
        <v>44</v>
      </c>
      <c r="C28" s="104">
        <v>4666191</v>
      </c>
      <c r="D28" s="105">
        <v>105685</v>
      </c>
      <c r="E28" s="105">
        <v>4772352</v>
      </c>
      <c r="F28" s="105">
        <v>132443</v>
      </c>
      <c r="G28" s="105">
        <v>0</v>
      </c>
      <c r="H28" s="105">
        <v>4645622</v>
      </c>
      <c r="I28" s="105">
        <v>24739</v>
      </c>
      <c r="J28" s="105">
        <v>4670837</v>
      </c>
      <c r="K28" s="110">
        <v>132443</v>
      </c>
      <c r="L28" s="73">
        <f t="shared" si="0"/>
        <v>99.6</v>
      </c>
      <c r="M28" s="74">
        <f t="shared" si="0"/>
        <v>23.4</v>
      </c>
      <c r="N28" s="75">
        <f t="shared" si="0"/>
        <v>97.9</v>
      </c>
    </row>
    <row r="29" spans="1:14" s="21" customFormat="1" ht="24.95" customHeight="1" x14ac:dyDescent="0.2">
      <c r="A29" s="46">
        <v>20</v>
      </c>
      <c r="B29" s="47" t="s">
        <v>45</v>
      </c>
      <c r="C29" s="104">
        <v>5631313</v>
      </c>
      <c r="D29" s="105">
        <v>266736</v>
      </c>
      <c r="E29" s="105">
        <v>5898952</v>
      </c>
      <c r="F29" s="105">
        <v>94526</v>
      </c>
      <c r="G29" s="105">
        <v>0</v>
      </c>
      <c r="H29" s="105">
        <v>5561740</v>
      </c>
      <c r="I29" s="105">
        <v>62820</v>
      </c>
      <c r="J29" s="105">
        <v>5625463</v>
      </c>
      <c r="K29" s="110">
        <v>94437</v>
      </c>
      <c r="L29" s="73">
        <f t="shared" si="0"/>
        <v>98.8</v>
      </c>
      <c r="M29" s="74">
        <f t="shared" si="0"/>
        <v>23.6</v>
      </c>
      <c r="N29" s="75">
        <f t="shared" si="0"/>
        <v>95.4</v>
      </c>
    </row>
    <row r="30" spans="1:14" s="21" customFormat="1" ht="24.95" customHeight="1" x14ac:dyDescent="0.2">
      <c r="A30" s="46">
        <v>21</v>
      </c>
      <c r="B30" s="47" t="s">
        <v>46</v>
      </c>
      <c r="C30" s="104">
        <v>3724072</v>
      </c>
      <c r="D30" s="105">
        <v>87436</v>
      </c>
      <c r="E30" s="105">
        <v>3811789</v>
      </c>
      <c r="F30" s="105">
        <v>78266</v>
      </c>
      <c r="G30" s="105">
        <v>0</v>
      </c>
      <c r="H30" s="105">
        <v>3703101</v>
      </c>
      <c r="I30" s="105">
        <v>12530</v>
      </c>
      <c r="J30" s="105">
        <v>3715912</v>
      </c>
      <c r="K30" s="110">
        <v>78110</v>
      </c>
      <c r="L30" s="73">
        <f t="shared" si="0"/>
        <v>99.4</v>
      </c>
      <c r="M30" s="74">
        <f t="shared" si="0"/>
        <v>14.3</v>
      </c>
      <c r="N30" s="75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04">
        <v>1574579</v>
      </c>
      <c r="D31" s="105">
        <v>51371</v>
      </c>
      <c r="E31" s="105">
        <v>1626411</v>
      </c>
      <c r="F31" s="105">
        <v>20235</v>
      </c>
      <c r="G31" s="105">
        <v>0</v>
      </c>
      <c r="H31" s="105">
        <v>1558907</v>
      </c>
      <c r="I31" s="105">
        <v>12228</v>
      </c>
      <c r="J31" s="105">
        <v>1571596</v>
      </c>
      <c r="K31" s="110">
        <v>20226</v>
      </c>
      <c r="L31" s="73">
        <f t="shared" si="0"/>
        <v>99</v>
      </c>
      <c r="M31" s="74">
        <f t="shared" si="0"/>
        <v>23.8</v>
      </c>
      <c r="N31" s="75">
        <f t="shared" si="0"/>
        <v>96.6</v>
      </c>
    </row>
    <row r="32" spans="1:14" s="21" customFormat="1" ht="24.95" customHeight="1" x14ac:dyDescent="0.2">
      <c r="A32" s="46">
        <v>23</v>
      </c>
      <c r="B32" s="47" t="s">
        <v>48</v>
      </c>
      <c r="C32" s="104">
        <v>4364087</v>
      </c>
      <c r="D32" s="105">
        <v>103655</v>
      </c>
      <c r="E32" s="105">
        <v>4468442</v>
      </c>
      <c r="F32" s="105">
        <v>63276</v>
      </c>
      <c r="G32" s="105">
        <v>0</v>
      </c>
      <c r="H32" s="105">
        <v>4322495</v>
      </c>
      <c r="I32" s="105">
        <v>40286</v>
      </c>
      <c r="J32" s="105">
        <v>4363481</v>
      </c>
      <c r="K32" s="110">
        <v>63193</v>
      </c>
      <c r="L32" s="73">
        <f t="shared" ref="L32:N36" si="3">IF(C32&gt;0,ROUND(H32/C32*100,1),"-")</f>
        <v>99</v>
      </c>
      <c r="M32" s="74">
        <f t="shared" si="3"/>
        <v>38.9</v>
      </c>
      <c r="N32" s="75">
        <f t="shared" si="3"/>
        <v>97.7</v>
      </c>
    </row>
    <row r="33" spans="1:14" s="21" customFormat="1" ht="24.95" customHeight="1" x14ac:dyDescent="0.2">
      <c r="A33" s="46">
        <v>24</v>
      </c>
      <c r="B33" s="47" t="s">
        <v>49</v>
      </c>
      <c r="C33" s="104">
        <v>5005113</v>
      </c>
      <c r="D33" s="105">
        <v>376107</v>
      </c>
      <c r="E33" s="105">
        <v>5382241</v>
      </c>
      <c r="F33" s="105">
        <v>30813</v>
      </c>
      <c r="G33" s="105">
        <v>0</v>
      </c>
      <c r="H33" s="105">
        <v>4927764</v>
      </c>
      <c r="I33" s="105">
        <v>96494</v>
      </c>
      <c r="J33" s="105">
        <v>5025279</v>
      </c>
      <c r="K33" s="110">
        <v>30813</v>
      </c>
      <c r="L33" s="73">
        <f t="shared" si="3"/>
        <v>98.5</v>
      </c>
      <c r="M33" s="74">
        <f t="shared" si="3"/>
        <v>25.7</v>
      </c>
      <c r="N33" s="75">
        <f t="shared" si="3"/>
        <v>93.4</v>
      </c>
    </row>
    <row r="34" spans="1:14" s="21" customFormat="1" ht="24.95" customHeight="1" x14ac:dyDescent="0.2">
      <c r="A34" s="46">
        <v>25</v>
      </c>
      <c r="B34" s="51" t="s">
        <v>339</v>
      </c>
      <c r="C34" s="104">
        <v>2083026</v>
      </c>
      <c r="D34" s="105">
        <v>145665</v>
      </c>
      <c r="E34" s="105">
        <v>2229370</v>
      </c>
      <c r="F34" s="105">
        <v>30615</v>
      </c>
      <c r="G34" s="105">
        <v>0</v>
      </c>
      <c r="H34" s="105">
        <v>2038527</v>
      </c>
      <c r="I34" s="105">
        <v>37229</v>
      </c>
      <c r="J34" s="105">
        <v>2076435</v>
      </c>
      <c r="K34" s="110">
        <v>30566</v>
      </c>
      <c r="L34" s="73">
        <f t="shared" si="3"/>
        <v>97.9</v>
      </c>
      <c r="M34" s="74">
        <f t="shared" si="3"/>
        <v>25.6</v>
      </c>
      <c r="N34" s="75">
        <f t="shared" si="3"/>
        <v>93.1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4">SUM(C24:C34)</f>
        <v>39347085</v>
      </c>
      <c r="D35" s="79">
        <f t="shared" si="4"/>
        <v>1721341</v>
      </c>
      <c r="E35" s="79">
        <f t="shared" si="4"/>
        <v>41076027</v>
      </c>
      <c r="F35" s="79">
        <f t="shared" si="4"/>
        <v>732060</v>
      </c>
      <c r="G35" s="79">
        <f t="shared" si="4"/>
        <v>0</v>
      </c>
      <c r="H35" s="79">
        <f t="shared" si="4"/>
        <v>38913524</v>
      </c>
      <c r="I35" s="79">
        <f t="shared" si="4"/>
        <v>423700</v>
      </c>
      <c r="J35" s="79">
        <f t="shared" si="4"/>
        <v>39344825</v>
      </c>
      <c r="K35" s="79">
        <f t="shared" si="4"/>
        <v>731494</v>
      </c>
      <c r="L35" s="80">
        <f t="shared" si="3"/>
        <v>98.9</v>
      </c>
      <c r="M35" s="81">
        <f t="shared" si="3"/>
        <v>24.6</v>
      </c>
      <c r="N35" s="82">
        <f t="shared" si="3"/>
        <v>95.8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5">SUM(C35,C23)</f>
        <v>300808781</v>
      </c>
      <c r="D36" s="83">
        <f t="shared" si="5"/>
        <v>12285664</v>
      </c>
      <c r="E36" s="83">
        <f t="shared" si="5"/>
        <v>313149728</v>
      </c>
      <c r="F36" s="83">
        <f t="shared" si="5"/>
        <v>6838303</v>
      </c>
      <c r="G36" s="83">
        <f t="shared" si="5"/>
        <v>0</v>
      </c>
      <c r="H36" s="83">
        <f t="shared" si="5"/>
        <v>297447985</v>
      </c>
      <c r="I36" s="83">
        <f t="shared" si="5"/>
        <v>3058130</v>
      </c>
      <c r="J36" s="83">
        <f t="shared" si="5"/>
        <v>300561398</v>
      </c>
      <c r="K36" s="83">
        <f t="shared" si="5"/>
        <v>5627304</v>
      </c>
      <c r="L36" s="84">
        <f t="shared" si="3"/>
        <v>98.9</v>
      </c>
      <c r="M36" s="85">
        <f t="shared" si="3"/>
        <v>24.9</v>
      </c>
      <c r="N36" s="86">
        <f t="shared" si="3"/>
        <v>96</v>
      </c>
    </row>
    <row r="38" spans="1:14" x14ac:dyDescent="0.15">
      <c r="B38" s="1" t="s">
        <v>389</v>
      </c>
      <c r="C38" s="1">
        <v>300808781</v>
      </c>
      <c r="D38" s="1">
        <v>12285664</v>
      </c>
      <c r="E38" s="1">
        <v>313149728</v>
      </c>
      <c r="F38" s="1">
        <v>6838303</v>
      </c>
      <c r="G38" s="1">
        <v>0</v>
      </c>
      <c r="H38" s="1">
        <v>297447985</v>
      </c>
      <c r="I38" s="1">
        <v>3058130</v>
      </c>
      <c r="J38" s="1">
        <v>300561398</v>
      </c>
      <c r="K38" s="1">
        <v>5627304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IM39"/>
  <sheetViews>
    <sheetView view="pageBreakPreview" zoomScale="60" zoomScaleNormal="100" workbookViewId="0">
      <pane xSplit="2" ySplit="8" topLeftCell="C21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227</v>
      </c>
      <c r="D8" s="41" t="s">
        <v>228</v>
      </c>
      <c r="E8" s="41" t="s">
        <v>229</v>
      </c>
      <c r="F8" s="41" t="s">
        <v>230</v>
      </c>
      <c r="G8" s="41" t="s">
        <v>231</v>
      </c>
      <c r="H8" s="41" t="s">
        <v>232</v>
      </c>
      <c r="I8" s="41" t="s">
        <v>233</v>
      </c>
      <c r="J8" s="41" t="s">
        <v>234</v>
      </c>
      <c r="K8" s="41" t="s">
        <v>235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19</v>
      </c>
      <c r="D9" s="117">
        <v>0</v>
      </c>
      <c r="E9" s="117">
        <v>19</v>
      </c>
      <c r="F9" s="117">
        <v>0</v>
      </c>
      <c r="G9" s="111"/>
      <c r="H9" s="117">
        <v>19</v>
      </c>
      <c r="I9" s="117">
        <v>0</v>
      </c>
      <c r="J9" s="117">
        <v>19</v>
      </c>
      <c r="K9" s="117">
        <v>0</v>
      </c>
      <c r="L9" s="70">
        <f t="shared" ref="L9:N31" si="0">IF(C9&gt;0,ROUND(H9/C9*100,1),"-")</f>
        <v>100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397</v>
      </c>
      <c r="D10" s="114">
        <v>0</v>
      </c>
      <c r="E10" s="114">
        <v>397</v>
      </c>
      <c r="F10" s="114">
        <v>0</v>
      </c>
      <c r="G10" s="112"/>
      <c r="H10" s="114">
        <v>397</v>
      </c>
      <c r="I10" s="114">
        <v>0</v>
      </c>
      <c r="J10" s="114">
        <v>397</v>
      </c>
      <c r="K10" s="114">
        <v>0</v>
      </c>
      <c r="L10" s="73">
        <f t="shared" si="0"/>
        <v>100</v>
      </c>
      <c r="M10" s="74" t="str">
        <f t="shared" si="0"/>
        <v>-</v>
      </c>
      <c r="N10" s="75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2956</v>
      </c>
      <c r="D11" s="114">
        <v>0</v>
      </c>
      <c r="E11" s="114">
        <v>2956</v>
      </c>
      <c r="F11" s="114">
        <v>0</v>
      </c>
      <c r="G11" s="112"/>
      <c r="H11" s="114">
        <v>2944</v>
      </c>
      <c r="I11" s="114">
        <v>0</v>
      </c>
      <c r="J11" s="114">
        <v>2944</v>
      </c>
      <c r="K11" s="114">
        <v>0</v>
      </c>
      <c r="L11" s="73">
        <f t="shared" si="0"/>
        <v>99.6</v>
      </c>
      <c r="M11" s="74" t="str">
        <f t="shared" si="0"/>
        <v>-</v>
      </c>
      <c r="N11" s="75">
        <f t="shared" si="0"/>
        <v>99.6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17638</v>
      </c>
      <c r="D12" s="114">
        <v>0</v>
      </c>
      <c r="E12" s="114">
        <v>17638</v>
      </c>
      <c r="F12" s="114">
        <v>0</v>
      </c>
      <c r="G12" s="112"/>
      <c r="H12" s="114">
        <v>17638</v>
      </c>
      <c r="I12" s="114">
        <v>0</v>
      </c>
      <c r="J12" s="114">
        <v>17638</v>
      </c>
      <c r="K12" s="114">
        <v>0</v>
      </c>
      <c r="L12" s="73">
        <f t="shared" si="0"/>
        <v>100</v>
      </c>
      <c r="M12" s="74" t="str">
        <f t="shared" si="0"/>
        <v>-</v>
      </c>
      <c r="N12" s="75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606</v>
      </c>
      <c r="D13" s="114">
        <v>0</v>
      </c>
      <c r="E13" s="114">
        <v>606</v>
      </c>
      <c r="F13" s="114">
        <v>0</v>
      </c>
      <c r="G13" s="112"/>
      <c r="H13" s="114">
        <v>606</v>
      </c>
      <c r="I13" s="114">
        <v>0</v>
      </c>
      <c r="J13" s="114">
        <v>606</v>
      </c>
      <c r="K13" s="114">
        <v>0</v>
      </c>
      <c r="L13" s="73">
        <f t="shared" si="0"/>
        <v>100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430</v>
      </c>
      <c r="D14" s="114">
        <v>0</v>
      </c>
      <c r="E14" s="114">
        <v>430</v>
      </c>
      <c r="F14" s="114">
        <v>0</v>
      </c>
      <c r="G14" s="112"/>
      <c r="H14" s="114">
        <v>430</v>
      </c>
      <c r="I14" s="114">
        <v>0</v>
      </c>
      <c r="J14" s="114">
        <v>430</v>
      </c>
      <c r="K14" s="114">
        <v>0</v>
      </c>
      <c r="L14" s="73">
        <f t="shared" si="0"/>
        <v>100</v>
      </c>
      <c r="M14" s="74" t="str">
        <f t="shared" si="0"/>
        <v>-</v>
      </c>
      <c r="N14" s="75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4">
        <v>0</v>
      </c>
      <c r="G15" s="112"/>
      <c r="H15" s="114">
        <v>0</v>
      </c>
      <c r="I15" s="114">
        <v>0</v>
      </c>
      <c r="J15" s="114">
        <v>0</v>
      </c>
      <c r="K15" s="114">
        <v>0</v>
      </c>
      <c r="L15" s="73" t="str">
        <f t="shared" si="0"/>
        <v>-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4">
        <v>0</v>
      </c>
      <c r="G16" s="112"/>
      <c r="H16" s="114">
        <v>0</v>
      </c>
      <c r="I16" s="114">
        <v>0</v>
      </c>
      <c r="J16" s="114">
        <v>0</v>
      </c>
      <c r="K16" s="114">
        <v>0</v>
      </c>
      <c r="L16" s="73" t="str">
        <f t="shared" si="0"/>
        <v>-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4">
        <v>0</v>
      </c>
      <c r="G17" s="112"/>
      <c r="H17" s="114">
        <v>0</v>
      </c>
      <c r="I17" s="114">
        <v>0</v>
      </c>
      <c r="J17" s="114">
        <v>0</v>
      </c>
      <c r="K17" s="114">
        <v>0</v>
      </c>
      <c r="L17" s="73" t="str">
        <f>IF(C17&gt;0,ROUND(H17/C17*100,1),"-")</f>
        <v>-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4">
        <v>0</v>
      </c>
      <c r="G18" s="112"/>
      <c r="H18" s="114">
        <v>0</v>
      </c>
      <c r="I18" s="114">
        <v>0</v>
      </c>
      <c r="J18" s="114">
        <v>0</v>
      </c>
      <c r="K18" s="114">
        <v>0</v>
      </c>
      <c r="L18" s="73" t="str">
        <f t="shared" si="0"/>
        <v>-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4">
        <v>0</v>
      </c>
      <c r="G19" s="112"/>
      <c r="H19" s="114">
        <v>0</v>
      </c>
      <c r="I19" s="114">
        <v>0</v>
      </c>
      <c r="J19" s="114">
        <v>0</v>
      </c>
      <c r="K19" s="114">
        <v>0</v>
      </c>
      <c r="L19" s="73" t="str">
        <f t="shared" si="0"/>
        <v>-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4">
        <v>0</v>
      </c>
      <c r="G20" s="112"/>
      <c r="H20" s="114">
        <v>0</v>
      </c>
      <c r="I20" s="114">
        <v>0</v>
      </c>
      <c r="J20" s="114">
        <v>0</v>
      </c>
      <c r="K20" s="114">
        <v>0</v>
      </c>
      <c r="L20" s="76" t="str">
        <f t="shared" si="0"/>
        <v>-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4">
        <v>0</v>
      </c>
      <c r="G21" s="112"/>
      <c r="H21" s="114">
        <v>0</v>
      </c>
      <c r="I21" s="114">
        <v>0</v>
      </c>
      <c r="J21" s="114">
        <v>0</v>
      </c>
      <c r="K21" s="114">
        <v>0</v>
      </c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34">
        <v>0</v>
      </c>
      <c r="G22" s="113"/>
      <c r="H22" s="134">
        <v>0</v>
      </c>
      <c r="I22" s="134">
        <v>0</v>
      </c>
      <c r="J22" s="134">
        <v>0</v>
      </c>
      <c r="K22" s="134">
        <v>0</v>
      </c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22046</v>
      </c>
      <c r="D23" s="79">
        <f>SUM(D9:D22)</f>
        <v>0</v>
      </c>
      <c r="E23" s="79">
        <f>SUM(E9:E22)</f>
        <v>22046</v>
      </c>
      <c r="F23" s="79">
        <f>SUM(F9:F22)</f>
        <v>0</v>
      </c>
      <c r="G23" s="91"/>
      <c r="H23" s="79">
        <f>SUM(H9:H22)</f>
        <v>22034</v>
      </c>
      <c r="I23" s="79">
        <f>SUM(I9:I22)</f>
        <v>0</v>
      </c>
      <c r="J23" s="79">
        <f>SUM(J9:J22)</f>
        <v>22034</v>
      </c>
      <c r="K23" s="79">
        <f>SUM(K9:K22)</f>
        <v>0</v>
      </c>
      <c r="L23" s="80">
        <f t="shared" si="0"/>
        <v>99.9</v>
      </c>
      <c r="M23" s="81" t="str">
        <f t="shared" si="0"/>
        <v>-</v>
      </c>
      <c r="N23" s="82">
        <f t="shared" si="0"/>
        <v>99.9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5">
        <v>0</v>
      </c>
      <c r="G24" s="111"/>
      <c r="H24" s="115">
        <v>0</v>
      </c>
      <c r="I24" s="115">
        <v>0</v>
      </c>
      <c r="J24" s="115">
        <v>0</v>
      </c>
      <c r="K24" s="115">
        <v>0</v>
      </c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6">
        <v>0</v>
      </c>
      <c r="G25" s="112"/>
      <c r="H25" s="116">
        <v>0</v>
      </c>
      <c r="I25" s="116">
        <v>0</v>
      </c>
      <c r="J25" s="116">
        <v>0</v>
      </c>
      <c r="K25" s="116">
        <v>0</v>
      </c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6">
        <v>0</v>
      </c>
      <c r="G26" s="112"/>
      <c r="H26" s="116">
        <v>0</v>
      </c>
      <c r="I26" s="116">
        <v>0</v>
      </c>
      <c r="J26" s="116">
        <v>0</v>
      </c>
      <c r="K26" s="116">
        <v>0</v>
      </c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6">
        <v>0</v>
      </c>
      <c r="G27" s="112"/>
      <c r="H27" s="116">
        <v>0</v>
      </c>
      <c r="I27" s="116">
        <v>0</v>
      </c>
      <c r="J27" s="116">
        <v>0</v>
      </c>
      <c r="K27" s="116">
        <v>0</v>
      </c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6">
        <v>0</v>
      </c>
      <c r="G28" s="112"/>
      <c r="H28" s="116">
        <v>0</v>
      </c>
      <c r="I28" s="116">
        <v>0</v>
      </c>
      <c r="J28" s="116">
        <v>0</v>
      </c>
      <c r="K28" s="116">
        <v>0</v>
      </c>
      <c r="L28" s="73" t="str">
        <f t="shared" si="0"/>
        <v>-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6">
        <v>0</v>
      </c>
      <c r="G29" s="112"/>
      <c r="H29" s="116">
        <v>0</v>
      </c>
      <c r="I29" s="116">
        <v>0</v>
      </c>
      <c r="J29" s="116">
        <v>0</v>
      </c>
      <c r="K29" s="116">
        <v>0</v>
      </c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6">
        <v>0</v>
      </c>
      <c r="G30" s="112"/>
      <c r="H30" s="116">
        <v>0</v>
      </c>
      <c r="I30" s="116">
        <v>0</v>
      </c>
      <c r="J30" s="116">
        <v>0</v>
      </c>
      <c r="K30" s="116">
        <v>0</v>
      </c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6">
        <v>0</v>
      </c>
      <c r="G31" s="112"/>
      <c r="H31" s="116">
        <v>0</v>
      </c>
      <c r="I31" s="116">
        <v>0</v>
      </c>
      <c r="J31" s="116">
        <v>0</v>
      </c>
      <c r="K31" s="116">
        <v>0</v>
      </c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6">
        <v>0</v>
      </c>
      <c r="G32" s="112"/>
      <c r="H32" s="116">
        <v>0</v>
      </c>
      <c r="I32" s="116">
        <v>0</v>
      </c>
      <c r="J32" s="116">
        <v>0</v>
      </c>
      <c r="K32" s="116">
        <v>0</v>
      </c>
      <c r="L32" s="73" t="str">
        <f t="shared" ref="L32:N36" si="1">IF(C32&gt;0,ROUND(H32/C32*100,1),"-")</f>
        <v>-</v>
      </c>
      <c r="M32" s="74" t="str">
        <f t="shared" si="1"/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6">
        <v>0</v>
      </c>
      <c r="G33" s="112"/>
      <c r="H33" s="116">
        <v>0</v>
      </c>
      <c r="I33" s="116">
        <v>0</v>
      </c>
      <c r="J33" s="116">
        <v>0</v>
      </c>
      <c r="K33" s="116">
        <v>0</v>
      </c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6">
        <v>0</v>
      </c>
      <c r="G34" s="112"/>
      <c r="H34" s="116">
        <v>0</v>
      </c>
      <c r="I34" s="116">
        <v>0</v>
      </c>
      <c r="J34" s="116">
        <v>0</v>
      </c>
      <c r="K34" s="116">
        <v>0</v>
      </c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79">
        <f>SUM(F24:F34)</f>
        <v>0</v>
      </c>
      <c r="G35" s="92"/>
      <c r="H35" s="79">
        <f>SUM(H24:H34)</f>
        <v>0</v>
      </c>
      <c r="I35" s="79">
        <f>SUM(I24:I34)</f>
        <v>0</v>
      </c>
      <c r="J35" s="79">
        <f>SUM(J24:J34)</f>
        <v>0</v>
      </c>
      <c r="K35" s="79">
        <f>SUM(K24:K34)</f>
        <v>0</v>
      </c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>SUM(C35,C23)</f>
        <v>22046</v>
      </c>
      <c r="D36" s="83">
        <f t="shared" ref="D36:K36" si="2">SUM(D35,D23)</f>
        <v>0</v>
      </c>
      <c r="E36" s="83">
        <f t="shared" si="2"/>
        <v>22046</v>
      </c>
      <c r="F36" s="83">
        <f t="shared" si="2"/>
        <v>0</v>
      </c>
      <c r="G36" s="93"/>
      <c r="H36" s="83">
        <f t="shared" si="2"/>
        <v>22034</v>
      </c>
      <c r="I36" s="83">
        <f t="shared" si="2"/>
        <v>0</v>
      </c>
      <c r="J36" s="83">
        <f t="shared" si="2"/>
        <v>22034</v>
      </c>
      <c r="K36" s="83">
        <f t="shared" si="2"/>
        <v>0</v>
      </c>
      <c r="L36" s="84">
        <f t="shared" si="1"/>
        <v>99.9</v>
      </c>
      <c r="M36" s="85" t="str">
        <f t="shared" si="1"/>
        <v>-</v>
      </c>
      <c r="N36" s="86">
        <f t="shared" si="1"/>
        <v>99.9</v>
      </c>
    </row>
    <row r="38" spans="1:14" x14ac:dyDescent="0.15">
      <c r="B38" s="1" t="s">
        <v>388</v>
      </c>
      <c r="C38" s="1">
        <v>22046</v>
      </c>
      <c r="D38" s="1">
        <v>0</v>
      </c>
      <c r="E38" s="1">
        <v>22046</v>
      </c>
      <c r="F38" s="1">
        <v>0</v>
      </c>
      <c r="G38" s="1">
        <v>0</v>
      </c>
      <c r="H38" s="1">
        <v>22034</v>
      </c>
      <c r="I38" s="1">
        <v>0</v>
      </c>
      <c r="J38" s="1">
        <v>22034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236</v>
      </c>
      <c r="D8" s="41" t="s">
        <v>237</v>
      </c>
      <c r="E8" s="41" t="s">
        <v>238</v>
      </c>
      <c r="F8" s="41"/>
      <c r="G8" s="41" t="s">
        <v>239</v>
      </c>
      <c r="H8" s="41" t="s">
        <v>240</v>
      </c>
      <c r="I8" s="41" t="s">
        <v>241</v>
      </c>
      <c r="J8" s="41" t="s">
        <v>242</v>
      </c>
      <c r="K8" s="41" t="s">
        <v>243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0</v>
      </c>
      <c r="D9" s="117">
        <v>0</v>
      </c>
      <c r="E9" s="117">
        <v>0</v>
      </c>
      <c r="F9" s="111"/>
      <c r="G9" s="117">
        <v>0</v>
      </c>
      <c r="H9" s="117">
        <v>0</v>
      </c>
      <c r="I9" s="117">
        <v>0</v>
      </c>
      <c r="J9" s="117">
        <v>0</v>
      </c>
      <c r="K9" s="111"/>
      <c r="L9" s="70">
        <v>0</v>
      </c>
      <c r="M9" s="71" t="str">
        <f t="shared" ref="L9:N31" si="0">IF(D9&gt;0,ROUND(I9/D9*100,1),"-")</f>
        <v>-</v>
      </c>
      <c r="N9" s="72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4">
        <v>0</v>
      </c>
      <c r="H10" s="114">
        <v>0</v>
      </c>
      <c r="I10" s="114">
        <v>0</v>
      </c>
      <c r="J10" s="114">
        <v>0</v>
      </c>
      <c r="K10" s="112"/>
      <c r="L10" s="73">
        <v>0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14970</v>
      </c>
      <c r="E11" s="114">
        <v>14970</v>
      </c>
      <c r="F11" s="112"/>
      <c r="G11" s="114">
        <v>0</v>
      </c>
      <c r="H11" s="114">
        <v>0</v>
      </c>
      <c r="I11" s="114">
        <v>120</v>
      </c>
      <c r="J11" s="114">
        <v>120</v>
      </c>
      <c r="K11" s="112"/>
      <c r="L11" s="73">
        <v>0</v>
      </c>
      <c r="M11" s="74">
        <f t="shared" si="0"/>
        <v>0.8</v>
      </c>
      <c r="N11" s="75">
        <f t="shared" si="0"/>
        <v>0.8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4">
        <v>0</v>
      </c>
      <c r="H12" s="114">
        <v>0</v>
      </c>
      <c r="I12" s="114">
        <v>0</v>
      </c>
      <c r="J12" s="114">
        <v>0</v>
      </c>
      <c r="K12" s="112"/>
      <c r="L12" s="73">
        <v>0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4">
        <v>0</v>
      </c>
      <c r="H13" s="114">
        <v>0</v>
      </c>
      <c r="I13" s="114">
        <v>0</v>
      </c>
      <c r="J13" s="114">
        <v>0</v>
      </c>
      <c r="K13" s="112"/>
      <c r="L13" s="73">
        <v>0</v>
      </c>
      <c r="M13" s="74" t="str">
        <f t="shared" si="0"/>
        <v>-</v>
      </c>
      <c r="N13" s="75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4">
        <v>0</v>
      </c>
      <c r="H14" s="114">
        <v>0</v>
      </c>
      <c r="I14" s="114">
        <v>0</v>
      </c>
      <c r="J14" s="114">
        <v>0</v>
      </c>
      <c r="K14" s="112"/>
      <c r="L14" s="73">
        <v>0</v>
      </c>
      <c r="M14" s="74" t="str">
        <f t="shared" si="0"/>
        <v>-</v>
      </c>
      <c r="N14" s="75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4">
        <v>0</v>
      </c>
      <c r="H15" s="114">
        <v>0</v>
      </c>
      <c r="I15" s="114">
        <v>0</v>
      </c>
      <c r="J15" s="114">
        <v>0</v>
      </c>
      <c r="K15" s="112"/>
      <c r="L15" s="73">
        <v>0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4">
        <v>0</v>
      </c>
      <c r="H16" s="114">
        <v>0</v>
      </c>
      <c r="I16" s="114">
        <v>0</v>
      </c>
      <c r="J16" s="114">
        <v>0</v>
      </c>
      <c r="K16" s="112"/>
      <c r="L16" s="73">
        <v>0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4">
        <v>0</v>
      </c>
      <c r="H17" s="114">
        <v>0</v>
      </c>
      <c r="I17" s="114">
        <v>0</v>
      </c>
      <c r="J17" s="114">
        <v>0</v>
      </c>
      <c r="K17" s="112"/>
      <c r="L17" s="73">
        <v>0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4">
        <v>0</v>
      </c>
      <c r="H18" s="114">
        <v>0</v>
      </c>
      <c r="I18" s="114">
        <v>0</v>
      </c>
      <c r="J18" s="114">
        <v>0</v>
      </c>
      <c r="K18" s="112"/>
      <c r="L18" s="73">
        <v>0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4">
        <v>0</v>
      </c>
      <c r="H19" s="114">
        <v>0</v>
      </c>
      <c r="I19" s="114">
        <v>0</v>
      </c>
      <c r="J19" s="114">
        <v>0</v>
      </c>
      <c r="K19" s="112"/>
      <c r="L19" s="73">
        <v>0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4">
        <v>0</v>
      </c>
      <c r="H20" s="114">
        <v>0</v>
      </c>
      <c r="I20" s="114">
        <v>0</v>
      </c>
      <c r="J20" s="114">
        <v>0</v>
      </c>
      <c r="K20" s="112"/>
      <c r="L20" s="76">
        <v>0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4">
        <v>0</v>
      </c>
      <c r="H21" s="114">
        <v>0</v>
      </c>
      <c r="I21" s="114">
        <v>0</v>
      </c>
      <c r="J21" s="114">
        <v>0</v>
      </c>
      <c r="K21" s="112"/>
      <c r="L21" s="73">
        <v>0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34">
        <v>0</v>
      </c>
      <c r="H22" s="134">
        <v>0</v>
      </c>
      <c r="I22" s="134">
        <v>0</v>
      </c>
      <c r="J22" s="134">
        <v>0</v>
      </c>
      <c r="K22" s="113"/>
      <c r="L22" s="87">
        <v>0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0</v>
      </c>
      <c r="D23" s="79">
        <f>SUM(D9:D22)</f>
        <v>14970</v>
      </c>
      <c r="E23" s="79">
        <f>SUM(E9:E22)</f>
        <v>14970</v>
      </c>
      <c r="F23" s="91"/>
      <c r="G23" s="79">
        <f>SUM(G9:G22)</f>
        <v>0</v>
      </c>
      <c r="H23" s="79">
        <f>SUM(H9:H22)</f>
        <v>0</v>
      </c>
      <c r="I23" s="79">
        <f>SUM(I9:I22)</f>
        <v>120</v>
      </c>
      <c r="J23" s="79">
        <f>SUM(J9:J22)</f>
        <v>120</v>
      </c>
      <c r="K23" s="91"/>
      <c r="L23" s="80" t="str">
        <f t="shared" si="0"/>
        <v>-</v>
      </c>
      <c r="M23" s="81">
        <f t="shared" si="0"/>
        <v>0.8</v>
      </c>
      <c r="N23" s="82">
        <f t="shared" si="0"/>
        <v>0.8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5">
        <v>0</v>
      </c>
      <c r="H24" s="115">
        <v>0</v>
      </c>
      <c r="I24" s="115">
        <v>0</v>
      </c>
      <c r="J24" s="115">
        <v>0</v>
      </c>
      <c r="K24" s="111"/>
      <c r="L24" s="70">
        <v>0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6">
        <v>0</v>
      </c>
      <c r="H25" s="116">
        <v>0</v>
      </c>
      <c r="I25" s="116">
        <v>0</v>
      </c>
      <c r="J25" s="116">
        <v>0</v>
      </c>
      <c r="K25" s="112"/>
      <c r="L25" s="73">
        <v>0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6">
        <v>0</v>
      </c>
      <c r="H26" s="116">
        <v>0</v>
      </c>
      <c r="I26" s="116">
        <v>0</v>
      </c>
      <c r="J26" s="116">
        <v>0</v>
      </c>
      <c r="K26" s="112"/>
      <c r="L26" s="73">
        <v>0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6">
        <v>0</v>
      </c>
      <c r="H27" s="116">
        <v>0</v>
      </c>
      <c r="I27" s="116">
        <v>0</v>
      </c>
      <c r="J27" s="116">
        <v>0</v>
      </c>
      <c r="K27" s="112"/>
      <c r="L27" s="73">
        <v>0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6">
        <v>0</v>
      </c>
      <c r="H28" s="116">
        <v>0</v>
      </c>
      <c r="I28" s="116">
        <v>0</v>
      </c>
      <c r="J28" s="116">
        <v>0</v>
      </c>
      <c r="K28" s="112"/>
      <c r="L28" s="73">
        <v>0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6">
        <v>0</v>
      </c>
      <c r="H29" s="116">
        <v>0</v>
      </c>
      <c r="I29" s="116">
        <v>0</v>
      </c>
      <c r="J29" s="116">
        <v>0</v>
      </c>
      <c r="K29" s="112"/>
      <c r="L29" s="73">
        <v>0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6">
        <v>0</v>
      </c>
      <c r="H30" s="116">
        <v>0</v>
      </c>
      <c r="I30" s="116">
        <v>0</v>
      </c>
      <c r="J30" s="116">
        <v>0</v>
      </c>
      <c r="K30" s="112"/>
      <c r="L30" s="73">
        <v>0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6">
        <v>0</v>
      </c>
      <c r="H31" s="116">
        <v>0</v>
      </c>
      <c r="I31" s="116">
        <v>0</v>
      </c>
      <c r="J31" s="116">
        <v>0</v>
      </c>
      <c r="K31" s="112"/>
      <c r="L31" s="73">
        <v>0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6">
        <v>0</v>
      </c>
      <c r="H32" s="116">
        <v>0</v>
      </c>
      <c r="I32" s="116">
        <v>0</v>
      </c>
      <c r="J32" s="116">
        <v>0</v>
      </c>
      <c r="K32" s="112"/>
      <c r="L32" s="73">
        <v>0</v>
      </c>
      <c r="M32" s="74" t="str">
        <f t="shared" ref="L32:N36" si="1">IF(D32&gt;0,ROUND(I32/D32*100,1),"-")</f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6">
        <v>0</v>
      </c>
      <c r="H33" s="116">
        <v>0</v>
      </c>
      <c r="I33" s="116">
        <v>0</v>
      </c>
      <c r="J33" s="116">
        <v>0</v>
      </c>
      <c r="K33" s="112"/>
      <c r="L33" s="73">
        <v>0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6">
        <v>0</v>
      </c>
      <c r="H34" s="116">
        <v>0</v>
      </c>
      <c r="I34" s="116">
        <v>0</v>
      </c>
      <c r="J34" s="116">
        <v>0</v>
      </c>
      <c r="K34" s="112"/>
      <c r="L34" s="73">
        <v>0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79">
        <f>SUM(G24:G34)</f>
        <v>0</v>
      </c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0</v>
      </c>
      <c r="D36" s="83">
        <f t="shared" si="2"/>
        <v>14970</v>
      </c>
      <c r="E36" s="83">
        <f t="shared" si="2"/>
        <v>14970</v>
      </c>
      <c r="F36" s="93"/>
      <c r="G36" s="83">
        <f t="shared" si="2"/>
        <v>0</v>
      </c>
      <c r="H36" s="83">
        <f t="shared" si="2"/>
        <v>0</v>
      </c>
      <c r="I36" s="83">
        <f t="shared" si="2"/>
        <v>120</v>
      </c>
      <c r="J36" s="83">
        <f t="shared" si="2"/>
        <v>120</v>
      </c>
      <c r="K36" s="93"/>
      <c r="L36" s="84" t="str">
        <f t="shared" si="1"/>
        <v>-</v>
      </c>
      <c r="M36" s="85">
        <f t="shared" si="1"/>
        <v>0.8</v>
      </c>
      <c r="N36" s="86">
        <f t="shared" si="1"/>
        <v>0.8</v>
      </c>
    </row>
    <row r="38" spans="1:14" x14ac:dyDescent="0.15">
      <c r="B38" s="1" t="s">
        <v>388</v>
      </c>
      <c r="C38" s="1">
        <v>0</v>
      </c>
      <c r="D38" s="1">
        <v>14970</v>
      </c>
      <c r="E38" s="1">
        <v>14970</v>
      </c>
      <c r="F38" s="1">
        <v>0</v>
      </c>
      <c r="G38" s="1">
        <v>0</v>
      </c>
      <c r="H38" s="1">
        <v>0</v>
      </c>
      <c r="I38" s="1">
        <v>120</v>
      </c>
      <c r="J38" s="1">
        <v>120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FF00"/>
  </sheetPr>
  <dimension ref="A1:IM39"/>
  <sheetViews>
    <sheetView view="pageBreakPreview" zoomScaleNormal="100" zoomScaleSheetLayoutView="10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244</v>
      </c>
      <c r="D8" s="41" t="s">
        <v>245</v>
      </c>
      <c r="E8" s="41" t="s">
        <v>246</v>
      </c>
      <c r="F8" s="41" t="s">
        <v>247</v>
      </c>
      <c r="G8" s="41" t="s">
        <v>248</v>
      </c>
      <c r="H8" s="41" t="s">
        <v>249</v>
      </c>
      <c r="I8" s="41" t="s">
        <v>250</v>
      </c>
      <c r="J8" s="41" t="s">
        <v>251</v>
      </c>
      <c r="K8" s="41" t="s">
        <v>252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0</v>
      </c>
      <c r="D9" s="117">
        <v>0</v>
      </c>
      <c r="E9" s="117">
        <v>0</v>
      </c>
      <c r="F9" s="111"/>
      <c r="G9" s="117">
        <v>0</v>
      </c>
      <c r="H9" s="117">
        <v>0</v>
      </c>
      <c r="I9" s="117">
        <v>0</v>
      </c>
      <c r="J9" s="117">
        <v>0</v>
      </c>
      <c r="K9" s="111"/>
      <c r="L9" s="70" t="str">
        <f t="shared" ref="L9:N31" si="0">IF(C9&gt;0,ROUND(H9/C9*100,1),"-")</f>
        <v>-</v>
      </c>
      <c r="M9" s="71" t="str">
        <f t="shared" si="0"/>
        <v>-</v>
      </c>
      <c r="N9" s="72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4">
        <v>0</v>
      </c>
      <c r="H10" s="114">
        <v>0</v>
      </c>
      <c r="I10" s="114">
        <v>0</v>
      </c>
      <c r="J10" s="114">
        <v>0</v>
      </c>
      <c r="K10" s="112"/>
      <c r="L10" s="73" t="str">
        <f t="shared" si="0"/>
        <v>-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10912</v>
      </c>
      <c r="E11" s="114">
        <v>10912</v>
      </c>
      <c r="F11" s="112"/>
      <c r="G11" s="114">
        <v>0</v>
      </c>
      <c r="H11" s="114">
        <v>0</v>
      </c>
      <c r="I11" s="114">
        <v>100</v>
      </c>
      <c r="J11" s="114">
        <v>100</v>
      </c>
      <c r="K11" s="112"/>
      <c r="L11" s="73" t="str">
        <f t="shared" si="0"/>
        <v>-</v>
      </c>
      <c r="M11" s="74">
        <f t="shared" si="0"/>
        <v>0.9</v>
      </c>
      <c r="N11" s="75">
        <f t="shared" si="0"/>
        <v>0.9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4">
        <v>0</v>
      </c>
      <c r="H12" s="114">
        <v>0</v>
      </c>
      <c r="I12" s="114">
        <v>0</v>
      </c>
      <c r="J12" s="114">
        <v>0</v>
      </c>
      <c r="K12" s="112"/>
      <c r="L12" s="73" t="str">
        <f t="shared" si="0"/>
        <v>-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4">
        <v>0</v>
      </c>
      <c r="H13" s="114">
        <v>0</v>
      </c>
      <c r="I13" s="114">
        <v>0</v>
      </c>
      <c r="J13" s="114">
        <v>0</v>
      </c>
      <c r="K13" s="112"/>
      <c r="L13" s="73" t="str">
        <f t="shared" si="0"/>
        <v>-</v>
      </c>
      <c r="M13" s="74" t="str">
        <f t="shared" si="0"/>
        <v>-</v>
      </c>
      <c r="N13" s="75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4">
        <v>0</v>
      </c>
      <c r="H14" s="114">
        <v>0</v>
      </c>
      <c r="I14" s="114">
        <v>0</v>
      </c>
      <c r="J14" s="114">
        <v>0</v>
      </c>
      <c r="K14" s="112"/>
      <c r="L14" s="73" t="str">
        <f t="shared" si="0"/>
        <v>-</v>
      </c>
      <c r="M14" s="74" t="str">
        <f t="shared" si="0"/>
        <v>-</v>
      </c>
      <c r="N14" s="75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4">
        <v>0</v>
      </c>
      <c r="H15" s="114">
        <v>0</v>
      </c>
      <c r="I15" s="114">
        <v>0</v>
      </c>
      <c r="J15" s="114">
        <v>0</v>
      </c>
      <c r="K15" s="112"/>
      <c r="L15" s="73" t="str">
        <f t="shared" si="0"/>
        <v>-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4">
        <v>0</v>
      </c>
      <c r="H16" s="114">
        <v>0</v>
      </c>
      <c r="I16" s="114">
        <v>0</v>
      </c>
      <c r="J16" s="114">
        <v>0</v>
      </c>
      <c r="K16" s="112"/>
      <c r="L16" s="73" t="str">
        <f t="shared" si="0"/>
        <v>-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4">
        <v>0</v>
      </c>
      <c r="H17" s="114">
        <v>0</v>
      </c>
      <c r="I17" s="114">
        <v>0</v>
      </c>
      <c r="J17" s="114">
        <v>0</v>
      </c>
      <c r="K17" s="112"/>
      <c r="L17" s="73" t="str">
        <f>IF(C17&gt;0,ROUND(H17/C17*100,1),"-")</f>
        <v>-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4">
        <v>0</v>
      </c>
      <c r="H18" s="114">
        <v>0</v>
      </c>
      <c r="I18" s="114">
        <v>0</v>
      </c>
      <c r="J18" s="114">
        <v>0</v>
      </c>
      <c r="K18" s="112"/>
      <c r="L18" s="73" t="str">
        <f t="shared" si="0"/>
        <v>-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4">
        <v>0</v>
      </c>
      <c r="H19" s="114">
        <v>0</v>
      </c>
      <c r="I19" s="114">
        <v>0</v>
      </c>
      <c r="J19" s="114">
        <v>0</v>
      </c>
      <c r="K19" s="112"/>
      <c r="L19" s="73" t="str">
        <f t="shared" si="0"/>
        <v>-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4">
        <v>0</v>
      </c>
      <c r="H20" s="114">
        <v>0</v>
      </c>
      <c r="I20" s="114">
        <v>0</v>
      </c>
      <c r="J20" s="114">
        <v>0</v>
      </c>
      <c r="K20" s="112"/>
      <c r="L20" s="76" t="str">
        <f t="shared" si="0"/>
        <v>-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4">
        <v>0</v>
      </c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34">
        <v>0</v>
      </c>
      <c r="H22" s="134">
        <v>0</v>
      </c>
      <c r="I22" s="134">
        <v>0</v>
      </c>
      <c r="J22" s="134">
        <v>0</v>
      </c>
      <c r="K22" s="113"/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0</v>
      </c>
      <c r="D23" s="79">
        <f>SUM(D9:D22)</f>
        <v>10912</v>
      </c>
      <c r="E23" s="79">
        <f>SUM(E9:E22)</f>
        <v>10912</v>
      </c>
      <c r="F23" s="91"/>
      <c r="G23" s="79">
        <f>SUM(G9:G22)</f>
        <v>0</v>
      </c>
      <c r="H23" s="79">
        <f>SUM(H9:H22)</f>
        <v>0</v>
      </c>
      <c r="I23" s="79">
        <f>SUM(I9:I22)</f>
        <v>100</v>
      </c>
      <c r="J23" s="79">
        <f>SUM(J9:J22)</f>
        <v>100</v>
      </c>
      <c r="K23" s="91"/>
      <c r="L23" s="80" t="str">
        <f t="shared" si="0"/>
        <v>-</v>
      </c>
      <c r="M23" s="81">
        <f t="shared" si="0"/>
        <v>0.9</v>
      </c>
      <c r="N23" s="82">
        <f t="shared" si="0"/>
        <v>0.9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5">
        <v>0</v>
      </c>
      <c r="H24" s="115">
        <v>0</v>
      </c>
      <c r="I24" s="115">
        <v>0</v>
      </c>
      <c r="J24" s="115">
        <v>0</v>
      </c>
      <c r="K24" s="111"/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6">
        <v>0</v>
      </c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6">
        <v>0</v>
      </c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6">
        <v>0</v>
      </c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6">
        <v>0</v>
      </c>
      <c r="H28" s="116">
        <v>0</v>
      </c>
      <c r="I28" s="116">
        <v>0</v>
      </c>
      <c r="J28" s="116">
        <v>0</v>
      </c>
      <c r="K28" s="112"/>
      <c r="L28" s="73" t="str">
        <f t="shared" si="0"/>
        <v>-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6">
        <v>0</v>
      </c>
      <c r="H29" s="116">
        <v>0</v>
      </c>
      <c r="I29" s="116">
        <v>0</v>
      </c>
      <c r="J29" s="116">
        <v>0</v>
      </c>
      <c r="K29" s="112"/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6">
        <v>0</v>
      </c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6">
        <v>0</v>
      </c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6">
        <v>0</v>
      </c>
      <c r="H32" s="116">
        <v>0</v>
      </c>
      <c r="I32" s="116">
        <v>0</v>
      </c>
      <c r="J32" s="116">
        <v>0</v>
      </c>
      <c r="K32" s="112"/>
      <c r="L32" s="73" t="str">
        <f t="shared" ref="L32:N36" si="1">IF(C32&gt;0,ROUND(H32/C32*100,1),"-")</f>
        <v>-</v>
      </c>
      <c r="M32" s="74" t="str">
        <f t="shared" si="1"/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6">
        <v>0</v>
      </c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6">
        <v>0</v>
      </c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79">
        <f>SUM(G24:G34)</f>
        <v>0</v>
      </c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0</v>
      </c>
      <c r="D36" s="83">
        <f t="shared" si="2"/>
        <v>10912</v>
      </c>
      <c r="E36" s="83">
        <f t="shared" si="2"/>
        <v>10912</v>
      </c>
      <c r="F36" s="93"/>
      <c r="G36" s="83">
        <f t="shared" si="2"/>
        <v>0</v>
      </c>
      <c r="H36" s="83">
        <f t="shared" si="2"/>
        <v>0</v>
      </c>
      <c r="I36" s="83">
        <f t="shared" si="2"/>
        <v>100</v>
      </c>
      <c r="J36" s="83">
        <f t="shared" si="2"/>
        <v>100</v>
      </c>
      <c r="K36" s="93"/>
      <c r="L36" s="84" t="str">
        <f t="shared" si="1"/>
        <v>-</v>
      </c>
      <c r="M36" s="85">
        <f t="shared" si="1"/>
        <v>0.9</v>
      </c>
      <c r="N36" s="86">
        <f t="shared" si="1"/>
        <v>0.9</v>
      </c>
    </row>
    <row r="38" spans="1:14" x14ac:dyDescent="0.15">
      <c r="B38" s="1" t="s">
        <v>388</v>
      </c>
      <c r="C38" s="1">
        <v>0</v>
      </c>
      <c r="D38" s="1">
        <v>11012</v>
      </c>
      <c r="E38" s="1">
        <v>11012</v>
      </c>
      <c r="F38" s="1">
        <v>0</v>
      </c>
      <c r="G38" s="1">
        <v>0</v>
      </c>
      <c r="H38" s="1">
        <v>0</v>
      </c>
      <c r="I38" s="1">
        <v>100</v>
      </c>
      <c r="J38" s="1">
        <v>100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-100</v>
      </c>
      <c r="E39" s="1">
        <f t="shared" si="3"/>
        <v>-100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FF00"/>
  </sheetPr>
  <dimension ref="A1:IM39"/>
  <sheetViews>
    <sheetView view="pageBreakPreview" zoomScale="60" zoomScaleNormal="100" workbookViewId="0">
      <pane xSplit="2" ySplit="8" topLeftCell="C27" activePane="bottomRight" state="frozen"/>
      <selection activeCell="D5" sqref="D5"/>
      <selection pane="topRight" activeCell="D5" sqref="D5"/>
      <selection pane="bottomLeft" activeCell="D5" sqref="D5"/>
      <selection pane="bottomRight" activeCell="J42" sqref="J4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253</v>
      </c>
      <c r="D8" s="41" t="s">
        <v>254</v>
      </c>
      <c r="E8" s="41" t="s">
        <v>255</v>
      </c>
      <c r="F8" s="41" t="s">
        <v>256</v>
      </c>
      <c r="G8" s="41" t="s">
        <v>257</v>
      </c>
      <c r="H8" s="41" t="s">
        <v>258</v>
      </c>
      <c r="I8" s="41" t="s">
        <v>259</v>
      </c>
      <c r="J8" s="41" t="s">
        <v>260</v>
      </c>
      <c r="K8" s="41" t="s">
        <v>261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0</v>
      </c>
      <c r="D9" s="117">
        <v>0</v>
      </c>
      <c r="E9" s="117">
        <v>0</v>
      </c>
      <c r="F9" s="111"/>
      <c r="G9" s="117">
        <v>0</v>
      </c>
      <c r="H9" s="117">
        <v>0</v>
      </c>
      <c r="I9" s="117">
        <v>0</v>
      </c>
      <c r="J9" s="117">
        <v>0</v>
      </c>
      <c r="K9" s="111"/>
      <c r="L9" s="70" t="str">
        <f t="shared" ref="L9:N31" si="0">IF(C9&gt;0,ROUND(H9/C9*100,1),"-")</f>
        <v>-</v>
      </c>
      <c r="M9" s="71" t="str">
        <f t="shared" si="0"/>
        <v>-</v>
      </c>
      <c r="N9" s="72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4">
        <v>0</v>
      </c>
      <c r="H10" s="114">
        <v>0</v>
      </c>
      <c r="I10" s="114">
        <v>0</v>
      </c>
      <c r="J10" s="114">
        <v>0</v>
      </c>
      <c r="K10" s="112"/>
      <c r="L10" s="73" t="str">
        <f t="shared" si="0"/>
        <v>-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4058</v>
      </c>
      <c r="E11" s="114">
        <v>4058</v>
      </c>
      <c r="F11" s="112"/>
      <c r="G11" s="114">
        <v>0</v>
      </c>
      <c r="H11" s="114">
        <v>0</v>
      </c>
      <c r="I11" s="114">
        <v>20</v>
      </c>
      <c r="J11" s="114">
        <v>20</v>
      </c>
      <c r="K11" s="112"/>
      <c r="L11" s="73" t="str">
        <f t="shared" si="0"/>
        <v>-</v>
      </c>
      <c r="M11" s="74">
        <f t="shared" si="0"/>
        <v>0.5</v>
      </c>
      <c r="N11" s="75">
        <f t="shared" si="0"/>
        <v>0.5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4">
        <v>0</v>
      </c>
      <c r="H12" s="114">
        <v>0</v>
      </c>
      <c r="I12" s="114">
        <v>0</v>
      </c>
      <c r="J12" s="114">
        <v>0</v>
      </c>
      <c r="K12" s="112"/>
      <c r="L12" s="73" t="str">
        <f t="shared" si="0"/>
        <v>-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4">
        <v>0</v>
      </c>
      <c r="H13" s="114">
        <v>0</v>
      </c>
      <c r="I13" s="114">
        <v>0</v>
      </c>
      <c r="J13" s="114">
        <v>0</v>
      </c>
      <c r="K13" s="112"/>
      <c r="L13" s="73" t="str">
        <f t="shared" si="0"/>
        <v>-</v>
      </c>
      <c r="M13" s="74" t="str">
        <f t="shared" si="0"/>
        <v>-</v>
      </c>
      <c r="N13" s="75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4">
        <v>0</v>
      </c>
      <c r="H14" s="114">
        <v>0</v>
      </c>
      <c r="I14" s="114">
        <v>0</v>
      </c>
      <c r="J14" s="114">
        <v>0</v>
      </c>
      <c r="K14" s="112"/>
      <c r="L14" s="73" t="str">
        <f t="shared" si="0"/>
        <v>-</v>
      </c>
      <c r="M14" s="74" t="str">
        <f t="shared" si="0"/>
        <v>-</v>
      </c>
      <c r="N14" s="75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4">
        <v>0</v>
      </c>
      <c r="H15" s="114">
        <v>0</v>
      </c>
      <c r="I15" s="114">
        <v>0</v>
      </c>
      <c r="J15" s="114">
        <v>0</v>
      </c>
      <c r="K15" s="112"/>
      <c r="L15" s="73" t="str">
        <f t="shared" si="0"/>
        <v>-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4">
        <v>0</v>
      </c>
      <c r="H16" s="114">
        <v>0</v>
      </c>
      <c r="I16" s="114">
        <v>0</v>
      </c>
      <c r="J16" s="114">
        <v>0</v>
      </c>
      <c r="K16" s="112"/>
      <c r="L16" s="73" t="str">
        <f t="shared" si="0"/>
        <v>-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4">
        <v>0</v>
      </c>
      <c r="H17" s="114">
        <v>0</v>
      </c>
      <c r="I17" s="114">
        <v>0</v>
      </c>
      <c r="J17" s="114">
        <v>0</v>
      </c>
      <c r="K17" s="112"/>
      <c r="L17" s="73" t="str">
        <f>IF(C17&gt;0,ROUND(H17/C17*100,1),"-")</f>
        <v>-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4">
        <v>0</v>
      </c>
      <c r="H18" s="114">
        <v>0</v>
      </c>
      <c r="I18" s="114">
        <v>0</v>
      </c>
      <c r="J18" s="114">
        <v>0</v>
      </c>
      <c r="K18" s="112"/>
      <c r="L18" s="73" t="str">
        <f t="shared" si="0"/>
        <v>-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4">
        <v>0</v>
      </c>
      <c r="H19" s="114">
        <v>0</v>
      </c>
      <c r="I19" s="114">
        <v>0</v>
      </c>
      <c r="J19" s="114">
        <v>0</v>
      </c>
      <c r="K19" s="112"/>
      <c r="L19" s="73" t="str">
        <f t="shared" si="0"/>
        <v>-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4">
        <v>0</v>
      </c>
      <c r="H20" s="114">
        <v>0</v>
      </c>
      <c r="I20" s="114">
        <v>0</v>
      </c>
      <c r="J20" s="114">
        <v>0</v>
      </c>
      <c r="K20" s="112"/>
      <c r="L20" s="76" t="str">
        <f t="shared" si="0"/>
        <v>-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4">
        <v>0</v>
      </c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34">
        <v>0</v>
      </c>
      <c r="H22" s="134">
        <v>0</v>
      </c>
      <c r="I22" s="134">
        <v>0</v>
      </c>
      <c r="J22" s="134">
        <v>0</v>
      </c>
      <c r="K22" s="113"/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0</v>
      </c>
      <c r="D23" s="79">
        <f>SUM(D9:D22)</f>
        <v>4058</v>
      </c>
      <c r="E23" s="79">
        <f>SUM(E9:E22)</f>
        <v>4058</v>
      </c>
      <c r="F23" s="91"/>
      <c r="G23" s="79">
        <f>SUM(G9:G22)</f>
        <v>0</v>
      </c>
      <c r="H23" s="79">
        <f>SUM(H9:H22)</f>
        <v>0</v>
      </c>
      <c r="I23" s="79">
        <f>SUM(I9:I22)</f>
        <v>20</v>
      </c>
      <c r="J23" s="79">
        <f>SUM(J9:J22)</f>
        <v>20</v>
      </c>
      <c r="K23" s="91"/>
      <c r="L23" s="80" t="str">
        <f t="shared" si="0"/>
        <v>-</v>
      </c>
      <c r="M23" s="81">
        <f t="shared" si="0"/>
        <v>0.5</v>
      </c>
      <c r="N23" s="82">
        <f t="shared" si="0"/>
        <v>0.5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5">
        <v>0</v>
      </c>
      <c r="H24" s="115">
        <v>0</v>
      </c>
      <c r="I24" s="115">
        <v>0</v>
      </c>
      <c r="J24" s="115">
        <v>0</v>
      </c>
      <c r="K24" s="111"/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6">
        <v>0</v>
      </c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6">
        <v>0</v>
      </c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6">
        <v>0</v>
      </c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6">
        <v>0</v>
      </c>
      <c r="H28" s="116">
        <v>0</v>
      </c>
      <c r="I28" s="116">
        <v>0</v>
      </c>
      <c r="J28" s="116">
        <v>0</v>
      </c>
      <c r="K28" s="112"/>
      <c r="L28" s="73" t="str">
        <f t="shared" si="0"/>
        <v>-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6">
        <v>0</v>
      </c>
      <c r="H29" s="116">
        <v>0</v>
      </c>
      <c r="I29" s="116">
        <v>0</v>
      </c>
      <c r="J29" s="116">
        <v>0</v>
      </c>
      <c r="K29" s="112"/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6">
        <v>0</v>
      </c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6">
        <v>0</v>
      </c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6">
        <v>0</v>
      </c>
      <c r="H32" s="116">
        <v>0</v>
      </c>
      <c r="I32" s="116">
        <v>0</v>
      </c>
      <c r="J32" s="116">
        <v>0</v>
      </c>
      <c r="K32" s="112"/>
      <c r="L32" s="73" t="str">
        <f t="shared" ref="L32:N36" si="1">IF(C32&gt;0,ROUND(H32/C32*100,1),"-")</f>
        <v>-</v>
      </c>
      <c r="M32" s="74" t="str">
        <f t="shared" si="1"/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6">
        <v>0</v>
      </c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6">
        <v>0</v>
      </c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79">
        <f>SUM(G24:G34)</f>
        <v>0</v>
      </c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0</v>
      </c>
      <c r="D36" s="83">
        <f t="shared" si="2"/>
        <v>4058</v>
      </c>
      <c r="E36" s="83">
        <f t="shared" si="2"/>
        <v>4058</v>
      </c>
      <c r="F36" s="93"/>
      <c r="G36" s="83">
        <f t="shared" si="2"/>
        <v>0</v>
      </c>
      <c r="H36" s="83">
        <f t="shared" si="2"/>
        <v>0</v>
      </c>
      <c r="I36" s="83">
        <f t="shared" si="2"/>
        <v>20</v>
      </c>
      <c r="J36" s="83">
        <f t="shared" si="2"/>
        <v>20</v>
      </c>
      <c r="K36" s="93"/>
      <c r="L36" s="84" t="str">
        <f t="shared" si="1"/>
        <v>-</v>
      </c>
      <c r="M36" s="85">
        <f t="shared" si="1"/>
        <v>0.5</v>
      </c>
      <c r="N36" s="86">
        <f t="shared" si="1"/>
        <v>0.5</v>
      </c>
    </row>
    <row r="38" spans="1:14" x14ac:dyDescent="0.15">
      <c r="B38" s="1" t="s">
        <v>388</v>
      </c>
      <c r="C38" s="1">
        <v>0</v>
      </c>
      <c r="D38" s="1">
        <v>4058</v>
      </c>
      <c r="E38" s="1">
        <v>4058</v>
      </c>
      <c r="F38" s="1">
        <v>0</v>
      </c>
      <c r="G38" s="1">
        <v>0</v>
      </c>
      <c r="H38" s="1">
        <v>0</v>
      </c>
      <c r="I38" s="1">
        <v>20</v>
      </c>
      <c r="J38" s="1">
        <v>20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IM39"/>
  <sheetViews>
    <sheetView view="pageBreakPreview" zoomScale="60" zoomScaleNormal="100" workbookViewId="0">
      <selection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262</v>
      </c>
      <c r="D8" s="41" t="s">
        <v>263</v>
      </c>
      <c r="E8" s="41" t="s">
        <v>264</v>
      </c>
      <c r="F8" s="41" t="s">
        <v>265</v>
      </c>
      <c r="G8" s="41" t="s">
        <v>266</v>
      </c>
      <c r="H8" s="41" t="s">
        <v>267</v>
      </c>
      <c r="I8" s="41" t="s">
        <v>268</v>
      </c>
      <c r="J8" s="41" t="s">
        <v>269</v>
      </c>
      <c r="K8" s="41" t="s">
        <v>270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0</v>
      </c>
      <c r="D9" s="117">
        <v>0</v>
      </c>
      <c r="E9" s="117">
        <v>0</v>
      </c>
      <c r="F9" s="111"/>
      <c r="G9" s="111"/>
      <c r="H9" s="117">
        <v>0</v>
      </c>
      <c r="I9" s="117">
        <v>0</v>
      </c>
      <c r="J9" s="117">
        <v>0</v>
      </c>
      <c r="K9" s="111"/>
      <c r="L9" s="70" t="str">
        <f t="shared" ref="L9:N31" si="0">IF(C9&gt;0,ROUND(H9/C9*100,1),"-")</f>
        <v>-</v>
      </c>
      <c r="M9" s="71" t="str">
        <f t="shared" si="0"/>
        <v>-</v>
      </c>
      <c r="N9" s="72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2"/>
      <c r="H10" s="114">
        <v>0</v>
      </c>
      <c r="I10" s="114">
        <v>0</v>
      </c>
      <c r="J10" s="114">
        <v>0</v>
      </c>
      <c r="K10" s="112"/>
      <c r="L10" s="73" t="str">
        <f t="shared" si="0"/>
        <v>-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0</v>
      </c>
      <c r="E11" s="114">
        <v>0</v>
      </c>
      <c r="F11" s="112"/>
      <c r="G11" s="112"/>
      <c r="H11" s="114">
        <v>0</v>
      </c>
      <c r="I11" s="114">
        <v>0</v>
      </c>
      <c r="J11" s="114">
        <v>0</v>
      </c>
      <c r="K11" s="112"/>
      <c r="L11" s="73" t="str">
        <f t="shared" si="0"/>
        <v>-</v>
      </c>
      <c r="M11" s="74" t="str">
        <f t="shared" si="0"/>
        <v>-</v>
      </c>
      <c r="N11" s="75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2"/>
      <c r="H12" s="114">
        <v>0</v>
      </c>
      <c r="I12" s="114">
        <v>0</v>
      </c>
      <c r="J12" s="114">
        <v>0</v>
      </c>
      <c r="K12" s="112"/>
      <c r="L12" s="73" t="str">
        <f t="shared" si="0"/>
        <v>-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2"/>
      <c r="H13" s="114">
        <v>0</v>
      </c>
      <c r="I13" s="114">
        <v>0</v>
      </c>
      <c r="J13" s="114">
        <v>0</v>
      </c>
      <c r="K13" s="112"/>
      <c r="L13" s="73" t="str">
        <f t="shared" si="0"/>
        <v>-</v>
      </c>
      <c r="M13" s="74" t="str">
        <f t="shared" si="0"/>
        <v>-</v>
      </c>
      <c r="N13" s="75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2"/>
      <c r="H14" s="114">
        <v>0</v>
      </c>
      <c r="I14" s="114">
        <v>0</v>
      </c>
      <c r="J14" s="114">
        <v>0</v>
      </c>
      <c r="K14" s="112"/>
      <c r="L14" s="73" t="str">
        <f t="shared" si="0"/>
        <v>-</v>
      </c>
      <c r="M14" s="74" t="str">
        <f t="shared" si="0"/>
        <v>-</v>
      </c>
      <c r="N14" s="75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2"/>
      <c r="H15" s="114">
        <v>0</v>
      </c>
      <c r="I15" s="114">
        <v>0</v>
      </c>
      <c r="J15" s="114">
        <v>0</v>
      </c>
      <c r="K15" s="112"/>
      <c r="L15" s="73" t="str">
        <f t="shared" si="0"/>
        <v>-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2"/>
      <c r="H16" s="114">
        <v>0</v>
      </c>
      <c r="I16" s="114">
        <v>0</v>
      </c>
      <c r="J16" s="114">
        <v>0</v>
      </c>
      <c r="K16" s="112"/>
      <c r="L16" s="73" t="str">
        <f t="shared" si="0"/>
        <v>-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2"/>
      <c r="H17" s="114">
        <v>0</v>
      </c>
      <c r="I17" s="114">
        <v>0</v>
      </c>
      <c r="J17" s="114">
        <v>0</v>
      </c>
      <c r="K17" s="112"/>
      <c r="L17" s="73" t="str">
        <f>IF(C17&gt;0,ROUND(H17/C17*100,1),"-")</f>
        <v>-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2"/>
      <c r="H18" s="114">
        <v>0</v>
      </c>
      <c r="I18" s="114">
        <v>0</v>
      </c>
      <c r="J18" s="114">
        <v>0</v>
      </c>
      <c r="K18" s="112"/>
      <c r="L18" s="73" t="str">
        <f t="shared" si="0"/>
        <v>-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2"/>
      <c r="H19" s="114">
        <v>0</v>
      </c>
      <c r="I19" s="114">
        <v>0</v>
      </c>
      <c r="J19" s="114">
        <v>0</v>
      </c>
      <c r="K19" s="112"/>
      <c r="L19" s="73" t="str">
        <f t="shared" si="0"/>
        <v>-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2"/>
      <c r="H20" s="114">
        <v>0</v>
      </c>
      <c r="I20" s="114">
        <v>0</v>
      </c>
      <c r="J20" s="114">
        <v>0</v>
      </c>
      <c r="K20" s="112"/>
      <c r="L20" s="76" t="str">
        <f t="shared" si="0"/>
        <v>-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2"/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13"/>
      <c r="H22" s="134">
        <v>0</v>
      </c>
      <c r="I22" s="134">
        <v>0</v>
      </c>
      <c r="J22" s="134">
        <v>0</v>
      </c>
      <c r="K22" s="113"/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0</v>
      </c>
      <c r="D23" s="79">
        <f>SUM(D9:D22)</f>
        <v>0</v>
      </c>
      <c r="E23" s="79">
        <f>SUM(E9:E22)</f>
        <v>0</v>
      </c>
      <c r="F23" s="91"/>
      <c r="G23" s="91"/>
      <c r="H23" s="79">
        <f>SUM(H9:H22)</f>
        <v>0</v>
      </c>
      <c r="I23" s="79">
        <f>SUM(I9:I22)</f>
        <v>0</v>
      </c>
      <c r="J23" s="79">
        <f>SUM(J9:J22)</f>
        <v>0</v>
      </c>
      <c r="K23" s="91"/>
      <c r="L23" s="80" t="str">
        <f t="shared" si="0"/>
        <v>-</v>
      </c>
      <c r="M23" s="81" t="str">
        <f t="shared" si="0"/>
        <v>-</v>
      </c>
      <c r="N23" s="82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1"/>
      <c r="H24" s="115">
        <v>0</v>
      </c>
      <c r="I24" s="115">
        <v>0</v>
      </c>
      <c r="J24" s="115">
        <v>0</v>
      </c>
      <c r="K24" s="111"/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2"/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2"/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2"/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2"/>
      <c r="H28" s="116">
        <v>0</v>
      </c>
      <c r="I28" s="116">
        <v>0</v>
      </c>
      <c r="J28" s="116">
        <v>0</v>
      </c>
      <c r="K28" s="112"/>
      <c r="L28" s="73" t="str">
        <f t="shared" si="0"/>
        <v>-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2"/>
      <c r="H29" s="116">
        <v>0</v>
      </c>
      <c r="I29" s="116">
        <v>0</v>
      </c>
      <c r="J29" s="116">
        <v>0</v>
      </c>
      <c r="K29" s="112"/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2"/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2"/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2"/>
      <c r="H32" s="116">
        <v>0</v>
      </c>
      <c r="I32" s="116">
        <v>0</v>
      </c>
      <c r="J32" s="116">
        <v>0</v>
      </c>
      <c r="K32" s="112"/>
      <c r="L32" s="73" t="str">
        <f t="shared" ref="L32:N36" si="1">IF(C32&gt;0,ROUND(H32/C32*100,1),"-")</f>
        <v>-</v>
      </c>
      <c r="M32" s="74" t="str">
        <f t="shared" si="1"/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2"/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2"/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92"/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0</v>
      </c>
      <c r="D36" s="83">
        <f t="shared" si="2"/>
        <v>0</v>
      </c>
      <c r="E36" s="83">
        <f t="shared" si="2"/>
        <v>0</v>
      </c>
      <c r="F36" s="93">
        <f t="shared" si="2"/>
        <v>0</v>
      </c>
      <c r="G36" s="93">
        <f t="shared" si="2"/>
        <v>0</v>
      </c>
      <c r="H36" s="83">
        <f t="shared" si="2"/>
        <v>0</v>
      </c>
      <c r="I36" s="83">
        <f t="shared" si="2"/>
        <v>0</v>
      </c>
      <c r="J36" s="83">
        <f t="shared" si="2"/>
        <v>0</v>
      </c>
      <c r="K36" s="93"/>
      <c r="L36" s="84" t="str">
        <f t="shared" si="1"/>
        <v>-</v>
      </c>
      <c r="M36" s="85" t="str">
        <f t="shared" si="1"/>
        <v>-</v>
      </c>
      <c r="N36" s="86" t="str">
        <f t="shared" si="1"/>
        <v>-</v>
      </c>
    </row>
    <row r="38" spans="1:14" x14ac:dyDescent="0.15">
      <c r="B38" s="1" t="s">
        <v>388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IM39"/>
  <sheetViews>
    <sheetView view="pageBreakPreview" zoomScale="60" zoomScaleNormal="100" workbookViewId="0">
      <pane xSplit="2" ySplit="8" topLeftCell="C27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271</v>
      </c>
      <c r="D8" s="41" t="s">
        <v>272</v>
      </c>
      <c r="E8" s="41" t="s">
        <v>273</v>
      </c>
      <c r="F8" s="41" t="s">
        <v>274</v>
      </c>
      <c r="G8" s="41" t="s">
        <v>275</v>
      </c>
      <c r="H8" s="41" t="s">
        <v>276</v>
      </c>
      <c r="I8" s="41" t="s">
        <v>277</v>
      </c>
      <c r="J8" s="41" t="s">
        <v>278</v>
      </c>
      <c r="K8" s="41" t="s">
        <v>279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8952359</v>
      </c>
      <c r="D9" s="117">
        <v>134001</v>
      </c>
      <c r="E9" s="117">
        <v>9086360</v>
      </c>
      <c r="F9" s="117">
        <v>0</v>
      </c>
      <c r="G9" s="117">
        <v>0</v>
      </c>
      <c r="H9" s="117">
        <v>8890590</v>
      </c>
      <c r="I9" s="117">
        <v>55800</v>
      </c>
      <c r="J9" s="117">
        <v>8946390</v>
      </c>
      <c r="K9" s="117">
        <v>0</v>
      </c>
      <c r="L9" s="70">
        <f t="shared" ref="L9:N31" si="0">IF(C9&gt;0,ROUND(H9/C9*100,1),"-")</f>
        <v>99.3</v>
      </c>
      <c r="M9" s="71">
        <f t="shared" si="0"/>
        <v>41.6</v>
      </c>
      <c r="N9" s="72">
        <f t="shared" si="0"/>
        <v>98.5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1328805</v>
      </c>
      <c r="D10" s="114">
        <v>82659</v>
      </c>
      <c r="E10" s="114">
        <v>1411464</v>
      </c>
      <c r="F10" s="114">
        <v>0</v>
      </c>
      <c r="G10" s="114">
        <v>0</v>
      </c>
      <c r="H10" s="114">
        <v>1307234</v>
      </c>
      <c r="I10" s="114">
        <v>19532</v>
      </c>
      <c r="J10" s="114">
        <v>1326766</v>
      </c>
      <c r="K10" s="114">
        <v>0</v>
      </c>
      <c r="L10" s="73">
        <f t="shared" si="0"/>
        <v>98.4</v>
      </c>
      <c r="M10" s="74">
        <f t="shared" si="0"/>
        <v>23.6</v>
      </c>
      <c r="N10" s="75">
        <f t="shared" si="0"/>
        <v>94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793995</v>
      </c>
      <c r="D11" s="114">
        <v>50135</v>
      </c>
      <c r="E11" s="114">
        <v>844130</v>
      </c>
      <c r="F11" s="114">
        <v>0</v>
      </c>
      <c r="G11" s="114">
        <v>0</v>
      </c>
      <c r="H11" s="114">
        <v>781837</v>
      </c>
      <c r="I11" s="114">
        <v>11077</v>
      </c>
      <c r="J11" s="114">
        <v>792914</v>
      </c>
      <c r="K11" s="114">
        <v>0</v>
      </c>
      <c r="L11" s="73">
        <f t="shared" si="0"/>
        <v>98.5</v>
      </c>
      <c r="M11" s="74">
        <f t="shared" si="0"/>
        <v>22.1</v>
      </c>
      <c r="N11" s="75">
        <f t="shared" si="0"/>
        <v>93.9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1187032</v>
      </c>
      <c r="D12" s="114">
        <v>27494</v>
      </c>
      <c r="E12" s="114">
        <v>1214526</v>
      </c>
      <c r="F12" s="114">
        <v>0</v>
      </c>
      <c r="G12" s="114">
        <v>0</v>
      </c>
      <c r="H12" s="114">
        <v>1176969</v>
      </c>
      <c r="I12" s="114">
        <v>6485</v>
      </c>
      <c r="J12" s="114">
        <v>1183454</v>
      </c>
      <c r="K12" s="114">
        <v>0</v>
      </c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803031</v>
      </c>
      <c r="D13" s="114">
        <v>66789</v>
      </c>
      <c r="E13" s="114">
        <v>869820</v>
      </c>
      <c r="F13" s="114">
        <v>0</v>
      </c>
      <c r="G13" s="114">
        <v>0</v>
      </c>
      <c r="H13" s="114">
        <v>787858</v>
      </c>
      <c r="I13" s="114">
        <v>15245</v>
      </c>
      <c r="J13" s="114">
        <v>803103</v>
      </c>
      <c r="K13" s="114">
        <v>0</v>
      </c>
      <c r="L13" s="73">
        <f t="shared" si="0"/>
        <v>98.1</v>
      </c>
      <c r="M13" s="74">
        <f t="shared" si="0"/>
        <v>22.8</v>
      </c>
      <c r="N13" s="75">
        <f t="shared" si="0"/>
        <v>92.3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800821</v>
      </c>
      <c r="D14" s="114">
        <v>84184</v>
      </c>
      <c r="E14" s="114">
        <v>885005</v>
      </c>
      <c r="F14" s="114">
        <v>0</v>
      </c>
      <c r="G14" s="114">
        <v>0</v>
      </c>
      <c r="H14" s="114">
        <v>779527</v>
      </c>
      <c r="I14" s="114">
        <v>15692</v>
      </c>
      <c r="J14" s="114">
        <v>795219</v>
      </c>
      <c r="K14" s="114">
        <v>0</v>
      </c>
      <c r="L14" s="73">
        <f t="shared" si="0"/>
        <v>97.3</v>
      </c>
      <c r="M14" s="74">
        <f t="shared" si="0"/>
        <v>18.600000000000001</v>
      </c>
      <c r="N14" s="75">
        <f t="shared" si="0"/>
        <v>89.9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1796077</v>
      </c>
      <c r="D15" s="114">
        <v>121547</v>
      </c>
      <c r="E15" s="114">
        <v>1917624</v>
      </c>
      <c r="F15" s="114">
        <v>0</v>
      </c>
      <c r="G15" s="114">
        <v>0</v>
      </c>
      <c r="H15" s="114">
        <v>1770107</v>
      </c>
      <c r="I15" s="114">
        <v>22818</v>
      </c>
      <c r="J15" s="114">
        <v>1792925</v>
      </c>
      <c r="K15" s="114">
        <v>0</v>
      </c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723330</v>
      </c>
      <c r="D16" s="114">
        <v>39238</v>
      </c>
      <c r="E16" s="114">
        <v>762568</v>
      </c>
      <c r="F16" s="114">
        <v>0</v>
      </c>
      <c r="G16" s="114">
        <v>0</v>
      </c>
      <c r="H16" s="114">
        <v>715426</v>
      </c>
      <c r="I16" s="114">
        <v>6872</v>
      </c>
      <c r="J16" s="114">
        <v>722298</v>
      </c>
      <c r="K16" s="114">
        <v>0</v>
      </c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347066</v>
      </c>
      <c r="D17" s="114">
        <v>15225</v>
      </c>
      <c r="E17" s="114">
        <v>362291</v>
      </c>
      <c r="F17" s="114">
        <v>0</v>
      </c>
      <c r="G17" s="114">
        <v>0</v>
      </c>
      <c r="H17" s="114">
        <v>344494</v>
      </c>
      <c r="I17" s="114">
        <v>3583</v>
      </c>
      <c r="J17" s="114">
        <v>348077</v>
      </c>
      <c r="K17" s="114">
        <v>0</v>
      </c>
      <c r="L17" s="73">
        <f>IF(C17&gt;0,ROUND(H17/C17*100,1),"-")</f>
        <v>99.3</v>
      </c>
      <c r="M17" s="74">
        <f>IF(D17&gt;0,ROUND(I17/D17*100,1),"-")</f>
        <v>23.5</v>
      </c>
      <c r="N17" s="75">
        <f>IF(E17&gt;0,ROUND(J17/E17*100,1),"-")</f>
        <v>96.1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165158</v>
      </c>
      <c r="D18" s="114">
        <v>14006</v>
      </c>
      <c r="E18" s="114">
        <v>179164</v>
      </c>
      <c r="F18" s="114">
        <v>0</v>
      </c>
      <c r="G18" s="114">
        <v>0</v>
      </c>
      <c r="H18" s="114">
        <v>162426</v>
      </c>
      <c r="I18" s="114">
        <v>2525</v>
      </c>
      <c r="J18" s="114">
        <v>164951</v>
      </c>
      <c r="K18" s="114">
        <v>0</v>
      </c>
      <c r="L18" s="73">
        <f t="shared" si="0"/>
        <v>98.3</v>
      </c>
      <c r="M18" s="74">
        <f t="shared" si="0"/>
        <v>18</v>
      </c>
      <c r="N18" s="75">
        <f t="shared" si="0"/>
        <v>92.1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597156</v>
      </c>
      <c r="D19" s="114">
        <v>80804</v>
      </c>
      <c r="E19" s="114">
        <v>677960</v>
      </c>
      <c r="F19" s="114">
        <v>0</v>
      </c>
      <c r="G19" s="114">
        <v>0</v>
      </c>
      <c r="H19" s="114">
        <v>585398</v>
      </c>
      <c r="I19" s="114">
        <v>19771</v>
      </c>
      <c r="J19" s="114">
        <v>605169</v>
      </c>
      <c r="K19" s="114">
        <v>0</v>
      </c>
      <c r="L19" s="73">
        <f t="shared" si="0"/>
        <v>98</v>
      </c>
      <c r="M19" s="74">
        <f t="shared" si="0"/>
        <v>24.5</v>
      </c>
      <c r="N19" s="75">
        <f t="shared" si="0"/>
        <v>89.3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196010</v>
      </c>
      <c r="D20" s="114">
        <v>2342</v>
      </c>
      <c r="E20" s="114">
        <v>198352</v>
      </c>
      <c r="F20" s="114">
        <v>0</v>
      </c>
      <c r="G20" s="114">
        <v>0</v>
      </c>
      <c r="H20" s="114">
        <v>194881</v>
      </c>
      <c r="I20" s="114">
        <v>1016</v>
      </c>
      <c r="J20" s="114">
        <v>195897</v>
      </c>
      <c r="K20" s="114">
        <v>0</v>
      </c>
      <c r="L20" s="76">
        <f t="shared" si="0"/>
        <v>99.4</v>
      </c>
      <c r="M20" s="77">
        <f t="shared" si="0"/>
        <v>43.4</v>
      </c>
      <c r="N20" s="78">
        <f t="shared" si="0"/>
        <v>98.8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5395</v>
      </c>
      <c r="D21" s="114">
        <v>0</v>
      </c>
      <c r="E21" s="114">
        <v>5395</v>
      </c>
      <c r="F21" s="114">
        <v>0</v>
      </c>
      <c r="G21" s="114">
        <v>0</v>
      </c>
      <c r="H21" s="114">
        <v>5395</v>
      </c>
      <c r="I21" s="114">
        <v>0</v>
      </c>
      <c r="J21" s="114">
        <v>5395</v>
      </c>
      <c r="K21" s="114">
        <v>0</v>
      </c>
      <c r="L21" s="73">
        <f t="shared" si="0"/>
        <v>100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492004</v>
      </c>
      <c r="D22" s="134">
        <v>20920</v>
      </c>
      <c r="E22" s="134">
        <v>512924</v>
      </c>
      <c r="F22" s="134">
        <v>0</v>
      </c>
      <c r="G22" s="134">
        <v>0</v>
      </c>
      <c r="H22" s="134">
        <v>488703</v>
      </c>
      <c r="I22" s="134">
        <v>4688</v>
      </c>
      <c r="J22" s="134">
        <v>493391</v>
      </c>
      <c r="K22" s="134">
        <v>0</v>
      </c>
      <c r="L22" s="87">
        <f t="shared" si="0"/>
        <v>99.3</v>
      </c>
      <c r="M22" s="88">
        <f t="shared" si="0"/>
        <v>22.4</v>
      </c>
      <c r="N22" s="89">
        <f t="shared" si="0"/>
        <v>96.2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18188239</v>
      </c>
      <c r="D23" s="79">
        <f t="shared" si="1"/>
        <v>739344</v>
      </c>
      <c r="E23" s="79">
        <f t="shared" si="1"/>
        <v>18927583</v>
      </c>
      <c r="F23" s="79">
        <f t="shared" si="1"/>
        <v>0</v>
      </c>
      <c r="G23" s="79">
        <f t="shared" si="1"/>
        <v>0</v>
      </c>
      <c r="H23" s="79">
        <f t="shared" si="1"/>
        <v>17990845</v>
      </c>
      <c r="I23" s="79">
        <f t="shared" si="1"/>
        <v>185104</v>
      </c>
      <c r="J23" s="79">
        <f t="shared" si="1"/>
        <v>18175949</v>
      </c>
      <c r="K23" s="79">
        <f t="shared" si="1"/>
        <v>0</v>
      </c>
      <c r="L23" s="80">
        <f t="shared" si="0"/>
        <v>98.9</v>
      </c>
      <c r="M23" s="81">
        <f t="shared" si="0"/>
        <v>25</v>
      </c>
      <c r="N23" s="82">
        <f t="shared" si="0"/>
        <v>96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219541</v>
      </c>
      <c r="D24" s="115">
        <v>10507</v>
      </c>
      <c r="E24" s="115">
        <v>230048</v>
      </c>
      <c r="F24" s="115">
        <v>0</v>
      </c>
      <c r="G24" s="115">
        <v>0</v>
      </c>
      <c r="H24" s="115">
        <v>216956</v>
      </c>
      <c r="I24" s="115">
        <v>3714</v>
      </c>
      <c r="J24" s="115">
        <v>220670</v>
      </c>
      <c r="K24" s="115">
        <v>0</v>
      </c>
      <c r="L24" s="70">
        <f t="shared" si="0"/>
        <v>98.8</v>
      </c>
      <c r="M24" s="71">
        <f t="shared" si="0"/>
        <v>35.299999999999997</v>
      </c>
      <c r="N24" s="72">
        <f t="shared" si="0"/>
        <v>95.9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4083</v>
      </c>
      <c r="D25" s="116">
        <v>0</v>
      </c>
      <c r="E25" s="116">
        <v>4083</v>
      </c>
      <c r="F25" s="116">
        <v>0</v>
      </c>
      <c r="G25" s="116">
        <v>0</v>
      </c>
      <c r="H25" s="116">
        <v>4083</v>
      </c>
      <c r="I25" s="116">
        <v>0</v>
      </c>
      <c r="J25" s="116">
        <v>4083</v>
      </c>
      <c r="K25" s="116">
        <v>0</v>
      </c>
      <c r="L25" s="73">
        <f t="shared" si="0"/>
        <v>100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2076</v>
      </c>
      <c r="D27" s="116">
        <v>0</v>
      </c>
      <c r="E27" s="116">
        <v>2076</v>
      </c>
      <c r="F27" s="116">
        <v>0</v>
      </c>
      <c r="G27" s="116">
        <v>0</v>
      </c>
      <c r="H27" s="116">
        <v>2076</v>
      </c>
      <c r="I27" s="116">
        <v>0</v>
      </c>
      <c r="J27" s="116">
        <v>2076</v>
      </c>
      <c r="K27" s="116">
        <v>0</v>
      </c>
      <c r="L27" s="73">
        <f t="shared" si="0"/>
        <v>100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196302</v>
      </c>
      <c r="D28" s="116">
        <v>1153</v>
      </c>
      <c r="E28" s="116">
        <v>197455</v>
      </c>
      <c r="F28" s="116">
        <v>0</v>
      </c>
      <c r="G28" s="116">
        <v>0</v>
      </c>
      <c r="H28" s="116">
        <v>196095</v>
      </c>
      <c r="I28" s="116">
        <v>383</v>
      </c>
      <c r="J28" s="116">
        <v>196478</v>
      </c>
      <c r="K28" s="116">
        <v>0</v>
      </c>
      <c r="L28" s="73">
        <f t="shared" si="0"/>
        <v>99.9</v>
      </c>
      <c r="M28" s="74">
        <f t="shared" si="0"/>
        <v>33.200000000000003</v>
      </c>
      <c r="N28" s="75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3275</v>
      </c>
      <c r="E29" s="116">
        <v>3275</v>
      </c>
      <c r="F29" s="116">
        <v>0</v>
      </c>
      <c r="G29" s="116">
        <v>0</v>
      </c>
      <c r="H29" s="116">
        <v>0</v>
      </c>
      <c r="I29" s="116">
        <v>226</v>
      </c>
      <c r="J29" s="116">
        <v>226</v>
      </c>
      <c r="K29" s="116">
        <v>0</v>
      </c>
      <c r="L29" s="73" t="str">
        <f t="shared" si="0"/>
        <v>-</v>
      </c>
      <c r="M29" s="74">
        <f t="shared" si="0"/>
        <v>6.9</v>
      </c>
      <c r="N29" s="75">
        <f t="shared" si="0"/>
        <v>6.9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6">
        <v>0</v>
      </c>
      <c r="G31" s="116">
        <v>0</v>
      </c>
      <c r="H31" s="116">
        <v>0</v>
      </c>
      <c r="I31" s="116">
        <v>0</v>
      </c>
      <c r="J31" s="116">
        <v>0</v>
      </c>
      <c r="K31" s="116">
        <v>0</v>
      </c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130628</v>
      </c>
      <c r="D32" s="116">
        <v>3323</v>
      </c>
      <c r="E32" s="116">
        <v>133951</v>
      </c>
      <c r="F32" s="116">
        <v>0</v>
      </c>
      <c r="G32" s="116">
        <v>0</v>
      </c>
      <c r="H32" s="116">
        <v>129427</v>
      </c>
      <c r="I32" s="116">
        <v>1347</v>
      </c>
      <c r="J32" s="116">
        <v>130774</v>
      </c>
      <c r="K32" s="116">
        <v>0</v>
      </c>
      <c r="L32" s="73">
        <f t="shared" ref="L32:N36" si="2">IF(C32&gt;0,ROUND(H32/C32*100,1),"-")</f>
        <v>99.1</v>
      </c>
      <c r="M32" s="74">
        <f t="shared" si="2"/>
        <v>40.5</v>
      </c>
      <c r="N32" s="75">
        <f t="shared" si="2"/>
        <v>97.6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198393</v>
      </c>
      <c r="D33" s="116">
        <v>15193</v>
      </c>
      <c r="E33" s="116">
        <v>213586</v>
      </c>
      <c r="F33" s="116">
        <v>0</v>
      </c>
      <c r="G33" s="116">
        <v>0</v>
      </c>
      <c r="H33" s="116">
        <v>198089</v>
      </c>
      <c r="I33" s="116">
        <v>1750</v>
      </c>
      <c r="J33" s="116">
        <v>199839</v>
      </c>
      <c r="K33" s="116">
        <v>0</v>
      </c>
      <c r="L33" s="73">
        <f t="shared" si="2"/>
        <v>99.8</v>
      </c>
      <c r="M33" s="74">
        <f t="shared" si="2"/>
        <v>11.5</v>
      </c>
      <c r="N33" s="75">
        <f t="shared" si="2"/>
        <v>93.6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16307</v>
      </c>
      <c r="D34" s="116">
        <v>459</v>
      </c>
      <c r="E34" s="116">
        <v>16766</v>
      </c>
      <c r="F34" s="116">
        <v>0</v>
      </c>
      <c r="G34" s="116">
        <v>0</v>
      </c>
      <c r="H34" s="116">
        <v>16307</v>
      </c>
      <c r="I34" s="116">
        <v>63</v>
      </c>
      <c r="J34" s="116">
        <v>16370</v>
      </c>
      <c r="K34" s="116">
        <v>0</v>
      </c>
      <c r="L34" s="73">
        <f t="shared" si="2"/>
        <v>100</v>
      </c>
      <c r="M34" s="74">
        <f t="shared" si="2"/>
        <v>13.7</v>
      </c>
      <c r="N34" s="75">
        <f t="shared" si="2"/>
        <v>97.6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767330</v>
      </c>
      <c r="D35" s="79">
        <f t="shared" si="3"/>
        <v>33910</v>
      </c>
      <c r="E35" s="79">
        <f t="shared" si="3"/>
        <v>801240</v>
      </c>
      <c r="F35" s="79">
        <f t="shared" si="3"/>
        <v>0</v>
      </c>
      <c r="G35" s="79">
        <f t="shared" si="3"/>
        <v>0</v>
      </c>
      <c r="H35" s="79">
        <f t="shared" si="3"/>
        <v>763033</v>
      </c>
      <c r="I35" s="79">
        <f t="shared" si="3"/>
        <v>7483</v>
      </c>
      <c r="J35" s="79">
        <f t="shared" si="3"/>
        <v>770516</v>
      </c>
      <c r="K35" s="79">
        <f t="shared" si="3"/>
        <v>0</v>
      </c>
      <c r="L35" s="80">
        <f t="shared" si="2"/>
        <v>99.4</v>
      </c>
      <c r="M35" s="81">
        <f t="shared" si="2"/>
        <v>22.1</v>
      </c>
      <c r="N35" s="82">
        <f t="shared" si="2"/>
        <v>96.2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18955569</v>
      </c>
      <c r="D36" s="83">
        <f t="shared" si="4"/>
        <v>773254</v>
      </c>
      <c r="E36" s="83">
        <f t="shared" si="4"/>
        <v>19728823</v>
      </c>
      <c r="F36" s="83">
        <f t="shared" si="4"/>
        <v>0</v>
      </c>
      <c r="G36" s="83">
        <f t="shared" si="4"/>
        <v>0</v>
      </c>
      <c r="H36" s="83">
        <f t="shared" si="4"/>
        <v>18753878</v>
      </c>
      <c r="I36" s="83">
        <f t="shared" si="4"/>
        <v>192587</v>
      </c>
      <c r="J36" s="83">
        <f t="shared" si="4"/>
        <v>18946465</v>
      </c>
      <c r="K36" s="83">
        <f t="shared" si="4"/>
        <v>0</v>
      </c>
      <c r="L36" s="84">
        <f t="shared" si="2"/>
        <v>98.9</v>
      </c>
      <c r="M36" s="85">
        <f t="shared" si="2"/>
        <v>24.9</v>
      </c>
      <c r="N36" s="86">
        <f t="shared" si="2"/>
        <v>96</v>
      </c>
    </row>
    <row r="38" spans="1:14" x14ac:dyDescent="0.15">
      <c r="B38" s="1" t="s">
        <v>388</v>
      </c>
      <c r="C38" s="1">
        <v>18955569</v>
      </c>
      <c r="D38" s="1">
        <v>773254</v>
      </c>
      <c r="E38" s="1">
        <v>19728823</v>
      </c>
      <c r="F38" s="1">
        <v>0</v>
      </c>
      <c r="G38" s="1">
        <v>0</v>
      </c>
      <c r="H38" s="1">
        <v>18753878</v>
      </c>
      <c r="I38" s="1">
        <v>192587</v>
      </c>
      <c r="J38" s="1">
        <v>18946465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280</v>
      </c>
      <c r="D8" s="41" t="s">
        <v>281</v>
      </c>
      <c r="E8" s="41" t="s">
        <v>282</v>
      </c>
      <c r="F8" s="41" t="s">
        <v>283</v>
      </c>
      <c r="G8" s="41" t="s">
        <v>284</v>
      </c>
      <c r="H8" s="41" t="s">
        <v>285</v>
      </c>
      <c r="I8" s="41" t="s">
        <v>286</v>
      </c>
      <c r="J8" s="41" t="s">
        <v>287</v>
      </c>
      <c r="K8" s="41" t="s">
        <v>288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27639</v>
      </c>
      <c r="D9" s="117">
        <v>0</v>
      </c>
      <c r="E9" s="117">
        <v>27639</v>
      </c>
      <c r="F9" s="117">
        <v>0</v>
      </c>
      <c r="G9" s="111"/>
      <c r="H9" s="117">
        <v>27639</v>
      </c>
      <c r="I9" s="117">
        <v>0</v>
      </c>
      <c r="J9" s="117">
        <v>27639</v>
      </c>
      <c r="K9" s="117">
        <v>0</v>
      </c>
      <c r="L9" s="70">
        <f t="shared" ref="L9:N31" si="0">IF(C9&gt;0,ROUND(H9/C9*100,1),"-")</f>
        <v>100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4">
        <v>0</v>
      </c>
      <c r="G10" s="112"/>
      <c r="H10" s="114">
        <v>0</v>
      </c>
      <c r="I10" s="114">
        <v>0</v>
      </c>
      <c r="J10" s="114">
        <v>0</v>
      </c>
      <c r="K10" s="114">
        <v>0</v>
      </c>
      <c r="L10" s="73" t="str">
        <f t="shared" si="0"/>
        <v>-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19669</v>
      </c>
      <c r="D11" s="114">
        <v>0</v>
      </c>
      <c r="E11" s="114">
        <v>19669</v>
      </c>
      <c r="F11" s="114">
        <v>0</v>
      </c>
      <c r="G11" s="112"/>
      <c r="H11" s="114">
        <v>19669</v>
      </c>
      <c r="I11" s="114">
        <v>0</v>
      </c>
      <c r="J11" s="114">
        <v>19669</v>
      </c>
      <c r="K11" s="114">
        <v>0</v>
      </c>
      <c r="L11" s="73">
        <f t="shared" si="0"/>
        <v>100</v>
      </c>
      <c r="M11" s="74" t="str">
        <f t="shared" si="0"/>
        <v>-</v>
      </c>
      <c r="N11" s="75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4">
        <v>0</v>
      </c>
      <c r="G12" s="112"/>
      <c r="H12" s="114">
        <v>0</v>
      </c>
      <c r="I12" s="114">
        <v>0</v>
      </c>
      <c r="J12" s="114">
        <v>0</v>
      </c>
      <c r="K12" s="114">
        <v>0</v>
      </c>
      <c r="L12" s="73" t="str">
        <f t="shared" si="0"/>
        <v>-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7182</v>
      </c>
      <c r="D13" s="114">
        <v>0</v>
      </c>
      <c r="E13" s="114">
        <v>7182</v>
      </c>
      <c r="F13" s="114">
        <v>0</v>
      </c>
      <c r="G13" s="112"/>
      <c r="H13" s="114">
        <v>7182</v>
      </c>
      <c r="I13" s="114">
        <v>0</v>
      </c>
      <c r="J13" s="114">
        <v>7182</v>
      </c>
      <c r="K13" s="114">
        <v>0</v>
      </c>
      <c r="L13" s="73">
        <f t="shared" si="0"/>
        <v>100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368881</v>
      </c>
      <c r="D14" s="114">
        <v>18293</v>
      </c>
      <c r="E14" s="114">
        <v>387174</v>
      </c>
      <c r="F14" s="114">
        <v>0</v>
      </c>
      <c r="G14" s="112"/>
      <c r="H14" s="114">
        <v>365145</v>
      </c>
      <c r="I14" s="114">
        <v>1675</v>
      </c>
      <c r="J14" s="114">
        <v>366820</v>
      </c>
      <c r="K14" s="114">
        <v>0</v>
      </c>
      <c r="L14" s="73">
        <f t="shared" si="0"/>
        <v>99</v>
      </c>
      <c r="M14" s="74">
        <f t="shared" si="0"/>
        <v>9.1999999999999993</v>
      </c>
      <c r="N14" s="75">
        <f t="shared" si="0"/>
        <v>94.7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337</v>
      </c>
      <c r="D15" s="114">
        <v>0</v>
      </c>
      <c r="E15" s="114">
        <v>337</v>
      </c>
      <c r="F15" s="114">
        <v>0</v>
      </c>
      <c r="G15" s="112"/>
      <c r="H15" s="114">
        <v>337</v>
      </c>
      <c r="I15" s="114">
        <v>0</v>
      </c>
      <c r="J15" s="114">
        <v>337</v>
      </c>
      <c r="K15" s="114">
        <v>0</v>
      </c>
      <c r="L15" s="73">
        <f t="shared" si="0"/>
        <v>100</v>
      </c>
      <c r="M15" s="74" t="str">
        <f t="shared" si="0"/>
        <v>-</v>
      </c>
      <c r="N15" s="75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4806</v>
      </c>
      <c r="D16" s="114">
        <v>0</v>
      </c>
      <c r="E16" s="114">
        <v>4806</v>
      </c>
      <c r="F16" s="114">
        <v>0</v>
      </c>
      <c r="G16" s="112"/>
      <c r="H16" s="114">
        <v>4806</v>
      </c>
      <c r="I16" s="114">
        <v>0</v>
      </c>
      <c r="J16" s="114">
        <v>4806</v>
      </c>
      <c r="K16" s="114">
        <v>0</v>
      </c>
      <c r="L16" s="73">
        <f t="shared" si="0"/>
        <v>100</v>
      </c>
      <c r="M16" s="74" t="str">
        <f t="shared" si="0"/>
        <v>-</v>
      </c>
      <c r="N16" s="75">
        <f t="shared" si="0"/>
        <v>100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22183</v>
      </c>
      <c r="D17" s="114">
        <v>0</v>
      </c>
      <c r="E17" s="114">
        <v>22183</v>
      </c>
      <c r="F17" s="114">
        <v>0</v>
      </c>
      <c r="G17" s="112"/>
      <c r="H17" s="114">
        <v>22183</v>
      </c>
      <c r="I17" s="114">
        <v>0</v>
      </c>
      <c r="J17" s="114">
        <v>22183</v>
      </c>
      <c r="K17" s="114">
        <v>0</v>
      </c>
      <c r="L17" s="73">
        <f>IF(C17&gt;0,ROUND(H17/C17*100,1),"-")</f>
        <v>100</v>
      </c>
      <c r="M17" s="74" t="str">
        <f>IF(D17&gt;0,ROUND(I17/D17*100,1),"-")</f>
        <v>-</v>
      </c>
      <c r="N17" s="75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1347</v>
      </c>
      <c r="D18" s="114">
        <v>0</v>
      </c>
      <c r="E18" s="114">
        <v>1347</v>
      </c>
      <c r="F18" s="114">
        <v>0</v>
      </c>
      <c r="G18" s="112"/>
      <c r="H18" s="114">
        <v>1347</v>
      </c>
      <c r="I18" s="114">
        <v>0</v>
      </c>
      <c r="J18" s="114">
        <v>1347</v>
      </c>
      <c r="K18" s="114">
        <v>0</v>
      </c>
      <c r="L18" s="73">
        <f t="shared" si="0"/>
        <v>100</v>
      </c>
      <c r="M18" s="74" t="str">
        <f t="shared" si="0"/>
        <v>-</v>
      </c>
      <c r="N18" s="75">
        <f t="shared" si="0"/>
        <v>100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130352</v>
      </c>
      <c r="D19" s="114">
        <v>15573</v>
      </c>
      <c r="E19" s="114">
        <v>145925</v>
      </c>
      <c r="F19" s="114">
        <v>0</v>
      </c>
      <c r="G19" s="112"/>
      <c r="H19" s="114">
        <v>127316</v>
      </c>
      <c r="I19" s="114">
        <v>2720</v>
      </c>
      <c r="J19" s="114">
        <v>130036</v>
      </c>
      <c r="K19" s="114">
        <v>0</v>
      </c>
      <c r="L19" s="73">
        <f t="shared" si="0"/>
        <v>97.7</v>
      </c>
      <c r="M19" s="74">
        <f t="shared" si="0"/>
        <v>17.5</v>
      </c>
      <c r="N19" s="75">
        <f t="shared" si="0"/>
        <v>89.1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32706</v>
      </c>
      <c r="D20" s="114">
        <v>0</v>
      </c>
      <c r="E20" s="114">
        <v>32706</v>
      </c>
      <c r="F20" s="114">
        <v>0</v>
      </c>
      <c r="G20" s="112"/>
      <c r="H20" s="114">
        <v>32706</v>
      </c>
      <c r="I20" s="114">
        <v>0</v>
      </c>
      <c r="J20" s="114">
        <v>32706</v>
      </c>
      <c r="K20" s="114">
        <v>0</v>
      </c>
      <c r="L20" s="76">
        <f t="shared" si="0"/>
        <v>100</v>
      </c>
      <c r="M20" s="77" t="str">
        <f t="shared" si="0"/>
        <v>-</v>
      </c>
      <c r="N20" s="78">
        <f t="shared" si="0"/>
        <v>100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5395</v>
      </c>
      <c r="D21" s="114">
        <v>0</v>
      </c>
      <c r="E21" s="114">
        <v>5395</v>
      </c>
      <c r="F21" s="114">
        <v>0</v>
      </c>
      <c r="G21" s="112"/>
      <c r="H21" s="114">
        <v>5395</v>
      </c>
      <c r="I21" s="114">
        <v>0</v>
      </c>
      <c r="J21" s="114">
        <v>5395</v>
      </c>
      <c r="K21" s="114">
        <v>0</v>
      </c>
      <c r="L21" s="73">
        <f t="shared" si="0"/>
        <v>100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34">
        <v>0</v>
      </c>
      <c r="G22" s="113"/>
      <c r="H22" s="134">
        <v>0</v>
      </c>
      <c r="I22" s="134">
        <v>0</v>
      </c>
      <c r="J22" s="134">
        <v>0</v>
      </c>
      <c r="K22" s="134">
        <v>0</v>
      </c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620497</v>
      </c>
      <c r="D23" s="79">
        <f>SUM(D9:D22)</f>
        <v>33866</v>
      </c>
      <c r="E23" s="79">
        <f>SUM(E9:E22)</f>
        <v>654363</v>
      </c>
      <c r="F23" s="79">
        <f>SUM(F9:F22)</f>
        <v>0</v>
      </c>
      <c r="G23" s="91"/>
      <c r="H23" s="79">
        <f>SUM(H9:H22)</f>
        <v>613725</v>
      </c>
      <c r="I23" s="79">
        <f>SUM(I9:I22)</f>
        <v>4395</v>
      </c>
      <c r="J23" s="79">
        <f>SUM(J9:J22)</f>
        <v>618120</v>
      </c>
      <c r="K23" s="79">
        <f>SUM(K9:K22)</f>
        <v>0</v>
      </c>
      <c r="L23" s="80">
        <f t="shared" si="0"/>
        <v>98.9</v>
      </c>
      <c r="M23" s="81">
        <f t="shared" si="0"/>
        <v>13</v>
      </c>
      <c r="N23" s="82">
        <f t="shared" si="0"/>
        <v>94.5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5">
        <v>0</v>
      </c>
      <c r="G24" s="111"/>
      <c r="H24" s="115">
        <v>0</v>
      </c>
      <c r="I24" s="115">
        <v>0</v>
      </c>
      <c r="J24" s="115">
        <v>0</v>
      </c>
      <c r="K24" s="115">
        <v>0</v>
      </c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4083</v>
      </c>
      <c r="D25" s="116">
        <v>0</v>
      </c>
      <c r="E25" s="116">
        <v>4083</v>
      </c>
      <c r="F25" s="116">
        <v>0</v>
      </c>
      <c r="G25" s="112"/>
      <c r="H25" s="116">
        <v>4083</v>
      </c>
      <c r="I25" s="116">
        <v>0</v>
      </c>
      <c r="J25" s="116">
        <v>4083</v>
      </c>
      <c r="K25" s="116">
        <v>0</v>
      </c>
      <c r="L25" s="73">
        <f t="shared" si="0"/>
        <v>100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6">
        <v>0</v>
      </c>
      <c r="G26" s="112"/>
      <c r="H26" s="116">
        <v>0</v>
      </c>
      <c r="I26" s="116">
        <v>0</v>
      </c>
      <c r="J26" s="116">
        <v>0</v>
      </c>
      <c r="K26" s="116">
        <v>0</v>
      </c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2076</v>
      </c>
      <c r="D27" s="116">
        <v>0</v>
      </c>
      <c r="E27" s="116">
        <v>2076</v>
      </c>
      <c r="F27" s="116">
        <v>0</v>
      </c>
      <c r="G27" s="112"/>
      <c r="H27" s="116">
        <v>2076</v>
      </c>
      <c r="I27" s="116">
        <v>0</v>
      </c>
      <c r="J27" s="116">
        <v>2076</v>
      </c>
      <c r="K27" s="116">
        <v>0</v>
      </c>
      <c r="L27" s="73">
        <f t="shared" si="0"/>
        <v>100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9349</v>
      </c>
      <c r="D28" s="116">
        <v>0</v>
      </c>
      <c r="E28" s="116">
        <v>9349</v>
      </c>
      <c r="F28" s="116">
        <v>0</v>
      </c>
      <c r="G28" s="112"/>
      <c r="H28" s="116">
        <v>9349</v>
      </c>
      <c r="I28" s="116">
        <v>0</v>
      </c>
      <c r="J28" s="116">
        <v>9349</v>
      </c>
      <c r="K28" s="116">
        <v>0</v>
      </c>
      <c r="L28" s="73">
        <f t="shared" si="0"/>
        <v>100</v>
      </c>
      <c r="M28" s="74" t="str">
        <f t="shared" si="0"/>
        <v>-</v>
      </c>
      <c r="N28" s="75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6">
        <v>0</v>
      </c>
      <c r="G29" s="112"/>
      <c r="H29" s="116">
        <v>0</v>
      </c>
      <c r="I29" s="116">
        <v>0</v>
      </c>
      <c r="J29" s="116">
        <v>0</v>
      </c>
      <c r="K29" s="116">
        <v>0</v>
      </c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6">
        <v>0</v>
      </c>
      <c r="G30" s="112"/>
      <c r="H30" s="116">
        <v>0</v>
      </c>
      <c r="I30" s="116">
        <v>0</v>
      </c>
      <c r="J30" s="116">
        <v>0</v>
      </c>
      <c r="K30" s="116">
        <v>0</v>
      </c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6">
        <v>0</v>
      </c>
      <c r="G31" s="112"/>
      <c r="H31" s="116">
        <v>0</v>
      </c>
      <c r="I31" s="116">
        <v>0</v>
      </c>
      <c r="J31" s="116">
        <v>0</v>
      </c>
      <c r="K31" s="116">
        <v>0</v>
      </c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4601</v>
      </c>
      <c r="D32" s="116">
        <v>0</v>
      </c>
      <c r="E32" s="116">
        <v>4601</v>
      </c>
      <c r="F32" s="116">
        <v>0</v>
      </c>
      <c r="G32" s="112"/>
      <c r="H32" s="116">
        <v>4601</v>
      </c>
      <c r="I32" s="116">
        <v>0</v>
      </c>
      <c r="J32" s="116">
        <v>4601</v>
      </c>
      <c r="K32" s="116">
        <v>0</v>
      </c>
      <c r="L32" s="73">
        <f t="shared" ref="L32:N36" si="1">IF(C32&gt;0,ROUND(H32/C32*100,1),"-")</f>
        <v>100</v>
      </c>
      <c r="M32" s="74" t="str">
        <f t="shared" si="1"/>
        <v>-</v>
      </c>
      <c r="N32" s="75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198393</v>
      </c>
      <c r="D33" s="116">
        <v>15193</v>
      </c>
      <c r="E33" s="116">
        <v>213586</v>
      </c>
      <c r="F33" s="116">
        <v>0</v>
      </c>
      <c r="G33" s="112"/>
      <c r="H33" s="116">
        <v>198089</v>
      </c>
      <c r="I33" s="116">
        <v>1750</v>
      </c>
      <c r="J33" s="116">
        <v>199839</v>
      </c>
      <c r="K33" s="116">
        <v>0</v>
      </c>
      <c r="L33" s="73">
        <f t="shared" si="1"/>
        <v>99.8</v>
      </c>
      <c r="M33" s="74">
        <f t="shared" si="1"/>
        <v>11.5</v>
      </c>
      <c r="N33" s="75">
        <f t="shared" si="1"/>
        <v>93.6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16307</v>
      </c>
      <c r="D34" s="116">
        <v>459</v>
      </c>
      <c r="E34" s="116">
        <v>16766</v>
      </c>
      <c r="F34" s="116">
        <v>0</v>
      </c>
      <c r="G34" s="112"/>
      <c r="H34" s="116">
        <v>16307</v>
      </c>
      <c r="I34" s="116">
        <v>63</v>
      </c>
      <c r="J34" s="116">
        <v>16370</v>
      </c>
      <c r="K34" s="116">
        <v>0</v>
      </c>
      <c r="L34" s="73">
        <f t="shared" si="1"/>
        <v>100</v>
      </c>
      <c r="M34" s="74">
        <f t="shared" si="1"/>
        <v>13.7</v>
      </c>
      <c r="N34" s="75">
        <f t="shared" si="1"/>
        <v>97.6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234809</v>
      </c>
      <c r="D35" s="79">
        <f>SUM(D24:D34)</f>
        <v>15652</v>
      </c>
      <c r="E35" s="79">
        <f>SUM(E24:E34)</f>
        <v>250461</v>
      </c>
      <c r="F35" s="79">
        <f>SUM(F24:F34)</f>
        <v>0</v>
      </c>
      <c r="G35" s="92"/>
      <c r="H35" s="79">
        <f>SUM(H24:H34)</f>
        <v>234505</v>
      </c>
      <c r="I35" s="79">
        <f>SUM(I24:I34)</f>
        <v>1813</v>
      </c>
      <c r="J35" s="79">
        <f>SUM(J24:J34)</f>
        <v>236318</v>
      </c>
      <c r="K35" s="79">
        <f>SUM(K24:K34)</f>
        <v>0</v>
      </c>
      <c r="L35" s="80">
        <f t="shared" si="1"/>
        <v>99.9</v>
      </c>
      <c r="M35" s="81">
        <f t="shared" si="1"/>
        <v>11.6</v>
      </c>
      <c r="N35" s="82">
        <f t="shared" si="1"/>
        <v>94.4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855306</v>
      </c>
      <c r="D36" s="83">
        <f t="shared" si="2"/>
        <v>49518</v>
      </c>
      <c r="E36" s="83">
        <f t="shared" si="2"/>
        <v>904824</v>
      </c>
      <c r="F36" s="83">
        <f t="shared" si="2"/>
        <v>0</v>
      </c>
      <c r="G36" s="93"/>
      <c r="H36" s="83">
        <f t="shared" si="2"/>
        <v>848230</v>
      </c>
      <c r="I36" s="83">
        <f t="shared" si="2"/>
        <v>6208</v>
      </c>
      <c r="J36" s="83">
        <f t="shared" si="2"/>
        <v>854438</v>
      </c>
      <c r="K36" s="83">
        <f t="shared" si="2"/>
        <v>0</v>
      </c>
      <c r="L36" s="84">
        <f t="shared" si="1"/>
        <v>99.2</v>
      </c>
      <c r="M36" s="85">
        <f t="shared" si="1"/>
        <v>12.5</v>
      </c>
      <c r="N36" s="86">
        <f t="shared" si="1"/>
        <v>94.4</v>
      </c>
    </row>
    <row r="38" spans="1:14" x14ac:dyDescent="0.15">
      <c r="B38" s="1" t="s">
        <v>388</v>
      </c>
      <c r="C38" s="1">
        <v>855306</v>
      </c>
      <c r="D38" s="1">
        <v>49518</v>
      </c>
      <c r="E38" s="1">
        <v>904824</v>
      </c>
      <c r="F38" s="1">
        <v>0</v>
      </c>
      <c r="G38" s="1">
        <v>0</v>
      </c>
      <c r="H38" s="1">
        <v>848230</v>
      </c>
      <c r="I38" s="1">
        <v>6208</v>
      </c>
      <c r="J38" s="1">
        <v>854438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289</v>
      </c>
      <c r="D8" s="41" t="s">
        <v>290</v>
      </c>
      <c r="E8" s="41" t="s">
        <v>291</v>
      </c>
      <c r="F8" s="41" t="s">
        <v>292</v>
      </c>
      <c r="G8" s="41" t="s">
        <v>293</v>
      </c>
      <c r="H8" s="41" t="s">
        <v>294</v>
      </c>
      <c r="I8" s="41" t="s">
        <v>295</v>
      </c>
      <c r="J8" s="41" t="s">
        <v>296</v>
      </c>
      <c r="K8" s="41" t="s">
        <v>297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3571425</v>
      </c>
      <c r="D9" s="117">
        <v>1410</v>
      </c>
      <c r="E9" s="117">
        <v>3572835</v>
      </c>
      <c r="F9" s="111"/>
      <c r="G9" s="111"/>
      <c r="H9" s="117">
        <v>3565250</v>
      </c>
      <c r="I9" s="117">
        <v>1410</v>
      </c>
      <c r="J9" s="117">
        <v>3566660</v>
      </c>
      <c r="K9" s="111"/>
      <c r="L9" s="70">
        <f t="shared" ref="L9:N31" si="0">IF(C9&gt;0,ROUND(H9/C9*100,1),"-")</f>
        <v>99.8</v>
      </c>
      <c r="M9" s="71">
        <f t="shared" si="0"/>
        <v>100</v>
      </c>
      <c r="N9" s="72">
        <f t="shared" si="0"/>
        <v>99.8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2"/>
      <c r="H10" s="114">
        <v>0</v>
      </c>
      <c r="I10" s="114">
        <v>0</v>
      </c>
      <c r="J10" s="114">
        <v>0</v>
      </c>
      <c r="K10" s="112"/>
      <c r="L10" s="73" t="str">
        <f t="shared" si="0"/>
        <v>-</v>
      </c>
      <c r="M10" s="74" t="str">
        <f t="shared" si="0"/>
        <v>-</v>
      </c>
      <c r="N10" s="75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0</v>
      </c>
      <c r="E11" s="114">
        <v>0</v>
      </c>
      <c r="F11" s="112"/>
      <c r="G11" s="112"/>
      <c r="H11" s="114">
        <v>0</v>
      </c>
      <c r="I11" s="114">
        <v>0</v>
      </c>
      <c r="J11" s="114">
        <v>0</v>
      </c>
      <c r="K11" s="112"/>
      <c r="L11" s="73" t="str">
        <f t="shared" si="0"/>
        <v>-</v>
      </c>
      <c r="M11" s="74" t="str">
        <f t="shared" si="0"/>
        <v>-</v>
      </c>
      <c r="N11" s="75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2"/>
      <c r="H12" s="114">
        <v>0</v>
      </c>
      <c r="I12" s="114">
        <v>0</v>
      </c>
      <c r="J12" s="114">
        <v>0</v>
      </c>
      <c r="K12" s="112"/>
      <c r="L12" s="73" t="str">
        <f t="shared" si="0"/>
        <v>-</v>
      </c>
      <c r="M12" s="74" t="str">
        <f t="shared" si="0"/>
        <v>-</v>
      </c>
      <c r="N12" s="75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2"/>
      <c r="H13" s="114">
        <v>0</v>
      </c>
      <c r="I13" s="114">
        <v>0</v>
      </c>
      <c r="J13" s="114">
        <v>0</v>
      </c>
      <c r="K13" s="112"/>
      <c r="L13" s="73" t="str">
        <f t="shared" si="0"/>
        <v>-</v>
      </c>
      <c r="M13" s="74" t="str">
        <f t="shared" si="0"/>
        <v>-</v>
      </c>
      <c r="N13" s="75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2"/>
      <c r="H14" s="114">
        <v>0</v>
      </c>
      <c r="I14" s="114">
        <v>0</v>
      </c>
      <c r="J14" s="114">
        <v>0</v>
      </c>
      <c r="K14" s="112"/>
      <c r="L14" s="73" t="str">
        <f t="shared" si="0"/>
        <v>-</v>
      </c>
      <c r="M14" s="74" t="str">
        <f t="shared" si="0"/>
        <v>-</v>
      </c>
      <c r="N14" s="75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2"/>
      <c r="H15" s="114">
        <v>0</v>
      </c>
      <c r="I15" s="114">
        <v>0</v>
      </c>
      <c r="J15" s="114">
        <v>0</v>
      </c>
      <c r="K15" s="112"/>
      <c r="L15" s="73" t="str">
        <f t="shared" si="0"/>
        <v>-</v>
      </c>
      <c r="M15" s="74" t="str">
        <f t="shared" si="0"/>
        <v>-</v>
      </c>
      <c r="N15" s="75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2"/>
      <c r="H16" s="114">
        <v>0</v>
      </c>
      <c r="I16" s="114">
        <v>0</v>
      </c>
      <c r="J16" s="114">
        <v>0</v>
      </c>
      <c r="K16" s="112"/>
      <c r="L16" s="73" t="str">
        <f t="shared" si="0"/>
        <v>-</v>
      </c>
      <c r="M16" s="74" t="str">
        <f t="shared" si="0"/>
        <v>-</v>
      </c>
      <c r="N16" s="75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2"/>
      <c r="H17" s="114">
        <v>0</v>
      </c>
      <c r="I17" s="114">
        <v>0</v>
      </c>
      <c r="J17" s="114">
        <v>0</v>
      </c>
      <c r="K17" s="112"/>
      <c r="L17" s="73" t="str">
        <f>IF(C17&gt;0,ROUND(H17/C17*100,1),"-")</f>
        <v>-</v>
      </c>
      <c r="M17" s="74" t="str">
        <f>IF(D17&gt;0,ROUND(I17/D17*100,1),"-")</f>
        <v>-</v>
      </c>
      <c r="N17" s="75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2"/>
      <c r="H18" s="114">
        <v>0</v>
      </c>
      <c r="I18" s="114">
        <v>0</v>
      </c>
      <c r="J18" s="114">
        <v>0</v>
      </c>
      <c r="K18" s="112"/>
      <c r="L18" s="73" t="str">
        <f t="shared" si="0"/>
        <v>-</v>
      </c>
      <c r="M18" s="74" t="str">
        <f t="shared" si="0"/>
        <v>-</v>
      </c>
      <c r="N18" s="75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2"/>
      <c r="H19" s="114">
        <v>0</v>
      </c>
      <c r="I19" s="114">
        <v>0</v>
      </c>
      <c r="J19" s="114">
        <v>0</v>
      </c>
      <c r="K19" s="112"/>
      <c r="L19" s="73" t="str">
        <f t="shared" si="0"/>
        <v>-</v>
      </c>
      <c r="M19" s="74" t="str">
        <f t="shared" si="0"/>
        <v>-</v>
      </c>
      <c r="N19" s="75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2"/>
      <c r="H20" s="114">
        <v>0</v>
      </c>
      <c r="I20" s="114">
        <v>0</v>
      </c>
      <c r="J20" s="114">
        <v>0</v>
      </c>
      <c r="K20" s="112"/>
      <c r="L20" s="76" t="str">
        <f t="shared" si="0"/>
        <v>-</v>
      </c>
      <c r="M20" s="77" t="str">
        <f t="shared" si="0"/>
        <v>-</v>
      </c>
      <c r="N20" s="78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2"/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13"/>
      <c r="H22" s="134">
        <v>0</v>
      </c>
      <c r="I22" s="134">
        <v>0</v>
      </c>
      <c r="J22" s="134">
        <v>0</v>
      </c>
      <c r="K22" s="113"/>
      <c r="L22" s="87" t="str">
        <f t="shared" si="0"/>
        <v>-</v>
      </c>
      <c r="M22" s="88" t="str">
        <f t="shared" si="0"/>
        <v>-</v>
      </c>
      <c r="N22" s="89" t="str">
        <f t="shared" si="0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3571425</v>
      </c>
      <c r="D23" s="79">
        <f>SUM(D9:D22)</f>
        <v>1410</v>
      </c>
      <c r="E23" s="79">
        <f>SUM(E9:E22)</f>
        <v>3572835</v>
      </c>
      <c r="F23" s="91"/>
      <c r="G23" s="91"/>
      <c r="H23" s="79">
        <f>SUM(H9:H22)</f>
        <v>3565250</v>
      </c>
      <c r="I23" s="79">
        <f>SUM(I9:I22)</f>
        <v>1410</v>
      </c>
      <c r="J23" s="79">
        <f>SUM(J9:J22)</f>
        <v>3566660</v>
      </c>
      <c r="K23" s="91"/>
      <c r="L23" s="80">
        <f t="shared" si="0"/>
        <v>99.8</v>
      </c>
      <c r="M23" s="81">
        <f t="shared" si="0"/>
        <v>100</v>
      </c>
      <c r="N23" s="82">
        <f t="shared" si="0"/>
        <v>99.8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1"/>
      <c r="H24" s="115">
        <v>0</v>
      </c>
      <c r="I24" s="115">
        <v>0</v>
      </c>
      <c r="J24" s="115">
        <v>0</v>
      </c>
      <c r="K24" s="111"/>
      <c r="L24" s="70" t="str">
        <f t="shared" si="0"/>
        <v>-</v>
      </c>
      <c r="M24" s="71" t="str">
        <f t="shared" si="0"/>
        <v>-</v>
      </c>
      <c r="N24" s="72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2"/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2"/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2"/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2"/>
      <c r="H28" s="116">
        <v>0</v>
      </c>
      <c r="I28" s="116">
        <v>0</v>
      </c>
      <c r="J28" s="116">
        <v>0</v>
      </c>
      <c r="K28" s="112"/>
      <c r="L28" s="73" t="str">
        <f t="shared" si="0"/>
        <v>-</v>
      </c>
      <c r="M28" s="74" t="str">
        <f t="shared" si="0"/>
        <v>-</v>
      </c>
      <c r="N28" s="75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2"/>
      <c r="H29" s="116">
        <v>0</v>
      </c>
      <c r="I29" s="116">
        <v>0</v>
      </c>
      <c r="J29" s="116">
        <v>0</v>
      </c>
      <c r="K29" s="112"/>
      <c r="L29" s="73" t="str">
        <f t="shared" si="0"/>
        <v>-</v>
      </c>
      <c r="M29" s="74" t="str">
        <f t="shared" si="0"/>
        <v>-</v>
      </c>
      <c r="N29" s="75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2"/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2"/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2"/>
      <c r="H32" s="116">
        <v>0</v>
      </c>
      <c r="I32" s="116">
        <v>0</v>
      </c>
      <c r="J32" s="116">
        <v>0</v>
      </c>
      <c r="K32" s="112"/>
      <c r="L32" s="73" t="str">
        <f t="shared" ref="L32:N36" si="1">IF(C32&gt;0,ROUND(H32/C32*100,1),"-")</f>
        <v>-</v>
      </c>
      <c r="M32" s="74" t="str">
        <f t="shared" si="1"/>
        <v>-</v>
      </c>
      <c r="N32" s="75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2"/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2"/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92"/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1"/>
        <v>-</v>
      </c>
      <c r="M35" s="81" t="str">
        <f t="shared" si="1"/>
        <v>-</v>
      </c>
      <c r="N35" s="82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3571425</v>
      </c>
      <c r="D36" s="83">
        <f t="shared" si="2"/>
        <v>1410</v>
      </c>
      <c r="E36" s="83">
        <f t="shared" si="2"/>
        <v>3572835</v>
      </c>
      <c r="F36" s="93"/>
      <c r="G36" s="93"/>
      <c r="H36" s="83">
        <f t="shared" si="2"/>
        <v>3565250</v>
      </c>
      <c r="I36" s="83">
        <f t="shared" si="2"/>
        <v>1410</v>
      </c>
      <c r="J36" s="83">
        <f t="shared" si="2"/>
        <v>3566660</v>
      </c>
      <c r="K36" s="93"/>
      <c r="L36" s="84">
        <f t="shared" si="1"/>
        <v>99.8</v>
      </c>
      <c r="M36" s="85">
        <f t="shared" si="1"/>
        <v>100</v>
      </c>
      <c r="N36" s="86">
        <f t="shared" si="1"/>
        <v>99.8</v>
      </c>
    </row>
    <row r="38" spans="1:14" x14ac:dyDescent="0.15">
      <c r="B38" s="1" t="s">
        <v>388</v>
      </c>
      <c r="C38" s="1">
        <v>3571425</v>
      </c>
      <c r="D38" s="1">
        <v>1410</v>
      </c>
      <c r="E38" s="1">
        <v>3572835</v>
      </c>
      <c r="F38" s="1">
        <v>0</v>
      </c>
      <c r="G38" s="1">
        <v>0</v>
      </c>
      <c r="H38" s="1">
        <v>3565250</v>
      </c>
      <c r="I38" s="1">
        <v>1410</v>
      </c>
      <c r="J38" s="1">
        <v>3566660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IM39"/>
  <sheetViews>
    <sheetView view="pageBreakPreview" zoomScale="60" zoomScaleNormal="100" workbookViewId="0">
      <pane xSplit="2" ySplit="8" topLeftCell="C30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298</v>
      </c>
      <c r="D8" s="41" t="s">
        <v>299</v>
      </c>
      <c r="E8" s="41" t="s">
        <v>300</v>
      </c>
      <c r="F8" s="41" t="s">
        <v>301</v>
      </c>
      <c r="G8" s="41" t="s">
        <v>302</v>
      </c>
      <c r="H8" s="41" t="s">
        <v>303</v>
      </c>
      <c r="I8" s="41" t="s">
        <v>304</v>
      </c>
      <c r="J8" s="41" t="s">
        <v>305</v>
      </c>
      <c r="K8" s="41" t="s">
        <v>306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5353295</v>
      </c>
      <c r="D9" s="117">
        <v>132591</v>
      </c>
      <c r="E9" s="117">
        <v>5485886</v>
      </c>
      <c r="F9" s="111"/>
      <c r="G9" s="117">
        <v>0</v>
      </c>
      <c r="H9" s="117">
        <v>5297701</v>
      </c>
      <c r="I9" s="117">
        <v>54390</v>
      </c>
      <c r="J9" s="117">
        <v>5352091</v>
      </c>
      <c r="K9" s="111"/>
      <c r="L9" s="70">
        <f t="shared" ref="L9:N31" si="0">IF(C9&gt;0,ROUND(H9/C9*100,1),"-")</f>
        <v>99</v>
      </c>
      <c r="M9" s="71">
        <f t="shared" si="0"/>
        <v>41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1328805</v>
      </c>
      <c r="D10" s="114">
        <v>82659</v>
      </c>
      <c r="E10" s="114">
        <v>1411464</v>
      </c>
      <c r="F10" s="112"/>
      <c r="G10" s="114">
        <v>0</v>
      </c>
      <c r="H10" s="114">
        <v>1307234</v>
      </c>
      <c r="I10" s="114">
        <v>19532</v>
      </c>
      <c r="J10" s="114">
        <v>1326766</v>
      </c>
      <c r="K10" s="112"/>
      <c r="L10" s="73">
        <f t="shared" si="0"/>
        <v>98.4</v>
      </c>
      <c r="M10" s="74">
        <f t="shared" si="0"/>
        <v>23.6</v>
      </c>
      <c r="N10" s="75">
        <f t="shared" si="0"/>
        <v>94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774326</v>
      </c>
      <c r="D11" s="114">
        <v>50135</v>
      </c>
      <c r="E11" s="114">
        <v>824461</v>
      </c>
      <c r="F11" s="112"/>
      <c r="G11" s="114">
        <v>0</v>
      </c>
      <c r="H11" s="114">
        <v>762168</v>
      </c>
      <c r="I11" s="114">
        <v>11077</v>
      </c>
      <c r="J11" s="114">
        <v>773245</v>
      </c>
      <c r="K11" s="112"/>
      <c r="L11" s="73">
        <f t="shared" si="0"/>
        <v>98.4</v>
      </c>
      <c r="M11" s="74">
        <f t="shared" si="0"/>
        <v>22.1</v>
      </c>
      <c r="N11" s="75">
        <f t="shared" si="0"/>
        <v>93.8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1187032</v>
      </c>
      <c r="D12" s="114">
        <v>27494</v>
      </c>
      <c r="E12" s="114">
        <v>1214526</v>
      </c>
      <c r="F12" s="112"/>
      <c r="G12" s="114">
        <v>0</v>
      </c>
      <c r="H12" s="114">
        <v>1176969</v>
      </c>
      <c r="I12" s="114">
        <v>6485</v>
      </c>
      <c r="J12" s="114">
        <v>1183454</v>
      </c>
      <c r="K12" s="112"/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795849</v>
      </c>
      <c r="D13" s="114">
        <v>66789</v>
      </c>
      <c r="E13" s="114">
        <v>862638</v>
      </c>
      <c r="F13" s="112"/>
      <c r="G13" s="114">
        <v>0</v>
      </c>
      <c r="H13" s="114">
        <v>780676</v>
      </c>
      <c r="I13" s="114">
        <v>15245</v>
      </c>
      <c r="J13" s="114">
        <v>795921</v>
      </c>
      <c r="K13" s="112"/>
      <c r="L13" s="73">
        <f t="shared" si="0"/>
        <v>98.1</v>
      </c>
      <c r="M13" s="74">
        <f t="shared" si="0"/>
        <v>22.8</v>
      </c>
      <c r="N13" s="75">
        <f t="shared" si="0"/>
        <v>92.3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431940</v>
      </c>
      <c r="D14" s="114">
        <v>65891</v>
      </c>
      <c r="E14" s="114">
        <v>497831</v>
      </c>
      <c r="F14" s="112"/>
      <c r="G14" s="114">
        <v>0</v>
      </c>
      <c r="H14" s="114">
        <v>414382</v>
      </c>
      <c r="I14" s="114">
        <v>14017</v>
      </c>
      <c r="J14" s="114">
        <v>428399</v>
      </c>
      <c r="K14" s="112"/>
      <c r="L14" s="73">
        <f t="shared" si="0"/>
        <v>95.9</v>
      </c>
      <c r="M14" s="74">
        <f t="shared" si="0"/>
        <v>21.3</v>
      </c>
      <c r="N14" s="75">
        <f t="shared" si="0"/>
        <v>86.1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1795740</v>
      </c>
      <c r="D15" s="114">
        <v>121547</v>
      </c>
      <c r="E15" s="114">
        <v>1917287</v>
      </c>
      <c r="F15" s="112"/>
      <c r="G15" s="114">
        <v>0</v>
      </c>
      <c r="H15" s="114">
        <v>1769770</v>
      </c>
      <c r="I15" s="114">
        <v>22818</v>
      </c>
      <c r="J15" s="114">
        <v>1792588</v>
      </c>
      <c r="K15" s="112"/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718524</v>
      </c>
      <c r="D16" s="114">
        <v>39238</v>
      </c>
      <c r="E16" s="114">
        <v>757762</v>
      </c>
      <c r="F16" s="112"/>
      <c r="G16" s="114">
        <v>0</v>
      </c>
      <c r="H16" s="114">
        <v>710620</v>
      </c>
      <c r="I16" s="114">
        <v>6872</v>
      </c>
      <c r="J16" s="114">
        <v>717492</v>
      </c>
      <c r="K16" s="112"/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324883</v>
      </c>
      <c r="D17" s="114">
        <v>15225</v>
      </c>
      <c r="E17" s="114">
        <v>340108</v>
      </c>
      <c r="F17" s="112"/>
      <c r="G17" s="114">
        <v>0</v>
      </c>
      <c r="H17" s="114">
        <v>322311</v>
      </c>
      <c r="I17" s="114">
        <v>3583</v>
      </c>
      <c r="J17" s="114">
        <v>325894</v>
      </c>
      <c r="K17" s="112"/>
      <c r="L17" s="73">
        <f>IF(C17&gt;0,ROUND(H17/C17*100,1),"-")</f>
        <v>99.2</v>
      </c>
      <c r="M17" s="74">
        <f>IF(D17&gt;0,ROUND(I17/D17*100,1),"-")</f>
        <v>23.5</v>
      </c>
      <c r="N17" s="75">
        <f>IF(E17&gt;0,ROUND(J17/E17*100,1),"-")</f>
        <v>95.8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163811</v>
      </c>
      <c r="D18" s="114">
        <v>14006</v>
      </c>
      <c r="E18" s="114">
        <v>177817</v>
      </c>
      <c r="F18" s="112"/>
      <c r="G18" s="114">
        <v>0</v>
      </c>
      <c r="H18" s="114">
        <v>161079</v>
      </c>
      <c r="I18" s="114">
        <v>2525</v>
      </c>
      <c r="J18" s="114">
        <v>163604</v>
      </c>
      <c r="K18" s="112"/>
      <c r="L18" s="73">
        <f t="shared" si="0"/>
        <v>98.3</v>
      </c>
      <c r="M18" s="74">
        <f t="shared" si="0"/>
        <v>18</v>
      </c>
      <c r="N18" s="75">
        <f t="shared" si="0"/>
        <v>92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466804</v>
      </c>
      <c r="D19" s="114">
        <v>65231</v>
      </c>
      <c r="E19" s="114">
        <v>532035</v>
      </c>
      <c r="F19" s="112"/>
      <c r="G19" s="114">
        <v>0</v>
      </c>
      <c r="H19" s="114">
        <v>458082</v>
      </c>
      <c r="I19" s="114">
        <v>17051</v>
      </c>
      <c r="J19" s="114">
        <v>475133</v>
      </c>
      <c r="K19" s="112"/>
      <c r="L19" s="73">
        <f t="shared" si="0"/>
        <v>98.1</v>
      </c>
      <c r="M19" s="74">
        <f t="shared" si="0"/>
        <v>26.1</v>
      </c>
      <c r="N19" s="75">
        <f t="shared" si="0"/>
        <v>89.3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163304</v>
      </c>
      <c r="D20" s="114">
        <v>2342</v>
      </c>
      <c r="E20" s="114">
        <v>165646</v>
      </c>
      <c r="F20" s="112"/>
      <c r="G20" s="114">
        <v>0</v>
      </c>
      <c r="H20" s="114">
        <v>162175</v>
      </c>
      <c r="I20" s="114">
        <v>1016</v>
      </c>
      <c r="J20" s="114">
        <v>163191</v>
      </c>
      <c r="K20" s="112"/>
      <c r="L20" s="76">
        <f t="shared" si="0"/>
        <v>99.3</v>
      </c>
      <c r="M20" s="77">
        <f t="shared" si="0"/>
        <v>43.4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4">
        <v>0</v>
      </c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492004</v>
      </c>
      <c r="D22" s="134">
        <v>20920</v>
      </c>
      <c r="E22" s="134">
        <v>512924</v>
      </c>
      <c r="F22" s="113"/>
      <c r="G22" s="134">
        <v>0</v>
      </c>
      <c r="H22" s="134">
        <v>488703</v>
      </c>
      <c r="I22" s="134">
        <v>4688</v>
      </c>
      <c r="J22" s="134">
        <v>493391</v>
      </c>
      <c r="K22" s="113"/>
      <c r="L22" s="87">
        <f t="shared" si="0"/>
        <v>99.3</v>
      </c>
      <c r="M22" s="88">
        <f t="shared" si="0"/>
        <v>22.4</v>
      </c>
      <c r="N22" s="89">
        <f t="shared" si="0"/>
        <v>96.2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13996317</v>
      </c>
      <c r="D23" s="79">
        <f>SUM(D9:D22)</f>
        <v>704068</v>
      </c>
      <c r="E23" s="79">
        <f>SUM(E9:E22)</f>
        <v>14700385</v>
      </c>
      <c r="F23" s="91"/>
      <c r="G23" s="79">
        <f>SUM(G9:G22)</f>
        <v>0</v>
      </c>
      <c r="H23" s="79">
        <f>SUM(H9:H22)</f>
        <v>13811870</v>
      </c>
      <c r="I23" s="79">
        <f>SUM(I9:I22)</f>
        <v>179299</v>
      </c>
      <c r="J23" s="79">
        <f>SUM(J9:J22)</f>
        <v>13991169</v>
      </c>
      <c r="K23" s="91"/>
      <c r="L23" s="80">
        <f t="shared" si="0"/>
        <v>98.7</v>
      </c>
      <c r="M23" s="81">
        <f t="shared" si="0"/>
        <v>25.5</v>
      </c>
      <c r="N23" s="82">
        <f t="shared" si="0"/>
        <v>95.2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219541</v>
      </c>
      <c r="D24" s="115">
        <v>10507</v>
      </c>
      <c r="E24" s="115">
        <v>230048</v>
      </c>
      <c r="F24" s="111"/>
      <c r="G24" s="115">
        <v>0</v>
      </c>
      <c r="H24" s="115">
        <v>216956</v>
      </c>
      <c r="I24" s="115">
        <v>3714</v>
      </c>
      <c r="J24" s="115">
        <v>220670</v>
      </c>
      <c r="K24" s="111"/>
      <c r="L24" s="70">
        <f t="shared" si="0"/>
        <v>98.8</v>
      </c>
      <c r="M24" s="71">
        <f t="shared" si="0"/>
        <v>35.299999999999997</v>
      </c>
      <c r="N24" s="72">
        <f t="shared" si="0"/>
        <v>95.9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6">
        <v>0</v>
      </c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6">
        <v>0</v>
      </c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6">
        <v>0</v>
      </c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186953</v>
      </c>
      <c r="D28" s="116">
        <v>1153</v>
      </c>
      <c r="E28" s="116">
        <v>188106</v>
      </c>
      <c r="F28" s="112"/>
      <c r="G28" s="116">
        <v>0</v>
      </c>
      <c r="H28" s="116">
        <v>186746</v>
      </c>
      <c r="I28" s="116">
        <v>383</v>
      </c>
      <c r="J28" s="116">
        <v>187129</v>
      </c>
      <c r="K28" s="112"/>
      <c r="L28" s="73">
        <f t="shared" si="0"/>
        <v>99.9</v>
      </c>
      <c r="M28" s="74">
        <f t="shared" si="0"/>
        <v>33.200000000000003</v>
      </c>
      <c r="N28" s="75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3275</v>
      </c>
      <c r="E29" s="116">
        <v>3275</v>
      </c>
      <c r="F29" s="112"/>
      <c r="G29" s="116">
        <v>0</v>
      </c>
      <c r="H29" s="116">
        <v>0</v>
      </c>
      <c r="I29" s="116">
        <v>226</v>
      </c>
      <c r="J29" s="116">
        <v>226</v>
      </c>
      <c r="K29" s="112"/>
      <c r="L29" s="73" t="str">
        <f t="shared" si="0"/>
        <v>-</v>
      </c>
      <c r="M29" s="74">
        <f t="shared" si="0"/>
        <v>6.9</v>
      </c>
      <c r="N29" s="75">
        <f t="shared" si="0"/>
        <v>6.9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6">
        <v>0</v>
      </c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6">
        <v>0</v>
      </c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126027</v>
      </c>
      <c r="D32" s="116">
        <v>3323</v>
      </c>
      <c r="E32" s="116">
        <v>129350</v>
      </c>
      <c r="F32" s="112"/>
      <c r="G32" s="116">
        <v>0</v>
      </c>
      <c r="H32" s="116">
        <v>124826</v>
      </c>
      <c r="I32" s="116">
        <v>1347</v>
      </c>
      <c r="J32" s="116">
        <v>126173</v>
      </c>
      <c r="K32" s="112"/>
      <c r="L32" s="73">
        <f t="shared" ref="L32:N36" si="1">IF(C32&gt;0,ROUND(H32/C32*100,1),"-")</f>
        <v>99</v>
      </c>
      <c r="M32" s="74">
        <f t="shared" si="1"/>
        <v>40.5</v>
      </c>
      <c r="N32" s="75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6">
        <v>0</v>
      </c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6">
        <v>0</v>
      </c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532521</v>
      </c>
      <c r="D35" s="79">
        <f>SUM(D24:D34)</f>
        <v>18258</v>
      </c>
      <c r="E35" s="79">
        <f>SUM(E24:E34)</f>
        <v>550779</v>
      </c>
      <c r="F35" s="92"/>
      <c r="G35" s="79">
        <f>SUM(G24:G34)</f>
        <v>0</v>
      </c>
      <c r="H35" s="79">
        <f>SUM(H24:H34)</f>
        <v>528528</v>
      </c>
      <c r="I35" s="79">
        <f>SUM(I24:I34)</f>
        <v>5670</v>
      </c>
      <c r="J35" s="79">
        <f>SUM(J24:J34)</f>
        <v>534198</v>
      </c>
      <c r="K35" s="92"/>
      <c r="L35" s="80">
        <f t="shared" si="1"/>
        <v>99.3</v>
      </c>
      <c r="M35" s="81">
        <f t="shared" si="1"/>
        <v>31.1</v>
      </c>
      <c r="N35" s="82">
        <f t="shared" si="1"/>
        <v>97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14528838</v>
      </c>
      <c r="D36" s="83">
        <f t="shared" si="2"/>
        <v>722326</v>
      </c>
      <c r="E36" s="83">
        <f t="shared" si="2"/>
        <v>15251164</v>
      </c>
      <c r="F36" s="93"/>
      <c r="G36" s="83">
        <f t="shared" si="2"/>
        <v>0</v>
      </c>
      <c r="H36" s="83">
        <f t="shared" si="2"/>
        <v>14340398</v>
      </c>
      <c r="I36" s="83">
        <f t="shared" si="2"/>
        <v>184969</v>
      </c>
      <c r="J36" s="83">
        <f t="shared" si="2"/>
        <v>14525367</v>
      </c>
      <c r="K36" s="93"/>
      <c r="L36" s="84">
        <f t="shared" si="1"/>
        <v>98.7</v>
      </c>
      <c r="M36" s="85">
        <f t="shared" si="1"/>
        <v>25.6</v>
      </c>
      <c r="N36" s="86">
        <f t="shared" si="1"/>
        <v>95.2</v>
      </c>
    </row>
    <row r="38" spans="1:14" x14ac:dyDescent="0.15">
      <c r="B38" s="1" t="s">
        <v>388</v>
      </c>
      <c r="C38" s="1">
        <v>14528838</v>
      </c>
      <c r="D38" s="1">
        <v>722326</v>
      </c>
      <c r="E38" s="1">
        <v>15251164</v>
      </c>
      <c r="F38" s="1">
        <v>0</v>
      </c>
      <c r="G38" s="1">
        <v>0</v>
      </c>
      <c r="H38" s="1">
        <v>14340398</v>
      </c>
      <c r="I38" s="1">
        <v>184969</v>
      </c>
      <c r="J38" s="1">
        <v>14525367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307</v>
      </c>
      <c r="D8" s="41" t="s">
        <v>308</v>
      </c>
      <c r="E8" s="41" t="s">
        <v>309</v>
      </c>
      <c r="F8" s="41" t="s">
        <v>310</v>
      </c>
      <c r="G8" s="41" t="s">
        <v>311</v>
      </c>
      <c r="H8" s="41" t="s">
        <v>312</v>
      </c>
      <c r="I8" s="41" t="s">
        <v>313</v>
      </c>
      <c r="J8" s="41" t="s">
        <v>314</v>
      </c>
      <c r="K8" s="41" t="s">
        <v>315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2688901</v>
      </c>
      <c r="D9" s="117">
        <v>66599</v>
      </c>
      <c r="E9" s="117">
        <v>2755500</v>
      </c>
      <c r="F9" s="111"/>
      <c r="G9" s="117">
        <v>0</v>
      </c>
      <c r="H9" s="117">
        <v>2660977</v>
      </c>
      <c r="I9" s="117">
        <v>27320</v>
      </c>
      <c r="J9" s="117">
        <v>2688297</v>
      </c>
      <c r="K9" s="111"/>
      <c r="L9" s="70">
        <f t="shared" ref="L9:N31" si="0">IF(C9&gt;0,ROUND(H9/C9*100,1),"-")</f>
        <v>99</v>
      </c>
      <c r="M9" s="71">
        <f t="shared" si="0"/>
        <v>41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645886</v>
      </c>
      <c r="D10" s="114">
        <v>40178</v>
      </c>
      <c r="E10" s="114">
        <v>686064</v>
      </c>
      <c r="F10" s="112"/>
      <c r="G10" s="114">
        <v>0</v>
      </c>
      <c r="H10" s="114">
        <v>635401</v>
      </c>
      <c r="I10" s="114">
        <v>9494</v>
      </c>
      <c r="J10" s="114">
        <v>644895</v>
      </c>
      <c r="K10" s="112"/>
      <c r="L10" s="73">
        <f t="shared" si="0"/>
        <v>98.4</v>
      </c>
      <c r="M10" s="74">
        <f t="shared" si="0"/>
        <v>23.6</v>
      </c>
      <c r="N10" s="75">
        <f t="shared" si="0"/>
        <v>94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365727</v>
      </c>
      <c r="D11" s="114">
        <v>23680</v>
      </c>
      <c r="E11" s="114">
        <v>389407</v>
      </c>
      <c r="F11" s="112"/>
      <c r="G11" s="114">
        <v>0</v>
      </c>
      <c r="H11" s="114">
        <v>359985</v>
      </c>
      <c r="I11" s="114">
        <v>5232</v>
      </c>
      <c r="J11" s="114">
        <v>365217</v>
      </c>
      <c r="K11" s="112"/>
      <c r="L11" s="73">
        <f t="shared" si="0"/>
        <v>98.4</v>
      </c>
      <c r="M11" s="74">
        <f t="shared" si="0"/>
        <v>22.1</v>
      </c>
      <c r="N11" s="75">
        <f t="shared" si="0"/>
        <v>93.8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603169</v>
      </c>
      <c r="D12" s="114">
        <v>13971</v>
      </c>
      <c r="E12" s="114">
        <v>617140</v>
      </c>
      <c r="F12" s="112"/>
      <c r="G12" s="114">
        <v>0</v>
      </c>
      <c r="H12" s="114">
        <v>598056</v>
      </c>
      <c r="I12" s="114">
        <v>3295</v>
      </c>
      <c r="J12" s="114">
        <v>601351</v>
      </c>
      <c r="K12" s="112"/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407930</v>
      </c>
      <c r="D13" s="114">
        <v>34234</v>
      </c>
      <c r="E13" s="114">
        <v>442164</v>
      </c>
      <c r="F13" s="112"/>
      <c r="G13" s="114">
        <v>0</v>
      </c>
      <c r="H13" s="114">
        <v>400153</v>
      </c>
      <c r="I13" s="114">
        <v>7814</v>
      </c>
      <c r="J13" s="114">
        <v>407967</v>
      </c>
      <c r="K13" s="112"/>
      <c r="L13" s="73">
        <f t="shared" si="0"/>
        <v>98.1</v>
      </c>
      <c r="M13" s="74">
        <f t="shared" si="0"/>
        <v>22.8</v>
      </c>
      <c r="N13" s="75">
        <f t="shared" si="0"/>
        <v>92.3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173908</v>
      </c>
      <c r="D14" s="114">
        <v>26529</v>
      </c>
      <c r="E14" s="114">
        <v>200437</v>
      </c>
      <c r="F14" s="112"/>
      <c r="G14" s="114">
        <v>0</v>
      </c>
      <c r="H14" s="114">
        <v>166839</v>
      </c>
      <c r="I14" s="114">
        <v>5644</v>
      </c>
      <c r="J14" s="114">
        <v>172483</v>
      </c>
      <c r="K14" s="112"/>
      <c r="L14" s="73">
        <f t="shared" si="0"/>
        <v>95.9</v>
      </c>
      <c r="M14" s="74">
        <f t="shared" si="0"/>
        <v>21.3</v>
      </c>
      <c r="N14" s="75">
        <f t="shared" si="0"/>
        <v>86.1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871644</v>
      </c>
      <c r="D15" s="114">
        <v>58998</v>
      </c>
      <c r="E15" s="114">
        <v>930642</v>
      </c>
      <c r="F15" s="112"/>
      <c r="G15" s="114">
        <v>0</v>
      </c>
      <c r="H15" s="114">
        <v>859038</v>
      </c>
      <c r="I15" s="114">
        <v>11076</v>
      </c>
      <c r="J15" s="114">
        <v>870114</v>
      </c>
      <c r="K15" s="112"/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320127</v>
      </c>
      <c r="D16" s="114">
        <v>17482</v>
      </c>
      <c r="E16" s="114">
        <v>337609</v>
      </c>
      <c r="F16" s="112"/>
      <c r="G16" s="114">
        <v>0</v>
      </c>
      <c r="H16" s="114">
        <v>316606</v>
      </c>
      <c r="I16" s="114">
        <v>3062</v>
      </c>
      <c r="J16" s="114">
        <v>319668</v>
      </c>
      <c r="K16" s="112"/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130091</v>
      </c>
      <c r="D17" s="114">
        <v>6097</v>
      </c>
      <c r="E17" s="114">
        <v>136188</v>
      </c>
      <c r="F17" s="112"/>
      <c r="G17" s="114">
        <v>0</v>
      </c>
      <c r="H17" s="114">
        <v>129061</v>
      </c>
      <c r="I17" s="114">
        <v>1435</v>
      </c>
      <c r="J17" s="114">
        <v>130496</v>
      </c>
      <c r="K17" s="112"/>
      <c r="L17" s="73">
        <f>IF(C17&gt;0,ROUND(H17/C17*100,1),"-")</f>
        <v>99.2</v>
      </c>
      <c r="M17" s="74">
        <f>IF(D17&gt;0,ROUND(I17/D17*100,1),"-")</f>
        <v>23.5</v>
      </c>
      <c r="N17" s="75">
        <f>IF(E17&gt;0,ROUND(J17/E17*100,1),"-")</f>
        <v>95.8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68145</v>
      </c>
      <c r="D18" s="114">
        <v>5827</v>
      </c>
      <c r="E18" s="114">
        <v>73972</v>
      </c>
      <c r="F18" s="112"/>
      <c r="G18" s="114">
        <v>0</v>
      </c>
      <c r="H18" s="114">
        <v>67009</v>
      </c>
      <c r="I18" s="114">
        <v>1050</v>
      </c>
      <c r="J18" s="114">
        <v>68059</v>
      </c>
      <c r="K18" s="112"/>
      <c r="L18" s="73">
        <f t="shared" si="0"/>
        <v>98.3</v>
      </c>
      <c r="M18" s="74">
        <f t="shared" si="0"/>
        <v>18</v>
      </c>
      <c r="N18" s="75">
        <f t="shared" si="0"/>
        <v>92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202384</v>
      </c>
      <c r="D19" s="114">
        <v>28281</v>
      </c>
      <c r="E19" s="114">
        <v>230665</v>
      </c>
      <c r="F19" s="112"/>
      <c r="G19" s="114">
        <v>0</v>
      </c>
      <c r="H19" s="114">
        <v>198603</v>
      </c>
      <c r="I19" s="114">
        <v>7392</v>
      </c>
      <c r="J19" s="114">
        <v>205995</v>
      </c>
      <c r="K19" s="112"/>
      <c r="L19" s="73">
        <f t="shared" si="0"/>
        <v>98.1</v>
      </c>
      <c r="M19" s="74">
        <f t="shared" si="0"/>
        <v>26.1</v>
      </c>
      <c r="N19" s="75">
        <f t="shared" si="0"/>
        <v>89.3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71068</v>
      </c>
      <c r="D20" s="114">
        <v>1019</v>
      </c>
      <c r="E20" s="114">
        <v>72087</v>
      </c>
      <c r="F20" s="112"/>
      <c r="G20" s="114">
        <v>0</v>
      </c>
      <c r="H20" s="114">
        <v>70576</v>
      </c>
      <c r="I20" s="114">
        <v>442</v>
      </c>
      <c r="J20" s="114">
        <v>71018</v>
      </c>
      <c r="K20" s="112"/>
      <c r="L20" s="76">
        <f t="shared" si="0"/>
        <v>99.3</v>
      </c>
      <c r="M20" s="77">
        <f t="shared" si="0"/>
        <v>43.4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4">
        <v>0</v>
      </c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253954</v>
      </c>
      <c r="D22" s="134">
        <v>10798</v>
      </c>
      <c r="E22" s="134">
        <v>264752</v>
      </c>
      <c r="F22" s="113"/>
      <c r="G22" s="134">
        <v>0</v>
      </c>
      <c r="H22" s="134">
        <v>252250</v>
      </c>
      <c r="I22" s="134">
        <v>2420</v>
      </c>
      <c r="J22" s="134">
        <v>254670</v>
      </c>
      <c r="K22" s="113"/>
      <c r="L22" s="87">
        <f t="shared" si="0"/>
        <v>99.3</v>
      </c>
      <c r="M22" s="88">
        <f t="shared" si="0"/>
        <v>22.4</v>
      </c>
      <c r="N22" s="89">
        <f t="shared" si="0"/>
        <v>96.2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6802934</v>
      </c>
      <c r="D23" s="79">
        <f>SUM(D9:D22)</f>
        <v>333693</v>
      </c>
      <c r="E23" s="79">
        <f>SUM(E9:E22)</f>
        <v>7136627</v>
      </c>
      <c r="F23" s="91"/>
      <c r="G23" s="79">
        <f>SUM(G9:G22)</f>
        <v>0</v>
      </c>
      <c r="H23" s="79">
        <f>SUM(H9:H22)</f>
        <v>6714554</v>
      </c>
      <c r="I23" s="79">
        <f>SUM(I9:I22)</f>
        <v>85676</v>
      </c>
      <c r="J23" s="79">
        <f>SUM(J9:J22)</f>
        <v>6800230</v>
      </c>
      <c r="K23" s="91"/>
      <c r="L23" s="80">
        <f t="shared" si="0"/>
        <v>98.7</v>
      </c>
      <c r="M23" s="81">
        <f t="shared" si="0"/>
        <v>25.7</v>
      </c>
      <c r="N23" s="82">
        <f t="shared" si="0"/>
        <v>95.3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117894</v>
      </c>
      <c r="D24" s="115">
        <v>5642</v>
      </c>
      <c r="E24" s="115">
        <v>123536</v>
      </c>
      <c r="F24" s="111"/>
      <c r="G24" s="115">
        <v>0</v>
      </c>
      <c r="H24" s="115">
        <v>116505</v>
      </c>
      <c r="I24" s="115">
        <v>1994</v>
      </c>
      <c r="J24" s="115">
        <v>118499</v>
      </c>
      <c r="K24" s="111"/>
      <c r="L24" s="70">
        <f t="shared" si="0"/>
        <v>98.8</v>
      </c>
      <c r="M24" s="71">
        <f t="shared" si="0"/>
        <v>35.299999999999997</v>
      </c>
      <c r="N24" s="72">
        <f t="shared" si="0"/>
        <v>95.9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6">
        <v>0</v>
      </c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6">
        <v>0</v>
      </c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6">
        <v>0</v>
      </c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42500</v>
      </c>
      <c r="D28" s="116">
        <v>262</v>
      </c>
      <c r="E28" s="116">
        <v>42762</v>
      </c>
      <c r="F28" s="112"/>
      <c r="G28" s="116">
        <v>0</v>
      </c>
      <c r="H28" s="116">
        <v>42453</v>
      </c>
      <c r="I28" s="116">
        <v>87</v>
      </c>
      <c r="J28" s="116">
        <v>42540</v>
      </c>
      <c r="K28" s="112"/>
      <c r="L28" s="73">
        <f t="shared" si="0"/>
        <v>99.9</v>
      </c>
      <c r="M28" s="74">
        <f t="shared" si="0"/>
        <v>33.200000000000003</v>
      </c>
      <c r="N28" s="75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1841</v>
      </c>
      <c r="E29" s="116">
        <v>1841</v>
      </c>
      <c r="F29" s="112"/>
      <c r="G29" s="116">
        <v>0</v>
      </c>
      <c r="H29" s="116">
        <v>0</v>
      </c>
      <c r="I29" s="116">
        <v>127</v>
      </c>
      <c r="J29" s="116">
        <v>127</v>
      </c>
      <c r="K29" s="112"/>
      <c r="L29" s="73" t="str">
        <f t="shared" si="0"/>
        <v>-</v>
      </c>
      <c r="M29" s="74">
        <f t="shared" si="0"/>
        <v>6.9</v>
      </c>
      <c r="N29" s="75">
        <f t="shared" si="0"/>
        <v>6.9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6">
        <v>0</v>
      </c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6">
        <v>0</v>
      </c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55414</v>
      </c>
      <c r="D32" s="116">
        <v>1461</v>
      </c>
      <c r="E32" s="116">
        <v>56875</v>
      </c>
      <c r="F32" s="112"/>
      <c r="G32" s="116">
        <v>0</v>
      </c>
      <c r="H32" s="116">
        <v>54886</v>
      </c>
      <c r="I32" s="116">
        <v>592</v>
      </c>
      <c r="J32" s="116">
        <v>55478</v>
      </c>
      <c r="K32" s="112"/>
      <c r="L32" s="73">
        <f t="shared" ref="L32:N36" si="1">IF(C32&gt;0,ROUND(H32/C32*100,1),"-")</f>
        <v>99</v>
      </c>
      <c r="M32" s="74">
        <f t="shared" si="1"/>
        <v>40.5</v>
      </c>
      <c r="N32" s="75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6">
        <v>0</v>
      </c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6">
        <v>0</v>
      </c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215808</v>
      </c>
      <c r="D35" s="79">
        <f>SUM(D24:D34)</f>
        <v>9206</v>
      </c>
      <c r="E35" s="79">
        <f>SUM(E24:E34)</f>
        <v>225014</v>
      </c>
      <c r="F35" s="92"/>
      <c r="G35" s="79">
        <f>SUM(G24:G34)</f>
        <v>0</v>
      </c>
      <c r="H35" s="79">
        <f>SUM(H24:H34)</f>
        <v>213844</v>
      </c>
      <c r="I35" s="79">
        <f>SUM(I24:I34)</f>
        <v>2800</v>
      </c>
      <c r="J35" s="79">
        <f>SUM(J24:J34)</f>
        <v>216644</v>
      </c>
      <c r="K35" s="92"/>
      <c r="L35" s="80">
        <f t="shared" si="1"/>
        <v>99.1</v>
      </c>
      <c r="M35" s="81">
        <f t="shared" si="1"/>
        <v>30.4</v>
      </c>
      <c r="N35" s="82">
        <f t="shared" si="1"/>
        <v>96.3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7018742</v>
      </c>
      <c r="D36" s="83">
        <f t="shared" si="2"/>
        <v>342899</v>
      </c>
      <c r="E36" s="83">
        <f t="shared" si="2"/>
        <v>7361641</v>
      </c>
      <c r="F36" s="93"/>
      <c r="G36" s="83">
        <f t="shared" si="2"/>
        <v>0</v>
      </c>
      <c r="H36" s="83">
        <f t="shared" si="2"/>
        <v>6928398</v>
      </c>
      <c r="I36" s="83">
        <f t="shared" si="2"/>
        <v>88476</v>
      </c>
      <c r="J36" s="83">
        <f t="shared" si="2"/>
        <v>7016874</v>
      </c>
      <c r="K36" s="93"/>
      <c r="L36" s="84">
        <f t="shared" si="1"/>
        <v>98.7</v>
      </c>
      <c r="M36" s="85">
        <f t="shared" si="1"/>
        <v>25.8</v>
      </c>
      <c r="N36" s="86">
        <f t="shared" si="1"/>
        <v>95.3</v>
      </c>
    </row>
    <row r="38" spans="1:14" x14ac:dyDescent="0.15">
      <c r="B38" s="1" t="s">
        <v>388</v>
      </c>
      <c r="C38" s="1">
        <v>7018742</v>
      </c>
      <c r="D38" s="1">
        <v>342899</v>
      </c>
      <c r="E38" s="1">
        <v>7361641</v>
      </c>
      <c r="F38" s="1">
        <v>0</v>
      </c>
      <c r="G38" s="1">
        <v>0</v>
      </c>
      <c r="H38" s="1">
        <v>6928398</v>
      </c>
      <c r="I38" s="1">
        <v>88476</v>
      </c>
      <c r="J38" s="1">
        <v>7016874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IM39"/>
  <sheetViews>
    <sheetView view="pageBreakPreview" zoomScale="80" zoomScaleNormal="100" zoomScaleSheetLayoutView="80" workbookViewId="0">
      <pane xSplit="2" ySplit="8" topLeftCell="C24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03">
        <v>43440348</v>
      </c>
      <c r="D9" s="103">
        <v>996973</v>
      </c>
      <c r="E9" s="103">
        <v>44437321</v>
      </c>
      <c r="F9" s="103">
        <v>1810589</v>
      </c>
      <c r="G9" s="111"/>
      <c r="H9" s="103">
        <v>43054779</v>
      </c>
      <c r="I9" s="103">
        <v>326634</v>
      </c>
      <c r="J9" s="103">
        <v>43381413</v>
      </c>
      <c r="K9" s="103">
        <v>1805158</v>
      </c>
      <c r="L9" s="70">
        <f t="shared" ref="L9:N31" si="0">IF(C9&gt;0,ROUND(H9/C9*100,1),"-")</f>
        <v>99.1</v>
      </c>
      <c r="M9" s="71">
        <f t="shared" si="0"/>
        <v>32.799999999999997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05">
        <v>8762615</v>
      </c>
      <c r="D10" s="105">
        <v>338892</v>
      </c>
      <c r="E10" s="105">
        <v>9101507</v>
      </c>
      <c r="F10" s="105">
        <v>245035</v>
      </c>
      <c r="G10" s="112"/>
      <c r="H10" s="105">
        <v>8607540</v>
      </c>
      <c r="I10" s="105">
        <v>101278</v>
      </c>
      <c r="J10" s="105">
        <v>8708818</v>
      </c>
      <c r="K10" s="105">
        <v>243565</v>
      </c>
      <c r="L10" s="73">
        <f t="shared" si="0"/>
        <v>98.2</v>
      </c>
      <c r="M10" s="74">
        <f t="shared" si="0"/>
        <v>29.9</v>
      </c>
      <c r="N10" s="75">
        <f t="shared" si="0"/>
        <v>95.7</v>
      </c>
    </row>
    <row r="11" spans="1:247" s="21" customFormat="1" ht="24.95" customHeight="1" x14ac:dyDescent="0.2">
      <c r="A11" s="46">
        <v>3</v>
      </c>
      <c r="B11" s="47" t="s">
        <v>35</v>
      </c>
      <c r="C11" s="105">
        <v>9923837</v>
      </c>
      <c r="D11" s="105">
        <v>528341</v>
      </c>
      <c r="E11" s="105">
        <v>10452178</v>
      </c>
      <c r="F11" s="105">
        <v>377010</v>
      </c>
      <c r="G11" s="112"/>
      <c r="H11" s="105">
        <v>9773540</v>
      </c>
      <c r="I11" s="105">
        <v>110374</v>
      </c>
      <c r="J11" s="105">
        <v>9883914</v>
      </c>
      <c r="K11" s="105">
        <v>375801</v>
      </c>
      <c r="L11" s="73">
        <f t="shared" si="0"/>
        <v>98.5</v>
      </c>
      <c r="M11" s="74">
        <f t="shared" si="0"/>
        <v>20.9</v>
      </c>
      <c r="N11" s="75">
        <f t="shared" si="0"/>
        <v>94.6</v>
      </c>
    </row>
    <row r="12" spans="1:247" s="21" customFormat="1" ht="24.95" customHeight="1" x14ac:dyDescent="0.2">
      <c r="A12" s="46">
        <v>4</v>
      </c>
      <c r="B12" s="47" t="s">
        <v>36</v>
      </c>
      <c r="C12" s="105">
        <v>7503199</v>
      </c>
      <c r="D12" s="105">
        <v>190309</v>
      </c>
      <c r="E12" s="105">
        <v>7693508</v>
      </c>
      <c r="F12" s="105">
        <v>300180</v>
      </c>
      <c r="G12" s="112"/>
      <c r="H12" s="105">
        <v>7429570</v>
      </c>
      <c r="I12" s="105">
        <v>66194</v>
      </c>
      <c r="J12" s="105">
        <v>7495764</v>
      </c>
      <c r="K12" s="105">
        <v>299329</v>
      </c>
      <c r="L12" s="73">
        <f t="shared" si="0"/>
        <v>99</v>
      </c>
      <c r="M12" s="74">
        <f t="shared" si="0"/>
        <v>34.799999999999997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05">
        <v>6126850</v>
      </c>
      <c r="D13" s="105">
        <v>237529</v>
      </c>
      <c r="E13" s="105">
        <v>6364379</v>
      </c>
      <c r="F13" s="105">
        <v>241674</v>
      </c>
      <c r="G13" s="112"/>
      <c r="H13" s="105">
        <v>6061912</v>
      </c>
      <c r="I13" s="105">
        <v>61841</v>
      </c>
      <c r="J13" s="105">
        <v>6123753</v>
      </c>
      <c r="K13" s="105">
        <v>240224</v>
      </c>
      <c r="L13" s="73">
        <f t="shared" si="0"/>
        <v>98.9</v>
      </c>
      <c r="M13" s="74">
        <f t="shared" si="0"/>
        <v>26</v>
      </c>
      <c r="N13" s="75">
        <f t="shared" si="0"/>
        <v>96.2</v>
      </c>
    </row>
    <row r="14" spans="1:247" s="21" customFormat="1" ht="24.95" customHeight="1" x14ac:dyDescent="0.2">
      <c r="A14" s="46">
        <v>6</v>
      </c>
      <c r="B14" s="47" t="s">
        <v>38</v>
      </c>
      <c r="C14" s="105">
        <v>4511915</v>
      </c>
      <c r="D14" s="105">
        <v>151122</v>
      </c>
      <c r="E14" s="105">
        <v>4663037</v>
      </c>
      <c r="F14" s="105">
        <v>148243</v>
      </c>
      <c r="G14" s="112"/>
      <c r="H14" s="105">
        <v>4449005</v>
      </c>
      <c r="I14" s="105">
        <v>59894</v>
      </c>
      <c r="J14" s="105">
        <v>4508899</v>
      </c>
      <c r="K14" s="105">
        <v>147354</v>
      </c>
      <c r="L14" s="73">
        <f t="shared" si="0"/>
        <v>98.6</v>
      </c>
      <c r="M14" s="74">
        <f t="shared" si="0"/>
        <v>39.6</v>
      </c>
      <c r="N14" s="75">
        <f t="shared" si="0"/>
        <v>96.7</v>
      </c>
    </row>
    <row r="15" spans="1:247" s="21" customFormat="1" ht="24.95" customHeight="1" x14ac:dyDescent="0.2">
      <c r="A15" s="46">
        <v>7</v>
      </c>
      <c r="B15" s="47" t="s">
        <v>39</v>
      </c>
      <c r="C15" s="105">
        <v>13343475</v>
      </c>
      <c r="D15" s="105">
        <v>639231</v>
      </c>
      <c r="E15" s="105">
        <v>13982706</v>
      </c>
      <c r="F15" s="105">
        <v>717997</v>
      </c>
      <c r="G15" s="112"/>
      <c r="H15" s="105">
        <v>13170026</v>
      </c>
      <c r="I15" s="105">
        <v>159234</v>
      </c>
      <c r="J15" s="105">
        <v>13329260</v>
      </c>
      <c r="K15" s="105">
        <v>717279</v>
      </c>
      <c r="L15" s="73">
        <f t="shared" si="0"/>
        <v>98.7</v>
      </c>
      <c r="M15" s="74">
        <f t="shared" si="0"/>
        <v>24.9</v>
      </c>
      <c r="N15" s="75">
        <f t="shared" si="0"/>
        <v>95.3</v>
      </c>
    </row>
    <row r="16" spans="1:247" s="21" customFormat="1" ht="24.95" customHeight="1" x14ac:dyDescent="0.2">
      <c r="A16" s="46">
        <v>8</v>
      </c>
      <c r="B16" s="47" t="s">
        <v>40</v>
      </c>
      <c r="C16" s="105">
        <v>5121540</v>
      </c>
      <c r="D16" s="105">
        <v>200190</v>
      </c>
      <c r="E16" s="105">
        <v>5321730</v>
      </c>
      <c r="F16" s="105">
        <v>194263</v>
      </c>
      <c r="G16" s="112"/>
      <c r="H16" s="105">
        <v>5067095</v>
      </c>
      <c r="I16" s="105">
        <v>54451</v>
      </c>
      <c r="J16" s="105">
        <v>5121546</v>
      </c>
      <c r="K16" s="105">
        <v>193874</v>
      </c>
      <c r="L16" s="73">
        <f t="shared" si="0"/>
        <v>98.9</v>
      </c>
      <c r="M16" s="74">
        <f t="shared" si="0"/>
        <v>27.2</v>
      </c>
      <c r="N16" s="75">
        <f t="shared" si="0"/>
        <v>96.2</v>
      </c>
    </row>
    <row r="17" spans="1:14" s="21" customFormat="1" ht="24.95" customHeight="1" x14ac:dyDescent="0.2">
      <c r="A17" s="46">
        <v>9</v>
      </c>
      <c r="B17" s="47" t="s">
        <v>207</v>
      </c>
      <c r="C17" s="105">
        <v>4642019</v>
      </c>
      <c r="D17" s="105">
        <v>92270</v>
      </c>
      <c r="E17" s="105">
        <v>4734289</v>
      </c>
      <c r="F17" s="105">
        <v>212206</v>
      </c>
      <c r="G17" s="112"/>
      <c r="H17" s="105">
        <v>4615316</v>
      </c>
      <c r="I17" s="105">
        <v>35308</v>
      </c>
      <c r="J17" s="105">
        <v>4650624</v>
      </c>
      <c r="K17" s="105">
        <v>211953</v>
      </c>
      <c r="L17" s="73">
        <f>IF(C17&gt;0,ROUND(H17/C17*100,1),"-")</f>
        <v>99.4</v>
      </c>
      <c r="M17" s="74">
        <f>IF(D17&gt;0,ROUND(I17/D17*100,1),"-")</f>
        <v>38.299999999999997</v>
      </c>
      <c r="N17" s="75">
        <f>IF(E17&gt;0,ROUND(J17/E17*100,1),"-")</f>
        <v>98.2</v>
      </c>
    </row>
    <row r="18" spans="1:14" s="21" customFormat="1" ht="24.95" customHeight="1" x14ac:dyDescent="0.2">
      <c r="A18" s="46">
        <v>10</v>
      </c>
      <c r="B18" s="47" t="s">
        <v>204</v>
      </c>
      <c r="C18" s="105">
        <v>1830248</v>
      </c>
      <c r="D18" s="105">
        <v>67684</v>
      </c>
      <c r="E18" s="105">
        <v>1897932</v>
      </c>
      <c r="F18" s="105">
        <v>54728</v>
      </c>
      <c r="G18" s="112"/>
      <c r="H18" s="105">
        <v>1808957</v>
      </c>
      <c r="I18" s="105">
        <v>19501</v>
      </c>
      <c r="J18" s="105">
        <v>1828458</v>
      </c>
      <c r="K18" s="105">
        <v>54503</v>
      </c>
      <c r="L18" s="73">
        <f t="shared" si="0"/>
        <v>98.8</v>
      </c>
      <c r="M18" s="74">
        <f t="shared" si="0"/>
        <v>28.8</v>
      </c>
      <c r="N18" s="75">
        <f t="shared" si="0"/>
        <v>96.3</v>
      </c>
    </row>
    <row r="19" spans="1:14" s="21" customFormat="1" ht="24.95" customHeight="1" x14ac:dyDescent="0.2">
      <c r="A19" s="46">
        <v>11</v>
      </c>
      <c r="B19" s="47" t="s">
        <v>205</v>
      </c>
      <c r="C19" s="105">
        <v>8162307</v>
      </c>
      <c r="D19" s="105">
        <v>352946</v>
      </c>
      <c r="E19" s="105">
        <v>8515253</v>
      </c>
      <c r="F19" s="105">
        <v>357635</v>
      </c>
      <c r="G19" s="112"/>
      <c r="H19" s="105">
        <v>8084623</v>
      </c>
      <c r="I19" s="105">
        <v>113103</v>
      </c>
      <c r="J19" s="105">
        <v>8197726</v>
      </c>
      <c r="K19" s="105">
        <v>356562</v>
      </c>
      <c r="L19" s="73">
        <f t="shared" si="0"/>
        <v>99</v>
      </c>
      <c r="M19" s="74">
        <f t="shared" si="0"/>
        <v>32</v>
      </c>
      <c r="N19" s="75">
        <f t="shared" si="0"/>
        <v>96.3</v>
      </c>
    </row>
    <row r="20" spans="1:14" s="21" customFormat="1" ht="24.95" customHeight="1" x14ac:dyDescent="0.2">
      <c r="A20" s="48">
        <v>12</v>
      </c>
      <c r="B20" s="49" t="s">
        <v>206</v>
      </c>
      <c r="C20" s="105">
        <v>2884070</v>
      </c>
      <c r="D20" s="105">
        <v>51262</v>
      </c>
      <c r="E20" s="105">
        <v>2935332</v>
      </c>
      <c r="F20" s="105">
        <v>99328</v>
      </c>
      <c r="G20" s="112"/>
      <c r="H20" s="105">
        <v>2866349</v>
      </c>
      <c r="I20" s="105">
        <v>14991</v>
      </c>
      <c r="J20" s="105">
        <v>2881340</v>
      </c>
      <c r="K20" s="105">
        <v>99245</v>
      </c>
      <c r="L20" s="76">
        <f t="shared" si="0"/>
        <v>99.4</v>
      </c>
      <c r="M20" s="77">
        <f t="shared" si="0"/>
        <v>29.2</v>
      </c>
      <c r="N20" s="78">
        <f t="shared" si="0"/>
        <v>98.2</v>
      </c>
    </row>
    <row r="21" spans="1:14" s="21" customFormat="1" ht="24.95" customHeight="1" x14ac:dyDescent="0.2">
      <c r="A21" s="46">
        <v>13</v>
      </c>
      <c r="B21" s="47" t="s">
        <v>337</v>
      </c>
      <c r="C21" s="105">
        <v>1350283</v>
      </c>
      <c r="D21" s="105">
        <v>44299</v>
      </c>
      <c r="E21" s="105">
        <v>1394582</v>
      </c>
      <c r="F21" s="105">
        <v>43734</v>
      </c>
      <c r="G21" s="112"/>
      <c r="H21" s="105">
        <v>1336977</v>
      </c>
      <c r="I21" s="105">
        <v>12871</v>
      </c>
      <c r="J21" s="105">
        <v>1349848</v>
      </c>
      <c r="K21" s="105">
        <v>43121</v>
      </c>
      <c r="L21" s="76">
        <f t="shared" ref="L21:N22" si="1">IF(C21&gt;0,ROUND(H21/C21*100,1),"-")</f>
        <v>99</v>
      </c>
      <c r="M21" s="77">
        <f t="shared" si="1"/>
        <v>29.1</v>
      </c>
      <c r="N21" s="78">
        <f t="shared" si="1"/>
        <v>96.8</v>
      </c>
    </row>
    <row r="22" spans="1:14" s="21" customFormat="1" ht="24.95" customHeight="1" x14ac:dyDescent="0.2">
      <c r="A22" s="46">
        <v>14</v>
      </c>
      <c r="B22" s="50" t="s">
        <v>338</v>
      </c>
      <c r="C22" s="107">
        <v>4686677</v>
      </c>
      <c r="D22" s="107">
        <v>89545</v>
      </c>
      <c r="E22" s="107">
        <v>4776222</v>
      </c>
      <c r="F22" s="107">
        <v>108275</v>
      </c>
      <c r="G22" s="113"/>
      <c r="H22" s="107">
        <v>4664247</v>
      </c>
      <c r="I22" s="107">
        <v>26606</v>
      </c>
      <c r="J22" s="107">
        <v>4690853</v>
      </c>
      <c r="K22" s="107">
        <v>107842</v>
      </c>
      <c r="L22" s="76">
        <f t="shared" si="1"/>
        <v>99.5</v>
      </c>
      <c r="M22" s="77">
        <f t="shared" si="1"/>
        <v>29.7</v>
      </c>
      <c r="N22" s="78">
        <f t="shared" si="1"/>
        <v>98.2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122289383</v>
      </c>
      <c r="D23" s="79">
        <f>SUM(D9:D22)</f>
        <v>3980593</v>
      </c>
      <c r="E23" s="79">
        <f>SUM(E9:E22)</f>
        <v>126269976</v>
      </c>
      <c r="F23" s="79">
        <f>SUM(F9:F22)</f>
        <v>4910897</v>
      </c>
      <c r="G23" s="91"/>
      <c r="H23" s="79">
        <f>SUM(H9:H22)</f>
        <v>120989936</v>
      </c>
      <c r="I23" s="79">
        <f>SUM(I9:I22)</f>
        <v>1162280</v>
      </c>
      <c r="J23" s="79">
        <f>SUM(J9:J22)</f>
        <v>122152216</v>
      </c>
      <c r="K23" s="79">
        <f>SUM(K9:K22)</f>
        <v>4895810</v>
      </c>
      <c r="L23" s="80">
        <f t="shared" si="0"/>
        <v>98.9</v>
      </c>
      <c r="M23" s="81">
        <f t="shared" si="0"/>
        <v>29.2</v>
      </c>
      <c r="N23" s="82">
        <f t="shared" si="0"/>
        <v>96.7</v>
      </c>
    </row>
    <row r="24" spans="1:14" s="21" customFormat="1" ht="24.95" customHeight="1" x14ac:dyDescent="0.2">
      <c r="A24" s="44">
        <v>15</v>
      </c>
      <c r="B24" s="45" t="s">
        <v>41</v>
      </c>
      <c r="C24" s="103">
        <v>2395662</v>
      </c>
      <c r="D24" s="103">
        <v>73961</v>
      </c>
      <c r="E24" s="103">
        <v>2469623</v>
      </c>
      <c r="F24" s="103">
        <v>117012</v>
      </c>
      <c r="G24" s="111"/>
      <c r="H24" s="103">
        <v>2372087</v>
      </c>
      <c r="I24" s="103">
        <v>21236</v>
      </c>
      <c r="J24" s="103">
        <v>2393323</v>
      </c>
      <c r="K24" s="103">
        <v>116969</v>
      </c>
      <c r="L24" s="70">
        <f t="shared" si="0"/>
        <v>99</v>
      </c>
      <c r="M24" s="71">
        <f t="shared" si="0"/>
        <v>28.7</v>
      </c>
      <c r="N24" s="72">
        <f t="shared" si="0"/>
        <v>96.9</v>
      </c>
    </row>
    <row r="25" spans="1:14" s="21" customFormat="1" ht="24.95" customHeight="1" x14ac:dyDescent="0.2">
      <c r="A25" s="46">
        <v>16</v>
      </c>
      <c r="B25" s="47" t="s">
        <v>386</v>
      </c>
      <c r="C25" s="105">
        <v>1173208</v>
      </c>
      <c r="D25" s="105">
        <v>58815</v>
      </c>
      <c r="E25" s="105">
        <v>1232023</v>
      </c>
      <c r="F25" s="105">
        <v>29479</v>
      </c>
      <c r="G25" s="112"/>
      <c r="H25" s="105">
        <v>1157746</v>
      </c>
      <c r="I25" s="105">
        <v>16042</v>
      </c>
      <c r="J25" s="105">
        <v>1173788</v>
      </c>
      <c r="K25" s="105">
        <v>29342</v>
      </c>
      <c r="L25" s="73">
        <f t="shared" si="0"/>
        <v>98.7</v>
      </c>
      <c r="M25" s="74">
        <f t="shared" si="0"/>
        <v>27.3</v>
      </c>
      <c r="N25" s="75">
        <f t="shared" si="0"/>
        <v>95.3</v>
      </c>
    </row>
    <row r="26" spans="1:14" s="21" customFormat="1" ht="24.95" customHeight="1" x14ac:dyDescent="0.2">
      <c r="A26" s="46">
        <v>17</v>
      </c>
      <c r="B26" s="47" t="s">
        <v>42</v>
      </c>
      <c r="C26" s="105">
        <v>570077</v>
      </c>
      <c r="D26" s="105">
        <v>18917</v>
      </c>
      <c r="E26" s="105">
        <v>588994</v>
      </c>
      <c r="F26" s="105">
        <v>8953</v>
      </c>
      <c r="G26" s="112"/>
      <c r="H26" s="105">
        <v>567403</v>
      </c>
      <c r="I26" s="105">
        <v>6058</v>
      </c>
      <c r="J26" s="105">
        <v>573461</v>
      </c>
      <c r="K26" s="105">
        <v>8953</v>
      </c>
      <c r="L26" s="73">
        <f t="shared" si="0"/>
        <v>99.5</v>
      </c>
      <c r="M26" s="74">
        <f t="shared" si="0"/>
        <v>32</v>
      </c>
      <c r="N26" s="75">
        <f t="shared" si="0"/>
        <v>97.4</v>
      </c>
    </row>
    <row r="27" spans="1:14" s="21" customFormat="1" ht="24.95" customHeight="1" x14ac:dyDescent="0.2">
      <c r="A27" s="46">
        <v>18</v>
      </c>
      <c r="B27" s="47" t="s">
        <v>43</v>
      </c>
      <c r="C27" s="105">
        <v>1256949</v>
      </c>
      <c r="D27" s="105">
        <v>27092</v>
      </c>
      <c r="E27" s="105">
        <v>1284041</v>
      </c>
      <c r="F27" s="105">
        <v>126442</v>
      </c>
      <c r="G27" s="112"/>
      <c r="H27" s="105">
        <v>1251532</v>
      </c>
      <c r="I27" s="105">
        <v>6686</v>
      </c>
      <c r="J27" s="105">
        <v>1258218</v>
      </c>
      <c r="K27" s="105">
        <v>126442</v>
      </c>
      <c r="L27" s="73">
        <f t="shared" si="0"/>
        <v>99.6</v>
      </c>
      <c r="M27" s="74">
        <f t="shared" si="0"/>
        <v>24.7</v>
      </c>
      <c r="N27" s="75">
        <f t="shared" si="0"/>
        <v>98</v>
      </c>
    </row>
    <row r="28" spans="1:14" s="21" customFormat="1" ht="24.95" customHeight="1" x14ac:dyDescent="0.2">
      <c r="A28" s="46">
        <v>19</v>
      </c>
      <c r="B28" s="47" t="s">
        <v>44</v>
      </c>
      <c r="C28" s="105">
        <v>1470141</v>
      </c>
      <c r="D28" s="105">
        <v>37258</v>
      </c>
      <c r="E28" s="105">
        <v>1507399</v>
      </c>
      <c r="F28" s="105">
        <v>132443</v>
      </c>
      <c r="G28" s="112"/>
      <c r="H28" s="105">
        <v>1462825</v>
      </c>
      <c r="I28" s="105">
        <v>10881</v>
      </c>
      <c r="J28" s="105">
        <v>1473706</v>
      </c>
      <c r="K28" s="105">
        <v>132443</v>
      </c>
      <c r="L28" s="73">
        <f t="shared" si="0"/>
        <v>99.5</v>
      </c>
      <c r="M28" s="74">
        <f t="shared" si="0"/>
        <v>29.2</v>
      </c>
      <c r="N28" s="75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105">
        <v>2595452</v>
      </c>
      <c r="D29" s="105">
        <v>87445</v>
      </c>
      <c r="E29" s="105">
        <v>2682897</v>
      </c>
      <c r="F29" s="105">
        <v>94526</v>
      </c>
      <c r="G29" s="112"/>
      <c r="H29" s="105">
        <v>2572774</v>
      </c>
      <c r="I29" s="105">
        <v>26793</v>
      </c>
      <c r="J29" s="105">
        <v>2599567</v>
      </c>
      <c r="K29" s="105">
        <v>94437</v>
      </c>
      <c r="L29" s="73">
        <f t="shared" si="0"/>
        <v>99.1</v>
      </c>
      <c r="M29" s="74">
        <f t="shared" si="0"/>
        <v>30.6</v>
      </c>
      <c r="N29" s="75">
        <f t="shared" si="0"/>
        <v>96.9</v>
      </c>
    </row>
    <row r="30" spans="1:14" s="21" customFormat="1" ht="24.95" customHeight="1" x14ac:dyDescent="0.2">
      <c r="A30" s="46">
        <v>21</v>
      </c>
      <c r="B30" s="47" t="s">
        <v>46</v>
      </c>
      <c r="C30" s="105">
        <v>1734244</v>
      </c>
      <c r="D30" s="105">
        <v>35783</v>
      </c>
      <c r="E30" s="105">
        <v>1770027</v>
      </c>
      <c r="F30" s="105">
        <v>78266</v>
      </c>
      <c r="G30" s="112"/>
      <c r="H30" s="105">
        <v>1724217</v>
      </c>
      <c r="I30" s="105">
        <v>7312</v>
      </c>
      <c r="J30" s="105">
        <v>1731529</v>
      </c>
      <c r="K30" s="105">
        <v>78110</v>
      </c>
      <c r="L30" s="73">
        <f t="shared" si="0"/>
        <v>99.4</v>
      </c>
      <c r="M30" s="74">
        <f t="shared" si="0"/>
        <v>20.399999999999999</v>
      </c>
      <c r="N30" s="75">
        <f t="shared" si="0"/>
        <v>97.8</v>
      </c>
    </row>
    <row r="31" spans="1:14" s="21" customFormat="1" ht="24.95" customHeight="1" x14ac:dyDescent="0.2">
      <c r="A31" s="46">
        <v>22</v>
      </c>
      <c r="B31" s="47" t="s">
        <v>47</v>
      </c>
      <c r="C31" s="105">
        <v>571036</v>
      </c>
      <c r="D31" s="105">
        <v>13359</v>
      </c>
      <c r="E31" s="105">
        <v>584395</v>
      </c>
      <c r="F31" s="105">
        <v>20235</v>
      </c>
      <c r="G31" s="112"/>
      <c r="H31" s="105">
        <v>567728</v>
      </c>
      <c r="I31" s="105">
        <v>3930</v>
      </c>
      <c r="J31" s="105">
        <v>571658</v>
      </c>
      <c r="K31" s="105">
        <v>20226</v>
      </c>
      <c r="L31" s="73">
        <f t="shared" si="0"/>
        <v>99.4</v>
      </c>
      <c r="M31" s="74">
        <f t="shared" si="0"/>
        <v>29.4</v>
      </c>
      <c r="N31" s="75">
        <f t="shared" si="0"/>
        <v>97.8</v>
      </c>
    </row>
    <row r="32" spans="1:14" s="21" customFormat="1" ht="24.95" customHeight="1" x14ac:dyDescent="0.2">
      <c r="A32" s="46">
        <v>23</v>
      </c>
      <c r="B32" s="47" t="s">
        <v>48</v>
      </c>
      <c r="C32" s="105">
        <v>2141948</v>
      </c>
      <c r="D32" s="105">
        <v>46217</v>
      </c>
      <c r="E32" s="105">
        <v>2188165</v>
      </c>
      <c r="F32" s="105">
        <v>63276</v>
      </c>
      <c r="G32" s="112"/>
      <c r="H32" s="105">
        <v>2120522</v>
      </c>
      <c r="I32" s="105">
        <v>17577</v>
      </c>
      <c r="J32" s="105">
        <v>2138099</v>
      </c>
      <c r="K32" s="105">
        <v>63193</v>
      </c>
      <c r="L32" s="73">
        <f t="shared" ref="L32:N36" si="2">IF(C32&gt;0,ROUND(H32/C32*100,1),"-")</f>
        <v>99</v>
      </c>
      <c r="M32" s="74">
        <f t="shared" si="2"/>
        <v>38</v>
      </c>
      <c r="N32" s="75">
        <f t="shared" si="2"/>
        <v>97.7</v>
      </c>
    </row>
    <row r="33" spans="1:14" s="21" customFormat="1" ht="24.95" customHeight="1" x14ac:dyDescent="0.2">
      <c r="A33" s="46">
        <v>24</v>
      </c>
      <c r="B33" s="47" t="s">
        <v>49</v>
      </c>
      <c r="C33" s="105">
        <v>1344126</v>
      </c>
      <c r="D33" s="105">
        <v>79498</v>
      </c>
      <c r="E33" s="105">
        <v>1423624</v>
      </c>
      <c r="F33" s="105">
        <v>30813</v>
      </c>
      <c r="G33" s="112"/>
      <c r="H33" s="105">
        <v>1326398</v>
      </c>
      <c r="I33" s="105">
        <v>26379</v>
      </c>
      <c r="J33" s="105">
        <v>1352777</v>
      </c>
      <c r="K33" s="105">
        <v>30813</v>
      </c>
      <c r="L33" s="73">
        <f t="shared" si="2"/>
        <v>98.7</v>
      </c>
      <c r="M33" s="74">
        <f t="shared" si="2"/>
        <v>33.200000000000003</v>
      </c>
      <c r="N33" s="75">
        <f t="shared" si="2"/>
        <v>95</v>
      </c>
    </row>
    <row r="34" spans="1:14" s="21" customFormat="1" ht="24.95" customHeight="1" x14ac:dyDescent="0.2">
      <c r="A34" s="46">
        <v>25</v>
      </c>
      <c r="B34" s="51" t="s">
        <v>339</v>
      </c>
      <c r="C34" s="105">
        <v>804603</v>
      </c>
      <c r="D34" s="105">
        <v>31977</v>
      </c>
      <c r="E34" s="105">
        <v>836580</v>
      </c>
      <c r="F34" s="105">
        <v>30615</v>
      </c>
      <c r="G34" s="112"/>
      <c r="H34" s="105">
        <v>795624</v>
      </c>
      <c r="I34" s="105">
        <v>10372</v>
      </c>
      <c r="J34" s="105">
        <v>805996</v>
      </c>
      <c r="K34" s="105">
        <v>30566</v>
      </c>
      <c r="L34" s="73">
        <f t="shared" si="2"/>
        <v>98.9</v>
      </c>
      <c r="M34" s="74">
        <f t="shared" si="2"/>
        <v>32.4</v>
      </c>
      <c r="N34" s="75">
        <f t="shared" si="2"/>
        <v>96.3</v>
      </c>
    </row>
    <row r="35" spans="1:14" s="21" customFormat="1" ht="24.95" customHeight="1" x14ac:dyDescent="0.2">
      <c r="A35" s="58"/>
      <c r="B35" s="59" t="s">
        <v>342</v>
      </c>
      <c r="C35" s="90">
        <f>SUM(C24:C34)</f>
        <v>16057446</v>
      </c>
      <c r="D35" s="90">
        <f>SUM(D24:D34)</f>
        <v>510322</v>
      </c>
      <c r="E35" s="90">
        <f>SUM(E24:E34)</f>
        <v>16567768</v>
      </c>
      <c r="F35" s="90">
        <f>SUM(F24:F34)</f>
        <v>732060</v>
      </c>
      <c r="G35" s="92"/>
      <c r="H35" s="90">
        <f>SUM(H24:H34)</f>
        <v>15918856</v>
      </c>
      <c r="I35" s="90">
        <f>SUM(I24:I34)</f>
        <v>153266</v>
      </c>
      <c r="J35" s="90">
        <f>SUM(J24:J34)</f>
        <v>16072122</v>
      </c>
      <c r="K35" s="90">
        <f>SUM(K24:K34)</f>
        <v>731494</v>
      </c>
      <c r="L35" s="80">
        <f t="shared" si="2"/>
        <v>99.1</v>
      </c>
      <c r="M35" s="81">
        <f t="shared" si="2"/>
        <v>30</v>
      </c>
      <c r="N35" s="82">
        <f t="shared" si="2"/>
        <v>97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3">SUM(C35,C23)</f>
        <v>138346829</v>
      </c>
      <c r="D36" s="83">
        <f t="shared" si="3"/>
        <v>4490915</v>
      </c>
      <c r="E36" s="83">
        <f t="shared" si="3"/>
        <v>142837744</v>
      </c>
      <c r="F36" s="83">
        <f t="shared" si="3"/>
        <v>5642957</v>
      </c>
      <c r="G36" s="93"/>
      <c r="H36" s="83">
        <f t="shared" si="3"/>
        <v>136908792</v>
      </c>
      <c r="I36" s="83">
        <f t="shared" si="3"/>
        <v>1315546</v>
      </c>
      <c r="J36" s="83">
        <f t="shared" si="3"/>
        <v>138224338</v>
      </c>
      <c r="K36" s="83">
        <f t="shared" si="3"/>
        <v>5627304</v>
      </c>
      <c r="L36" s="84">
        <f t="shared" si="2"/>
        <v>99</v>
      </c>
      <c r="M36" s="85">
        <f t="shared" si="2"/>
        <v>29.3</v>
      </c>
      <c r="N36" s="86">
        <f t="shared" si="2"/>
        <v>96.8</v>
      </c>
    </row>
    <row r="38" spans="1:14" x14ac:dyDescent="0.15">
      <c r="B38" s="1" t="s">
        <v>389</v>
      </c>
      <c r="C38" s="1">
        <v>138346829</v>
      </c>
      <c r="D38" s="1">
        <v>4490915</v>
      </c>
      <c r="E38" s="1">
        <v>142837744</v>
      </c>
      <c r="F38" s="1">
        <v>5642957</v>
      </c>
      <c r="G38" s="1">
        <v>0</v>
      </c>
      <c r="H38" s="1">
        <v>136908792</v>
      </c>
      <c r="I38" s="1">
        <v>1315546</v>
      </c>
      <c r="J38" s="1">
        <v>138224338</v>
      </c>
      <c r="K38" s="1">
        <v>5627304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D5" sqref="D5"/>
      <selection pane="topRight" activeCell="D5" sqref="D5"/>
      <selection pane="bottomLeft" activeCell="D5" sqref="D5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316</v>
      </c>
      <c r="D8" s="41" t="s">
        <v>317</v>
      </c>
      <c r="E8" s="41" t="s">
        <v>318</v>
      </c>
      <c r="F8" s="41" t="s">
        <v>319</v>
      </c>
      <c r="G8" s="41" t="s">
        <v>320</v>
      </c>
      <c r="H8" s="41" t="s">
        <v>321</v>
      </c>
      <c r="I8" s="41" t="s">
        <v>322</v>
      </c>
      <c r="J8" s="41" t="s">
        <v>323</v>
      </c>
      <c r="K8" s="41" t="s">
        <v>324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2664394</v>
      </c>
      <c r="D9" s="117">
        <v>65992</v>
      </c>
      <c r="E9" s="117">
        <v>2730386</v>
      </c>
      <c r="F9" s="111"/>
      <c r="G9" s="111"/>
      <c r="H9" s="117">
        <v>2636724</v>
      </c>
      <c r="I9" s="117">
        <v>27070</v>
      </c>
      <c r="J9" s="117">
        <v>2663794</v>
      </c>
      <c r="K9" s="111"/>
      <c r="L9" s="70">
        <f t="shared" ref="L9:N31" si="0">IF(C9&gt;0,ROUND(H9/C9*100,1),"-")</f>
        <v>99</v>
      </c>
      <c r="M9" s="71">
        <f t="shared" si="0"/>
        <v>41</v>
      </c>
      <c r="N9" s="72">
        <f t="shared" si="0"/>
        <v>97.6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682919</v>
      </c>
      <c r="D10" s="114">
        <v>42481</v>
      </c>
      <c r="E10" s="114">
        <v>725400</v>
      </c>
      <c r="F10" s="112"/>
      <c r="G10" s="112"/>
      <c r="H10" s="114">
        <v>671833</v>
      </c>
      <c r="I10" s="114">
        <v>10038</v>
      </c>
      <c r="J10" s="114">
        <v>681871</v>
      </c>
      <c r="K10" s="112"/>
      <c r="L10" s="73">
        <f t="shared" si="0"/>
        <v>98.4</v>
      </c>
      <c r="M10" s="74">
        <f t="shared" si="0"/>
        <v>23.6</v>
      </c>
      <c r="N10" s="75">
        <f t="shared" si="0"/>
        <v>94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408599</v>
      </c>
      <c r="D11" s="114">
        <v>26455</v>
      </c>
      <c r="E11" s="114">
        <v>435054</v>
      </c>
      <c r="F11" s="112"/>
      <c r="G11" s="112"/>
      <c r="H11" s="114">
        <v>402183</v>
      </c>
      <c r="I11" s="114">
        <v>5845</v>
      </c>
      <c r="J11" s="114">
        <v>408028</v>
      </c>
      <c r="K11" s="112"/>
      <c r="L11" s="73">
        <f t="shared" si="0"/>
        <v>98.4</v>
      </c>
      <c r="M11" s="74">
        <f t="shared" si="0"/>
        <v>22.1</v>
      </c>
      <c r="N11" s="75">
        <f t="shared" si="0"/>
        <v>93.8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583863</v>
      </c>
      <c r="D12" s="114">
        <v>13523</v>
      </c>
      <c r="E12" s="114">
        <v>597386</v>
      </c>
      <c r="F12" s="112"/>
      <c r="G12" s="112"/>
      <c r="H12" s="114">
        <v>578913</v>
      </c>
      <c r="I12" s="114">
        <v>3190</v>
      </c>
      <c r="J12" s="114">
        <v>582103</v>
      </c>
      <c r="K12" s="112"/>
      <c r="L12" s="73">
        <f t="shared" si="0"/>
        <v>99.2</v>
      </c>
      <c r="M12" s="74">
        <f t="shared" si="0"/>
        <v>23.6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387919</v>
      </c>
      <c r="D13" s="114">
        <v>32555</v>
      </c>
      <c r="E13" s="114">
        <v>420474</v>
      </c>
      <c r="F13" s="112"/>
      <c r="G13" s="112"/>
      <c r="H13" s="114">
        <v>380523</v>
      </c>
      <c r="I13" s="114">
        <v>7431</v>
      </c>
      <c r="J13" s="114">
        <v>387954</v>
      </c>
      <c r="K13" s="112"/>
      <c r="L13" s="73">
        <f t="shared" si="0"/>
        <v>98.1</v>
      </c>
      <c r="M13" s="74">
        <f t="shared" si="0"/>
        <v>22.8</v>
      </c>
      <c r="N13" s="75">
        <f t="shared" si="0"/>
        <v>92.3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258032</v>
      </c>
      <c r="D14" s="114">
        <v>39362</v>
      </c>
      <c r="E14" s="114">
        <v>297394</v>
      </c>
      <c r="F14" s="112"/>
      <c r="G14" s="112"/>
      <c r="H14" s="114">
        <v>247543</v>
      </c>
      <c r="I14" s="114">
        <v>8373</v>
      </c>
      <c r="J14" s="114">
        <v>255916</v>
      </c>
      <c r="K14" s="112"/>
      <c r="L14" s="73">
        <f t="shared" si="0"/>
        <v>95.9</v>
      </c>
      <c r="M14" s="74">
        <f t="shared" si="0"/>
        <v>21.3</v>
      </c>
      <c r="N14" s="75">
        <f t="shared" si="0"/>
        <v>86.1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924096</v>
      </c>
      <c r="D15" s="114">
        <v>62549</v>
      </c>
      <c r="E15" s="114">
        <v>986645</v>
      </c>
      <c r="F15" s="112"/>
      <c r="G15" s="112"/>
      <c r="H15" s="114">
        <v>910732</v>
      </c>
      <c r="I15" s="114">
        <v>11742</v>
      </c>
      <c r="J15" s="114">
        <v>922474</v>
      </c>
      <c r="K15" s="112"/>
      <c r="L15" s="73">
        <f t="shared" si="0"/>
        <v>98.6</v>
      </c>
      <c r="M15" s="74">
        <f t="shared" si="0"/>
        <v>18.8</v>
      </c>
      <c r="N15" s="75">
        <f t="shared" si="0"/>
        <v>93.5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398397</v>
      </c>
      <c r="D16" s="114">
        <v>21756</v>
      </c>
      <c r="E16" s="114">
        <v>420153</v>
      </c>
      <c r="F16" s="112"/>
      <c r="G16" s="112"/>
      <c r="H16" s="114">
        <v>394014</v>
      </c>
      <c r="I16" s="114">
        <v>3810</v>
      </c>
      <c r="J16" s="114">
        <v>397824</v>
      </c>
      <c r="K16" s="112"/>
      <c r="L16" s="73">
        <f t="shared" si="0"/>
        <v>98.9</v>
      </c>
      <c r="M16" s="74">
        <f t="shared" si="0"/>
        <v>17.5</v>
      </c>
      <c r="N16" s="75">
        <f t="shared" si="0"/>
        <v>94.7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194792</v>
      </c>
      <c r="D17" s="114">
        <v>9128</v>
      </c>
      <c r="E17" s="114">
        <v>203920</v>
      </c>
      <c r="F17" s="112"/>
      <c r="G17" s="112"/>
      <c r="H17" s="114">
        <v>193250</v>
      </c>
      <c r="I17" s="114">
        <v>2148</v>
      </c>
      <c r="J17" s="114">
        <v>195398</v>
      </c>
      <c r="K17" s="112"/>
      <c r="L17" s="73">
        <f>IF(C17&gt;0,ROUND(H17/C17*100,1),"-")</f>
        <v>99.2</v>
      </c>
      <c r="M17" s="74">
        <f>IF(D17&gt;0,ROUND(I17/D17*100,1),"-")</f>
        <v>23.5</v>
      </c>
      <c r="N17" s="75">
        <f>IF(E17&gt;0,ROUND(J17/E17*100,1),"-")</f>
        <v>95.8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95666</v>
      </c>
      <c r="D18" s="114">
        <v>8179</v>
      </c>
      <c r="E18" s="114">
        <v>103845</v>
      </c>
      <c r="F18" s="112"/>
      <c r="G18" s="112"/>
      <c r="H18" s="114">
        <v>94070</v>
      </c>
      <c r="I18" s="114">
        <v>1475</v>
      </c>
      <c r="J18" s="114">
        <v>95545</v>
      </c>
      <c r="K18" s="112"/>
      <c r="L18" s="73">
        <f t="shared" si="0"/>
        <v>98.3</v>
      </c>
      <c r="M18" s="74">
        <f t="shared" si="0"/>
        <v>18</v>
      </c>
      <c r="N18" s="75">
        <f t="shared" si="0"/>
        <v>92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264420</v>
      </c>
      <c r="D19" s="114">
        <v>36950</v>
      </c>
      <c r="E19" s="114">
        <v>301370</v>
      </c>
      <c r="F19" s="112"/>
      <c r="G19" s="112"/>
      <c r="H19" s="114">
        <v>259479</v>
      </c>
      <c r="I19" s="114">
        <v>9659</v>
      </c>
      <c r="J19" s="114">
        <v>269138</v>
      </c>
      <c r="K19" s="112"/>
      <c r="L19" s="73">
        <f t="shared" si="0"/>
        <v>98.1</v>
      </c>
      <c r="M19" s="74">
        <f t="shared" si="0"/>
        <v>26.1</v>
      </c>
      <c r="N19" s="75">
        <f t="shared" si="0"/>
        <v>89.3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92236</v>
      </c>
      <c r="D20" s="114">
        <v>1323</v>
      </c>
      <c r="E20" s="114">
        <v>93559</v>
      </c>
      <c r="F20" s="112"/>
      <c r="G20" s="112"/>
      <c r="H20" s="114">
        <v>91599</v>
      </c>
      <c r="I20" s="114">
        <v>574</v>
      </c>
      <c r="J20" s="114">
        <v>92173</v>
      </c>
      <c r="K20" s="112"/>
      <c r="L20" s="76">
        <f t="shared" si="0"/>
        <v>99.3</v>
      </c>
      <c r="M20" s="77">
        <f t="shared" si="0"/>
        <v>43.4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2"/>
      <c r="H21" s="114">
        <v>0</v>
      </c>
      <c r="I21" s="114">
        <v>0</v>
      </c>
      <c r="J21" s="114">
        <v>0</v>
      </c>
      <c r="K21" s="112"/>
      <c r="L21" s="73" t="str">
        <f t="shared" si="0"/>
        <v>-</v>
      </c>
      <c r="M21" s="74" t="str">
        <f t="shared" si="0"/>
        <v>-</v>
      </c>
      <c r="N21" s="75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238050</v>
      </c>
      <c r="D22" s="134">
        <v>10122</v>
      </c>
      <c r="E22" s="134">
        <v>248172</v>
      </c>
      <c r="F22" s="113"/>
      <c r="G22" s="113"/>
      <c r="H22" s="134">
        <v>236453</v>
      </c>
      <c r="I22" s="134">
        <v>2268</v>
      </c>
      <c r="J22" s="134">
        <v>238721</v>
      </c>
      <c r="K22" s="113"/>
      <c r="L22" s="87">
        <f t="shared" si="0"/>
        <v>99.3</v>
      </c>
      <c r="M22" s="88">
        <f t="shared" si="0"/>
        <v>22.4</v>
      </c>
      <c r="N22" s="89">
        <f t="shared" si="0"/>
        <v>96.2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7193383</v>
      </c>
      <c r="D23" s="79">
        <f>SUM(D9:D22)</f>
        <v>370375</v>
      </c>
      <c r="E23" s="79">
        <f>SUM(E9:E22)</f>
        <v>7563758</v>
      </c>
      <c r="F23" s="91"/>
      <c r="G23" s="91"/>
      <c r="H23" s="79">
        <f>SUM(H9:H22)</f>
        <v>7097316</v>
      </c>
      <c r="I23" s="79">
        <f>SUM(I9:I22)</f>
        <v>93623</v>
      </c>
      <c r="J23" s="79">
        <f>SUM(J9:J22)</f>
        <v>7190939</v>
      </c>
      <c r="K23" s="91"/>
      <c r="L23" s="80">
        <f t="shared" si="0"/>
        <v>98.7</v>
      </c>
      <c r="M23" s="81">
        <f t="shared" si="0"/>
        <v>25.3</v>
      </c>
      <c r="N23" s="82">
        <f t="shared" si="0"/>
        <v>95.1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101647</v>
      </c>
      <c r="D24" s="115">
        <v>4865</v>
      </c>
      <c r="E24" s="115">
        <v>106512</v>
      </c>
      <c r="F24" s="111"/>
      <c r="G24" s="111"/>
      <c r="H24" s="115">
        <v>100451</v>
      </c>
      <c r="I24" s="115">
        <v>1720</v>
      </c>
      <c r="J24" s="115">
        <v>102171</v>
      </c>
      <c r="K24" s="111"/>
      <c r="L24" s="70">
        <f t="shared" si="0"/>
        <v>98.8</v>
      </c>
      <c r="M24" s="71">
        <f t="shared" si="0"/>
        <v>35.4</v>
      </c>
      <c r="N24" s="72">
        <f t="shared" si="0"/>
        <v>95.9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2"/>
      <c r="H25" s="116">
        <v>0</v>
      </c>
      <c r="I25" s="116">
        <v>0</v>
      </c>
      <c r="J25" s="116">
        <v>0</v>
      </c>
      <c r="K25" s="112"/>
      <c r="L25" s="73" t="str">
        <f t="shared" si="0"/>
        <v>-</v>
      </c>
      <c r="M25" s="74" t="str">
        <f t="shared" si="0"/>
        <v>-</v>
      </c>
      <c r="N25" s="75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2"/>
      <c r="H26" s="116">
        <v>0</v>
      </c>
      <c r="I26" s="116">
        <v>0</v>
      </c>
      <c r="J26" s="116">
        <v>0</v>
      </c>
      <c r="K26" s="112"/>
      <c r="L26" s="73" t="str">
        <f t="shared" si="0"/>
        <v>-</v>
      </c>
      <c r="M26" s="74" t="str">
        <f t="shared" si="0"/>
        <v>-</v>
      </c>
      <c r="N26" s="75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2"/>
      <c r="H27" s="116">
        <v>0</v>
      </c>
      <c r="I27" s="116">
        <v>0</v>
      </c>
      <c r="J27" s="116">
        <v>0</v>
      </c>
      <c r="K27" s="112"/>
      <c r="L27" s="73" t="str">
        <f t="shared" si="0"/>
        <v>-</v>
      </c>
      <c r="M27" s="74" t="str">
        <f t="shared" si="0"/>
        <v>-</v>
      </c>
      <c r="N27" s="75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144453</v>
      </c>
      <c r="D28" s="116">
        <v>891</v>
      </c>
      <c r="E28" s="116">
        <v>145344</v>
      </c>
      <c r="F28" s="112"/>
      <c r="G28" s="112"/>
      <c r="H28" s="116">
        <v>144293</v>
      </c>
      <c r="I28" s="116">
        <v>296</v>
      </c>
      <c r="J28" s="116">
        <v>144589</v>
      </c>
      <c r="K28" s="112"/>
      <c r="L28" s="73">
        <f t="shared" si="0"/>
        <v>99.9</v>
      </c>
      <c r="M28" s="74">
        <f t="shared" si="0"/>
        <v>33.200000000000003</v>
      </c>
      <c r="N28" s="75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1434</v>
      </c>
      <c r="E29" s="116">
        <v>1434</v>
      </c>
      <c r="F29" s="112"/>
      <c r="G29" s="112"/>
      <c r="H29" s="116">
        <v>0</v>
      </c>
      <c r="I29" s="116">
        <v>99</v>
      </c>
      <c r="J29" s="116">
        <v>99</v>
      </c>
      <c r="K29" s="112"/>
      <c r="L29" s="73" t="str">
        <f t="shared" si="0"/>
        <v>-</v>
      </c>
      <c r="M29" s="74">
        <f t="shared" si="0"/>
        <v>6.9</v>
      </c>
      <c r="N29" s="75">
        <f t="shared" si="0"/>
        <v>6.9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2"/>
      <c r="H30" s="116">
        <v>0</v>
      </c>
      <c r="I30" s="116">
        <v>0</v>
      </c>
      <c r="J30" s="116">
        <v>0</v>
      </c>
      <c r="K30" s="112"/>
      <c r="L30" s="73" t="str">
        <f t="shared" si="0"/>
        <v>-</v>
      </c>
      <c r="M30" s="74" t="str">
        <f t="shared" si="0"/>
        <v>-</v>
      </c>
      <c r="N30" s="75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2"/>
      <c r="H31" s="116">
        <v>0</v>
      </c>
      <c r="I31" s="116">
        <v>0</v>
      </c>
      <c r="J31" s="116">
        <v>0</v>
      </c>
      <c r="K31" s="112"/>
      <c r="L31" s="73" t="str">
        <f t="shared" si="0"/>
        <v>-</v>
      </c>
      <c r="M31" s="74" t="str">
        <f t="shared" si="0"/>
        <v>-</v>
      </c>
      <c r="N31" s="75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70613</v>
      </c>
      <c r="D32" s="116">
        <v>1862</v>
      </c>
      <c r="E32" s="116">
        <v>72475</v>
      </c>
      <c r="F32" s="112"/>
      <c r="G32" s="112"/>
      <c r="H32" s="116">
        <v>69940</v>
      </c>
      <c r="I32" s="116">
        <v>755</v>
      </c>
      <c r="J32" s="116">
        <v>70695</v>
      </c>
      <c r="K32" s="112"/>
      <c r="L32" s="73">
        <f t="shared" ref="L32:N36" si="1">IF(C32&gt;0,ROUND(H32/C32*100,1),"-")</f>
        <v>99</v>
      </c>
      <c r="M32" s="74">
        <f t="shared" si="1"/>
        <v>40.5</v>
      </c>
      <c r="N32" s="75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2"/>
      <c r="H33" s="116">
        <v>0</v>
      </c>
      <c r="I33" s="116">
        <v>0</v>
      </c>
      <c r="J33" s="116">
        <v>0</v>
      </c>
      <c r="K33" s="112"/>
      <c r="L33" s="73" t="str">
        <f t="shared" si="1"/>
        <v>-</v>
      </c>
      <c r="M33" s="74" t="str">
        <f t="shared" si="1"/>
        <v>-</v>
      </c>
      <c r="N33" s="75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2"/>
      <c r="H34" s="116">
        <v>0</v>
      </c>
      <c r="I34" s="116">
        <v>0</v>
      </c>
      <c r="J34" s="116">
        <v>0</v>
      </c>
      <c r="K34" s="112"/>
      <c r="L34" s="73" t="str">
        <f t="shared" si="1"/>
        <v>-</v>
      </c>
      <c r="M34" s="74" t="str">
        <f t="shared" si="1"/>
        <v>-</v>
      </c>
      <c r="N34" s="75" t="str">
        <f t="shared" si="1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316713</v>
      </c>
      <c r="D35" s="79">
        <f>SUM(D24:D34)</f>
        <v>9052</v>
      </c>
      <c r="E35" s="79">
        <f>SUM(E24:E34)</f>
        <v>325765</v>
      </c>
      <c r="F35" s="92"/>
      <c r="G35" s="92"/>
      <c r="H35" s="79">
        <f>SUM(H24:H34)</f>
        <v>314684</v>
      </c>
      <c r="I35" s="79">
        <f>SUM(I24:I34)</f>
        <v>2870</v>
      </c>
      <c r="J35" s="79">
        <f>SUM(J24:J34)</f>
        <v>317554</v>
      </c>
      <c r="K35" s="92"/>
      <c r="L35" s="80">
        <f t="shared" si="1"/>
        <v>99.4</v>
      </c>
      <c r="M35" s="81">
        <f t="shared" si="1"/>
        <v>31.7</v>
      </c>
      <c r="N35" s="82">
        <f t="shared" si="1"/>
        <v>97.5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7510096</v>
      </c>
      <c r="D36" s="83">
        <f t="shared" si="2"/>
        <v>379427</v>
      </c>
      <c r="E36" s="83">
        <f t="shared" si="2"/>
        <v>7889523</v>
      </c>
      <c r="F36" s="93"/>
      <c r="G36" s="93"/>
      <c r="H36" s="83">
        <f t="shared" si="2"/>
        <v>7412000</v>
      </c>
      <c r="I36" s="83">
        <f t="shared" si="2"/>
        <v>96493</v>
      </c>
      <c r="J36" s="83">
        <f t="shared" si="2"/>
        <v>7508493</v>
      </c>
      <c r="K36" s="93"/>
      <c r="L36" s="84">
        <f t="shared" si="1"/>
        <v>98.7</v>
      </c>
      <c r="M36" s="85">
        <f t="shared" si="1"/>
        <v>25.4</v>
      </c>
      <c r="N36" s="86">
        <f t="shared" si="1"/>
        <v>95.2</v>
      </c>
    </row>
    <row r="38" spans="1:14" x14ac:dyDescent="0.15">
      <c r="B38" s="1" t="s">
        <v>388</v>
      </c>
      <c r="C38" s="1">
        <v>7510096</v>
      </c>
      <c r="D38" s="1">
        <v>379427</v>
      </c>
      <c r="E38" s="1">
        <v>7889523</v>
      </c>
      <c r="F38" s="1">
        <v>0</v>
      </c>
      <c r="G38" s="1">
        <v>0</v>
      </c>
      <c r="H38" s="1">
        <v>7412000</v>
      </c>
      <c r="I38" s="1">
        <v>96493</v>
      </c>
      <c r="J38" s="1">
        <v>7508493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M18" sqref="M18"/>
      <selection pane="topRight" activeCell="M18" sqref="M18"/>
      <selection pane="bottomLeft" activeCell="M18" sqref="M18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384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325</v>
      </c>
      <c r="D8" s="41" t="s">
        <v>326</v>
      </c>
      <c r="E8" s="41" t="s">
        <v>327</v>
      </c>
      <c r="F8" s="41" t="s">
        <v>198</v>
      </c>
      <c r="G8" s="41" t="s">
        <v>199</v>
      </c>
      <c r="H8" s="41" t="s">
        <v>200</v>
      </c>
      <c r="I8" s="41" t="s">
        <v>201</v>
      </c>
      <c r="J8" s="41" t="s">
        <v>202</v>
      </c>
      <c r="K8" s="41" t="s">
        <v>203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93149765</v>
      </c>
      <c r="D9" s="117">
        <v>1926480</v>
      </c>
      <c r="E9" s="117">
        <v>95086024</v>
      </c>
      <c r="F9" s="117">
        <v>3005935</v>
      </c>
      <c r="G9" s="117">
        <v>0</v>
      </c>
      <c r="H9" s="117">
        <v>92364365</v>
      </c>
      <c r="I9" s="117">
        <v>701225</v>
      </c>
      <c r="J9" s="117">
        <v>93075369</v>
      </c>
      <c r="K9" s="117">
        <v>1805158</v>
      </c>
      <c r="L9" s="70">
        <f t="shared" ref="L9:L31" si="0">IF(C9&gt;0,ROUND(H9/C9*100,1),"-")</f>
        <v>99.2</v>
      </c>
      <c r="M9" s="71">
        <f t="shared" ref="M9:M31" si="1">IF(D9&gt;0,ROUND(I9/D9*100,1),"-")</f>
        <v>36.4</v>
      </c>
      <c r="N9" s="72">
        <f t="shared" ref="N9:N31" si="2">IF(E9&gt;0,ROUND(J9/E9*100,1),"-")</f>
        <v>97.9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20038721</v>
      </c>
      <c r="D10" s="114">
        <v>925970</v>
      </c>
      <c r="E10" s="114">
        <v>20968026</v>
      </c>
      <c r="F10" s="114">
        <v>245035</v>
      </c>
      <c r="G10" s="114">
        <v>0</v>
      </c>
      <c r="H10" s="114">
        <v>19727277</v>
      </c>
      <c r="I10" s="114">
        <v>231939</v>
      </c>
      <c r="J10" s="114">
        <v>19962551</v>
      </c>
      <c r="K10" s="114">
        <v>243565</v>
      </c>
      <c r="L10" s="73">
        <f t="shared" si="0"/>
        <v>98.4</v>
      </c>
      <c r="M10" s="74">
        <f t="shared" si="1"/>
        <v>25</v>
      </c>
      <c r="N10" s="75">
        <f t="shared" si="2"/>
        <v>95.2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22597138</v>
      </c>
      <c r="D11" s="114">
        <v>1303689</v>
      </c>
      <c r="E11" s="114">
        <v>23907025</v>
      </c>
      <c r="F11" s="114">
        <v>377010</v>
      </c>
      <c r="G11" s="114">
        <v>0</v>
      </c>
      <c r="H11" s="114">
        <v>22277995</v>
      </c>
      <c r="I11" s="114">
        <v>271391</v>
      </c>
      <c r="J11" s="114">
        <v>22555584</v>
      </c>
      <c r="K11" s="114">
        <v>375801</v>
      </c>
      <c r="L11" s="73">
        <f t="shared" si="0"/>
        <v>98.6</v>
      </c>
      <c r="M11" s="74">
        <f t="shared" si="1"/>
        <v>20.8</v>
      </c>
      <c r="N11" s="75">
        <f t="shared" si="2"/>
        <v>94.3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18223606</v>
      </c>
      <c r="D12" s="114">
        <v>420715</v>
      </c>
      <c r="E12" s="114">
        <v>18648459</v>
      </c>
      <c r="F12" s="114">
        <v>300180</v>
      </c>
      <c r="G12" s="114">
        <v>0</v>
      </c>
      <c r="H12" s="114">
        <v>18065311</v>
      </c>
      <c r="I12" s="114">
        <v>120174</v>
      </c>
      <c r="J12" s="114">
        <v>18189623</v>
      </c>
      <c r="K12" s="114">
        <v>299329</v>
      </c>
      <c r="L12" s="73">
        <f t="shared" si="0"/>
        <v>99.1</v>
      </c>
      <c r="M12" s="74">
        <f t="shared" si="1"/>
        <v>28.6</v>
      </c>
      <c r="N12" s="75">
        <f t="shared" si="2"/>
        <v>97.5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14569288</v>
      </c>
      <c r="D13" s="114">
        <v>775288</v>
      </c>
      <c r="E13" s="114">
        <v>15348770</v>
      </c>
      <c r="F13" s="114">
        <v>241674</v>
      </c>
      <c r="G13" s="114">
        <v>0</v>
      </c>
      <c r="H13" s="114">
        <v>14370071</v>
      </c>
      <c r="I13" s="114">
        <v>180072</v>
      </c>
      <c r="J13" s="114">
        <v>14554337</v>
      </c>
      <c r="K13" s="114">
        <v>240224</v>
      </c>
      <c r="L13" s="73">
        <f t="shared" si="0"/>
        <v>98.6</v>
      </c>
      <c r="M13" s="74">
        <f t="shared" si="1"/>
        <v>23.2</v>
      </c>
      <c r="N13" s="75">
        <f t="shared" si="2"/>
        <v>94.8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13365226</v>
      </c>
      <c r="D14" s="114">
        <v>869632</v>
      </c>
      <c r="E14" s="114">
        <v>14237076</v>
      </c>
      <c r="F14" s="114">
        <v>148243</v>
      </c>
      <c r="G14" s="114">
        <v>0</v>
      </c>
      <c r="H14" s="114">
        <v>13057257</v>
      </c>
      <c r="I14" s="114">
        <v>209260</v>
      </c>
      <c r="J14" s="114">
        <v>13268735</v>
      </c>
      <c r="K14" s="114">
        <v>147354</v>
      </c>
      <c r="L14" s="73">
        <f t="shared" si="0"/>
        <v>97.7</v>
      </c>
      <c r="M14" s="74">
        <f t="shared" si="1"/>
        <v>24.1</v>
      </c>
      <c r="N14" s="75">
        <f t="shared" si="2"/>
        <v>93.2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29465756</v>
      </c>
      <c r="D15" s="114">
        <v>1658681</v>
      </c>
      <c r="E15" s="114">
        <v>31128129</v>
      </c>
      <c r="F15" s="114">
        <v>717997</v>
      </c>
      <c r="G15" s="114">
        <v>0</v>
      </c>
      <c r="H15" s="114">
        <v>29075231</v>
      </c>
      <c r="I15" s="114">
        <v>350878</v>
      </c>
      <c r="J15" s="114">
        <v>29429801</v>
      </c>
      <c r="K15" s="114">
        <v>717279</v>
      </c>
      <c r="L15" s="73">
        <f t="shared" si="0"/>
        <v>98.7</v>
      </c>
      <c r="M15" s="74">
        <f t="shared" si="1"/>
        <v>21.2</v>
      </c>
      <c r="N15" s="75">
        <f t="shared" si="2"/>
        <v>94.5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13012610</v>
      </c>
      <c r="D16" s="114">
        <v>607910</v>
      </c>
      <c r="E16" s="114">
        <v>13622885</v>
      </c>
      <c r="F16" s="114">
        <v>194263</v>
      </c>
      <c r="G16" s="114">
        <v>0</v>
      </c>
      <c r="H16" s="114">
        <v>12873240</v>
      </c>
      <c r="I16" s="114">
        <v>126185</v>
      </c>
      <c r="J16" s="114">
        <v>13001790</v>
      </c>
      <c r="K16" s="114">
        <v>193874</v>
      </c>
      <c r="L16" s="73">
        <f t="shared" si="0"/>
        <v>98.9</v>
      </c>
      <c r="M16" s="74">
        <f t="shared" si="1"/>
        <v>20.8</v>
      </c>
      <c r="N16" s="75">
        <f t="shared" si="2"/>
        <v>95.4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10805422</v>
      </c>
      <c r="D17" s="114">
        <v>349132</v>
      </c>
      <c r="E17" s="114">
        <v>11157082</v>
      </c>
      <c r="F17" s="114">
        <v>212206</v>
      </c>
      <c r="G17" s="114">
        <v>0</v>
      </c>
      <c r="H17" s="114">
        <v>10731329</v>
      </c>
      <c r="I17" s="114">
        <v>96437</v>
      </c>
      <c r="J17" s="114">
        <v>10830294</v>
      </c>
      <c r="K17" s="114">
        <v>211953</v>
      </c>
      <c r="L17" s="73">
        <f>IF(C17&gt;0,ROUND(H17/C17*100,1),"-")</f>
        <v>99.3</v>
      </c>
      <c r="M17" s="74">
        <f>IF(D17&gt;0,ROUND(I17/D17*100,1),"-")</f>
        <v>27.6</v>
      </c>
      <c r="N17" s="75">
        <f>IF(E17&gt;0,ROUND(J17/E17*100,1),"-")</f>
        <v>97.1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4534699</v>
      </c>
      <c r="D18" s="114">
        <v>226336</v>
      </c>
      <c r="E18" s="114">
        <v>4761764</v>
      </c>
      <c r="F18" s="114">
        <v>54728</v>
      </c>
      <c r="G18" s="114">
        <v>0</v>
      </c>
      <c r="H18" s="114">
        <v>4481916</v>
      </c>
      <c r="I18" s="114">
        <v>45594</v>
      </c>
      <c r="J18" s="114">
        <v>4528239</v>
      </c>
      <c r="K18" s="114">
        <v>54503</v>
      </c>
      <c r="L18" s="73">
        <f t="shared" si="0"/>
        <v>98.8</v>
      </c>
      <c r="M18" s="74">
        <f t="shared" si="1"/>
        <v>20.100000000000001</v>
      </c>
      <c r="N18" s="75">
        <f t="shared" si="2"/>
        <v>95.1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19729729</v>
      </c>
      <c r="D19" s="114">
        <v>1292073</v>
      </c>
      <c r="E19" s="114">
        <v>21025469</v>
      </c>
      <c r="F19" s="114">
        <v>357635</v>
      </c>
      <c r="G19" s="114">
        <v>0</v>
      </c>
      <c r="H19" s="114">
        <v>19496486</v>
      </c>
      <c r="I19" s="114">
        <v>352619</v>
      </c>
      <c r="J19" s="114">
        <v>19852772</v>
      </c>
      <c r="K19" s="114">
        <v>356562</v>
      </c>
      <c r="L19" s="73">
        <f t="shared" si="0"/>
        <v>98.8</v>
      </c>
      <c r="M19" s="74">
        <f t="shared" si="1"/>
        <v>27.3</v>
      </c>
      <c r="N19" s="75">
        <f t="shared" si="2"/>
        <v>94.4</v>
      </c>
    </row>
    <row r="20" spans="1:14" s="21" customFormat="1" ht="24.95" customHeight="1" x14ac:dyDescent="0.2">
      <c r="A20" s="46">
        <v>12</v>
      </c>
      <c r="B20" s="49" t="s">
        <v>206</v>
      </c>
      <c r="C20" s="114">
        <v>6999614</v>
      </c>
      <c r="D20" s="114">
        <v>109640</v>
      </c>
      <c r="E20" s="114">
        <v>7110911</v>
      </c>
      <c r="F20" s="114">
        <v>99328</v>
      </c>
      <c r="G20" s="114">
        <v>0</v>
      </c>
      <c r="H20" s="114">
        <v>6961894</v>
      </c>
      <c r="I20" s="114">
        <v>31685</v>
      </c>
      <c r="J20" s="114">
        <v>6995236</v>
      </c>
      <c r="K20" s="114">
        <v>99245</v>
      </c>
      <c r="L20" s="76">
        <f t="shared" si="0"/>
        <v>99.5</v>
      </c>
      <c r="M20" s="77">
        <f t="shared" si="1"/>
        <v>28.9</v>
      </c>
      <c r="N20" s="78">
        <f t="shared" si="2"/>
        <v>98.4</v>
      </c>
    </row>
    <row r="21" spans="1:14" s="21" customFormat="1" ht="24.95" customHeight="1" x14ac:dyDescent="0.2">
      <c r="A21" s="62">
        <v>13</v>
      </c>
      <c r="B21" s="47" t="s">
        <v>337</v>
      </c>
      <c r="C21" s="114">
        <v>3299424</v>
      </c>
      <c r="D21" s="114">
        <v>540387</v>
      </c>
      <c r="E21" s="114">
        <v>3840683</v>
      </c>
      <c r="F21" s="114">
        <v>43734</v>
      </c>
      <c r="G21" s="114">
        <v>0</v>
      </c>
      <c r="H21" s="114">
        <v>3243187</v>
      </c>
      <c r="I21" s="114">
        <v>34641</v>
      </c>
      <c r="J21" s="114">
        <v>3278700</v>
      </c>
      <c r="K21" s="114">
        <v>43121</v>
      </c>
      <c r="L21" s="76">
        <f t="shared" ref="L21:N22" si="3">IF(C21&gt;0,ROUND(H21/C21*100,1),"-")</f>
        <v>98.3</v>
      </c>
      <c r="M21" s="77">
        <f t="shared" si="3"/>
        <v>6.4</v>
      </c>
      <c r="N21" s="78">
        <f t="shared" si="3"/>
        <v>85.4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9858937</v>
      </c>
      <c r="D22" s="134">
        <v>297734</v>
      </c>
      <c r="E22" s="134">
        <v>10158981</v>
      </c>
      <c r="F22" s="134">
        <v>108275</v>
      </c>
      <c r="G22" s="134">
        <v>0</v>
      </c>
      <c r="H22" s="134">
        <v>9799747</v>
      </c>
      <c r="I22" s="134">
        <v>67434</v>
      </c>
      <c r="J22" s="134">
        <v>9869491</v>
      </c>
      <c r="K22" s="134">
        <v>107842</v>
      </c>
      <c r="L22" s="76">
        <f t="shared" si="3"/>
        <v>99.4</v>
      </c>
      <c r="M22" s="77">
        <f t="shared" si="3"/>
        <v>22.6</v>
      </c>
      <c r="N22" s="78">
        <f t="shared" si="3"/>
        <v>97.2</v>
      </c>
    </row>
    <row r="23" spans="1:14" s="21" customFormat="1" ht="24.95" customHeight="1" x14ac:dyDescent="0.2">
      <c r="A23" s="58"/>
      <c r="B23" s="59" t="s">
        <v>341</v>
      </c>
      <c r="C23" s="79">
        <f t="shared" ref="C23:K23" si="4">SUM(C9:C22)</f>
        <v>279649935</v>
      </c>
      <c r="D23" s="79">
        <f t="shared" si="4"/>
        <v>11303667</v>
      </c>
      <c r="E23" s="79">
        <f t="shared" si="4"/>
        <v>291001284</v>
      </c>
      <c r="F23" s="79">
        <f t="shared" si="4"/>
        <v>6106243</v>
      </c>
      <c r="G23" s="79">
        <f t="shared" si="4"/>
        <v>0</v>
      </c>
      <c r="H23" s="79">
        <f t="shared" si="4"/>
        <v>276525306</v>
      </c>
      <c r="I23" s="79">
        <f t="shared" si="4"/>
        <v>2819534</v>
      </c>
      <c r="J23" s="79">
        <f t="shared" si="4"/>
        <v>279392522</v>
      </c>
      <c r="K23" s="79">
        <f t="shared" si="4"/>
        <v>4895810</v>
      </c>
      <c r="L23" s="80">
        <f t="shared" si="0"/>
        <v>98.9</v>
      </c>
      <c r="M23" s="81">
        <f t="shared" si="1"/>
        <v>24.9</v>
      </c>
      <c r="N23" s="82">
        <f t="shared" si="2"/>
        <v>96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5998194</v>
      </c>
      <c r="D24" s="115">
        <v>237006</v>
      </c>
      <c r="E24" s="115">
        <v>6236430</v>
      </c>
      <c r="F24" s="115">
        <v>117012</v>
      </c>
      <c r="G24" s="115">
        <v>0</v>
      </c>
      <c r="H24" s="115">
        <v>5933294</v>
      </c>
      <c r="I24" s="115">
        <v>69855</v>
      </c>
      <c r="J24" s="115">
        <v>6004379</v>
      </c>
      <c r="K24" s="115">
        <v>116969</v>
      </c>
      <c r="L24" s="70">
        <f t="shared" si="0"/>
        <v>98.9</v>
      </c>
      <c r="M24" s="71">
        <f t="shared" si="1"/>
        <v>29.5</v>
      </c>
      <c r="N24" s="72">
        <f t="shared" si="2"/>
        <v>96.3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2461710</v>
      </c>
      <c r="D25" s="116">
        <v>195583</v>
      </c>
      <c r="E25" s="116">
        <v>2657999</v>
      </c>
      <c r="F25" s="116">
        <v>29479</v>
      </c>
      <c r="G25" s="116">
        <v>0</v>
      </c>
      <c r="H25" s="116">
        <v>2416748</v>
      </c>
      <c r="I25" s="116">
        <v>41531</v>
      </c>
      <c r="J25" s="116">
        <v>2458985</v>
      </c>
      <c r="K25" s="116">
        <v>29342</v>
      </c>
      <c r="L25" s="73">
        <f t="shared" si="0"/>
        <v>98.2</v>
      </c>
      <c r="M25" s="74">
        <f t="shared" si="1"/>
        <v>21.2</v>
      </c>
      <c r="N25" s="75">
        <f t="shared" si="2"/>
        <v>92.5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1564062</v>
      </c>
      <c r="D26" s="116">
        <v>73262</v>
      </c>
      <c r="E26" s="116">
        <v>1637940</v>
      </c>
      <c r="F26" s="116">
        <v>8953</v>
      </c>
      <c r="G26" s="116">
        <v>0</v>
      </c>
      <c r="H26" s="116">
        <v>1543875</v>
      </c>
      <c r="I26" s="116">
        <v>16641</v>
      </c>
      <c r="J26" s="116">
        <v>1561132</v>
      </c>
      <c r="K26" s="116">
        <v>8953</v>
      </c>
      <c r="L26" s="73">
        <f t="shared" si="0"/>
        <v>98.7</v>
      </c>
      <c r="M26" s="74">
        <f t="shared" si="1"/>
        <v>22.7</v>
      </c>
      <c r="N26" s="75">
        <f t="shared" si="2"/>
        <v>95.3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2500438</v>
      </c>
      <c r="D27" s="116">
        <v>89342</v>
      </c>
      <c r="E27" s="116">
        <v>2590308</v>
      </c>
      <c r="F27" s="116">
        <v>126442</v>
      </c>
      <c r="G27" s="116">
        <v>0</v>
      </c>
      <c r="H27" s="116">
        <v>2484566</v>
      </c>
      <c r="I27" s="116">
        <v>13061</v>
      </c>
      <c r="J27" s="116">
        <v>2498155</v>
      </c>
      <c r="K27" s="116">
        <v>126442</v>
      </c>
      <c r="L27" s="73">
        <f t="shared" si="0"/>
        <v>99.4</v>
      </c>
      <c r="M27" s="74">
        <f t="shared" si="1"/>
        <v>14.6</v>
      </c>
      <c r="N27" s="75">
        <f t="shared" si="2"/>
        <v>96.4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4862493</v>
      </c>
      <c r="D28" s="116">
        <v>106838</v>
      </c>
      <c r="E28" s="116">
        <v>4969807</v>
      </c>
      <c r="F28" s="116">
        <v>132443</v>
      </c>
      <c r="G28" s="116">
        <v>0</v>
      </c>
      <c r="H28" s="116">
        <v>4841717</v>
      </c>
      <c r="I28" s="116">
        <v>25122</v>
      </c>
      <c r="J28" s="116">
        <v>4867315</v>
      </c>
      <c r="K28" s="116">
        <v>132443</v>
      </c>
      <c r="L28" s="73">
        <f t="shared" si="0"/>
        <v>99.6</v>
      </c>
      <c r="M28" s="74">
        <f t="shared" si="1"/>
        <v>23.5</v>
      </c>
      <c r="N28" s="75">
        <f t="shared" si="2"/>
        <v>97.9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5631313</v>
      </c>
      <c r="D29" s="116">
        <v>270011</v>
      </c>
      <c r="E29" s="116">
        <v>5902227</v>
      </c>
      <c r="F29" s="116">
        <v>94526</v>
      </c>
      <c r="G29" s="116">
        <v>0</v>
      </c>
      <c r="H29" s="116">
        <v>5561740</v>
      </c>
      <c r="I29" s="116">
        <v>63046</v>
      </c>
      <c r="J29" s="116">
        <v>5625689</v>
      </c>
      <c r="K29" s="116">
        <v>94437</v>
      </c>
      <c r="L29" s="73">
        <f t="shared" si="0"/>
        <v>98.8</v>
      </c>
      <c r="M29" s="74">
        <f t="shared" si="1"/>
        <v>23.3</v>
      </c>
      <c r="N29" s="75">
        <f t="shared" si="2"/>
        <v>95.3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3724072</v>
      </c>
      <c r="D30" s="116">
        <v>87436</v>
      </c>
      <c r="E30" s="116">
        <v>3811789</v>
      </c>
      <c r="F30" s="116">
        <v>78266</v>
      </c>
      <c r="G30" s="116">
        <v>0</v>
      </c>
      <c r="H30" s="116">
        <v>3703101</v>
      </c>
      <c r="I30" s="116">
        <v>12530</v>
      </c>
      <c r="J30" s="116">
        <v>3715912</v>
      </c>
      <c r="K30" s="116">
        <v>78110</v>
      </c>
      <c r="L30" s="73">
        <f t="shared" si="0"/>
        <v>99.4</v>
      </c>
      <c r="M30" s="74">
        <f t="shared" si="1"/>
        <v>14.3</v>
      </c>
      <c r="N30" s="75">
        <f t="shared" si="2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1574579</v>
      </c>
      <c r="D31" s="116">
        <v>51371</v>
      </c>
      <c r="E31" s="116">
        <v>1626411</v>
      </c>
      <c r="F31" s="116">
        <v>20235</v>
      </c>
      <c r="G31" s="116">
        <v>0</v>
      </c>
      <c r="H31" s="116">
        <v>1558907</v>
      </c>
      <c r="I31" s="116">
        <v>12228</v>
      </c>
      <c r="J31" s="116">
        <v>1571596</v>
      </c>
      <c r="K31" s="116">
        <v>20226</v>
      </c>
      <c r="L31" s="73">
        <f t="shared" si="0"/>
        <v>99</v>
      </c>
      <c r="M31" s="74">
        <f t="shared" si="1"/>
        <v>23.8</v>
      </c>
      <c r="N31" s="75">
        <f t="shared" si="2"/>
        <v>96.6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4494715</v>
      </c>
      <c r="D32" s="116">
        <v>106978</v>
      </c>
      <c r="E32" s="116">
        <v>4602393</v>
      </c>
      <c r="F32" s="116">
        <v>63276</v>
      </c>
      <c r="G32" s="116">
        <v>0</v>
      </c>
      <c r="H32" s="116">
        <v>4451922</v>
      </c>
      <c r="I32" s="116">
        <v>41633</v>
      </c>
      <c r="J32" s="116">
        <v>4494255</v>
      </c>
      <c r="K32" s="116">
        <v>63193</v>
      </c>
      <c r="L32" s="73">
        <f t="shared" ref="L32:N36" si="5">IF(C32&gt;0,ROUND(H32/C32*100,1),"-")</f>
        <v>99</v>
      </c>
      <c r="M32" s="74">
        <f t="shared" si="5"/>
        <v>38.9</v>
      </c>
      <c r="N32" s="75">
        <f t="shared" si="5"/>
        <v>97.7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5203506</v>
      </c>
      <c r="D33" s="116">
        <v>391300</v>
      </c>
      <c r="E33" s="116">
        <v>5595827</v>
      </c>
      <c r="F33" s="116">
        <v>30813</v>
      </c>
      <c r="G33" s="116">
        <v>0</v>
      </c>
      <c r="H33" s="116">
        <v>5125853</v>
      </c>
      <c r="I33" s="116">
        <v>98244</v>
      </c>
      <c r="J33" s="116">
        <v>5225118</v>
      </c>
      <c r="K33" s="116">
        <v>30813</v>
      </c>
      <c r="L33" s="73">
        <f t="shared" si="5"/>
        <v>98.5</v>
      </c>
      <c r="M33" s="74">
        <f t="shared" si="5"/>
        <v>25.1</v>
      </c>
      <c r="N33" s="75">
        <f t="shared" si="5"/>
        <v>93.4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2099333</v>
      </c>
      <c r="D34" s="116">
        <v>146124</v>
      </c>
      <c r="E34" s="116">
        <v>2246136</v>
      </c>
      <c r="F34" s="116">
        <v>30615</v>
      </c>
      <c r="G34" s="116">
        <v>0</v>
      </c>
      <c r="H34" s="116">
        <v>2054834</v>
      </c>
      <c r="I34" s="116">
        <v>37292</v>
      </c>
      <c r="J34" s="116">
        <v>2092805</v>
      </c>
      <c r="K34" s="116">
        <v>30566</v>
      </c>
      <c r="L34" s="73">
        <f t="shared" si="5"/>
        <v>97.9</v>
      </c>
      <c r="M34" s="74">
        <f t="shared" si="5"/>
        <v>25.5</v>
      </c>
      <c r="N34" s="75">
        <f t="shared" si="5"/>
        <v>93.2</v>
      </c>
    </row>
    <row r="35" spans="1:14" s="21" customFormat="1" ht="24.95" customHeight="1" x14ac:dyDescent="0.2">
      <c r="A35" s="58"/>
      <c r="B35" s="59" t="s">
        <v>340</v>
      </c>
      <c r="C35" s="79">
        <f t="shared" ref="C35:K35" si="6">SUM(C24:C34)</f>
        <v>40114415</v>
      </c>
      <c r="D35" s="79">
        <f t="shared" si="6"/>
        <v>1755251</v>
      </c>
      <c r="E35" s="79">
        <f t="shared" si="6"/>
        <v>41877267</v>
      </c>
      <c r="F35" s="79">
        <f t="shared" si="6"/>
        <v>732060</v>
      </c>
      <c r="G35" s="79">
        <f t="shared" si="6"/>
        <v>0</v>
      </c>
      <c r="H35" s="79">
        <f t="shared" si="6"/>
        <v>39676557</v>
      </c>
      <c r="I35" s="79">
        <f t="shared" si="6"/>
        <v>431183</v>
      </c>
      <c r="J35" s="79">
        <f t="shared" si="6"/>
        <v>40115341</v>
      </c>
      <c r="K35" s="79">
        <f t="shared" si="6"/>
        <v>731494</v>
      </c>
      <c r="L35" s="80">
        <f t="shared" si="5"/>
        <v>98.9</v>
      </c>
      <c r="M35" s="81">
        <f t="shared" si="5"/>
        <v>24.6</v>
      </c>
      <c r="N35" s="82">
        <f t="shared" si="5"/>
        <v>95.8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7">SUM(C35,C23)</f>
        <v>319764350</v>
      </c>
      <c r="D36" s="83">
        <f t="shared" si="7"/>
        <v>13058918</v>
      </c>
      <c r="E36" s="83">
        <f t="shared" si="7"/>
        <v>332878551</v>
      </c>
      <c r="F36" s="83">
        <f t="shared" si="7"/>
        <v>6838303</v>
      </c>
      <c r="G36" s="83">
        <f t="shared" si="7"/>
        <v>0</v>
      </c>
      <c r="H36" s="83">
        <f t="shared" si="7"/>
        <v>316201863</v>
      </c>
      <c r="I36" s="83">
        <f t="shared" si="7"/>
        <v>3250717</v>
      </c>
      <c r="J36" s="83">
        <f t="shared" si="7"/>
        <v>319507863</v>
      </c>
      <c r="K36" s="83">
        <f t="shared" si="7"/>
        <v>5627304</v>
      </c>
      <c r="L36" s="84">
        <f t="shared" si="5"/>
        <v>98.9</v>
      </c>
      <c r="M36" s="85">
        <f t="shared" si="5"/>
        <v>24.9</v>
      </c>
      <c r="N36" s="86">
        <f t="shared" si="5"/>
        <v>96</v>
      </c>
    </row>
    <row r="38" spans="1:14" x14ac:dyDescent="0.15">
      <c r="B38" s="1" t="s">
        <v>388</v>
      </c>
      <c r="C38" s="1">
        <v>319764350</v>
      </c>
      <c r="D38" s="1">
        <v>13058918</v>
      </c>
      <c r="E38" s="1">
        <v>332878551</v>
      </c>
      <c r="F38" s="1">
        <v>6838303</v>
      </c>
      <c r="G38" s="1">
        <v>0</v>
      </c>
      <c r="H38" s="1">
        <v>316201863</v>
      </c>
      <c r="I38" s="1">
        <v>3250717</v>
      </c>
      <c r="J38" s="1">
        <v>319507863</v>
      </c>
      <c r="K38" s="1">
        <v>5627304</v>
      </c>
    </row>
    <row r="39" spans="1:14" x14ac:dyDescent="0.15">
      <c r="B39" s="1" t="s">
        <v>390</v>
      </c>
      <c r="C39" s="1">
        <f>C36-C38</f>
        <v>0</v>
      </c>
      <c r="D39" s="1">
        <f t="shared" ref="D39:K39" si="8">D36-D38</f>
        <v>0</v>
      </c>
      <c r="E39" s="1">
        <f t="shared" si="8"/>
        <v>0</v>
      </c>
      <c r="F39" s="1">
        <f t="shared" si="8"/>
        <v>0</v>
      </c>
      <c r="G39" s="1">
        <f t="shared" si="8"/>
        <v>0</v>
      </c>
      <c r="H39" s="1">
        <f t="shared" si="8"/>
        <v>0</v>
      </c>
      <c r="I39" s="1">
        <f t="shared" si="8"/>
        <v>0</v>
      </c>
      <c r="J39" s="1">
        <f t="shared" si="8"/>
        <v>0</v>
      </c>
      <c r="K39" s="1">
        <f t="shared" si="8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M18" sqref="M18"/>
      <selection pane="topRight" activeCell="M18" sqref="M18"/>
      <selection pane="bottomLeft" activeCell="M18" sqref="M18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328</v>
      </c>
      <c r="D8" s="41" t="s">
        <v>329</v>
      </c>
      <c r="E8" s="41" t="s">
        <v>330</v>
      </c>
      <c r="F8" s="41" t="s">
        <v>331</v>
      </c>
      <c r="G8" s="41" t="s">
        <v>332</v>
      </c>
      <c r="H8" s="41" t="s">
        <v>333</v>
      </c>
      <c r="I8" s="41" t="s">
        <v>334</v>
      </c>
      <c r="J8" s="41" t="s">
        <v>335</v>
      </c>
      <c r="K8" s="41" t="s">
        <v>336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10585389</v>
      </c>
      <c r="D9" s="117">
        <v>3644780</v>
      </c>
      <c r="E9" s="117">
        <v>14230169</v>
      </c>
      <c r="F9" s="111"/>
      <c r="G9" s="111"/>
      <c r="H9" s="117">
        <v>9293482</v>
      </c>
      <c r="I9" s="117">
        <v>792944</v>
      </c>
      <c r="J9" s="117">
        <v>10086426</v>
      </c>
      <c r="K9" s="111"/>
      <c r="L9" s="70">
        <f t="shared" ref="L9:N31" si="0">IF(C9&gt;0,ROUND(H9/C9*100,1),"-")</f>
        <v>87.8</v>
      </c>
      <c r="M9" s="71">
        <f t="shared" si="0"/>
        <v>21.8</v>
      </c>
      <c r="N9" s="72">
        <f t="shared" si="0"/>
        <v>70.900000000000006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3113225</v>
      </c>
      <c r="D10" s="114">
        <v>833577</v>
      </c>
      <c r="E10" s="114">
        <v>3946802</v>
      </c>
      <c r="F10" s="112"/>
      <c r="G10" s="112"/>
      <c r="H10" s="114">
        <v>2839261</v>
      </c>
      <c r="I10" s="114">
        <v>231041</v>
      </c>
      <c r="J10" s="114">
        <v>3070302</v>
      </c>
      <c r="K10" s="112"/>
      <c r="L10" s="73">
        <f t="shared" si="0"/>
        <v>91.2</v>
      </c>
      <c r="M10" s="74">
        <f t="shared" si="0"/>
        <v>27.7</v>
      </c>
      <c r="N10" s="75">
        <f t="shared" si="0"/>
        <v>77.8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4227123</v>
      </c>
      <c r="D11" s="114">
        <v>1892650</v>
      </c>
      <c r="E11" s="114">
        <v>6119773</v>
      </c>
      <c r="F11" s="112"/>
      <c r="G11" s="112"/>
      <c r="H11" s="114">
        <v>3752878</v>
      </c>
      <c r="I11" s="114">
        <v>329285</v>
      </c>
      <c r="J11" s="114">
        <v>4082163</v>
      </c>
      <c r="K11" s="112"/>
      <c r="L11" s="73">
        <f t="shared" si="0"/>
        <v>88.8</v>
      </c>
      <c r="M11" s="74">
        <f t="shared" si="0"/>
        <v>17.399999999999999</v>
      </c>
      <c r="N11" s="75">
        <f t="shared" si="0"/>
        <v>66.7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2595366</v>
      </c>
      <c r="D12" s="114">
        <v>573358</v>
      </c>
      <c r="E12" s="114">
        <v>3168724</v>
      </c>
      <c r="F12" s="112"/>
      <c r="G12" s="112"/>
      <c r="H12" s="114">
        <v>2422571</v>
      </c>
      <c r="I12" s="114">
        <v>162556</v>
      </c>
      <c r="J12" s="114">
        <v>2585127</v>
      </c>
      <c r="K12" s="112"/>
      <c r="L12" s="73">
        <f t="shared" si="0"/>
        <v>93.3</v>
      </c>
      <c r="M12" s="74">
        <f t="shared" si="0"/>
        <v>28.4</v>
      </c>
      <c r="N12" s="75">
        <f t="shared" si="0"/>
        <v>81.599999999999994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2086069</v>
      </c>
      <c r="D13" s="114">
        <v>885151</v>
      </c>
      <c r="E13" s="114">
        <v>2971220</v>
      </c>
      <c r="F13" s="112"/>
      <c r="G13" s="112"/>
      <c r="H13" s="114">
        <v>1910188</v>
      </c>
      <c r="I13" s="114">
        <v>206268</v>
      </c>
      <c r="J13" s="114">
        <v>2116456</v>
      </c>
      <c r="K13" s="112"/>
      <c r="L13" s="73">
        <f t="shared" si="0"/>
        <v>91.6</v>
      </c>
      <c r="M13" s="74">
        <f t="shared" si="0"/>
        <v>23.3</v>
      </c>
      <c r="N13" s="75">
        <f t="shared" si="0"/>
        <v>71.2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1858070</v>
      </c>
      <c r="D14" s="114">
        <v>802270</v>
      </c>
      <c r="E14" s="114">
        <v>2660340</v>
      </c>
      <c r="F14" s="112"/>
      <c r="G14" s="112"/>
      <c r="H14" s="114">
        <v>1673586</v>
      </c>
      <c r="I14" s="114">
        <v>159813</v>
      </c>
      <c r="J14" s="114">
        <v>1833399</v>
      </c>
      <c r="K14" s="112"/>
      <c r="L14" s="73">
        <f t="shared" si="0"/>
        <v>90.1</v>
      </c>
      <c r="M14" s="74">
        <f t="shared" si="0"/>
        <v>19.899999999999999</v>
      </c>
      <c r="N14" s="75">
        <f t="shared" si="0"/>
        <v>68.900000000000006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3630420</v>
      </c>
      <c r="D15" s="114">
        <v>1584510</v>
      </c>
      <c r="E15" s="114">
        <v>5214930</v>
      </c>
      <c r="F15" s="112"/>
      <c r="G15" s="112"/>
      <c r="H15" s="114">
        <v>3215514</v>
      </c>
      <c r="I15" s="114">
        <v>285902</v>
      </c>
      <c r="J15" s="114">
        <v>3501416</v>
      </c>
      <c r="K15" s="112"/>
      <c r="L15" s="73">
        <f t="shared" si="0"/>
        <v>88.6</v>
      </c>
      <c r="M15" s="74">
        <f t="shared" si="0"/>
        <v>18</v>
      </c>
      <c r="N15" s="75">
        <f t="shared" si="0"/>
        <v>67.099999999999994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2128389</v>
      </c>
      <c r="D16" s="114">
        <v>669238</v>
      </c>
      <c r="E16" s="114">
        <v>2797627</v>
      </c>
      <c r="F16" s="112"/>
      <c r="G16" s="112"/>
      <c r="H16" s="114">
        <v>1954979</v>
      </c>
      <c r="I16" s="114">
        <v>146399</v>
      </c>
      <c r="J16" s="114">
        <v>2101378</v>
      </c>
      <c r="K16" s="112"/>
      <c r="L16" s="73">
        <f t="shared" si="0"/>
        <v>91.9</v>
      </c>
      <c r="M16" s="74">
        <f t="shared" si="0"/>
        <v>21.9</v>
      </c>
      <c r="N16" s="75">
        <f t="shared" si="0"/>
        <v>75.099999999999994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1592230</v>
      </c>
      <c r="D17" s="114">
        <v>374397</v>
      </c>
      <c r="E17" s="114">
        <v>1966627</v>
      </c>
      <c r="F17" s="112"/>
      <c r="G17" s="112"/>
      <c r="H17" s="114">
        <v>1528686</v>
      </c>
      <c r="I17" s="114">
        <v>121002</v>
      </c>
      <c r="J17" s="114">
        <v>1649688</v>
      </c>
      <c r="K17" s="112"/>
      <c r="L17" s="73">
        <f>IF(C17&gt;0,ROUND(H17/C17*100,1),"-")</f>
        <v>96</v>
      </c>
      <c r="M17" s="74">
        <f>IF(D17&gt;0,ROUND(I17/D17*100,1),"-")</f>
        <v>32.299999999999997</v>
      </c>
      <c r="N17" s="75">
        <f>IF(E17&gt;0,ROUND(J17/E17*100,1),"-")</f>
        <v>83.9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710681</v>
      </c>
      <c r="D18" s="114">
        <v>279234</v>
      </c>
      <c r="E18" s="114">
        <v>989915</v>
      </c>
      <c r="F18" s="112"/>
      <c r="G18" s="112"/>
      <c r="H18" s="114">
        <v>661610</v>
      </c>
      <c r="I18" s="114">
        <v>45574</v>
      </c>
      <c r="J18" s="114">
        <v>707184</v>
      </c>
      <c r="K18" s="112"/>
      <c r="L18" s="73">
        <f t="shared" si="0"/>
        <v>93.1</v>
      </c>
      <c r="M18" s="74">
        <f t="shared" si="0"/>
        <v>16.3</v>
      </c>
      <c r="N18" s="75">
        <f t="shared" si="0"/>
        <v>71.400000000000006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2865747</v>
      </c>
      <c r="D19" s="114">
        <v>952925</v>
      </c>
      <c r="E19" s="114">
        <v>3818672</v>
      </c>
      <c r="F19" s="112"/>
      <c r="G19" s="112"/>
      <c r="H19" s="114">
        <v>2676870</v>
      </c>
      <c r="I19" s="114">
        <v>256911</v>
      </c>
      <c r="J19" s="114">
        <v>2933781</v>
      </c>
      <c r="K19" s="112"/>
      <c r="L19" s="73">
        <f t="shared" si="0"/>
        <v>93.4</v>
      </c>
      <c r="M19" s="74">
        <f t="shared" si="0"/>
        <v>27</v>
      </c>
      <c r="N19" s="75">
        <f t="shared" si="0"/>
        <v>76.8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943019</v>
      </c>
      <c r="D20" s="114">
        <v>207883</v>
      </c>
      <c r="E20" s="114">
        <v>1150902</v>
      </c>
      <c r="F20" s="112"/>
      <c r="G20" s="112"/>
      <c r="H20" s="114">
        <v>898560</v>
      </c>
      <c r="I20" s="114">
        <v>64386</v>
      </c>
      <c r="J20" s="114">
        <v>962946</v>
      </c>
      <c r="K20" s="112"/>
      <c r="L20" s="76">
        <f t="shared" si="0"/>
        <v>95.3</v>
      </c>
      <c r="M20" s="77">
        <f t="shared" si="0"/>
        <v>31</v>
      </c>
      <c r="N20" s="78">
        <f t="shared" si="0"/>
        <v>83.7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651607</v>
      </c>
      <c r="D21" s="114">
        <v>133457</v>
      </c>
      <c r="E21" s="114">
        <v>785064</v>
      </c>
      <c r="F21" s="112"/>
      <c r="G21" s="112"/>
      <c r="H21" s="114">
        <v>617282</v>
      </c>
      <c r="I21" s="114">
        <v>53575</v>
      </c>
      <c r="J21" s="114">
        <v>670857</v>
      </c>
      <c r="K21" s="112"/>
      <c r="L21" s="76">
        <f t="shared" si="0"/>
        <v>94.7</v>
      </c>
      <c r="M21" s="77">
        <f t="shared" si="0"/>
        <v>40.1</v>
      </c>
      <c r="N21" s="78">
        <f t="shared" si="0"/>
        <v>85.5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1287972</v>
      </c>
      <c r="D22" s="134">
        <v>284757</v>
      </c>
      <c r="E22" s="134">
        <v>1572729</v>
      </c>
      <c r="F22" s="113"/>
      <c r="G22" s="113"/>
      <c r="H22" s="134">
        <v>1231822</v>
      </c>
      <c r="I22" s="134">
        <v>79833</v>
      </c>
      <c r="J22" s="134">
        <v>1311655</v>
      </c>
      <c r="K22" s="113"/>
      <c r="L22" s="76">
        <f t="shared" si="0"/>
        <v>95.6</v>
      </c>
      <c r="M22" s="77">
        <f t="shared" si="0"/>
        <v>28</v>
      </c>
      <c r="N22" s="78">
        <f t="shared" si="0"/>
        <v>83.4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38275307</v>
      </c>
      <c r="D23" s="79">
        <f>SUM(D9:D22)</f>
        <v>13118187</v>
      </c>
      <c r="E23" s="79">
        <f>SUM(E9:E22)</f>
        <v>51393494</v>
      </c>
      <c r="F23" s="91"/>
      <c r="G23" s="91"/>
      <c r="H23" s="79">
        <f>SUM(H9:H22)</f>
        <v>34677289</v>
      </c>
      <c r="I23" s="79">
        <f>SUM(I9:I22)</f>
        <v>2935489</v>
      </c>
      <c r="J23" s="79">
        <f>SUM(J9:J22)</f>
        <v>37612778</v>
      </c>
      <c r="K23" s="91"/>
      <c r="L23" s="80">
        <f t="shared" si="0"/>
        <v>90.6</v>
      </c>
      <c r="M23" s="81">
        <f t="shared" si="0"/>
        <v>22.4</v>
      </c>
      <c r="N23" s="82">
        <f t="shared" si="0"/>
        <v>73.2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699683</v>
      </c>
      <c r="D24" s="115">
        <v>271101</v>
      </c>
      <c r="E24" s="115">
        <v>970784</v>
      </c>
      <c r="F24" s="111"/>
      <c r="G24" s="111"/>
      <c r="H24" s="115">
        <v>651134</v>
      </c>
      <c r="I24" s="115">
        <v>65126</v>
      </c>
      <c r="J24" s="115">
        <v>716260</v>
      </c>
      <c r="K24" s="111"/>
      <c r="L24" s="70">
        <f t="shared" si="0"/>
        <v>93.1</v>
      </c>
      <c r="M24" s="71">
        <f t="shared" si="0"/>
        <v>24</v>
      </c>
      <c r="N24" s="72">
        <f t="shared" si="0"/>
        <v>73.8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580785</v>
      </c>
      <c r="D25" s="116">
        <v>206364</v>
      </c>
      <c r="E25" s="116">
        <v>787149</v>
      </c>
      <c r="F25" s="112"/>
      <c r="G25" s="112"/>
      <c r="H25" s="116">
        <v>534629</v>
      </c>
      <c r="I25" s="116">
        <v>43487</v>
      </c>
      <c r="J25" s="116">
        <v>578116</v>
      </c>
      <c r="K25" s="112"/>
      <c r="L25" s="73">
        <f t="shared" si="0"/>
        <v>92.1</v>
      </c>
      <c r="M25" s="74">
        <f t="shared" si="0"/>
        <v>21.1</v>
      </c>
      <c r="N25" s="75">
        <f t="shared" si="0"/>
        <v>73.400000000000006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322253</v>
      </c>
      <c r="D26" s="116">
        <v>59747</v>
      </c>
      <c r="E26" s="116">
        <v>382000</v>
      </c>
      <c r="F26" s="112"/>
      <c r="G26" s="112"/>
      <c r="H26" s="116">
        <v>315046</v>
      </c>
      <c r="I26" s="116">
        <v>14791</v>
      </c>
      <c r="J26" s="116">
        <v>329837</v>
      </c>
      <c r="K26" s="112"/>
      <c r="L26" s="73">
        <f t="shared" si="0"/>
        <v>97.8</v>
      </c>
      <c r="M26" s="74">
        <f t="shared" si="0"/>
        <v>24.8</v>
      </c>
      <c r="N26" s="75">
        <f t="shared" si="0"/>
        <v>86.3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239965</v>
      </c>
      <c r="D27" s="116">
        <v>93638</v>
      </c>
      <c r="E27" s="116">
        <v>333603</v>
      </c>
      <c r="F27" s="112"/>
      <c r="G27" s="112"/>
      <c r="H27" s="116">
        <v>227864</v>
      </c>
      <c r="I27" s="116">
        <v>11390</v>
      </c>
      <c r="J27" s="116">
        <v>239254</v>
      </c>
      <c r="K27" s="112"/>
      <c r="L27" s="73">
        <f t="shared" si="0"/>
        <v>95</v>
      </c>
      <c r="M27" s="74">
        <f t="shared" si="0"/>
        <v>12.2</v>
      </c>
      <c r="N27" s="75">
        <f t="shared" si="0"/>
        <v>71.7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475415</v>
      </c>
      <c r="D28" s="116">
        <v>108248</v>
      </c>
      <c r="E28" s="116">
        <v>583663</v>
      </c>
      <c r="F28" s="112"/>
      <c r="G28" s="112"/>
      <c r="H28" s="116">
        <v>454906</v>
      </c>
      <c r="I28" s="116">
        <v>27621</v>
      </c>
      <c r="J28" s="116">
        <v>482527</v>
      </c>
      <c r="K28" s="112"/>
      <c r="L28" s="73">
        <f t="shared" si="0"/>
        <v>95.7</v>
      </c>
      <c r="M28" s="74">
        <f t="shared" si="0"/>
        <v>25.5</v>
      </c>
      <c r="N28" s="75">
        <f t="shared" si="0"/>
        <v>82.7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922340</v>
      </c>
      <c r="D29" s="116">
        <v>318232</v>
      </c>
      <c r="E29" s="116">
        <v>1240572</v>
      </c>
      <c r="F29" s="112"/>
      <c r="G29" s="112"/>
      <c r="H29" s="116">
        <v>850739</v>
      </c>
      <c r="I29" s="116">
        <v>61560</v>
      </c>
      <c r="J29" s="116">
        <v>912299</v>
      </c>
      <c r="K29" s="112"/>
      <c r="L29" s="73">
        <f t="shared" si="0"/>
        <v>92.2</v>
      </c>
      <c r="M29" s="74">
        <f t="shared" si="0"/>
        <v>19.3</v>
      </c>
      <c r="N29" s="75">
        <f t="shared" si="0"/>
        <v>73.5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633676</v>
      </c>
      <c r="D30" s="116">
        <v>117996</v>
      </c>
      <c r="E30" s="116">
        <v>751672</v>
      </c>
      <c r="F30" s="112"/>
      <c r="G30" s="112"/>
      <c r="H30" s="116">
        <v>610580</v>
      </c>
      <c r="I30" s="116">
        <v>17066</v>
      </c>
      <c r="J30" s="116">
        <v>627646</v>
      </c>
      <c r="K30" s="112"/>
      <c r="L30" s="73">
        <f t="shared" si="0"/>
        <v>96.4</v>
      </c>
      <c r="M30" s="74">
        <f t="shared" si="0"/>
        <v>14.5</v>
      </c>
      <c r="N30" s="75">
        <f t="shared" si="0"/>
        <v>83.5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298917</v>
      </c>
      <c r="D31" s="116">
        <v>83017</v>
      </c>
      <c r="E31" s="116">
        <v>381934</v>
      </c>
      <c r="F31" s="112"/>
      <c r="G31" s="112"/>
      <c r="H31" s="116">
        <v>288438</v>
      </c>
      <c r="I31" s="116">
        <v>17806</v>
      </c>
      <c r="J31" s="116">
        <v>306244</v>
      </c>
      <c r="K31" s="112"/>
      <c r="L31" s="73">
        <f t="shared" si="0"/>
        <v>96.5</v>
      </c>
      <c r="M31" s="74">
        <f t="shared" si="0"/>
        <v>21.4</v>
      </c>
      <c r="N31" s="75">
        <f t="shared" si="0"/>
        <v>80.2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689173</v>
      </c>
      <c r="D32" s="116">
        <v>201240</v>
      </c>
      <c r="E32" s="116">
        <v>890413</v>
      </c>
      <c r="F32" s="112"/>
      <c r="G32" s="112"/>
      <c r="H32" s="116">
        <v>640113</v>
      </c>
      <c r="I32" s="116">
        <v>49654</v>
      </c>
      <c r="J32" s="116">
        <v>689767</v>
      </c>
      <c r="K32" s="112"/>
      <c r="L32" s="73">
        <f t="shared" ref="L32:N36" si="1">IF(C32&gt;0,ROUND(H32/C32*100,1),"-")</f>
        <v>92.9</v>
      </c>
      <c r="M32" s="74">
        <f t="shared" si="1"/>
        <v>24.7</v>
      </c>
      <c r="N32" s="75">
        <f t="shared" si="1"/>
        <v>77.5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848604</v>
      </c>
      <c r="D33" s="116">
        <v>263233</v>
      </c>
      <c r="E33" s="116">
        <v>1111837</v>
      </c>
      <c r="F33" s="112"/>
      <c r="G33" s="112"/>
      <c r="H33" s="116">
        <v>807496</v>
      </c>
      <c r="I33" s="116">
        <v>74482</v>
      </c>
      <c r="J33" s="116">
        <v>881978</v>
      </c>
      <c r="K33" s="112"/>
      <c r="L33" s="73">
        <f t="shared" si="1"/>
        <v>95.2</v>
      </c>
      <c r="M33" s="74">
        <f t="shared" si="1"/>
        <v>28.3</v>
      </c>
      <c r="N33" s="75">
        <f t="shared" si="1"/>
        <v>79.3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436832</v>
      </c>
      <c r="D34" s="116">
        <v>132072</v>
      </c>
      <c r="E34" s="116">
        <v>568904</v>
      </c>
      <c r="F34" s="112"/>
      <c r="G34" s="112"/>
      <c r="H34" s="116">
        <v>402630</v>
      </c>
      <c r="I34" s="116">
        <v>29678</v>
      </c>
      <c r="J34" s="116">
        <v>432308</v>
      </c>
      <c r="K34" s="112"/>
      <c r="L34" s="73">
        <f t="shared" si="1"/>
        <v>92.2</v>
      </c>
      <c r="M34" s="74">
        <f t="shared" si="1"/>
        <v>22.5</v>
      </c>
      <c r="N34" s="75">
        <f t="shared" si="1"/>
        <v>76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6147643</v>
      </c>
      <c r="D35" s="79">
        <f>SUM(D24:D34)</f>
        <v>1854888</v>
      </c>
      <c r="E35" s="79">
        <f>SUM(E24:E34)</f>
        <v>8002531</v>
      </c>
      <c r="F35" s="92"/>
      <c r="G35" s="92"/>
      <c r="H35" s="79">
        <f>SUM(H24:H34)</f>
        <v>5783575</v>
      </c>
      <c r="I35" s="79">
        <f>SUM(I24:I34)</f>
        <v>412661</v>
      </c>
      <c r="J35" s="79">
        <f>SUM(J24:J34)</f>
        <v>6196236</v>
      </c>
      <c r="K35" s="92"/>
      <c r="L35" s="80">
        <f t="shared" si="1"/>
        <v>94.1</v>
      </c>
      <c r="M35" s="81">
        <f t="shared" si="1"/>
        <v>22.2</v>
      </c>
      <c r="N35" s="82">
        <f t="shared" si="1"/>
        <v>77.400000000000006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2">SUM(C35,C23)</f>
        <v>44422950</v>
      </c>
      <c r="D36" s="83">
        <f t="shared" si="2"/>
        <v>14973075</v>
      </c>
      <c r="E36" s="83">
        <f t="shared" si="2"/>
        <v>59396025</v>
      </c>
      <c r="F36" s="93"/>
      <c r="G36" s="93"/>
      <c r="H36" s="83">
        <f t="shared" si="2"/>
        <v>40460864</v>
      </c>
      <c r="I36" s="83">
        <f t="shared" si="2"/>
        <v>3348150</v>
      </c>
      <c r="J36" s="83">
        <f t="shared" si="2"/>
        <v>43809014</v>
      </c>
      <c r="K36" s="93"/>
      <c r="L36" s="84">
        <f t="shared" si="1"/>
        <v>91.1</v>
      </c>
      <c r="M36" s="85">
        <f t="shared" si="1"/>
        <v>22.4</v>
      </c>
      <c r="N36" s="86">
        <f t="shared" si="1"/>
        <v>73.8</v>
      </c>
    </row>
    <row r="38" spans="1:14" x14ac:dyDescent="0.15">
      <c r="B38" s="1" t="s">
        <v>388</v>
      </c>
      <c r="C38" s="1">
        <v>44422950</v>
      </c>
      <c r="D38" s="1">
        <v>14973075</v>
      </c>
      <c r="E38" s="1">
        <v>59396025</v>
      </c>
      <c r="F38" s="1">
        <v>0</v>
      </c>
      <c r="G38" s="1">
        <v>0</v>
      </c>
      <c r="H38" s="1">
        <v>40460864</v>
      </c>
      <c r="I38" s="1">
        <v>3348150</v>
      </c>
      <c r="J38" s="1">
        <v>43809014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M18" sqref="M18"/>
      <selection pane="topRight" activeCell="M18" sqref="M18"/>
      <selection pane="bottomLeft" activeCell="M18" sqref="M18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344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345</v>
      </c>
      <c r="D8" s="41" t="s">
        <v>346</v>
      </c>
      <c r="E8" s="41" t="s">
        <v>347</v>
      </c>
      <c r="F8" s="41" t="s">
        <v>348</v>
      </c>
      <c r="G8" s="41" t="s">
        <v>349</v>
      </c>
      <c r="H8" s="41" t="s">
        <v>350</v>
      </c>
      <c r="I8" s="41" t="s">
        <v>351</v>
      </c>
      <c r="J8" s="41" t="s">
        <v>352</v>
      </c>
      <c r="K8" s="41" t="s">
        <v>353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0</v>
      </c>
      <c r="D9" s="117">
        <v>0</v>
      </c>
      <c r="E9" s="117">
        <v>0</v>
      </c>
      <c r="F9" s="111"/>
      <c r="G9" s="111"/>
      <c r="H9" s="117">
        <v>0</v>
      </c>
      <c r="I9" s="117">
        <v>0</v>
      </c>
      <c r="J9" s="117">
        <v>0</v>
      </c>
      <c r="K9" s="111"/>
      <c r="L9" s="70" t="str">
        <f t="shared" ref="L9:L36" si="0">IF(C9&gt;0,ROUND(H9/C9*100,1),"-")</f>
        <v>-</v>
      </c>
      <c r="M9" s="71" t="str">
        <f t="shared" ref="M9:M36" si="1">IF(D9&gt;0,ROUND(I9/D9*100,1),"-")</f>
        <v>-</v>
      </c>
      <c r="N9" s="72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0</v>
      </c>
      <c r="D10" s="114">
        <v>0</v>
      </c>
      <c r="E10" s="114">
        <v>0</v>
      </c>
      <c r="F10" s="112"/>
      <c r="G10" s="112"/>
      <c r="H10" s="114">
        <v>0</v>
      </c>
      <c r="I10" s="114">
        <v>0</v>
      </c>
      <c r="J10" s="114">
        <v>0</v>
      </c>
      <c r="K10" s="112"/>
      <c r="L10" s="73" t="str">
        <f t="shared" si="0"/>
        <v>-</v>
      </c>
      <c r="M10" s="74" t="str">
        <f t="shared" si="1"/>
        <v>-</v>
      </c>
      <c r="N10" s="75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0</v>
      </c>
      <c r="D11" s="114">
        <v>0</v>
      </c>
      <c r="E11" s="114">
        <v>0</v>
      </c>
      <c r="F11" s="112"/>
      <c r="G11" s="112"/>
      <c r="H11" s="114">
        <v>0</v>
      </c>
      <c r="I11" s="114">
        <v>0</v>
      </c>
      <c r="J11" s="114">
        <v>0</v>
      </c>
      <c r="K11" s="112"/>
      <c r="L11" s="73" t="str">
        <f t="shared" si="0"/>
        <v>-</v>
      </c>
      <c r="M11" s="74" t="str">
        <f t="shared" si="1"/>
        <v>-</v>
      </c>
      <c r="N11" s="75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0</v>
      </c>
      <c r="D12" s="114">
        <v>0</v>
      </c>
      <c r="E12" s="114">
        <v>0</v>
      </c>
      <c r="F12" s="112"/>
      <c r="G12" s="112"/>
      <c r="H12" s="114">
        <v>0</v>
      </c>
      <c r="I12" s="114">
        <v>0</v>
      </c>
      <c r="J12" s="114">
        <v>0</v>
      </c>
      <c r="K12" s="112"/>
      <c r="L12" s="73" t="str">
        <f t="shared" si="0"/>
        <v>-</v>
      </c>
      <c r="M12" s="74" t="str">
        <f t="shared" si="1"/>
        <v>-</v>
      </c>
      <c r="N12" s="75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0</v>
      </c>
      <c r="D13" s="114">
        <v>0</v>
      </c>
      <c r="E13" s="114">
        <v>0</v>
      </c>
      <c r="F13" s="112"/>
      <c r="G13" s="112"/>
      <c r="H13" s="114">
        <v>0</v>
      </c>
      <c r="I13" s="114">
        <v>0</v>
      </c>
      <c r="J13" s="114">
        <v>0</v>
      </c>
      <c r="K13" s="112"/>
      <c r="L13" s="73" t="str">
        <f t="shared" si="0"/>
        <v>-</v>
      </c>
      <c r="M13" s="74" t="str">
        <f t="shared" si="1"/>
        <v>-</v>
      </c>
      <c r="N13" s="75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0</v>
      </c>
      <c r="D14" s="114">
        <v>0</v>
      </c>
      <c r="E14" s="114">
        <v>0</v>
      </c>
      <c r="F14" s="112"/>
      <c r="G14" s="112"/>
      <c r="H14" s="114">
        <v>0</v>
      </c>
      <c r="I14" s="114">
        <v>0</v>
      </c>
      <c r="J14" s="114">
        <v>0</v>
      </c>
      <c r="K14" s="112"/>
      <c r="L14" s="73" t="str">
        <f t="shared" si="0"/>
        <v>-</v>
      </c>
      <c r="M14" s="74" t="str">
        <f t="shared" si="1"/>
        <v>-</v>
      </c>
      <c r="N14" s="75" t="str">
        <f t="shared" si="2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0</v>
      </c>
      <c r="D15" s="114">
        <v>0</v>
      </c>
      <c r="E15" s="114">
        <v>0</v>
      </c>
      <c r="F15" s="112"/>
      <c r="G15" s="112"/>
      <c r="H15" s="114">
        <v>0</v>
      </c>
      <c r="I15" s="114">
        <v>0</v>
      </c>
      <c r="J15" s="114">
        <v>0</v>
      </c>
      <c r="K15" s="112"/>
      <c r="L15" s="73" t="str">
        <f t="shared" si="0"/>
        <v>-</v>
      </c>
      <c r="M15" s="74" t="str">
        <f t="shared" si="1"/>
        <v>-</v>
      </c>
      <c r="N15" s="75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0</v>
      </c>
      <c r="D16" s="114">
        <v>0</v>
      </c>
      <c r="E16" s="114">
        <v>0</v>
      </c>
      <c r="F16" s="112"/>
      <c r="G16" s="112"/>
      <c r="H16" s="114">
        <v>0</v>
      </c>
      <c r="I16" s="114">
        <v>0</v>
      </c>
      <c r="J16" s="114">
        <v>0</v>
      </c>
      <c r="K16" s="112"/>
      <c r="L16" s="73" t="str">
        <f t="shared" si="0"/>
        <v>-</v>
      </c>
      <c r="M16" s="74" t="str">
        <f t="shared" si="1"/>
        <v>-</v>
      </c>
      <c r="N16" s="75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0</v>
      </c>
      <c r="D17" s="114">
        <v>0</v>
      </c>
      <c r="E17" s="114">
        <v>0</v>
      </c>
      <c r="F17" s="112"/>
      <c r="G17" s="112"/>
      <c r="H17" s="114">
        <v>0</v>
      </c>
      <c r="I17" s="114">
        <v>0</v>
      </c>
      <c r="J17" s="114">
        <v>0</v>
      </c>
      <c r="K17" s="112"/>
      <c r="L17" s="73" t="str">
        <f t="shared" si="0"/>
        <v>-</v>
      </c>
      <c r="M17" s="74" t="str">
        <f t="shared" si="1"/>
        <v>-</v>
      </c>
      <c r="N17" s="75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0</v>
      </c>
      <c r="D18" s="114">
        <v>0</v>
      </c>
      <c r="E18" s="114">
        <v>0</v>
      </c>
      <c r="F18" s="112"/>
      <c r="G18" s="112"/>
      <c r="H18" s="114">
        <v>0</v>
      </c>
      <c r="I18" s="114">
        <v>0</v>
      </c>
      <c r="J18" s="114">
        <v>0</v>
      </c>
      <c r="K18" s="112"/>
      <c r="L18" s="73" t="str">
        <f t="shared" si="0"/>
        <v>-</v>
      </c>
      <c r="M18" s="74" t="str">
        <f t="shared" si="1"/>
        <v>-</v>
      </c>
      <c r="N18" s="75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0</v>
      </c>
      <c r="D19" s="114">
        <v>0</v>
      </c>
      <c r="E19" s="114">
        <v>0</v>
      </c>
      <c r="F19" s="112"/>
      <c r="G19" s="112"/>
      <c r="H19" s="114">
        <v>0</v>
      </c>
      <c r="I19" s="114">
        <v>0</v>
      </c>
      <c r="J19" s="114">
        <v>0</v>
      </c>
      <c r="K19" s="112"/>
      <c r="L19" s="73" t="str">
        <f t="shared" si="0"/>
        <v>-</v>
      </c>
      <c r="M19" s="74" t="str">
        <f t="shared" si="1"/>
        <v>-</v>
      </c>
      <c r="N19" s="75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0</v>
      </c>
      <c r="D20" s="114">
        <v>0</v>
      </c>
      <c r="E20" s="114">
        <v>0</v>
      </c>
      <c r="F20" s="112"/>
      <c r="G20" s="112"/>
      <c r="H20" s="114">
        <v>0</v>
      </c>
      <c r="I20" s="114">
        <v>0</v>
      </c>
      <c r="J20" s="114">
        <v>0</v>
      </c>
      <c r="K20" s="112"/>
      <c r="L20" s="76" t="str">
        <f t="shared" si="0"/>
        <v>-</v>
      </c>
      <c r="M20" s="77" t="str">
        <f t="shared" si="1"/>
        <v>-</v>
      </c>
      <c r="N20" s="78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0</v>
      </c>
      <c r="D21" s="114">
        <v>0</v>
      </c>
      <c r="E21" s="114">
        <v>0</v>
      </c>
      <c r="F21" s="112"/>
      <c r="G21" s="112"/>
      <c r="H21" s="114">
        <v>0</v>
      </c>
      <c r="I21" s="114">
        <v>0</v>
      </c>
      <c r="J21" s="114">
        <v>0</v>
      </c>
      <c r="K21" s="112"/>
      <c r="L21" s="76" t="str">
        <f t="shared" si="0"/>
        <v>-</v>
      </c>
      <c r="M21" s="77" t="str">
        <f t="shared" si="1"/>
        <v>-</v>
      </c>
      <c r="N21" s="78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0</v>
      </c>
      <c r="D22" s="134">
        <v>0</v>
      </c>
      <c r="E22" s="134">
        <v>0</v>
      </c>
      <c r="F22" s="113"/>
      <c r="G22" s="113"/>
      <c r="H22" s="134">
        <v>0</v>
      </c>
      <c r="I22" s="134">
        <v>0</v>
      </c>
      <c r="J22" s="134">
        <v>0</v>
      </c>
      <c r="K22" s="113"/>
      <c r="L22" s="76" t="str">
        <f t="shared" si="0"/>
        <v>-</v>
      </c>
      <c r="M22" s="77" t="str">
        <f t="shared" si="1"/>
        <v>-</v>
      </c>
      <c r="N22" s="78" t="str">
        <f t="shared" si="2"/>
        <v>-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0</v>
      </c>
      <c r="D23" s="79">
        <f>SUM(D9:D22)</f>
        <v>0</v>
      </c>
      <c r="E23" s="79">
        <f>SUM(E9:E22)</f>
        <v>0</v>
      </c>
      <c r="F23" s="91"/>
      <c r="G23" s="91"/>
      <c r="H23" s="79">
        <f>SUM(H9:H22)</f>
        <v>0</v>
      </c>
      <c r="I23" s="79">
        <f>SUM(I9:I22)</f>
        <v>0</v>
      </c>
      <c r="J23" s="79">
        <f>SUM(J9:J22)</f>
        <v>0</v>
      </c>
      <c r="K23" s="91"/>
      <c r="L23" s="80" t="str">
        <f t="shared" si="0"/>
        <v>-</v>
      </c>
      <c r="M23" s="81" t="str">
        <f t="shared" si="1"/>
        <v>-</v>
      </c>
      <c r="N23" s="82" t="str">
        <f t="shared" si="2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0</v>
      </c>
      <c r="D24" s="115">
        <v>0</v>
      </c>
      <c r="E24" s="115">
        <v>0</v>
      </c>
      <c r="F24" s="111"/>
      <c r="G24" s="111"/>
      <c r="H24" s="115">
        <v>0</v>
      </c>
      <c r="I24" s="115">
        <v>0</v>
      </c>
      <c r="J24" s="115">
        <v>0</v>
      </c>
      <c r="K24" s="111">
        <v>0</v>
      </c>
      <c r="L24" s="70" t="str">
        <f t="shared" si="0"/>
        <v>-</v>
      </c>
      <c r="M24" s="71" t="str">
        <f t="shared" si="1"/>
        <v>-</v>
      </c>
      <c r="N24" s="72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0</v>
      </c>
      <c r="D25" s="116">
        <v>0</v>
      </c>
      <c r="E25" s="116">
        <v>0</v>
      </c>
      <c r="F25" s="112"/>
      <c r="G25" s="112"/>
      <c r="H25" s="116">
        <v>0</v>
      </c>
      <c r="I25" s="116">
        <v>0</v>
      </c>
      <c r="J25" s="116">
        <v>0</v>
      </c>
      <c r="K25" s="112">
        <v>0</v>
      </c>
      <c r="L25" s="73" t="str">
        <f t="shared" si="0"/>
        <v>-</v>
      </c>
      <c r="M25" s="74" t="str">
        <f t="shared" si="1"/>
        <v>-</v>
      </c>
      <c r="N25" s="75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0</v>
      </c>
      <c r="D26" s="116">
        <v>0</v>
      </c>
      <c r="E26" s="116">
        <v>0</v>
      </c>
      <c r="F26" s="112"/>
      <c r="G26" s="112"/>
      <c r="H26" s="116">
        <v>0</v>
      </c>
      <c r="I26" s="116">
        <v>0</v>
      </c>
      <c r="J26" s="116">
        <v>0</v>
      </c>
      <c r="K26" s="112">
        <v>0</v>
      </c>
      <c r="L26" s="73" t="str">
        <f t="shared" si="0"/>
        <v>-</v>
      </c>
      <c r="M26" s="74" t="str">
        <f t="shared" si="1"/>
        <v>-</v>
      </c>
      <c r="N26" s="75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0</v>
      </c>
      <c r="D27" s="116">
        <v>0</v>
      </c>
      <c r="E27" s="116">
        <v>0</v>
      </c>
      <c r="F27" s="112"/>
      <c r="G27" s="112"/>
      <c r="H27" s="116">
        <v>0</v>
      </c>
      <c r="I27" s="116">
        <v>0</v>
      </c>
      <c r="J27" s="116">
        <v>0</v>
      </c>
      <c r="K27" s="112">
        <v>0</v>
      </c>
      <c r="L27" s="73" t="str">
        <f t="shared" si="0"/>
        <v>-</v>
      </c>
      <c r="M27" s="74" t="str">
        <f t="shared" si="1"/>
        <v>-</v>
      </c>
      <c r="N27" s="75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0</v>
      </c>
      <c r="D28" s="116">
        <v>0</v>
      </c>
      <c r="E28" s="116">
        <v>0</v>
      </c>
      <c r="F28" s="112"/>
      <c r="G28" s="112"/>
      <c r="H28" s="116">
        <v>0</v>
      </c>
      <c r="I28" s="116">
        <v>0</v>
      </c>
      <c r="J28" s="116">
        <v>0</v>
      </c>
      <c r="K28" s="112">
        <v>0</v>
      </c>
      <c r="L28" s="73" t="str">
        <f t="shared" si="0"/>
        <v>-</v>
      </c>
      <c r="M28" s="74" t="str">
        <f t="shared" si="1"/>
        <v>-</v>
      </c>
      <c r="N28" s="75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0</v>
      </c>
      <c r="D29" s="116">
        <v>0</v>
      </c>
      <c r="E29" s="116">
        <v>0</v>
      </c>
      <c r="F29" s="112"/>
      <c r="G29" s="112"/>
      <c r="H29" s="116">
        <v>0</v>
      </c>
      <c r="I29" s="116">
        <v>0</v>
      </c>
      <c r="J29" s="116">
        <v>0</v>
      </c>
      <c r="K29" s="112">
        <v>0</v>
      </c>
      <c r="L29" s="73" t="str">
        <f t="shared" si="0"/>
        <v>-</v>
      </c>
      <c r="M29" s="74" t="str">
        <f t="shared" si="1"/>
        <v>-</v>
      </c>
      <c r="N29" s="75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0</v>
      </c>
      <c r="D30" s="116">
        <v>0</v>
      </c>
      <c r="E30" s="116">
        <v>0</v>
      </c>
      <c r="F30" s="112"/>
      <c r="G30" s="112"/>
      <c r="H30" s="116">
        <v>0</v>
      </c>
      <c r="I30" s="116">
        <v>0</v>
      </c>
      <c r="J30" s="116">
        <v>0</v>
      </c>
      <c r="K30" s="112">
        <v>0</v>
      </c>
      <c r="L30" s="73" t="str">
        <f t="shared" si="0"/>
        <v>-</v>
      </c>
      <c r="M30" s="74" t="str">
        <f t="shared" si="1"/>
        <v>-</v>
      </c>
      <c r="N30" s="75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0</v>
      </c>
      <c r="D31" s="116">
        <v>0</v>
      </c>
      <c r="E31" s="116">
        <v>0</v>
      </c>
      <c r="F31" s="112"/>
      <c r="G31" s="112"/>
      <c r="H31" s="116">
        <v>0</v>
      </c>
      <c r="I31" s="116">
        <v>0</v>
      </c>
      <c r="J31" s="116">
        <v>0</v>
      </c>
      <c r="K31" s="112">
        <v>0</v>
      </c>
      <c r="L31" s="73" t="str">
        <f t="shared" si="0"/>
        <v>-</v>
      </c>
      <c r="M31" s="74" t="str">
        <f t="shared" si="1"/>
        <v>-</v>
      </c>
      <c r="N31" s="75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0</v>
      </c>
      <c r="D32" s="116">
        <v>0</v>
      </c>
      <c r="E32" s="116">
        <v>0</v>
      </c>
      <c r="F32" s="112"/>
      <c r="G32" s="112"/>
      <c r="H32" s="116">
        <v>0</v>
      </c>
      <c r="I32" s="116">
        <v>0</v>
      </c>
      <c r="J32" s="116">
        <v>0</v>
      </c>
      <c r="K32" s="112">
        <v>0</v>
      </c>
      <c r="L32" s="73" t="str">
        <f t="shared" si="0"/>
        <v>-</v>
      </c>
      <c r="M32" s="74" t="str">
        <f t="shared" si="1"/>
        <v>-</v>
      </c>
      <c r="N32" s="75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0</v>
      </c>
      <c r="D33" s="116">
        <v>0</v>
      </c>
      <c r="E33" s="116">
        <v>0</v>
      </c>
      <c r="F33" s="112"/>
      <c r="G33" s="112"/>
      <c r="H33" s="116">
        <v>0</v>
      </c>
      <c r="I33" s="116">
        <v>0</v>
      </c>
      <c r="J33" s="116">
        <v>0</v>
      </c>
      <c r="K33" s="112">
        <v>0</v>
      </c>
      <c r="L33" s="73" t="str">
        <f t="shared" si="0"/>
        <v>-</v>
      </c>
      <c r="M33" s="74" t="str">
        <f t="shared" si="1"/>
        <v>-</v>
      </c>
      <c r="N33" s="75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0</v>
      </c>
      <c r="D34" s="116">
        <v>0</v>
      </c>
      <c r="E34" s="116">
        <v>0</v>
      </c>
      <c r="F34" s="112"/>
      <c r="G34" s="112"/>
      <c r="H34" s="116">
        <v>0</v>
      </c>
      <c r="I34" s="116">
        <v>0</v>
      </c>
      <c r="J34" s="116">
        <v>0</v>
      </c>
      <c r="K34" s="112">
        <v>0</v>
      </c>
      <c r="L34" s="73" t="str">
        <f t="shared" si="0"/>
        <v>-</v>
      </c>
      <c r="M34" s="74" t="str">
        <f t="shared" si="1"/>
        <v>-</v>
      </c>
      <c r="N34" s="75" t="str">
        <f t="shared" si="2"/>
        <v>-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0</v>
      </c>
      <c r="D35" s="79">
        <f>SUM(D24:D34)</f>
        <v>0</v>
      </c>
      <c r="E35" s="79">
        <f>SUM(E24:E34)</f>
        <v>0</v>
      </c>
      <c r="F35" s="92"/>
      <c r="G35" s="92"/>
      <c r="H35" s="79">
        <f>SUM(H24:H34)</f>
        <v>0</v>
      </c>
      <c r="I35" s="79">
        <f>SUM(I24:I34)</f>
        <v>0</v>
      </c>
      <c r="J35" s="79">
        <f>SUM(J24:J34)</f>
        <v>0</v>
      </c>
      <c r="K35" s="92"/>
      <c r="L35" s="80" t="str">
        <f t="shared" si="0"/>
        <v>-</v>
      </c>
      <c r="M35" s="81" t="str">
        <f t="shared" si="1"/>
        <v>-</v>
      </c>
      <c r="N35" s="82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J36" si="3">SUM(C35,C23)</f>
        <v>0</v>
      </c>
      <c r="D36" s="83">
        <f t="shared" si="3"/>
        <v>0</v>
      </c>
      <c r="E36" s="83">
        <f t="shared" si="3"/>
        <v>0</v>
      </c>
      <c r="F36" s="93"/>
      <c r="G36" s="93"/>
      <c r="H36" s="83">
        <f t="shared" si="3"/>
        <v>0</v>
      </c>
      <c r="I36" s="83">
        <f t="shared" si="3"/>
        <v>0</v>
      </c>
      <c r="J36" s="83">
        <f t="shared" si="3"/>
        <v>0</v>
      </c>
      <c r="K36" s="93"/>
      <c r="L36" s="84" t="str">
        <f t="shared" si="0"/>
        <v>-</v>
      </c>
      <c r="M36" s="85" t="str">
        <f t="shared" si="1"/>
        <v>-</v>
      </c>
      <c r="N36" s="86" t="str">
        <f t="shared" si="2"/>
        <v>-</v>
      </c>
    </row>
    <row r="38" spans="1:14" x14ac:dyDescent="0.15">
      <c r="B38" s="1" t="s">
        <v>388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390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M18" sqref="M18"/>
      <selection pane="topRight" activeCell="M18" sqref="M18"/>
      <selection pane="bottomLeft" activeCell="M18" sqref="M18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411</v>
      </c>
      <c r="D3" s="8" t="s">
        <v>354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50">
        <f>SUM(国民健康保険税:国民健康保険料!C9)</f>
        <v>10585389</v>
      </c>
      <c r="D9" s="115">
        <f>SUM(国民健康保険税:国民健康保険料!D9)</f>
        <v>3644780</v>
      </c>
      <c r="E9" s="115">
        <f>SUM(国民健康保険税:国民健康保険料!E9)</f>
        <v>14230169</v>
      </c>
      <c r="F9" s="111"/>
      <c r="G9" s="111"/>
      <c r="H9" s="115">
        <f>SUM(国民健康保険税:国民健康保険料!H9)</f>
        <v>9293482</v>
      </c>
      <c r="I9" s="115">
        <f>SUM(国民健康保険税:国民健康保険料!I9)</f>
        <v>792944</v>
      </c>
      <c r="J9" s="115">
        <f>SUM(国民健康保険税:国民健康保険料!J9)</f>
        <v>10086426</v>
      </c>
      <c r="K9" s="111"/>
      <c r="L9" s="70">
        <f t="shared" ref="L9:L36" si="0">IF(C9&gt;0,ROUND(H9/C9*100,1),"-")</f>
        <v>87.8</v>
      </c>
      <c r="M9" s="71">
        <f t="shared" ref="M9:M36" si="1">IF(D9&gt;0,ROUND(I9/D9*100,1),"-")</f>
        <v>21.8</v>
      </c>
      <c r="N9" s="72">
        <f t="shared" ref="N9:N36" si="2">IF(E9&gt;0,ROUND(J9/E9*100,1),"-")</f>
        <v>70.900000000000006</v>
      </c>
    </row>
    <row r="10" spans="1:247" s="21" customFormat="1" ht="24.95" customHeight="1" x14ac:dyDescent="0.2">
      <c r="A10" s="46">
        <v>2</v>
      </c>
      <c r="B10" s="47" t="s">
        <v>34</v>
      </c>
      <c r="C10" s="118">
        <f>SUM(国民健康保険税:国民健康保険料!C10)</f>
        <v>3113225</v>
      </c>
      <c r="D10" s="116">
        <f>SUM(国民健康保険税:国民健康保険料!D10)</f>
        <v>833577</v>
      </c>
      <c r="E10" s="116">
        <f>SUM(国民健康保険税:国民健康保険料!E10)</f>
        <v>3946802</v>
      </c>
      <c r="F10" s="112"/>
      <c r="G10" s="112"/>
      <c r="H10" s="116">
        <f>SUM(国民健康保険税:国民健康保険料!H10)</f>
        <v>2839261</v>
      </c>
      <c r="I10" s="116">
        <f>SUM(国民健康保険税:国民健康保険料!I10)</f>
        <v>231041</v>
      </c>
      <c r="J10" s="116">
        <f>SUM(国民健康保険税:国民健康保険料!J10)</f>
        <v>3070302</v>
      </c>
      <c r="K10" s="112"/>
      <c r="L10" s="73">
        <f t="shared" si="0"/>
        <v>91.2</v>
      </c>
      <c r="M10" s="74">
        <f t="shared" si="1"/>
        <v>27.7</v>
      </c>
      <c r="N10" s="75">
        <f t="shared" si="2"/>
        <v>77.8</v>
      </c>
    </row>
    <row r="11" spans="1:247" s="21" customFormat="1" ht="24.95" customHeight="1" x14ac:dyDescent="0.2">
      <c r="A11" s="46">
        <v>3</v>
      </c>
      <c r="B11" s="47" t="s">
        <v>35</v>
      </c>
      <c r="C11" s="118">
        <f>SUM(国民健康保険税:国民健康保険料!C11)</f>
        <v>4227123</v>
      </c>
      <c r="D11" s="116">
        <f>SUM(国民健康保険税:国民健康保険料!D11)</f>
        <v>1892650</v>
      </c>
      <c r="E11" s="116">
        <f>SUM(国民健康保険税:国民健康保険料!E11)</f>
        <v>6119773</v>
      </c>
      <c r="F11" s="112"/>
      <c r="G11" s="112"/>
      <c r="H11" s="116">
        <f>SUM(国民健康保険税:国民健康保険料!H11)</f>
        <v>3752878</v>
      </c>
      <c r="I11" s="116">
        <f>SUM(国民健康保険税:国民健康保険料!I11)</f>
        <v>329285</v>
      </c>
      <c r="J11" s="116">
        <f>SUM(国民健康保険税:国民健康保険料!J11)</f>
        <v>4082163</v>
      </c>
      <c r="K11" s="112"/>
      <c r="L11" s="73">
        <f t="shared" si="0"/>
        <v>88.8</v>
      </c>
      <c r="M11" s="74">
        <f t="shared" si="1"/>
        <v>17.399999999999999</v>
      </c>
      <c r="N11" s="75">
        <f t="shared" si="2"/>
        <v>66.7</v>
      </c>
    </row>
    <row r="12" spans="1:247" s="21" customFormat="1" ht="24.95" customHeight="1" x14ac:dyDescent="0.2">
      <c r="A12" s="46">
        <v>4</v>
      </c>
      <c r="B12" s="47" t="s">
        <v>36</v>
      </c>
      <c r="C12" s="118">
        <f>SUM(国民健康保険税:国民健康保険料!C12)</f>
        <v>2595366</v>
      </c>
      <c r="D12" s="116">
        <f>SUM(国民健康保険税:国民健康保険料!D12)</f>
        <v>573358</v>
      </c>
      <c r="E12" s="116">
        <f>SUM(国民健康保険税:国民健康保険料!E12)</f>
        <v>3168724</v>
      </c>
      <c r="F12" s="112"/>
      <c r="G12" s="112"/>
      <c r="H12" s="116">
        <f>SUM(国民健康保険税:国民健康保険料!H12)</f>
        <v>2422571</v>
      </c>
      <c r="I12" s="116">
        <f>SUM(国民健康保険税:国民健康保険料!I12)</f>
        <v>162556</v>
      </c>
      <c r="J12" s="116">
        <f>SUM(国民健康保険税:国民健康保険料!J12)</f>
        <v>2585127</v>
      </c>
      <c r="K12" s="112"/>
      <c r="L12" s="73">
        <f t="shared" si="0"/>
        <v>93.3</v>
      </c>
      <c r="M12" s="74">
        <f t="shared" si="1"/>
        <v>28.4</v>
      </c>
      <c r="N12" s="75">
        <f t="shared" si="2"/>
        <v>81.599999999999994</v>
      </c>
    </row>
    <row r="13" spans="1:247" s="21" customFormat="1" ht="24.95" customHeight="1" x14ac:dyDescent="0.2">
      <c r="A13" s="46">
        <v>5</v>
      </c>
      <c r="B13" s="47" t="s">
        <v>37</v>
      </c>
      <c r="C13" s="118">
        <f>SUM(国民健康保険税:国民健康保険料!C13)</f>
        <v>2086069</v>
      </c>
      <c r="D13" s="116">
        <f>SUM(国民健康保険税:国民健康保険料!D13)</f>
        <v>885151</v>
      </c>
      <c r="E13" s="116">
        <f>SUM(国民健康保険税:国民健康保険料!E13)</f>
        <v>2971220</v>
      </c>
      <c r="F13" s="112"/>
      <c r="G13" s="112"/>
      <c r="H13" s="116">
        <f>SUM(国民健康保険税:国民健康保険料!H13)</f>
        <v>1910188</v>
      </c>
      <c r="I13" s="116">
        <f>SUM(国民健康保険税:国民健康保険料!I13)</f>
        <v>206268</v>
      </c>
      <c r="J13" s="116">
        <f>SUM(国民健康保険税:国民健康保険料!J13)</f>
        <v>2116456</v>
      </c>
      <c r="K13" s="112"/>
      <c r="L13" s="73">
        <f t="shared" si="0"/>
        <v>91.6</v>
      </c>
      <c r="M13" s="74">
        <f t="shared" si="1"/>
        <v>23.3</v>
      </c>
      <c r="N13" s="75">
        <f t="shared" si="2"/>
        <v>71.2</v>
      </c>
    </row>
    <row r="14" spans="1:247" s="21" customFormat="1" ht="24.95" customHeight="1" x14ac:dyDescent="0.2">
      <c r="A14" s="46">
        <v>6</v>
      </c>
      <c r="B14" s="47" t="s">
        <v>38</v>
      </c>
      <c r="C14" s="118">
        <f>SUM(国民健康保険税:国民健康保険料!C14)</f>
        <v>1858070</v>
      </c>
      <c r="D14" s="116">
        <f>SUM(国民健康保険税:国民健康保険料!D14)</f>
        <v>802270</v>
      </c>
      <c r="E14" s="116">
        <f>SUM(国民健康保険税:国民健康保険料!E14)</f>
        <v>2660340</v>
      </c>
      <c r="F14" s="112"/>
      <c r="G14" s="112"/>
      <c r="H14" s="116">
        <f>SUM(国民健康保険税:国民健康保険料!H14)</f>
        <v>1673586</v>
      </c>
      <c r="I14" s="116">
        <f>SUM(国民健康保険税:国民健康保険料!I14)</f>
        <v>159813</v>
      </c>
      <c r="J14" s="116">
        <f>SUM(国民健康保険税:国民健康保険料!J14)</f>
        <v>1833399</v>
      </c>
      <c r="K14" s="112"/>
      <c r="L14" s="73">
        <f>IF(C14&gt;0,ROUND(H14/C14*100,1),"-")</f>
        <v>90.1</v>
      </c>
      <c r="M14" s="74">
        <f t="shared" si="1"/>
        <v>19.899999999999999</v>
      </c>
      <c r="N14" s="75">
        <f t="shared" si="2"/>
        <v>68.900000000000006</v>
      </c>
    </row>
    <row r="15" spans="1:247" s="21" customFormat="1" ht="24.95" customHeight="1" x14ac:dyDescent="0.2">
      <c r="A15" s="46">
        <v>7</v>
      </c>
      <c r="B15" s="47" t="s">
        <v>39</v>
      </c>
      <c r="C15" s="118">
        <f>SUM(国民健康保険税:国民健康保険料!C15)</f>
        <v>3630420</v>
      </c>
      <c r="D15" s="116">
        <f>SUM(国民健康保険税:国民健康保険料!D15)</f>
        <v>1584510</v>
      </c>
      <c r="E15" s="116">
        <f>SUM(国民健康保険税:国民健康保険料!E15)</f>
        <v>5214930</v>
      </c>
      <c r="F15" s="112"/>
      <c r="G15" s="112"/>
      <c r="H15" s="116">
        <f>SUM(国民健康保険税:国民健康保険料!H15)</f>
        <v>3215514</v>
      </c>
      <c r="I15" s="116">
        <f>SUM(国民健康保険税:国民健康保険料!I15)</f>
        <v>285902</v>
      </c>
      <c r="J15" s="116">
        <f>SUM(国民健康保険税:国民健康保険料!J15)</f>
        <v>3501416</v>
      </c>
      <c r="K15" s="112"/>
      <c r="L15" s="73">
        <f t="shared" si="0"/>
        <v>88.6</v>
      </c>
      <c r="M15" s="74">
        <f t="shared" si="1"/>
        <v>18</v>
      </c>
      <c r="N15" s="75">
        <f t="shared" si="2"/>
        <v>67.099999999999994</v>
      </c>
    </row>
    <row r="16" spans="1:247" s="21" customFormat="1" ht="24.95" customHeight="1" x14ac:dyDescent="0.2">
      <c r="A16" s="46">
        <v>8</v>
      </c>
      <c r="B16" s="47" t="s">
        <v>40</v>
      </c>
      <c r="C16" s="118">
        <f>SUM(国民健康保険税:国民健康保険料!C16)</f>
        <v>2128389</v>
      </c>
      <c r="D16" s="116">
        <f>SUM(国民健康保険税:国民健康保険料!D16)</f>
        <v>669238</v>
      </c>
      <c r="E16" s="116">
        <f>SUM(国民健康保険税:国民健康保険料!E16)</f>
        <v>2797627</v>
      </c>
      <c r="F16" s="112"/>
      <c r="G16" s="112"/>
      <c r="H16" s="116">
        <f>SUM(国民健康保険税:国民健康保険料!H16)</f>
        <v>1954979</v>
      </c>
      <c r="I16" s="116">
        <f>SUM(国民健康保険税:国民健康保険料!I16)</f>
        <v>146399</v>
      </c>
      <c r="J16" s="116">
        <f>SUM(国民健康保険税:国民健康保険料!J16)</f>
        <v>2101378</v>
      </c>
      <c r="K16" s="112"/>
      <c r="L16" s="73">
        <f t="shared" si="0"/>
        <v>91.9</v>
      </c>
      <c r="M16" s="74">
        <f t="shared" si="1"/>
        <v>21.9</v>
      </c>
      <c r="N16" s="75">
        <f t="shared" si="2"/>
        <v>75.099999999999994</v>
      </c>
    </row>
    <row r="17" spans="1:14" s="21" customFormat="1" ht="24.95" customHeight="1" x14ac:dyDescent="0.2">
      <c r="A17" s="46">
        <v>9</v>
      </c>
      <c r="B17" s="47" t="s">
        <v>207</v>
      </c>
      <c r="C17" s="118">
        <f>SUM(国民健康保険税:国民健康保険料!C17)</f>
        <v>1592230</v>
      </c>
      <c r="D17" s="116">
        <f>SUM(国民健康保険税:国民健康保険料!D17)</f>
        <v>374397</v>
      </c>
      <c r="E17" s="116">
        <f>SUM(国民健康保険税:国民健康保険料!E17)</f>
        <v>1966627</v>
      </c>
      <c r="F17" s="112"/>
      <c r="G17" s="112"/>
      <c r="H17" s="116">
        <f>SUM(国民健康保険税:国民健康保険料!H17)</f>
        <v>1528686</v>
      </c>
      <c r="I17" s="116">
        <f>SUM(国民健康保険税:国民健康保険料!I17)</f>
        <v>121002</v>
      </c>
      <c r="J17" s="116">
        <f>SUM(国民健康保険税:国民健康保険料!J17)</f>
        <v>1649688</v>
      </c>
      <c r="K17" s="112"/>
      <c r="L17" s="73">
        <f t="shared" si="0"/>
        <v>96</v>
      </c>
      <c r="M17" s="74">
        <f t="shared" si="1"/>
        <v>32.299999999999997</v>
      </c>
      <c r="N17" s="75">
        <f t="shared" si="2"/>
        <v>83.9</v>
      </c>
    </row>
    <row r="18" spans="1:14" s="21" customFormat="1" ht="24.95" customHeight="1" x14ac:dyDescent="0.2">
      <c r="A18" s="46">
        <v>10</v>
      </c>
      <c r="B18" s="47" t="s">
        <v>204</v>
      </c>
      <c r="C18" s="118">
        <f>SUM(国民健康保険税:国民健康保険料!C18)</f>
        <v>710681</v>
      </c>
      <c r="D18" s="116">
        <f>SUM(国民健康保険税:国民健康保険料!D18)</f>
        <v>279234</v>
      </c>
      <c r="E18" s="116">
        <f>SUM(国民健康保険税:国民健康保険料!E18)</f>
        <v>989915</v>
      </c>
      <c r="F18" s="112"/>
      <c r="G18" s="112"/>
      <c r="H18" s="116">
        <f>SUM(国民健康保険税:国民健康保険料!H18)</f>
        <v>661610</v>
      </c>
      <c r="I18" s="116">
        <f>SUM(国民健康保険税:国民健康保険料!I18)</f>
        <v>45574</v>
      </c>
      <c r="J18" s="116">
        <f>SUM(国民健康保険税:国民健康保険料!J18)</f>
        <v>707184</v>
      </c>
      <c r="K18" s="112"/>
      <c r="L18" s="73">
        <f t="shared" si="0"/>
        <v>93.1</v>
      </c>
      <c r="M18" s="74">
        <f t="shared" si="1"/>
        <v>16.3</v>
      </c>
      <c r="N18" s="75">
        <f t="shared" si="2"/>
        <v>71.400000000000006</v>
      </c>
    </row>
    <row r="19" spans="1:14" s="21" customFormat="1" ht="24.95" customHeight="1" x14ac:dyDescent="0.2">
      <c r="A19" s="46">
        <v>11</v>
      </c>
      <c r="B19" s="47" t="s">
        <v>205</v>
      </c>
      <c r="C19" s="118">
        <f>SUM(国民健康保険税:国民健康保険料!C19)</f>
        <v>2865747</v>
      </c>
      <c r="D19" s="116">
        <f>SUM(国民健康保険税:国民健康保険料!D19)</f>
        <v>952925</v>
      </c>
      <c r="E19" s="116">
        <f>SUM(国民健康保険税:国民健康保険料!E19)</f>
        <v>3818672</v>
      </c>
      <c r="F19" s="112"/>
      <c r="G19" s="112"/>
      <c r="H19" s="116">
        <f>SUM(国民健康保険税:国民健康保険料!H19)</f>
        <v>2676870</v>
      </c>
      <c r="I19" s="116">
        <f>SUM(国民健康保険税:国民健康保険料!I19)</f>
        <v>256911</v>
      </c>
      <c r="J19" s="116">
        <f>SUM(国民健康保険税:国民健康保険料!J19)</f>
        <v>2933781</v>
      </c>
      <c r="K19" s="112"/>
      <c r="L19" s="73">
        <f t="shared" si="0"/>
        <v>93.4</v>
      </c>
      <c r="M19" s="74">
        <f t="shared" si="1"/>
        <v>27</v>
      </c>
      <c r="N19" s="75">
        <f t="shared" si="2"/>
        <v>76.8</v>
      </c>
    </row>
    <row r="20" spans="1:14" s="21" customFormat="1" ht="24.95" customHeight="1" x14ac:dyDescent="0.2">
      <c r="A20" s="48">
        <v>12</v>
      </c>
      <c r="B20" s="49" t="s">
        <v>206</v>
      </c>
      <c r="C20" s="118">
        <f>SUM(国民健康保険税:国民健康保険料!C20)</f>
        <v>943019</v>
      </c>
      <c r="D20" s="116">
        <f>SUM(国民健康保険税:国民健康保険料!D20)</f>
        <v>207883</v>
      </c>
      <c r="E20" s="116">
        <f>SUM(国民健康保険税:国民健康保険料!E20)</f>
        <v>1150902</v>
      </c>
      <c r="F20" s="112"/>
      <c r="G20" s="112"/>
      <c r="H20" s="116">
        <f>SUM(国民健康保険税:国民健康保険料!H20)</f>
        <v>898560</v>
      </c>
      <c r="I20" s="116">
        <f>SUM(国民健康保険税:国民健康保険料!I20)</f>
        <v>64386</v>
      </c>
      <c r="J20" s="116">
        <f>SUM(国民健康保険税:国民健康保険料!J20)</f>
        <v>962946</v>
      </c>
      <c r="K20" s="112"/>
      <c r="L20" s="76">
        <f t="shared" si="0"/>
        <v>95.3</v>
      </c>
      <c r="M20" s="77">
        <f t="shared" si="1"/>
        <v>31</v>
      </c>
      <c r="N20" s="78">
        <f t="shared" si="2"/>
        <v>83.7</v>
      </c>
    </row>
    <row r="21" spans="1:14" s="21" customFormat="1" ht="24.95" customHeight="1" x14ac:dyDescent="0.2">
      <c r="A21" s="46">
        <v>13</v>
      </c>
      <c r="B21" s="47" t="s">
        <v>337</v>
      </c>
      <c r="C21" s="118">
        <f>SUM(国民健康保険税:国民健康保険料!C21)</f>
        <v>651607</v>
      </c>
      <c r="D21" s="116">
        <f>SUM(国民健康保険税:国民健康保険料!D21)</f>
        <v>133457</v>
      </c>
      <c r="E21" s="116">
        <f>SUM(国民健康保険税:国民健康保険料!E21)</f>
        <v>785064</v>
      </c>
      <c r="F21" s="112"/>
      <c r="G21" s="112"/>
      <c r="H21" s="116">
        <f>SUM(国民健康保険税:国民健康保険料!H21)</f>
        <v>617282</v>
      </c>
      <c r="I21" s="116">
        <f>SUM(国民健康保険税:国民健康保険料!I21)</f>
        <v>53575</v>
      </c>
      <c r="J21" s="116">
        <f>SUM(国民健康保険税:国民健康保険料!J21)</f>
        <v>670857</v>
      </c>
      <c r="K21" s="112"/>
      <c r="L21" s="76">
        <f t="shared" si="0"/>
        <v>94.7</v>
      </c>
      <c r="M21" s="77">
        <f t="shared" si="1"/>
        <v>40.1</v>
      </c>
      <c r="N21" s="78">
        <f t="shared" si="2"/>
        <v>85.5</v>
      </c>
    </row>
    <row r="22" spans="1:14" s="21" customFormat="1" ht="24.95" customHeight="1" x14ac:dyDescent="0.2">
      <c r="A22" s="46">
        <v>14</v>
      </c>
      <c r="B22" s="50" t="s">
        <v>338</v>
      </c>
      <c r="C22" s="151">
        <f>SUM(国民健康保険税:国民健康保険料!C22)</f>
        <v>1287972</v>
      </c>
      <c r="D22" s="152">
        <f>SUM(国民健康保険税:国民健康保険料!D22)</f>
        <v>284757</v>
      </c>
      <c r="E22" s="152">
        <f>SUM(国民健康保険税:国民健康保険料!E22)</f>
        <v>1572729</v>
      </c>
      <c r="F22" s="113"/>
      <c r="G22" s="113"/>
      <c r="H22" s="152">
        <f>SUM(国民健康保険税:国民健康保険料!H22)</f>
        <v>1231822</v>
      </c>
      <c r="I22" s="152">
        <f>SUM(国民健康保険税:国民健康保険料!I22)</f>
        <v>79833</v>
      </c>
      <c r="J22" s="152">
        <f>SUM(国民健康保険税:国民健康保険料!J22)</f>
        <v>1311655</v>
      </c>
      <c r="K22" s="113"/>
      <c r="L22" s="76">
        <f t="shared" si="0"/>
        <v>95.6</v>
      </c>
      <c r="M22" s="77">
        <f t="shared" si="1"/>
        <v>28</v>
      </c>
      <c r="N22" s="78">
        <f t="shared" si="2"/>
        <v>83.4</v>
      </c>
    </row>
    <row r="23" spans="1:14" s="21" customFormat="1" ht="24.95" customHeight="1" x14ac:dyDescent="0.2">
      <c r="A23" s="58"/>
      <c r="B23" s="59" t="s">
        <v>343</v>
      </c>
      <c r="C23" s="79">
        <f>SUM(国民健康保険税:国民健康保険料!C23)</f>
        <v>38275307</v>
      </c>
      <c r="D23" s="79">
        <f>SUM(国民健康保険税:国民健康保険料!D23)</f>
        <v>13118187</v>
      </c>
      <c r="E23" s="79">
        <f>SUM(国民健康保険税:国民健康保険料!E23)</f>
        <v>51393494</v>
      </c>
      <c r="F23" s="91"/>
      <c r="G23" s="91"/>
      <c r="H23" s="79">
        <f>SUM(国民健康保険税:国民健康保険料!H23)</f>
        <v>34677289</v>
      </c>
      <c r="I23" s="79">
        <f>SUM(国民健康保険税:国民健康保険料!I23)</f>
        <v>2935489</v>
      </c>
      <c r="J23" s="79">
        <f>SUM(国民健康保険税:国民健康保険料!J23)</f>
        <v>37612778</v>
      </c>
      <c r="K23" s="91"/>
      <c r="L23" s="80">
        <f t="shared" si="0"/>
        <v>90.6</v>
      </c>
      <c r="M23" s="81">
        <f t="shared" si="1"/>
        <v>22.4</v>
      </c>
      <c r="N23" s="82">
        <f t="shared" si="2"/>
        <v>73.2</v>
      </c>
    </row>
    <row r="24" spans="1:14" s="21" customFormat="1" ht="24.95" customHeight="1" x14ac:dyDescent="0.2">
      <c r="A24" s="44">
        <v>15</v>
      </c>
      <c r="B24" s="45" t="s">
        <v>41</v>
      </c>
      <c r="C24" s="150">
        <f>SUM(国民健康保険税:国民健康保険料!C24)</f>
        <v>699683</v>
      </c>
      <c r="D24" s="115">
        <f>SUM(国民健康保険税:国民健康保険料!D24)</f>
        <v>271101</v>
      </c>
      <c r="E24" s="115">
        <f>SUM(国民健康保険税:国民健康保険料!E24)</f>
        <v>970784</v>
      </c>
      <c r="F24" s="111"/>
      <c r="G24" s="111"/>
      <c r="H24" s="115">
        <f>SUM(国民健康保険税:国民健康保険料!H24)</f>
        <v>651134</v>
      </c>
      <c r="I24" s="115">
        <f>SUM(国民健康保険税:国民健康保険料!I24)</f>
        <v>65126</v>
      </c>
      <c r="J24" s="115">
        <f>SUM(国民健康保険税:国民健康保険料!J24)</f>
        <v>716260</v>
      </c>
      <c r="K24" s="111"/>
      <c r="L24" s="70">
        <f t="shared" si="0"/>
        <v>93.1</v>
      </c>
      <c r="M24" s="71">
        <f t="shared" si="1"/>
        <v>24</v>
      </c>
      <c r="N24" s="72">
        <f t="shared" si="2"/>
        <v>73.8</v>
      </c>
    </row>
    <row r="25" spans="1:14" s="21" customFormat="1" ht="24.95" customHeight="1" x14ac:dyDescent="0.2">
      <c r="A25" s="46">
        <v>16</v>
      </c>
      <c r="B25" s="47" t="s">
        <v>386</v>
      </c>
      <c r="C25" s="118">
        <f>SUM(国民健康保険税:国民健康保険料!C25)</f>
        <v>580785</v>
      </c>
      <c r="D25" s="116">
        <f>SUM(国民健康保険税:国民健康保険料!D25)</f>
        <v>206364</v>
      </c>
      <c r="E25" s="116">
        <f>SUM(国民健康保険税:国民健康保険料!E25)</f>
        <v>787149</v>
      </c>
      <c r="F25" s="112"/>
      <c r="G25" s="112"/>
      <c r="H25" s="116">
        <f>SUM(国民健康保険税:国民健康保険料!H25)</f>
        <v>534629</v>
      </c>
      <c r="I25" s="116">
        <f>SUM(国民健康保険税:国民健康保険料!I25)</f>
        <v>43487</v>
      </c>
      <c r="J25" s="116">
        <f>SUM(国民健康保険税:国民健康保険料!J25)</f>
        <v>578116</v>
      </c>
      <c r="K25" s="112"/>
      <c r="L25" s="73">
        <f t="shared" si="0"/>
        <v>92.1</v>
      </c>
      <c r="M25" s="74">
        <f t="shared" si="1"/>
        <v>21.1</v>
      </c>
      <c r="N25" s="75">
        <f t="shared" si="2"/>
        <v>73.400000000000006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118">
        <f>SUM(国民健康保険税:国民健康保険料!C26)</f>
        <v>322253</v>
      </c>
      <c r="D26" s="116">
        <f>SUM(国民健康保険税:国民健康保険料!D26)</f>
        <v>59747</v>
      </c>
      <c r="E26" s="116">
        <f>SUM(国民健康保険税:国民健康保険料!E26)</f>
        <v>382000</v>
      </c>
      <c r="F26" s="112"/>
      <c r="G26" s="112"/>
      <c r="H26" s="116">
        <f>SUM(国民健康保険税:国民健康保険料!H26)</f>
        <v>315046</v>
      </c>
      <c r="I26" s="116">
        <f>SUM(国民健康保険税:国民健康保険料!I26)</f>
        <v>14791</v>
      </c>
      <c r="J26" s="116">
        <f>SUM(国民健康保険税:国民健康保険料!J26)</f>
        <v>329837</v>
      </c>
      <c r="K26" s="112"/>
      <c r="L26" s="73">
        <f t="shared" si="0"/>
        <v>97.8</v>
      </c>
      <c r="M26" s="74">
        <f t="shared" si="1"/>
        <v>24.8</v>
      </c>
      <c r="N26" s="75">
        <f t="shared" si="2"/>
        <v>86.3</v>
      </c>
    </row>
    <row r="27" spans="1:14" s="21" customFormat="1" ht="24.95" customHeight="1" x14ac:dyDescent="0.2">
      <c r="A27" s="46">
        <v>18</v>
      </c>
      <c r="B27" s="47" t="s">
        <v>43</v>
      </c>
      <c r="C27" s="118">
        <f>SUM(国民健康保険税:国民健康保険料!C27)</f>
        <v>239965</v>
      </c>
      <c r="D27" s="116">
        <f>SUM(国民健康保険税:国民健康保険料!D27)</f>
        <v>93638</v>
      </c>
      <c r="E27" s="116">
        <f>SUM(国民健康保険税:国民健康保険料!E27)</f>
        <v>333603</v>
      </c>
      <c r="F27" s="112"/>
      <c r="G27" s="112"/>
      <c r="H27" s="116">
        <f>SUM(国民健康保険税:国民健康保険料!H27)</f>
        <v>227864</v>
      </c>
      <c r="I27" s="116">
        <f>SUM(国民健康保険税:国民健康保険料!I27)</f>
        <v>11390</v>
      </c>
      <c r="J27" s="116">
        <f>SUM(国民健康保険税:国民健康保険料!J27)</f>
        <v>239254</v>
      </c>
      <c r="K27" s="112"/>
      <c r="L27" s="73">
        <f t="shared" si="0"/>
        <v>95</v>
      </c>
      <c r="M27" s="74">
        <f t="shared" si="1"/>
        <v>12.2</v>
      </c>
      <c r="N27" s="75">
        <f t="shared" si="2"/>
        <v>71.7</v>
      </c>
    </row>
    <row r="28" spans="1:14" s="21" customFormat="1" ht="24.95" customHeight="1" x14ac:dyDescent="0.2">
      <c r="A28" s="46">
        <v>19</v>
      </c>
      <c r="B28" s="47" t="s">
        <v>44</v>
      </c>
      <c r="C28" s="118">
        <f>SUM(国民健康保険税:国民健康保険料!C28)</f>
        <v>475415</v>
      </c>
      <c r="D28" s="116">
        <f>SUM(国民健康保険税:国民健康保険料!D28)</f>
        <v>108248</v>
      </c>
      <c r="E28" s="116">
        <f>SUM(国民健康保険税:国民健康保険料!E28)</f>
        <v>583663</v>
      </c>
      <c r="F28" s="112"/>
      <c r="G28" s="112"/>
      <c r="H28" s="116">
        <f>SUM(国民健康保険税:国民健康保険料!H28)</f>
        <v>454906</v>
      </c>
      <c r="I28" s="116">
        <f>SUM(国民健康保険税:国民健康保険料!I28)</f>
        <v>27621</v>
      </c>
      <c r="J28" s="116">
        <f>SUM(国民健康保険税:国民健康保険料!J28)</f>
        <v>482527</v>
      </c>
      <c r="K28" s="112"/>
      <c r="L28" s="73">
        <f t="shared" si="0"/>
        <v>95.7</v>
      </c>
      <c r="M28" s="74">
        <f t="shared" si="1"/>
        <v>25.5</v>
      </c>
      <c r="N28" s="75">
        <f t="shared" si="2"/>
        <v>82.7</v>
      </c>
    </row>
    <row r="29" spans="1:14" s="21" customFormat="1" ht="24.95" customHeight="1" x14ac:dyDescent="0.2">
      <c r="A29" s="46">
        <v>20</v>
      </c>
      <c r="B29" s="47" t="s">
        <v>45</v>
      </c>
      <c r="C29" s="118">
        <f>SUM(国民健康保険税:国民健康保険料!C29)</f>
        <v>922340</v>
      </c>
      <c r="D29" s="116">
        <f>SUM(国民健康保険税:国民健康保険料!D29)</f>
        <v>318232</v>
      </c>
      <c r="E29" s="116">
        <f>SUM(国民健康保険税:国民健康保険料!E29)</f>
        <v>1240572</v>
      </c>
      <c r="F29" s="112"/>
      <c r="G29" s="112"/>
      <c r="H29" s="116">
        <f>SUM(国民健康保険税:国民健康保険料!H29)</f>
        <v>850739</v>
      </c>
      <c r="I29" s="116">
        <f>SUM(国民健康保険税:国民健康保険料!I29)</f>
        <v>61560</v>
      </c>
      <c r="J29" s="116">
        <f>SUM(国民健康保険税:国民健康保険料!J29)</f>
        <v>912299</v>
      </c>
      <c r="K29" s="112"/>
      <c r="L29" s="73">
        <f t="shared" si="0"/>
        <v>92.2</v>
      </c>
      <c r="M29" s="74">
        <f t="shared" si="1"/>
        <v>19.3</v>
      </c>
      <c r="N29" s="75">
        <f t="shared" si="2"/>
        <v>73.5</v>
      </c>
    </row>
    <row r="30" spans="1:14" s="21" customFormat="1" ht="24.95" customHeight="1" x14ac:dyDescent="0.2">
      <c r="A30" s="46">
        <v>21</v>
      </c>
      <c r="B30" s="47" t="s">
        <v>46</v>
      </c>
      <c r="C30" s="118">
        <f>SUM(国民健康保険税:国民健康保険料!C30)</f>
        <v>633676</v>
      </c>
      <c r="D30" s="116">
        <f>SUM(国民健康保険税:国民健康保険料!D30)</f>
        <v>117996</v>
      </c>
      <c r="E30" s="116">
        <f>SUM(国民健康保険税:国民健康保険料!E30)</f>
        <v>751672</v>
      </c>
      <c r="F30" s="112"/>
      <c r="G30" s="112"/>
      <c r="H30" s="116">
        <f>SUM(国民健康保険税:国民健康保険料!H30)</f>
        <v>610580</v>
      </c>
      <c r="I30" s="116">
        <f>SUM(国民健康保険税:国民健康保険料!I30)</f>
        <v>17066</v>
      </c>
      <c r="J30" s="116">
        <f>SUM(国民健康保険税:国民健康保険料!J30)</f>
        <v>627646</v>
      </c>
      <c r="K30" s="112"/>
      <c r="L30" s="73">
        <f t="shared" si="0"/>
        <v>96.4</v>
      </c>
      <c r="M30" s="74">
        <f t="shared" si="1"/>
        <v>14.5</v>
      </c>
      <c r="N30" s="75">
        <f t="shared" si="2"/>
        <v>83.5</v>
      </c>
    </row>
    <row r="31" spans="1:14" s="21" customFormat="1" ht="24.95" customHeight="1" x14ac:dyDescent="0.2">
      <c r="A31" s="46">
        <v>22</v>
      </c>
      <c r="B31" s="47" t="s">
        <v>47</v>
      </c>
      <c r="C31" s="118">
        <f>SUM(国民健康保険税:国民健康保険料!C31)</f>
        <v>298917</v>
      </c>
      <c r="D31" s="116">
        <f>SUM(国民健康保険税:国民健康保険料!D31)</f>
        <v>83017</v>
      </c>
      <c r="E31" s="116">
        <f>SUM(国民健康保険税:国民健康保険料!E31)</f>
        <v>381934</v>
      </c>
      <c r="F31" s="112"/>
      <c r="G31" s="112"/>
      <c r="H31" s="116">
        <f>SUM(国民健康保険税:国民健康保険料!H31)</f>
        <v>288438</v>
      </c>
      <c r="I31" s="116">
        <f>SUM(国民健康保険税:国民健康保険料!I31)</f>
        <v>17806</v>
      </c>
      <c r="J31" s="116">
        <f>SUM(国民健康保険税:国民健康保険料!J31)</f>
        <v>306244</v>
      </c>
      <c r="K31" s="112"/>
      <c r="L31" s="73">
        <f t="shared" si="0"/>
        <v>96.5</v>
      </c>
      <c r="M31" s="74">
        <f t="shared" si="1"/>
        <v>21.4</v>
      </c>
      <c r="N31" s="75">
        <f t="shared" si="2"/>
        <v>80.2</v>
      </c>
    </row>
    <row r="32" spans="1:14" s="21" customFormat="1" ht="24.95" customHeight="1" x14ac:dyDescent="0.2">
      <c r="A32" s="46">
        <v>23</v>
      </c>
      <c r="B32" s="47" t="s">
        <v>48</v>
      </c>
      <c r="C32" s="118">
        <f>SUM(国民健康保険税:国民健康保険料!C32)</f>
        <v>689173</v>
      </c>
      <c r="D32" s="116">
        <f>SUM(国民健康保険税:国民健康保険料!D32)</f>
        <v>201240</v>
      </c>
      <c r="E32" s="116">
        <f>SUM(国民健康保険税:国民健康保険料!E32)</f>
        <v>890413</v>
      </c>
      <c r="F32" s="112"/>
      <c r="G32" s="112"/>
      <c r="H32" s="116">
        <f>SUM(国民健康保険税:国民健康保険料!H32)</f>
        <v>640113</v>
      </c>
      <c r="I32" s="116">
        <f>SUM(国民健康保険税:国民健康保険料!I32)</f>
        <v>49654</v>
      </c>
      <c r="J32" s="116">
        <f>SUM(国民健康保険税:国民健康保険料!J32)</f>
        <v>689767</v>
      </c>
      <c r="K32" s="112"/>
      <c r="L32" s="73">
        <f t="shared" si="0"/>
        <v>92.9</v>
      </c>
      <c r="M32" s="74">
        <f t="shared" si="1"/>
        <v>24.7</v>
      </c>
      <c r="N32" s="75">
        <f t="shared" si="2"/>
        <v>77.5</v>
      </c>
    </row>
    <row r="33" spans="1:14" s="21" customFormat="1" ht="24.95" customHeight="1" x14ac:dyDescent="0.2">
      <c r="A33" s="46">
        <v>24</v>
      </c>
      <c r="B33" s="47" t="s">
        <v>49</v>
      </c>
      <c r="C33" s="118">
        <f>SUM(国民健康保険税:国民健康保険料!C33)</f>
        <v>848604</v>
      </c>
      <c r="D33" s="116">
        <f>SUM(国民健康保険税:国民健康保険料!D33)</f>
        <v>263233</v>
      </c>
      <c r="E33" s="116">
        <f>SUM(国民健康保険税:国民健康保険料!E33)</f>
        <v>1111837</v>
      </c>
      <c r="F33" s="112"/>
      <c r="G33" s="112"/>
      <c r="H33" s="116">
        <f>SUM(国民健康保険税:国民健康保険料!H33)</f>
        <v>807496</v>
      </c>
      <c r="I33" s="116">
        <f>SUM(国民健康保険税:国民健康保険料!I33)</f>
        <v>74482</v>
      </c>
      <c r="J33" s="116">
        <f>SUM(国民健康保険税:国民健康保険料!J33)</f>
        <v>881978</v>
      </c>
      <c r="K33" s="112"/>
      <c r="L33" s="73">
        <f t="shared" si="0"/>
        <v>95.2</v>
      </c>
      <c r="M33" s="74">
        <f t="shared" si="1"/>
        <v>28.3</v>
      </c>
      <c r="N33" s="75">
        <f t="shared" si="2"/>
        <v>79.3</v>
      </c>
    </row>
    <row r="34" spans="1:14" s="21" customFormat="1" ht="24.95" customHeight="1" x14ac:dyDescent="0.2">
      <c r="A34" s="46">
        <v>25</v>
      </c>
      <c r="B34" s="51" t="s">
        <v>339</v>
      </c>
      <c r="C34" s="118">
        <f>SUM(国民健康保険税:国民健康保険料!C34)</f>
        <v>436832</v>
      </c>
      <c r="D34" s="116">
        <f>SUM(国民健康保険税:国民健康保険料!D34)</f>
        <v>132072</v>
      </c>
      <c r="E34" s="116">
        <f>SUM(国民健康保険税:国民健康保険料!E34)</f>
        <v>568904</v>
      </c>
      <c r="F34" s="112"/>
      <c r="G34" s="112"/>
      <c r="H34" s="116">
        <f>SUM(国民健康保険税:国民健康保険料!H34)</f>
        <v>402630</v>
      </c>
      <c r="I34" s="116">
        <f>SUM(国民健康保険税:国民健康保険料!I34)</f>
        <v>29678</v>
      </c>
      <c r="J34" s="116">
        <f>SUM(国民健康保険税:国民健康保険料!J34)</f>
        <v>432308</v>
      </c>
      <c r="K34" s="112"/>
      <c r="L34" s="73">
        <f t="shared" si="0"/>
        <v>92.2</v>
      </c>
      <c r="M34" s="74">
        <f t="shared" si="1"/>
        <v>22.5</v>
      </c>
      <c r="N34" s="75">
        <f t="shared" si="2"/>
        <v>76</v>
      </c>
    </row>
    <row r="35" spans="1:14" s="21" customFormat="1" ht="24.95" customHeight="1" x14ac:dyDescent="0.2">
      <c r="A35" s="58"/>
      <c r="B35" s="59" t="s">
        <v>342</v>
      </c>
      <c r="C35" s="79">
        <f>SUM(国民健康保険税:国民健康保険料!C35)</f>
        <v>6147643</v>
      </c>
      <c r="D35" s="79">
        <f>SUM(国民健康保険税:国民健康保険料!D35)</f>
        <v>1854888</v>
      </c>
      <c r="E35" s="79">
        <f>SUM(国民健康保険税:国民健康保険料!E35)</f>
        <v>8002531</v>
      </c>
      <c r="F35" s="92"/>
      <c r="G35" s="92"/>
      <c r="H35" s="79">
        <f>SUM(国民健康保険税:国民健康保険料!H35)</f>
        <v>5783575</v>
      </c>
      <c r="I35" s="79">
        <f>SUM(国民健康保険税:国民健康保険料!I35)</f>
        <v>412661</v>
      </c>
      <c r="J35" s="79">
        <f>SUM(国民健康保険税:国民健康保険料!J35)</f>
        <v>6196236</v>
      </c>
      <c r="K35" s="92"/>
      <c r="L35" s="80">
        <f t="shared" si="0"/>
        <v>94.1</v>
      </c>
      <c r="M35" s="81">
        <f t="shared" si="1"/>
        <v>22.2</v>
      </c>
      <c r="N35" s="82">
        <f t="shared" si="2"/>
        <v>77.400000000000006</v>
      </c>
    </row>
    <row r="36" spans="1:14" s="21" customFormat="1" ht="24.95" customHeight="1" thickBot="1" x14ac:dyDescent="0.25">
      <c r="A36" s="60"/>
      <c r="B36" s="61" t="s">
        <v>50</v>
      </c>
      <c r="C36" s="83">
        <f>SUM(国民健康保険税:国民健康保険料!C36)</f>
        <v>44422950</v>
      </c>
      <c r="D36" s="83">
        <f>SUM(国民健康保険税:国民健康保険料!D36)</f>
        <v>14973075</v>
      </c>
      <c r="E36" s="83">
        <f>SUM(国民健康保険税:国民健康保険料!E36)</f>
        <v>59396025</v>
      </c>
      <c r="F36" s="93"/>
      <c r="G36" s="93"/>
      <c r="H36" s="83">
        <f>SUM(国民健康保険税:国民健康保険料!H36)</f>
        <v>40460864</v>
      </c>
      <c r="I36" s="83">
        <f>SUM(国民健康保険税:国民健康保険料!I36)</f>
        <v>3348150</v>
      </c>
      <c r="J36" s="83">
        <f>SUM(国民健康保険税:国民健康保険料!J36)</f>
        <v>43809014</v>
      </c>
      <c r="K36" s="93"/>
      <c r="L36" s="84">
        <f t="shared" si="0"/>
        <v>91.1</v>
      </c>
      <c r="M36" s="85">
        <f t="shared" si="1"/>
        <v>22.4</v>
      </c>
      <c r="N36" s="86">
        <f t="shared" si="2"/>
        <v>73.8</v>
      </c>
    </row>
    <row r="38" spans="1:14" ht="35.25" customHeight="1" x14ac:dyDescent="0.15">
      <c r="B38" s="95" t="s">
        <v>394</v>
      </c>
      <c r="C38" s="1">
        <f>国民健康保険税!C38+国民健康保険料!C38</f>
        <v>44422950</v>
      </c>
      <c r="D38" s="1">
        <f>国民健康保険税!D38+国民健康保険料!D38</f>
        <v>14973075</v>
      </c>
      <c r="E38" s="1">
        <f>国民健康保険税!E38+国民健康保険料!E38</f>
        <v>59396025</v>
      </c>
      <c r="F38" s="1">
        <f>国民健康保険税!F38+国民健康保険料!F38</f>
        <v>0</v>
      </c>
      <c r="G38" s="1">
        <f>国民健康保険税!G38+国民健康保険料!G38</f>
        <v>0</v>
      </c>
      <c r="H38" s="1">
        <f>国民健康保険税!H38+国民健康保険料!H38</f>
        <v>40460864</v>
      </c>
      <c r="I38" s="1">
        <f>国民健康保険税!I38+国民健康保険料!I38</f>
        <v>3348150</v>
      </c>
      <c r="J38" s="1">
        <f>国民健康保険税!J38+国民健康保険料!J38</f>
        <v>43809014</v>
      </c>
      <c r="K38" s="1">
        <f>国民健康保険税!K38+国民健康保険料!K38</f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IM81"/>
  <sheetViews>
    <sheetView view="pageBreakPreview" zoomScale="80" zoomScaleNormal="100" zoomScaleSheetLayoutView="8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activeCell="E15" sqref="E15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4">
        <v>33955052</v>
      </c>
      <c r="D9" s="114">
        <v>932870</v>
      </c>
      <c r="E9" s="114">
        <v>34887922</v>
      </c>
      <c r="F9" s="114">
        <v>0</v>
      </c>
      <c r="G9" s="111"/>
      <c r="H9" s="114">
        <v>33597202</v>
      </c>
      <c r="I9" s="114">
        <v>311619</v>
      </c>
      <c r="J9" s="114">
        <v>33908821</v>
      </c>
      <c r="K9" s="114">
        <v>0</v>
      </c>
      <c r="L9" s="70">
        <f t="shared" ref="L9:N31" si="0">IF(C9&gt;0,ROUND(H9/C9*100,1),"-")</f>
        <v>98.9</v>
      </c>
      <c r="M9" s="71">
        <f t="shared" si="0"/>
        <v>33.4</v>
      </c>
      <c r="N9" s="72">
        <f t="shared" si="0"/>
        <v>97.2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7446544</v>
      </c>
      <c r="D10" s="114">
        <v>316447</v>
      </c>
      <c r="E10" s="114">
        <v>7762991</v>
      </c>
      <c r="F10" s="114">
        <v>0</v>
      </c>
      <c r="G10" s="112"/>
      <c r="H10" s="114">
        <v>7299625</v>
      </c>
      <c r="I10" s="114">
        <v>96053</v>
      </c>
      <c r="J10" s="114">
        <v>7395678</v>
      </c>
      <c r="K10" s="114">
        <v>0</v>
      </c>
      <c r="L10" s="73">
        <f t="shared" si="0"/>
        <v>98</v>
      </c>
      <c r="M10" s="74">
        <f t="shared" si="0"/>
        <v>30.4</v>
      </c>
      <c r="N10" s="75">
        <f t="shared" si="0"/>
        <v>95.3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8001738</v>
      </c>
      <c r="D11" s="114">
        <v>497774</v>
      </c>
      <c r="E11" s="114">
        <v>8499512</v>
      </c>
      <c r="F11" s="114">
        <v>0</v>
      </c>
      <c r="G11" s="112"/>
      <c r="H11" s="114">
        <v>7859169</v>
      </c>
      <c r="I11" s="114">
        <v>105656</v>
      </c>
      <c r="J11" s="114">
        <v>7964825</v>
      </c>
      <c r="K11" s="114">
        <v>0</v>
      </c>
      <c r="L11" s="73">
        <f t="shared" si="0"/>
        <v>98.2</v>
      </c>
      <c r="M11" s="74">
        <f t="shared" si="0"/>
        <v>21.2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5909768</v>
      </c>
      <c r="D12" s="114">
        <v>175582</v>
      </c>
      <c r="E12" s="114">
        <v>6085350</v>
      </c>
      <c r="F12" s="114">
        <v>0</v>
      </c>
      <c r="G12" s="112"/>
      <c r="H12" s="114">
        <v>5840606</v>
      </c>
      <c r="I12" s="114">
        <v>62558</v>
      </c>
      <c r="J12" s="114">
        <v>5903164</v>
      </c>
      <c r="K12" s="114">
        <v>0</v>
      </c>
      <c r="L12" s="73">
        <f t="shared" si="0"/>
        <v>98.8</v>
      </c>
      <c r="M12" s="74">
        <f t="shared" si="0"/>
        <v>35.6</v>
      </c>
      <c r="N12" s="75">
        <f t="shared" si="0"/>
        <v>97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4851971</v>
      </c>
      <c r="D13" s="114">
        <v>213764</v>
      </c>
      <c r="E13" s="114">
        <v>5065735</v>
      </c>
      <c r="F13" s="114">
        <v>0</v>
      </c>
      <c r="G13" s="112"/>
      <c r="H13" s="114">
        <v>4794102</v>
      </c>
      <c r="I13" s="114">
        <v>58123</v>
      </c>
      <c r="J13" s="114">
        <v>4852225</v>
      </c>
      <c r="K13" s="114">
        <v>0</v>
      </c>
      <c r="L13" s="73">
        <f t="shared" si="0"/>
        <v>98.8</v>
      </c>
      <c r="M13" s="74">
        <f t="shared" si="0"/>
        <v>27.2</v>
      </c>
      <c r="N13" s="75">
        <f t="shared" si="0"/>
        <v>95.8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3721888</v>
      </c>
      <c r="D14" s="114">
        <v>131936</v>
      </c>
      <c r="E14" s="114">
        <v>3853824</v>
      </c>
      <c r="F14" s="114">
        <v>0</v>
      </c>
      <c r="G14" s="112"/>
      <c r="H14" s="114">
        <v>3663815</v>
      </c>
      <c r="I14" s="114">
        <v>57907</v>
      </c>
      <c r="J14" s="114">
        <v>3721722</v>
      </c>
      <c r="K14" s="114">
        <v>0</v>
      </c>
      <c r="L14" s="73">
        <f t="shared" si="0"/>
        <v>98.4</v>
      </c>
      <c r="M14" s="74">
        <f t="shared" si="0"/>
        <v>43.9</v>
      </c>
      <c r="N14" s="75">
        <f t="shared" si="0"/>
        <v>96.6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9605532</v>
      </c>
      <c r="D15" s="114">
        <v>618601</v>
      </c>
      <c r="E15" s="114">
        <v>10224133</v>
      </c>
      <c r="F15" s="114">
        <v>0</v>
      </c>
      <c r="G15" s="112"/>
      <c r="H15" s="114">
        <v>9435241</v>
      </c>
      <c r="I15" s="114">
        <v>153872</v>
      </c>
      <c r="J15" s="114">
        <v>9589113</v>
      </c>
      <c r="K15" s="114">
        <v>0</v>
      </c>
      <c r="L15" s="73">
        <f t="shared" si="0"/>
        <v>98.2</v>
      </c>
      <c r="M15" s="74">
        <f t="shared" si="0"/>
        <v>24.9</v>
      </c>
      <c r="N15" s="75">
        <f t="shared" si="0"/>
        <v>93.8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4095551</v>
      </c>
      <c r="D16" s="114">
        <v>193910</v>
      </c>
      <c r="E16" s="114">
        <v>4289461</v>
      </c>
      <c r="F16" s="114">
        <v>0</v>
      </c>
      <c r="G16" s="112"/>
      <c r="H16" s="114">
        <v>4042837</v>
      </c>
      <c r="I16" s="114">
        <v>52578</v>
      </c>
      <c r="J16" s="114">
        <v>4095415</v>
      </c>
      <c r="K16" s="114">
        <v>0</v>
      </c>
      <c r="L16" s="73">
        <f t="shared" si="0"/>
        <v>98.7</v>
      </c>
      <c r="M16" s="74">
        <f t="shared" si="0"/>
        <v>27.1</v>
      </c>
      <c r="N16" s="75">
        <f t="shared" si="0"/>
        <v>95.5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3546843</v>
      </c>
      <c r="D17" s="114">
        <v>86469</v>
      </c>
      <c r="E17" s="114">
        <v>3633312</v>
      </c>
      <c r="F17" s="114">
        <v>0</v>
      </c>
      <c r="G17" s="112"/>
      <c r="H17" s="114">
        <v>3521861</v>
      </c>
      <c r="I17" s="114">
        <v>33873</v>
      </c>
      <c r="J17" s="114">
        <v>3555734</v>
      </c>
      <c r="K17" s="114">
        <v>0</v>
      </c>
      <c r="L17" s="73">
        <f>IF(C17&gt;0,ROUND(H17/C17*100,1),"-")</f>
        <v>99.3</v>
      </c>
      <c r="M17" s="74">
        <f>IF(D17&gt;0,ROUND(I17/D17*100,1),"-")</f>
        <v>39.200000000000003</v>
      </c>
      <c r="N17" s="75">
        <f>IF(E17&gt;0,ROUND(J17/E17*100,1),"-")</f>
        <v>97.9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1536307</v>
      </c>
      <c r="D18" s="114">
        <v>64176</v>
      </c>
      <c r="E18" s="114">
        <v>1600483</v>
      </c>
      <c r="F18" s="114">
        <v>0</v>
      </c>
      <c r="G18" s="112"/>
      <c r="H18" s="114">
        <v>1516332</v>
      </c>
      <c r="I18" s="114">
        <v>18936</v>
      </c>
      <c r="J18" s="114">
        <v>1535268</v>
      </c>
      <c r="K18" s="114">
        <v>0</v>
      </c>
      <c r="L18" s="73">
        <f t="shared" si="0"/>
        <v>98.7</v>
      </c>
      <c r="M18" s="74">
        <f t="shared" si="0"/>
        <v>29.5</v>
      </c>
      <c r="N18" s="75">
        <f t="shared" si="0"/>
        <v>95.9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6312966</v>
      </c>
      <c r="D19" s="114">
        <v>324343</v>
      </c>
      <c r="E19" s="114">
        <v>6637309</v>
      </c>
      <c r="F19" s="114">
        <v>0</v>
      </c>
      <c r="G19" s="112"/>
      <c r="H19" s="114">
        <v>6241368</v>
      </c>
      <c r="I19" s="114">
        <v>108538</v>
      </c>
      <c r="J19" s="114">
        <v>6349906</v>
      </c>
      <c r="K19" s="114">
        <v>0</v>
      </c>
      <c r="L19" s="73">
        <f t="shared" si="0"/>
        <v>98.9</v>
      </c>
      <c r="M19" s="74">
        <f t="shared" si="0"/>
        <v>33.5</v>
      </c>
      <c r="N19" s="75">
        <f t="shared" si="0"/>
        <v>95.7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2357677</v>
      </c>
      <c r="D20" s="114">
        <v>48668</v>
      </c>
      <c r="E20" s="114">
        <v>2406345</v>
      </c>
      <c r="F20" s="114">
        <v>0</v>
      </c>
      <c r="G20" s="112"/>
      <c r="H20" s="114">
        <v>2340444</v>
      </c>
      <c r="I20" s="114">
        <v>14705</v>
      </c>
      <c r="J20" s="114">
        <v>2355149</v>
      </c>
      <c r="K20" s="114">
        <v>0</v>
      </c>
      <c r="L20" s="76">
        <f t="shared" si="0"/>
        <v>99.3</v>
      </c>
      <c r="M20" s="77">
        <f t="shared" si="0"/>
        <v>30.2</v>
      </c>
      <c r="N20" s="78">
        <f t="shared" si="0"/>
        <v>97.9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1118547</v>
      </c>
      <c r="D21" s="114">
        <v>23134</v>
      </c>
      <c r="E21" s="114">
        <v>1141681</v>
      </c>
      <c r="F21" s="114">
        <v>0</v>
      </c>
      <c r="G21" s="112"/>
      <c r="H21" s="114">
        <v>1108666</v>
      </c>
      <c r="I21" s="114">
        <v>12576</v>
      </c>
      <c r="J21" s="114">
        <v>1121242</v>
      </c>
      <c r="K21" s="114">
        <v>0</v>
      </c>
      <c r="L21" s="73">
        <f t="shared" ref="L21:N22" si="1">IF(C21&gt;0,ROUND(H21/C21*100,1),"-")</f>
        <v>99.1</v>
      </c>
      <c r="M21" s="74">
        <f t="shared" si="1"/>
        <v>54.4</v>
      </c>
      <c r="N21" s="75">
        <f t="shared" si="1"/>
        <v>98.2</v>
      </c>
    </row>
    <row r="22" spans="1:14" s="21" customFormat="1" ht="24.95" customHeight="1" x14ac:dyDescent="0.2">
      <c r="A22" s="46">
        <v>14</v>
      </c>
      <c r="B22" s="50" t="s">
        <v>338</v>
      </c>
      <c r="C22" s="114">
        <v>4113848</v>
      </c>
      <c r="D22" s="114">
        <v>81553</v>
      </c>
      <c r="E22" s="114">
        <v>4195401</v>
      </c>
      <c r="F22" s="114">
        <v>0</v>
      </c>
      <c r="G22" s="113"/>
      <c r="H22" s="114">
        <v>4093881</v>
      </c>
      <c r="I22" s="114">
        <v>25495</v>
      </c>
      <c r="J22" s="114">
        <v>4119376</v>
      </c>
      <c r="K22" s="114">
        <v>0</v>
      </c>
      <c r="L22" s="87">
        <f t="shared" si="1"/>
        <v>99.5</v>
      </c>
      <c r="M22" s="88">
        <f t="shared" si="1"/>
        <v>31.3</v>
      </c>
      <c r="N22" s="89">
        <f t="shared" si="1"/>
        <v>98.2</v>
      </c>
    </row>
    <row r="23" spans="1:14" s="21" customFormat="1" ht="24.95" customHeight="1" x14ac:dyDescent="0.2">
      <c r="A23" s="58"/>
      <c r="B23" s="59" t="s">
        <v>343</v>
      </c>
      <c r="C23" s="79">
        <f>SUM(個人均等割:所得割!C23)</f>
        <v>96574232</v>
      </c>
      <c r="D23" s="79">
        <f>SUM(個人均等割:所得割!D23)</f>
        <v>3709227</v>
      </c>
      <c r="E23" s="79">
        <f>SUM(個人均等割:所得割!E23)</f>
        <v>100283459</v>
      </c>
      <c r="F23" s="79">
        <f>SUM(個人均等割:所得割!F23)</f>
        <v>0</v>
      </c>
      <c r="G23" s="91"/>
      <c r="H23" s="79">
        <f>SUM(個人均等割:所得割!H23)</f>
        <v>95355149</v>
      </c>
      <c r="I23" s="79">
        <f>SUM(個人均等割:所得割!I23)</f>
        <v>1112489</v>
      </c>
      <c r="J23" s="79">
        <f>SUM(個人均等割:所得割!J23)</f>
        <v>96467638</v>
      </c>
      <c r="K23" s="79">
        <f>SUM(個人均等割:所得割!K23)</f>
        <v>0</v>
      </c>
      <c r="L23" s="80">
        <f t="shared" si="0"/>
        <v>98.7</v>
      </c>
      <c r="M23" s="81">
        <f t="shared" si="0"/>
        <v>30</v>
      </c>
      <c r="N23" s="82">
        <f t="shared" si="0"/>
        <v>96.2</v>
      </c>
    </row>
    <row r="24" spans="1:14" s="21" customFormat="1" ht="24.95" customHeight="1" x14ac:dyDescent="0.2">
      <c r="A24" s="44">
        <v>15</v>
      </c>
      <c r="B24" s="45" t="s">
        <v>41</v>
      </c>
      <c r="C24" s="114">
        <v>1782873</v>
      </c>
      <c r="D24" s="114">
        <v>71199</v>
      </c>
      <c r="E24" s="114">
        <v>1854072</v>
      </c>
      <c r="F24" s="115">
        <v>0</v>
      </c>
      <c r="G24" s="111"/>
      <c r="H24" s="114">
        <v>1760226</v>
      </c>
      <c r="I24" s="114">
        <v>20913</v>
      </c>
      <c r="J24" s="114">
        <v>1781139</v>
      </c>
      <c r="K24" s="115">
        <v>0</v>
      </c>
      <c r="L24" s="70">
        <f t="shared" si="0"/>
        <v>98.7</v>
      </c>
      <c r="M24" s="71">
        <f t="shared" si="0"/>
        <v>29.4</v>
      </c>
      <c r="N24" s="72">
        <f t="shared" si="0"/>
        <v>96.1</v>
      </c>
    </row>
    <row r="25" spans="1:14" s="21" customFormat="1" ht="24.95" customHeight="1" x14ac:dyDescent="0.2">
      <c r="A25" s="46">
        <v>16</v>
      </c>
      <c r="B25" s="47" t="s">
        <v>386</v>
      </c>
      <c r="C25" s="114">
        <v>1016806</v>
      </c>
      <c r="D25" s="114">
        <v>54258</v>
      </c>
      <c r="E25" s="114">
        <v>1071064</v>
      </c>
      <c r="F25" s="116">
        <v>0</v>
      </c>
      <c r="G25" s="112"/>
      <c r="H25" s="114">
        <v>1002151</v>
      </c>
      <c r="I25" s="114">
        <v>15577</v>
      </c>
      <c r="J25" s="114">
        <v>1017728</v>
      </c>
      <c r="K25" s="116">
        <v>0</v>
      </c>
      <c r="L25" s="73">
        <f t="shared" si="0"/>
        <v>98.6</v>
      </c>
      <c r="M25" s="74">
        <f t="shared" si="0"/>
        <v>28.7</v>
      </c>
      <c r="N25" s="75">
        <f t="shared" si="0"/>
        <v>95</v>
      </c>
    </row>
    <row r="26" spans="1:14" s="21" customFormat="1" ht="24.95" customHeight="1" x14ac:dyDescent="0.2">
      <c r="A26" s="46">
        <v>17</v>
      </c>
      <c r="B26" s="47" t="s">
        <v>42</v>
      </c>
      <c r="C26" s="114">
        <v>495475</v>
      </c>
      <c r="D26" s="114">
        <v>16403</v>
      </c>
      <c r="E26" s="114">
        <v>511878</v>
      </c>
      <c r="F26" s="116">
        <v>0</v>
      </c>
      <c r="G26" s="112"/>
      <c r="H26" s="114">
        <v>493181</v>
      </c>
      <c r="I26" s="114">
        <v>5777</v>
      </c>
      <c r="J26" s="114">
        <v>498958</v>
      </c>
      <c r="K26" s="116">
        <v>0</v>
      </c>
      <c r="L26" s="73">
        <f t="shared" si="0"/>
        <v>99.5</v>
      </c>
      <c r="M26" s="74">
        <f t="shared" si="0"/>
        <v>35.200000000000003</v>
      </c>
      <c r="N26" s="75">
        <f t="shared" si="0"/>
        <v>97.5</v>
      </c>
    </row>
    <row r="27" spans="1:14" s="21" customFormat="1" ht="24.95" customHeight="1" x14ac:dyDescent="0.2">
      <c r="A27" s="46">
        <v>18</v>
      </c>
      <c r="B27" s="47" t="s">
        <v>43</v>
      </c>
      <c r="C27" s="114">
        <v>588218</v>
      </c>
      <c r="D27" s="114">
        <v>26060</v>
      </c>
      <c r="E27" s="114">
        <v>614278</v>
      </c>
      <c r="F27" s="116">
        <v>0</v>
      </c>
      <c r="G27" s="112"/>
      <c r="H27" s="114">
        <v>583081</v>
      </c>
      <c r="I27" s="114">
        <v>6172</v>
      </c>
      <c r="J27" s="114">
        <v>589253</v>
      </c>
      <c r="K27" s="116">
        <v>0</v>
      </c>
      <c r="L27" s="73">
        <f t="shared" si="0"/>
        <v>99.1</v>
      </c>
      <c r="M27" s="74">
        <f t="shared" si="0"/>
        <v>23.7</v>
      </c>
      <c r="N27" s="75">
        <f t="shared" si="0"/>
        <v>95.9</v>
      </c>
    </row>
    <row r="28" spans="1:14" s="21" customFormat="1" ht="24.95" customHeight="1" x14ac:dyDescent="0.2">
      <c r="A28" s="46">
        <v>19</v>
      </c>
      <c r="B28" s="47" t="s">
        <v>44</v>
      </c>
      <c r="C28" s="114">
        <v>728232</v>
      </c>
      <c r="D28" s="114">
        <v>35090</v>
      </c>
      <c r="E28" s="114">
        <v>763322</v>
      </c>
      <c r="F28" s="116">
        <v>0</v>
      </c>
      <c r="G28" s="112"/>
      <c r="H28" s="114">
        <v>721246</v>
      </c>
      <c r="I28" s="114">
        <v>10582</v>
      </c>
      <c r="J28" s="114">
        <v>731828</v>
      </c>
      <c r="K28" s="116">
        <v>0</v>
      </c>
      <c r="L28" s="73">
        <f t="shared" si="0"/>
        <v>99</v>
      </c>
      <c r="M28" s="74">
        <f t="shared" si="0"/>
        <v>30.2</v>
      </c>
      <c r="N28" s="75">
        <f t="shared" si="0"/>
        <v>95.9</v>
      </c>
    </row>
    <row r="29" spans="1:14" s="21" customFormat="1" ht="24.95" customHeight="1" x14ac:dyDescent="0.2">
      <c r="A29" s="46">
        <v>20</v>
      </c>
      <c r="B29" s="47" t="s">
        <v>45</v>
      </c>
      <c r="C29" s="114">
        <v>2107096</v>
      </c>
      <c r="D29" s="114">
        <v>79669</v>
      </c>
      <c r="E29" s="114">
        <v>2186765</v>
      </c>
      <c r="F29" s="116">
        <v>0</v>
      </c>
      <c r="G29" s="112"/>
      <c r="H29" s="114">
        <v>2084775</v>
      </c>
      <c r="I29" s="114">
        <v>24521</v>
      </c>
      <c r="J29" s="114">
        <v>2109296</v>
      </c>
      <c r="K29" s="116">
        <v>0</v>
      </c>
      <c r="L29" s="73">
        <f t="shared" si="0"/>
        <v>98.9</v>
      </c>
      <c r="M29" s="74">
        <f t="shared" si="0"/>
        <v>30.8</v>
      </c>
      <c r="N29" s="75">
        <f t="shared" si="0"/>
        <v>96.5</v>
      </c>
    </row>
    <row r="30" spans="1:14" s="21" customFormat="1" ht="24.95" customHeight="1" x14ac:dyDescent="0.2">
      <c r="A30" s="46">
        <v>21</v>
      </c>
      <c r="B30" s="47" t="s">
        <v>46</v>
      </c>
      <c r="C30" s="114">
        <v>1331653</v>
      </c>
      <c r="D30" s="114">
        <v>32893</v>
      </c>
      <c r="E30" s="114">
        <v>1364546</v>
      </c>
      <c r="F30" s="116">
        <v>0</v>
      </c>
      <c r="G30" s="112"/>
      <c r="H30" s="114">
        <v>1322612</v>
      </c>
      <c r="I30" s="114">
        <v>6272</v>
      </c>
      <c r="J30" s="114">
        <v>1328884</v>
      </c>
      <c r="K30" s="116">
        <v>0</v>
      </c>
      <c r="L30" s="73">
        <f t="shared" si="0"/>
        <v>99.3</v>
      </c>
      <c r="M30" s="74">
        <f t="shared" si="0"/>
        <v>19.100000000000001</v>
      </c>
      <c r="N30" s="75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114">
        <v>469615</v>
      </c>
      <c r="D31" s="114">
        <v>12832</v>
      </c>
      <c r="E31" s="114">
        <v>482447</v>
      </c>
      <c r="F31" s="116">
        <v>0</v>
      </c>
      <c r="G31" s="112"/>
      <c r="H31" s="114">
        <v>466344</v>
      </c>
      <c r="I31" s="114">
        <v>3714</v>
      </c>
      <c r="J31" s="114">
        <v>470058</v>
      </c>
      <c r="K31" s="116">
        <v>0</v>
      </c>
      <c r="L31" s="73">
        <f t="shared" si="0"/>
        <v>99.3</v>
      </c>
      <c r="M31" s="74">
        <f t="shared" si="0"/>
        <v>28.9</v>
      </c>
      <c r="N31" s="75">
        <f t="shared" si="0"/>
        <v>97.4</v>
      </c>
    </row>
    <row r="32" spans="1:14" s="21" customFormat="1" ht="24.95" customHeight="1" x14ac:dyDescent="0.2">
      <c r="A32" s="46">
        <v>23</v>
      </c>
      <c r="B32" s="47" t="s">
        <v>48</v>
      </c>
      <c r="C32" s="114">
        <v>1809508</v>
      </c>
      <c r="D32" s="114">
        <v>44917</v>
      </c>
      <c r="E32" s="114">
        <v>1854425</v>
      </c>
      <c r="F32" s="116">
        <v>0</v>
      </c>
      <c r="G32" s="112"/>
      <c r="H32" s="114">
        <v>1788594</v>
      </c>
      <c r="I32" s="114">
        <v>16824</v>
      </c>
      <c r="J32" s="114">
        <v>1805418</v>
      </c>
      <c r="K32" s="116">
        <v>0</v>
      </c>
      <c r="L32" s="73">
        <f t="shared" ref="L32:N36" si="2">IF(C32&gt;0,ROUND(H32/C32*100,1),"-")</f>
        <v>98.8</v>
      </c>
      <c r="M32" s="74">
        <f t="shared" si="2"/>
        <v>37.5</v>
      </c>
      <c r="N32" s="75">
        <f t="shared" si="2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114">
        <v>1028920</v>
      </c>
      <c r="D33" s="114">
        <v>60931</v>
      </c>
      <c r="E33" s="114">
        <v>1089851</v>
      </c>
      <c r="F33" s="116">
        <v>0</v>
      </c>
      <c r="G33" s="112"/>
      <c r="H33" s="114">
        <v>1012538</v>
      </c>
      <c r="I33" s="114">
        <v>25005</v>
      </c>
      <c r="J33" s="114">
        <v>1037543</v>
      </c>
      <c r="K33" s="116">
        <v>0</v>
      </c>
      <c r="L33" s="73">
        <f t="shared" si="2"/>
        <v>98.4</v>
      </c>
      <c r="M33" s="74">
        <f t="shared" si="2"/>
        <v>41</v>
      </c>
      <c r="N33" s="75">
        <f t="shared" si="2"/>
        <v>95.2</v>
      </c>
    </row>
    <row r="34" spans="1:14" s="21" customFormat="1" ht="24.95" customHeight="1" x14ac:dyDescent="0.2">
      <c r="A34" s="46">
        <v>25</v>
      </c>
      <c r="B34" s="51" t="s">
        <v>339</v>
      </c>
      <c r="C34" s="114">
        <v>644056</v>
      </c>
      <c r="D34" s="114">
        <v>31381</v>
      </c>
      <c r="E34" s="114">
        <v>675437</v>
      </c>
      <c r="F34" s="116">
        <v>0</v>
      </c>
      <c r="G34" s="112"/>
      <c r="H34" s="114">
        <v>635360</v>
      </c>
      <c r="I34" s="114">
        <v>10095</v>
      </c>
      <c r="J34" s="114">
        <v>645455</v>
      </c>
      <c r="K34" s="116">
        <v>0</v>
      </c>
      <c r="L34" s="73">
        <f t="shared" si="2"/>
        <v>98.6</v>
      </c>
      <c r="M34" s="74">
        <f t="shared" si="2"/>
        <v>32.200000000000003</v>
      </c>
      <c r="N34" s="75">
        <f t="shared" si="2"/>
        <v>95.6</v>
      </c>
    </row>
    <row r="35" spans="1:14" s="21" customFormat="1" ht="24.95" customHeight="1" x14ac:dyDescent="0.2">
      <c r="A35" s="58"/>
      <c r="B35" s="59" t="s">
        <v>342</v>
      </c>
      <c r="C35" s="79">
        <f>SUM(個人均等割:所得割!C35)</f>
        <v>12002452</v>
      </c>
      <c r="D35" s="79">
        <f>SUM(個人均等割:所得割!D35)</f>
        <v>465633</v>
      </c>
      <c r="E35" s="79">
        <f>SUM(個人均等割:所得割!E35)</f>
        <v>12468085</v>
      </c>
      <c r="F35" s="79">
        <f>SUM(個人均等割:所得割!F35)</f>
        <v>0</v>
      </c>
      <c r="G35" s="92"/>
      <c r="H35" s="79">
        <f>SUM(個人均等割:所得割!H35)</f>
        <v>11870108</v>
      </c>
      <c r="I35" s="79">
        <f>SUM(個人均等割:所得割!I35)</f>
        <v>145452</v>
      </c>
      <c r="J35" s="79">
        <f>SUM(個人均等割:所得割!J35)</f>
        <v>12015560</v>
      </c>
      <c r="K35" s="79">
        <f>SUM(個人均等割:所得割!K35)</f>
        <v>0</v>
      </c>
      <c r="L35" s="80">
        <f>IF(C35&gt;0,ROUND(H35/C35*100,1),"-")</f>
        <v>98.9</v>
      </c>
      <c r="M35" s="81">
        <f>IF(D35&gt;0,ROUND(I35/D35*100,1),"-")</f>
        <v>31.2</v>
      </c>
      <c r="N35" s="82">
        <f>IF(E35&gt;0,ROUND(J35/E35*100,1),"-")</f>
        <v>96.4</v>
      </c>
    </row>
    <row r="36" spans="1:14" s="21" customFormat="1" ht="24.95" customHeight="1" thickBot="1" x14ac:dyDescent="0.25">
      <c r="A36" s="60"/>
      <c r="B36" s="61" t="s">
        <v>50</v>
      </c>
      <c r="C36" s="83">
        <f>SUM(個人均等割:所得割!C36)</f>
        <v>108576684</v>
      </c>
      <c r="D36" s="83">
        <f>SUM(個人均等割:所得割!D36)</f>
        <v>4174860</v>
      </c>
      <c r="E36" s="83">
        <f>SUM(個人均等割:所得割!E36)</f>
        <v>112751544</v>
      </c>
      <c r="F36" s="83">
        <f>SUM(個人均等割:所得割!F36)</f>
        <v>0</v>
      </c>
      <c r="G36" s="93"/>
      <c r="H36" s="83">
        <f>SUM(個人均等割:所得割!H36)</f>
        <v>107225257</v>
      </c>
      <c r="I36" s="83">
        <f>SUM(個人均等割:所得割!I36)</f>
        <v>1257941</v>
      </c>
      <c r="J36" s="83">
        <f>SUM(個人均等割:所得割!J36)</f>
        <v>108483198</v>
      </c>
      <c r="K36" s="83">
        <f>SUM(個人均等割:所得割!K36)</f>
        <v>0</v>
      </c>
      <c r="L36" s="84">
        <f t="shared" si="2"/>
        <v>98.8</v>
      </c>
      <c r="M36" s="85">
        <f t="shared" si="2"/>
        <v>30.1</v>
      </c>
      <c r="N36" s="86">
        <f t="shared" si="2"/>
        <v>96.2</v>
      </c>
    </row>
    <row r="38" spans="1:14" ht="35.25" customHeight="1" x14ac:dyDescent="0.15">
      <c r="B38" s="95" t="s">
        <v>392</v>
      </c>
      <c r="C38" s="1">
        <f>個人均等割!C38+所得割!C38</f>
        <v>108576684</v>
      </c>
      <c r="D38" s="1">
        <f>個人均等割!D38+所得割!D38</f>
        <v>4174860</v>
      </c>
      <c r="E38" s="1">
        <f>個人均等割!E38+所得割!E38</f>
        <v>112751544</v>
      </c>
      <c r="F38" s="1">
        <f>個人均等割!F38+所得割!F38</f>
        <v>0</v>
      </c>
      <c r="G38" s="1">
        <f>個人均等割!G38+所得割!G38</f>
        <v>0</v>
      </c>
      <c r="H38" s="1">
        <f>個人均等割!H38+所得割!H38</f>
        <v>107225257</v>
      </c>
      <c r="I38" s="1">
        <f>個人均等割!I38+所得割!I38</f>
        <v>1257941</v>
      </c>
      <c r="J38" s="1">
        <f>個人均等割!J38+所得割!J38</f>
        <v>108483198</v>
      </c>
      <c r="K38" s="1">
        <f>個人均等割!K38+所得割!K38</f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  <row r="81" spans="9:9" x14ac:dyDescent="0.15">
      <c r="I81" s="1" t="s">
        <v>197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IM39"/>
  <sheetViews>
    <sheetView view="pageBreakPreview" zoomScale="80" zoomScaleNormal="100" zoomScaleSheetLayoutView="8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355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927972</v>
      </c>
      <c r="D9" s="117">
        <v>25495</v>
      </c>
      <c r="E9" s="117">
        <v>953467</v>
      </c>
      <c r="F9" s="117">
        <v>0</v>
      </c>
      <c r="G9" s="111"/>
      <c r="H9" s="117">
        <v>918192</v>
      </c>
      <c r="I9" s="117">
        <v>8517</v>
      </c>
      <c r="J9" s="117">
        <v>926709</v>
      </c>
      <c r="K9" s="117">
        <v>0</v>
      </c>
      <c r="L9" s="70">
        <f t="shared" ref="L9:N31" si="0">IF(C9&gt;0,ROUND(H9/C9*100,1),"-")</f>
        <v>98.9</v>
      </c>
      <c r="M9" s="71">
        <f t="shared" si="0"/>
        <v>33.4</v>
      </c>
      <c r="N9" s="72">
        <f t="shared" si="0"/>
        <v>97.2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253365</v>
      </c>
      <c r="D10" s="114">
        <v>10767</v>
      </c>
      <c r="E10" s="114">
        <v>264132</v>
      </c>
      <c r="F10" s="114">
        <v>0</v>
      </c>
      <c r="G10" s="112"/>
      <c r="H10" s="114">
        <v>248367</v>
      </c>
      <c r="I10" s="114">
        <v>3268</v>
      </c>
      <c r="J10" s="114">
        <v>251635</v>
      </c>
      <c r="K10" s="114">
        <v>0</v>
      </c>
      <c r="L10" s="73">
        <f t="shared" si="0"/>
        <v>98</v>
      </c>
      <c r="M10" s="74">
        <f t="shared" si="0"/>
        <v>30.4</v>
      </c>
      <c r="N10" s="75">
        <f t="shared" si="0"/>
        <v>95.3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290311</v>
      </c>
      <c r="D11" s="114">
        <v>18060</v>
      </c>
      <c r="E11" s="114">
        <v>308371</v>
      </c>
      <c r="F11" s="114">
        <v>0</v>
      </c>
      <c r="G11" s="112"/>
      <c r="H11" s="114">
        <v>285138</v>
      </c>
      <c r="I11" s="114">
        <v>3833</v>
      </c>
      <c r="J11" s="114">
        <v>288971</v>
      </c>
      <c r="K11" s="114">
        <v>0</v>
      </c>
      <c r="L11" s="73">
        <f t="shared" si="0"/>
        <v>98.2</v>
      </c>
      <c r="M11" s="74">
        <f t="shared" si="0"/>
        <v>21.2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211809</v>
      </c>
      <c r="D12" s="114">
        <v>6293</v>
      </c>
      <c r="E12" s="114">
        <v>218102</v>
      </c>
      <c r="F12" s="114">
        <v>0</v>
      </c>
      <c r="G12" s="112"/>
      <c r="H12" s="114">
        <v>209330</v>
      </c>
      <c r="I12" s="114">
        <v>2242</v>
      </c>
      <c r="J12" s="114">
        <v>211572</v>
      </c>
      <c r="K12" s="114">
        <v>0</v>
      </c>
      <c r="L12" s="73">
        <f t="shared" si="0"/>
        <v>98.8</v>
      </c>
      <c r="M12" s="74">
        <f t="shared" si="0"/>
        <v>35.6</v>
      </c>
      <c r="N12" s="75">
        <f t="shared" si="0"/>
        <v>97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179085</v>
      </c>
      <c r="D13" s="114">
        <v>7890</v>
      </c>
      <c r="E13" s="114">
        <v>186975</v>
      </c>
      <c r="F13" s="114">
        <v>0</v>
      </c>
      <c r="G13" s="112"/>
      <c r="H13" s="114">
        <v>176949</v>
      </c>
      <c r="I13" s="114">
        <v>2145</v>
      </c>
      <c r="J13" s="114">
        <v>179094</v>
      </c>
      <c r="K13" s="114">
        <v>0</v>
      </c>
      <c r="L13" s="73">
        <f t="shared" si="0"/>
        <v>98.8</v>
      </c>
      <c r="M13" s="74">
        <f t="shared" si="0"/>
        <v>27.2</v>
      </c>
      <c r="N13" s="75">
        <f t="shared" si="0"/>
        <v>95.8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152628</v>
      </c>
      <c r="D14" s="114">
        <v>5410</v>
      </c>
      <c r="E14" s="114">
        <v>158038</v>
      </c>
      <c r="F14" s="114">
        <v>0</v>
      </c>
      <c r="G14" s="112"/>
      <c r="H14" s="114">
        <v>150247</v>
      </c>
      <c r="I14" s="114">
        <v>2374</v>
      </c>
      <c r="J14" s="114">
        <v>152621</v>
      </c>
      <c r="K14" s="114">
        <v>0</v>
      </c>
      <c r="L14" s="73">
        <f t="shared" si="0"/>
        <v>98.4</v>
      </c>
      <c r="M14" s="74">
        <f t="shared" si="0"/>
        <v>43.9</v>
      </c>
      <c r="N14" s="75">
        <f t="shared" si="0"/>
        <v>96.6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302968</v>
      </c>
      <c r="D15" s="114">
        <v>19511</v>
      </c>
      <c r="E15" s="114">
        <v>322479</v>
      </c>
      <c r="F15" s="114">
        <v>0</v>
      </c>
      <c r="G15" s="112"/>
      <c r="H15" s="114">
        <v>297596</v>
      </c>
      <c r="I15" s="114">
        <v>4853</v>
      </c>
      <c r="J15" s="114">
        <v>302449</v>
      </c>
      <c r="K15" s="114">
        <v>0</v>
      </c>
      <c r="L15" s="73">
        <f t="shared" si="0"/>
        <v>98.2</v>
      </c>
      <c r="M15" s="74">
        <f t="shared" si="0"/>
        <v>24.9</v>
      </c>
      <c r="N15" s="75">
        <f t="shared" si="0"/>
        <v>93.8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144114</v>
      </c>
      <c r="D16" s="114">
        <v>6823</v>
      </c>
      <c r="E16" s="114">
        <v>150937</v>
      </c>
      <c r="F16" s="114">
        <v>0</v>
      </c>
      <c r="G16" s="112"/>
      <c r="H16" s="114">
        <v>142259</v>
      </c>
      <c r="I16" s="114">
        <v>1850</v>
      </c>
      <c r="J16" s="114">
        <v>144109</v>
      </c>
      <c r="K16" s="114">
        <v>0</v>
      </c>
      <c r="L16" s="73">
        <f t="shared" si="0"/>
        <v>98.7</v>
      </c>
      <c r="M16" s="74">
        <f t="shared" si="0"/>
        <v>27.1</v>
      </c>
      <c r="N16" s="75">
        <f t="shared" si="0"/>
        <v>95.5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126753</v>
      </c>
      <c r="D17" s="114">
        <v>3091</v>
      </c>
      <c r="E17" s="114">
        <v>129844</v>
      </c>
      <c r="F17" s="114">
        <v>0</v>
      </c>
      <c r="G17" s="112"/>
      <c r="H17" s="114">
        <v>125860</v>
      </c>
      <c r="I17" s="114">
        <v>1210</v>
      </c>
      <c r="J17" s="114">
        <v>127070</v>
      </c>
      <c r="K17" s="114">
        <v>0</v>
      </c>
      <c r="L17" s="73">
        <f>IF(C17&gt;0,ROUND(H17/C17*100,1),"-")</f>
        <v>99.3</v>
      </c>
      <c r="M17" s="74">
        <f>IF(D17&gt;0,ROUND(I17/D17*100,1),"-")</f>
        <v>39.1</v>
      </c>
      <c r="N17" s="75">
        <f>IF(E17&gt;0,ROUND(J17/E17*100,1),"-")</f>
        <v>97.9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58753</v>
      </c>
      <c r="D18" s="114">
        <v>2503</v>
      </c>
      <c r="E18" s="114">
        <v>61256</v>
      </c>
      <c r="F18" s="114">
        <v>0</v>
      </c>
      <c r="G18" s="112"/>
      <c r="H18" s="114">
        <v>58622</v>
      </c>
      <c r="I18" s="114">
        <v>738</v>
      </c>
      <c r="J18" s="114">
        <v>59360</v>
      </c>
      <c r="K18" s="114">
        <v>0</v>
      </c>
      <c r="L18" s="73">
        <f t="shared" si="0"/>
        <v>99.8</v>
      </c>
      <c r="M18" s="74">
        <f t="shared" si="0"/>
        <v>29.5</v>
      </c>
      <c r="N18" s="75">
        <f t="shared" si="0"/>
        <v>96.9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223234</v>
      </c>
      <c r="D19" s="114">
        <v>11470</v>
      </c>
      <c r="E19" s="114">
        <v>234704</v>
      </c>
      <c r="F19" s="114">
        <v>0</v>
      </c>
      <c r="G19" s="112"/>
      <c r="H19" s="114">
        <v>220703</v>
      </c>
      <c r="I19" s="114">
        <v>3838</v>
      </c>
      <c r="J19" s="114">
        <v>224541</v>
      </c>
      <c r="K19" s="114">
        <v>0</v>
      </c>
      <c r="L19" s="73">
        <f t="shared" si="0"/>
        <v>98.9</v>
      </c>
      <c r="M19" s="74">
        <f t="shared" si="0"/>
        <v>33.5</v>
      </c>
      <c r="N19" s="75">
        <f t="shared" si="0"/>
        <v>95.7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80748</v>
      </c>
      <c r="D20" s="114">
        <v>1667</v>
      </c>
      <c r="E20" s="114">
        <v>82415</v>
      </c>
      <c r="F20" s="114">
        <v>0</v>
      </c>
      <c r="G20" s="112"/>
      <c r="H20" s="114">
        <v>80158</v>
      </c>
      <c r="I20" s="114">
        <v>503</v>
      </c>
      <c r="J20" s="114">
        <v>80661</v>
      </c>
      <c r="K20" s="114">
        <v>0</v>
      </c>
      <c r="L20" s="76">
        <f t="shared" si="0"/>
        <v>99.3</v>
      </c>
      <c r="M20" s="77">
        <f t="shared" si="0"/>
        <v>30.2</v>
      </c>
      <c r="N20" s="78">
        <f t="shared" si="0"/>
        <v>97.9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47138</v>
      </c>
      <c r="D21" s="114">
        <v>975</v>
      </c>
      <c r="E21" s="114">
        <v>48113</v>
      </c>
      <c r="F21" s="114">
        <v>0</v>
      </c>
      <c r="G21" s="112"/>
      <c r="H21" s="114">
        <v>46722</v>
      </c>
      <c r="I21" s="114">
        <v>530</v>
      </c>
      <c r="J21" s="114">
        <v>47252</v>
      </c>
      <c r="K21" s="114">
        <v>0</v>
      </c>
      <c r="L21" s="73">
        <f t="shared" si="0"/>
        <v>99.1</v>
      </c>
      <c r="M21" s="74">
        <f t="shared" si="0"/>
        <v>54.4</v>
      </c>
      <c r="N21" s="75">
        <f t="shared" si="0"/>
        <v>98.2</v>
      </c>
    </row>
    <row r="22" spans="1:14" s="21" customFormat="1" ht="24.95" customHeight="1" x14ac:dyDescent="0.2">
      <c r="A22" s="46">
        <v>14</v>
      </c>
      <c r="B22" s="50" t="s">
        <v>338</v>
      </c>
      <c r="C22" s="114">
        <v>102979</v>
      </c>
      <c r="D22" s="114">
        <v>2041</v>
      </c>
      <c r="E22" s="114">
        <v>105020</v>
      </c>
      <c r="F22" s="114">
        <v>0</v>
      </c>
      <c r="G22" s="113"/>
      <c r="H22" s="114">
        <v>102479</v>
      </c>
      <c r="I22" s="114">
        <v>639</v>
      </c>
      <c r="J22" s="114">
        <v>103118</v>
      </c>
      <c r="K22" s="114">
        <v>0</v>
      </c>
      <c r="L22" s="87">
        <f t="shared" si="0"/>
        <v>99.5</v>
      </c>
      <c r="M22" s="88">
        <f t="shared" si="0"/>
        <v>31.3</v>
      </c>
      <c r="N22" s="89">
        <f t="shared" si="0"/>
        <v>98.2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3101857</v>
      </c>
      <c r="D23" s="79">
        <f>SUM(D9:D22)</f>
        <v>121996</v>
      </c>
      <c r="E23" s="79">
        <f>SUM(E9:E22)</f>
        <v>3223853</v>
      </c>
      <c r="F23" s="79">
        <f>SUM(F9:F22)</f>
        <v>0</v>
      </c>
      <c r="G23" s="91"/>
      <c r="H23" s="79">
        <f>SUM(H9:H22)</f>
        <v>3062622</v>
      </c>
      <c r="I23" s="79">
        <f>SUM(I9:I22)</f>
        <v>36540</v>
      </c>
      <c r="J23" s="79">
        <f>SUM(J9:J22)</f>
        <v>3099162</v>
      </c>
      <c r="K23" s="79">
        <f>SUM(K9:K22)</f>
        <v>0</v>
      </c>
      <c r="L23" s="80">
        <f t="shared" si="0"/>
        <v>98.7</v>
      </c>
      <c r="M23" s="81">
        <f t="shared" si="0"/>
        <v>30</v>
      </c>
      <c r="N23" s="82">
        <f t="shared" si="0"/>
        <v>96.1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58047</v>
      </c>
      <c r="D24" s="115">
        <v>2318</v>
      </c>
      <c r="E24" s="115">
        <v>60365</v>
      </c>
      <c r="F24" s="115">
        <v>0</v>
      </c>
      <c r="G24" s="111"/>
      <c r="H24" s="115">
        <v>57310</v>
      </c>
      <c r="I24" s="115">
        <v>681</v>
      </c>
      <c r="J24" s="115">
        <v>57991</v>
      </c>
      <c r="K24" s="115">
        <v>0</v>
      </c>
      <c r="L24" s="70">
        <f t="shared" si="0"/>
        <v>98.7</v>
      </c>
      <c r="M24" s="71">
        <f t="shared" si="0"/>
        <v>29.4</v>
      </c>
      <c r="N24" s="72">
        <f t="shared" si="0"/>
        <v>96.1</v>
      </c>
    </row>
    <row r="25" spans="1:14" s="21" customFormat="1" ht="24.95" customHeight="1" x14ac:dyDescent="0.2">
      <c r="A25" s="46">
        <v>16</v>
      </c>
      <c r="B25" s="47" t="s">
        <v>386</v>
      </c>
      <c r="C25" s="118">
        <v>40771</v>
      </c>
      <c r="D25" s="116">
        <v>2176</v>
      </c>
      <c r="E25" s="116">
        <v>42947</v>
      </c>
      <c r="F25" s="116">
        <v>0</v>
      </c>
      <c r="G25" s="112"/>
      <c r="H25" s="116">
        <v>40186</v>
      </c>
      <c r="I25" s="116">
        <v>625</v>
      </c>
      <c r="J25" s="116">
        <v>40811</v>
      </c>
      <c r="K25" s="116">
        <v>0</v>
      </c>
      <c r="L25" s="73">
        <f t="shared" si="0"/>
        <v>98.6</v>
      </c>
      <c r="M25" s="74">
        <f t="shared" si="0"/>
        <v>28.7</v>
      </c>
      <c r="N25" s="75">
        <f t="shared" si="0"/>
        <v>95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24774</v>
      </c>
      <c r="D26" s="116">
        <v>820</v>
      </c>
      <c r="E26" s="116">
        <v>25594</v>
      </c>
      <c r="F26" s="116">
        <v>0</v>
      </c>
      <c r="G26" s="112"/>
      <c r="H26" s="116">
        <v>24659</v>
      </c>
      <c r="I26" s="116">
        <v>289</v>
      </c>
      <c r="J26" s="116">
        <v>24948</v>
      </c>
      <c r="K26" s="116">
        <v>0</v>
      </c>
      <c r="L26" s="73">
        <f t="shared" si="0"/>
        <v>99.5</v>
      </c>
      <c r="M26" s="74">
        <f t="shared" si="0"/>
        <v>35.200000000000003</v>
      </c>
      <c r="N26" s="75">
        <f t="shared" si="0"/>
        <v>97.5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21439</v>
      </c>
      <c r="D27" s="116">
        <v>949</v>
      </c>
      <c r="E27" s="116">
        <v>22388</v>
      </c>
      <c r="F27" s="116">
        <v>0</v>
      </c>
      <c r="G27" s="112"/>
      <c r="H27" s="116">
        <v>21224</v>
      </c>
      <c r="I27" s="116">
        <v>225</v>
      </c>
      <c r="J27" s="116">
        <v>21449</v>
      </c>
      <c r="K27" s="116">
        <v>0</v>
      </c>
      <c r="L27" s="73">
        <f t="shared" si="0"/>
        <v>99</v>
      </c>
      <c r="M27" s="74">
        <f t="shared" si="0"/>
        <v>23.7</v>
      </c>
      <c r="N27" s="75">
        <f t="shared" si="0"/>
        <v>95.8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27385</v>
      </c>
      <c r="D28" s="116">
        <v>1320</v>
      </c>
      <c r="E28" s="116">
        <v>28705</v>
      </c>
      <c r="F28" s="116">
        <v>0</v>
      </c>
      <c r="G28" s="112"/>
      <c r="H28" s="116">
        <v>27120</v>
      </c>
      <c r="I28" s="116">
        <v>398</v>
      </c>
      <c r="J28" s="116">
        <v>27518</v>
      </c>
      <c r="K28" s="116">
        <v>0</v>
      </c>
      <c r="L28" s="73">
        <f t="shared" si="0"/>
        <v>99</v>
      </c>
      <c r="M28" s="74">
        <f t="shared" si="0"/>
        <v>30.2</v>
      </c>
      <c r="N28" s="75">
        <f t="shared" si="0"/>
        <v>95.9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70294</v>
      </c>
      <c r="D29" s="116">
        <v>2658</v>
      </c>
      <c r="E29" s="116">
        <v>72952</v>
      </c>
      <c r="F29" s="116">
        <v>0</v>
      </c>
      <c r="G29" s="112"/>
      <c r="H29" s="116">
        <v>69549</v>
      </c>
      <c r="I29" s="116">
        <v>818</v>
      </c>
      <c r="J29" s="116">
        <v>70367</v>
      </c>
      <c r="K29" s="116">
        <v>0</v>
      </c>
      <c r="L29" s="73">
        <f t="shared" si="0"/>
        <v>98.9</v>
      </c>
      <c r="M29" s="74">
        <f t="shared" si="0"/>
        <v>30.8</v>
      </c>
      <c r="N29" s="75">
        <f t="shared" si="0"/>
        <v>96.5</v>
      </c>
    </row>
    <row r="30" spans="1:14" s="21" customFormat="1" ht="24.95" customHeight="1" x14ac:dyDescent="0.2">
      <c r="A30" s="46">
        <v>21</v>
      </c>
      <c r="B30" s="47" t="s">
        <v>46</v>
      </c>
      <c r="C30" s="118">
        <v>46371</v>
      </c>
      <c r="D30" s="116">
        <v>1145</v>
      </c>
      <c r="E30" s="116">
        <v>47516</v>
      </c>
      <c r="F30" s="116">
        <v>0</v>
      </c>
      <c r="G30" s="112"/>
      <c r="H30" s="116">
        <v>46056</v>
      </c>
      <c r="I30" s="116">
        <v>218</v>
      </c>
      <c r="J30" s="116">
        <v>46274</v>
      </c>
      <c r="K30" s="116">
        <v>0</v>
      </c>
      <c r="L30" s="73">
        <f t="shared" si="0"/>
        <v>99.3</v>
      </c>
      <c r="M30" s="74">
        <f t="shared" si="0"/>
        <v>19</v>
      </c>
      <c r="N30" s="75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19845</v>
      </c>
      <c r="D31" s="116">
        <v>849</v>
      </c>
      <c r="E31" s="116">
        <v>20694</v>
      </c>
      <c r="F31" s="116">
        <v>0</v>
      </c>
      <c r="G31" s="112"/>
      <c r="H31" s="116">
        <v>19649</v>
      </c>
      <c r="I31" s="116">
        <v>246</v>
      </c>
      <c r="J31" s="116">
        <v>19895</v>
      </c>
      <c r="K31" s="116">
        <v>0</v>
      </c>
      <c r="L31" s="73">
        <f t="shared" si="0"/>
        <v>99</v>
      </c>
      <c r="M31" s="74">
        <f t="shared" si="0"/>
        <v>29</v>
      </c>
      <c r="N31" s="75">
        <f t="shared" si="0"/>
        <v>96.1</v>
      </c>
    </row>
    <row r="32" spans="1:14" s="21" customFormat="1" ht="24.95" customHeight="1" x14ac:dyDescent="0.2">
      <c r="A32" s="46">
        <v>23</v>
      </c>
      <c r="B32" s="47" t="s">
        <v>48</v>
      </c>
      <c r="C32" s="118">
        <v>56999</v>
      </c>
      <c r="D32" s="116">
        <v>1415</v>
      </c>
      <c r="E32" s="116">
        <v>58414</v>
      </c>
      <c r="F32" s="116">
        <v>0</v>
      </c>
      <c r="G32" s="112"/>
      <c r="H32" s="116">
        <v>56340</v>
      </c>
      <c r="I32" s="116">
        <v>530</v>
      </c>
      <c r="J32" s="116">
        <v>56870</v>
      </c>
      <c r="K32" s="116">
        <v>0</v>
      </c>
      <c r="L32" s="73">
        <f t="shared" ref="L32:N36" si="1">IF(C32&gt;0,ROUND(H32/C32*100,1),"-")</f>
        <v>98.8</v>
      </c>
      <c r="M32" s="74">
        <f t="shared" si="1"/>
        <v>37.5</v>
      </c>
      <c r="N32" s="75">
        <f t="shared" si="1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118">
        <v>76628</v>
      </c>
      <c r="D33" s="116">
        <v>4538</v>
      </c>
      <c r="E33" s="116">
        <v>81166</v>
      </c>
      <c r="F33" s="116">
        <v>0</v>
      </c>
      <c r="G33" s="112"/>
      <c r="H33" s="116">
        <v>75408</v>
      </c>
      <c r="I33" s="116">
        <v>1862</v>
      </c>
      <c r="J33" s="116">
        <v>77270</v>
      </c>
      <c r="K33" s="116">
        <v>0</v>
      </c>
      <c r="L33" s="73">
        <f t="shared" si="1"/>
        <v>98.4</v>
      </c>
      <c r="M33" s="74">
        <f t="shared" si="1"/>
        <v>41</v>
      </c>
      <c r="N33" s="75">
        <f t="shared" si="1"/>
        <v>95.2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27990</v>
      </c>
      <c r="D34" s="116">
        <v>1349</v>
      </c>
      <c r="E34" s="116">
        <v>29339</v>
      </c>
      <c r="F34" s="116">
        <v>0</v>
      </c>
      <c r="G34" s="112"/>
      <c r="H34" s="116">
        <v>27320</v>
      </c>
      <c r="I34" s="116">
        <v>434</v>
      </c>
      <c r="J34" s="116">
        <v>27754</v>
      </c>
      <c r="K34" s="116">
        <v>0</v>
      </c>
      <c r="L34" s="73">
        <f t="shared" si="1"/>
        <v>97.6</v>
      </c>
      <c r="M34" s="74">
        <f t="shared" si="1"/>
        <v>32.200000000000003</v>
      </c>
      <c r="N34" s="75">
        <f t="shared" si="1"/>
        <v>94.6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470543</v>
      </c>
      <c r="D35" s="79">
        <f>SUM(D24:D34)</f>
        <v>19537</v>
      </c>
      <c r="E35" s="79">
        <f>SUM(E24:E34)</f>
        <v>490080</v>
      </c>
      <c r="F35" s="79">
        <f>SUM(F24:F34)</f>
        <v>0</v>
      </c>
      <c r="G35" s="92"/>
      <c r="H35" s="79">
        <f>SUM(H24:H34)</f>
        <v>464821</v>
      </c>
      <c r="I35" s="79">
        <f>SUM(I24:I34)</f>
        <v>6326</v>
      </c>
      <c r="J35" s="79">
        <f>SUM(J24:J34)</f>
        <v>471147</v>
      </c>
      <c r="K35" s="79">
        <f>SUM(K24:K34)</f>
        <v>0</v>
      </c>
      <c r="L35" s="80">
        <f t="shared" si="1"/>
        <v>98.8</v>
      </c>
      <c r="M35" s="81">
        <f t="shared" si="1"/>
        <v>32.4</v>
      </c>
      <c r="N35" s="82">
        <f t="shared" si="1"/>
        <v>96.1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3572400</v>
      </c>
      <c r="D36" s="83">
        <f t="shared" si="2"/>
        <v>141533</v>
      </c>
      <c r="E36" s="83">
        <f t="shared" si="2"/>
        <v>3713933</v>
      </c>
      <c r="F36" s="83">
        <f t="shared" si="2"/>
        <v>0</v>
      </c>
      <c r="G36" s="93"/>
      <c r="H36" s="83">
        <f t="shared" si="2"/>
        <v>3527443</v>
      </c>
      <c r="I36" s="83">
        <f t="shared" si="2"/>
        <v>42866</v>
      </c>
      <c r="J36" s="83">
        <f t="shared" si="2"/>
        <v>3570309</v>
      </c>
      <c r="K36" s="83">
        <f t="shared" si="2"/>
        <v>0</v>
      </c>
      <c r="L36" s="84">
        <f t="shared" si="1"/>
        <v>98.7</v>
      </c>
      <c r="M36" s="85">
        <f t="shared" si="1"/>
        <v>30.3</v>
      </c>
      <c r="N36" s="86">
        <f t="shared" si="1"/>
        <v>96.1</v>
      </c>
    </row>
    <row r="38" spans="1:14" x14ac:dyDescent="0.15">
      <c r="B38" s="1" t="s">
        <v>389</v>
      </c>
      <c r="C38" s="1">
        <v>3572400</v>
      </c>
      <c r="D38" s="1">
        <v>141533</v>
      </c>
      <c r="E38" s="1">
        <v>3713933</v>
      </c>
      <c r="F38" s="1">
        <v>0</v>
      </c>
      <c r="G38" s="1">
        <v>0</v>
      </c>
      <c r="H38" s="1">
        <v>3527443</v>
      </c>
      <c r="I38" s="1">
        <v>42866</v>
      </c>
      <c r="J38" s="1">
        <v>3570309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IM39"/>
  <sheetViews>
    <sheetView view="pageBreakPreview" zoomScale="60" zoomScaleNormal="100" workbookViewId="0">
      <pane xSplit="2" ySplit="8" topLeftCell="C24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33027080</v>
      </c>
      <c r="D9" s="117">
        <v>907375</v>
      </c>
      <c r="E9" s="117">
        <v>33934455</v>
      </c>
      <c r="F9" s="117">
        <v>0</v>
      </c>
      <c r="G9" s="111"/>
      <c r="H9" s="117">
        <v>32679010</v>
      </c>
      <c r="I9" s="117">
        <v>303102</v>
      </c>
      <c r="J9" s="117">
        <v>32982112</v>
      </c>
      <c r="K9" s="117">
        <v>0</v>
      </c>
      <c r="L9" s="70">
        <f t="shared" ref="L9:N31" si="0">IF(C9&gt;0,ROUND(H9/C9*100,1),"-")</f>
        <v>98.9</v>
      </c>
      <c r="M9" s="71">
        <f t="shared" si="0"/>
        <v>33.4</v>
      </c>
      <c r="N9" s="72">
        <f t="shared" si="0"/>
        <v>97.2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7193179</v>
      </c>
      <c r="D10" s="114">
        <v>305680</v>
      </c>
      <c r="E10" s="114">
        <v>7498859</v>
      </c>
      <c r="F10" s="114">
        <v>0</v>
      </c>
      <c r="G10" s="112"/>
      <c r="H10" s="114">
        <v>7051258</v>
      </c>
      <c r="I10" s="114">
        <v>92785</v>
      </c>
      <c r="J10" s="114">
        <v>7144043</v>
      </c>
      <c r="K10" s="114">
        <v>0</v>
      </c>
      <c r="L10" s="73">
        <f t="shared" si="0"/>
        <v>98</v>
      </c>
      <c r="M10" s="74">
        <f t="shared" si="0"/>
        <v>30.4</v>
      </c>
      <c r="N10" s="75">
        <f t="shared" si="0"/>
        <v>95.3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7711427</v>
      </c>
      <c r="D11" s="114">
        <v>479714</v>
      </c>
      <c r="E11" s="114">
        <v>8191141</v>
      </c>
      <c r="F11" s="114">
        <v>0</v>
      </c>
      <c r="G11" s="112"/>
      <c r="H11" s="114">
        <v>7574031</v>
      </c>
      <c r="I11" s="114">
        <v>101823</v>
      </c>
      <c r="J11" s="114">
        <v>7675854</v>
      </c>
      <c r="K11" s="114">
        <v>0</v>
      </c>
      <c r="L11" s="73">
        <f t="shared" si="0"/>
        <v>98.2</v>
      </c>
      <c r="M11" s="74">
        <f t="shared" si="0"/>
        <v>21.2</v>
      </c>
      <c r="N11" s="75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5697959</v>
      </c>
      <c r="D12" s="114">
        <v>169289</v>
      </c>
      <c r="E12" s="114">
        <v>5867248</v>
      </c>
      <c r="F12" s="114">
        <v>0</v>
      </c>
      <c r="G12" s="112"/>
      <c r="H12" s="114">
        <v>5631276</v>
      </c>
      <c r="I12" s="114">
        <v>60316</v>
      </c>
      <c r="J12" s="114">
        <v>5691592</v>
      </c>
      <c r="K12" s="114">
        <v>0</v>
      </c>
      <c r="L12" s="73">
        <f t="shared" si="0"/>
        <v>98.8</v>
      </c>
      <c r="M12" s="74">
        <f t="shared" si="0"/>
        <v>35.6</v>
      </c>
      <c r="N12" s="75">
        <f t="shared" si="0"/>
        <v>97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4672886</v>
      </c>
      <c r="D13" s="114">
        <v>205874</v>
      </c>
      <c r="E13" s="114">
        <v>4878760</v>
      </c>
      <c r="F13" s="114">
        <v>0</v>
      </c>
      <c r="G13" s="112"/>
      <c r="H13" s="114">
        <v>4617153</v>
      </c>
      <c r="I13" s="114">
        <v>55978</v>
      </c>
      <c r="J13" s="114">
        <v>4673131</v>
      </c>
      <c r="K13" s="114">
        <v>0</v>
      </c>
      <c r="L13" s="73">
        <f t="shared" si="0"/>
        <v>98.8</v>
      </c>
      <c r="M13" s="74">
        <f t="shared" si="0"/>
        <v>27.2</v>
      </c>
      <c r="N13" s="75">
        <f t="shared" si="0"/>
        <v>95.8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3569260</v>
      </c>
      <c r="D14" s="114">
        <v>126526</v>
      </c>
      <c r="E14" s="114">
        <v>3695786</v>
      </c>
      <c r="F14" s="114">
        <v>0</v>
      </c>
      <c r="G14" s="112"/>
      <c r="H14" s="114">
        <v>3513568</v>
      </c>
      <c r="I14" s="114">
        <v>55533</v>
      </c>
      <c r="J14" s="114">
        <v>3569101</v>
      </c>
      <c r="K14" s="114">
        <v>0</v>
      </c>
      <c r="L14" s="73">
        <f t="shared" si="0"/>
        <v>98.4</v>
      </c>
      <c r="M14" s="74">
        <f t="shared" si="0"/>
        <v>43.9</v>
      </c>
      <c r="N14" s="75">
        <f t="shared" si="0"/>
        <v>96.6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9302564</v>
      </c>
      <c r="D15" s="114">
        <v>599090</v>
      </c>
      <c r="E15" s="114">
        <v>9901654</v>
      </c>
      <c r="F15" s="114">
        <v>0</v>
      </c>
      <c r="G15" s="112"/>
      <c r="H15" s="114">
        <v>9137645</v>
      </c>
      <c r="I15" s="114">
        <v>149019</v>
      </c>
      <c r="J15" s="114">
        <v>9286664</v>
      </c>
      <c r="K15" s="114">
        <v>0</v>
      </c>
      <c r="L15" s="73">
        <f t="shared" si="0"/>
        <v>98.2</v>
      </c>
      <c r="M15" s="74">
        <f t="shared" si="0"/>
        <v>24.9</v>
      </c>
      <c r="N15" s="75">
        <f t="shared" si="0"/>
        <v>93.8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3951437</v>
      </c>
      <c r="D16" s="114">
        <v>187087</v>
      </c>
      <c r="E16" s="114">
        <v>4138524</v>
      </c>
      <c r="F16" s="114">
        <v>0</v>
      </c>
      <c r="G16" s="112"/>
      <c r="H16" s="114">
        <v>3900578</v>
      </c>
      <c r="I16" s="114">
        <v>50728</v>
      </c>
      <c r="J16" s="114">
        <v>3951306</v>
      </c>
      <c r="K16" s="114">
        <v>0</v>
      </c>
      <c r="L16" s="73">
        <f t="shared" si="0"/>
        <v>98.7</v>
      </c>
      <c r="M16" s="74">
        <f t="shared" si="0"/>
        <v>27.1</v>
      </c>
      <c r="N16" s="75">
        <f t="shared" si="0"/>
        <v>95.5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3420090</v>
      </c>
      <c r="D17" s="114">
        <v>83378</v>
      </c>
      <c r="E17" s="114">
        <v>3503468</v>
      </c>
      <c r="F17" s="114">
        <v>0</v>
      </c>
      <c r="G17" s="112"/>
      <c r="H17" s="114">
        <v>3396001</v>
      </c>
      <c r="I17" s="114">
        <v>32663</v>
      </c>
      <c r="J17" s="114">
        <v>3428664</v>
      </c>
      <c r="K17" s="114">
        <v>0</v>
      </c>
      <c r="L17" s="73">
        <f>IF(C17&gt;0,ROUND(H17/C17*100,1),"-")</f>
        <v>99.3</v>
      </c>
      <c r="M17" s="74">
        <f>IF(D17&gt;0,ROUND(I17/D17*100,1),"-")</f>
        <v>39.200000000000003</v>
      </c>
      <c r="N17" s="75">
        <f>IF(E17&gt;0,ROUND(J17/E17*100,1),"-")</f>
        <v>97.9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1477554</v>
      </c>
      <c r="D18" s="114">
        <v>61673</v>
      </c>
      <c r="E18" s="114">
        <v>1539227</v>
      </c>
      <c r="F18" s="114">
        <v>0</v>
      </c>
      <c r="G18" s="112"/>
      <c r="H18" s="114">
        <v>1457710</v>
      </c>
      <c r="I18" s="114">
        <v>18198</v>
      </c>
      <c r="J18" s="114">
        <v>1475908</v>
      </c>
      <c r="K18" s="114">
        <v>0</v>
      </c>
      <c r="L18" s="73">
        <f t="shared" si="0"/>
        <v>98.7</v>
      </c>
      <c r="M18" s="74">
        <f t="shared" si="0"/>
        <v>29.5</v>
      </c>
      <c r="N18" s="75">
        <f t="shared" si="0"/>
        <v>95.9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6089732</v>
      </c>
      <c r="D19" s="114">
        <v>312873</v>
      </c>
      <c r="E19" s="114">
        <v>6402605</v>
      </c>
      <c r="F19" s="114">
        <v>0</v>
      </c>
      <c r="G19" s="112"/>
      <c r="H19" s="114">
        <v>6020665</v>
      </c>
      <c r="I19" s="114">
        <v>104700</v>
      </c>
      <c r="J19" s="114">
        <v>6125365</v>
      </c>
      <c r="K19" s="114">
        <v>0</v>
      </c>
      <c r="L19" s="73">
        <f t="shared" si="0"/>
        <v>98.9</v>
      </c>
      <c r="M19" s="74">
        <f t="shared" si="0"/>
        <v>33.5</v>
      </c>
      <c r="N19" s="75">
        <f t="shared" si="0"/>
        <v>95.7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2276929</v>
      </c>
      <c r="D20" s="114">
        <v>47001</v>
      </c>
      <c r="E20" s="114">
        <v>2323930</v>
      </c>
      <c r="F20" s="114">
        <v>0</v>
      </c>
      <c r="G20" s="112"/>
      <c r="H20" s="114">
        <v>2260286</v>
      </c>
      <c r="I20" s="114">
        <v>14202</v>
      </c>
      <c r="J20" s="114">
        <v>2274488</v>
      </c>
      <c r="K20" s="114">
        <v>0</v>
      </c>
      <c r="L20" s="76">
        <f t="shared" si="0"/>
        <v>99.3</v>
      </c>
      <c r="M20" s="77">
        <f t="shared" si="0"/>
        <v>30.2</v>
      </c>
      <c r="N20" s="78">
        <f t="shared" si="0"/>
        <v>97.9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1071409</v>
      </c>
      <c r="D21" s="114">
        <v>22159</v>
      </c>
      <c r="E21" s="114">
        <v>1093568</v>
      </c>
      <c r="F21" s="114">
        <v>0</v>
      </c>
      <c r="G21" s="112"/>
      <c r="H21" s="114">
        <v>1061944</v>
      </c>
      <c r="I21" s="114">
        <v>12046</v>
      </c>
      <c r="J21" s="114">
        <v>1073990</v>
      </c>
      <c r="K21" s="114">
        <v>0</v>
      </c>
      <c r="L21" s="73">
        <f t="shared" si="0"/>
        <v>99.1</v>
      </c>
      <c r="M21" s="74">
        <f t="shared" si="0"/>
        <v>54.4</v>
      </c>
      <c r="N21" s="75">
        <f t="shared" si="0"/>
        <v>98.2</v>
      </c>
    </row>
    <row r="22" spans="1:14" s="21" customFormat="1" ht="24.95" customHeight="1" x14ac:dyDescent="0.2">
      <c r="A22" s="46">
        <v>14</v>
      </c>
      <c r="B22" s="50" t="s">
        <v>338</v>
      </c>
      <c r="C22" s="114">
        <v>4010869</v>
      </c>
      <c r="D22" s="114">
        <v>79512</v>
      </c>
      <c r="E22" s="114">
        <v>4090381</v>
      </c>
      <c r="F22" s="114">
        <v>0</v>
      </c>
      <c r="G22" s="113"/>
      <c r="H22" s="114">
        <v>3991402</v>
      </c>
      <c r="I22" s="114">
        <v>24856</v>
      </c>
      <c r="J22" s="114">
        <v>4016258</v>
      </c>
      <c r="K22" s="114">
        <v>0</v>
      </c>
      <c r="L22" s="87">
        <f t="shared" si="0"/>
        <v>99.5</v>
      </c>
      <c r="M22" s="88">
        <f t="shared" si="0"/>
        <v>31.3</v>
      </c>
      <c r="N22" s="89">
        <f t="shared" si="0"/>
        <v>98.2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93472375</v>
      </c>
      <c r="D23" s="79">
        <f t="shared" si="1"/>
        <v>3587231</v>
      </c>
      <c r="E23" s="79">
        <f t="shared" si="1"/>
        <v>97059606</v>
      </c>
      <c r="F23" s="79">
        <f t="shared" si="1"/>
        <v>0</v>
      </c>
      <c r="G23" s="91"/>
      <c r="H23" s="79">
        <f t="shared" si="1"/>
        <v>92292527</v>
      </c>
      <c r="I23" s="79">
        <f t="shared" si="1"/>
        <v>1075949</v>
      </c>
      <c r="J23" s="79">
        <f t="shared" si="1"/>
        <v>93368476</v>
      </c>
      <c r="K23" s="79">
        <f t="shared" si="1"/>
        <v>0</v>
      </c>
      <c r="L23" s="80">
        <f t="shared" si="0"/>
        <v>98.7</v>
      </c>
      <c r="M23" s="81">
        <f t="shared" si="0"/>
        <v>30</v>
      </c>
      <c r="N23" s="82">
        <f t="shared" si="0"/>
        <v>96.2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1724826</v>
      </c>
      <c r="D24" s="115">
        <v>68881</v>
      </c>
      <c r="E24" s="115">
        <v>1793707</v>
      </c>
      <c r="F24" s="115">
        <v>0</v>
      </c>
      <c r="G24" s="111"/>
      <c r="H24" s="115">
        <v>1702916</v>
      </c>
      <c r="I24" s="115">
        <v>20232</v>
      </c>
      <c r="J24" s="115">
        <v>1723148</v>
      </c>
      <c r="K24" s="115">
        <v>0</v>
      </c>
      <c r="L24" s="70">
        <f t="shared" si="0"/>
        <v>98.7</v>
      </c>
      <c r="M24" s="71">
        <f t="shared" si="0"/>
        <v>29.4</v>
      </c>
      <c r="N24" s="72">
        <f t="shared" si="0"/>
        <v>96.1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976035</v>
      </c>
      <c r="D25" s="116">
        <v>52082</v>
      </c>
      <c r="E25" s="116">
        <v>1028117</v>
      </c>
      <c r="F25" s="116">
        <v>0</v>
      </c>
      <c r="G25" s="112"/>
      <c r="H25" s="116">
        <v>961965</v>
      </c>
      <c r="I25" s="116">
        <v>14952</v>
      </c>
      <c r="J25" s="116">
        <v>976917</v>
      </c>
      <c r="K25" s="116">
        <v>0</v>
      </c>
      <c r="L25" s="73">
        <f t="shared" si="0"/>
        <v>98.6</v>
      </c>
      <c r="M25" s="74">
        <f t="shared" si="0"/>
        <v>28.7</v>
      </c>
      <c r="N25" s="75">
        <f t="shared" si="0"/>
        <v>95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470701</v>
      </c>
      <c r="D26" s="116">
        <v>15583</v>
      </c>
      <c r="E26" s="116">
        <v>486284</v>
      </c>
      <c r="F26" s="116">
        <v>0</v>
      </c>
      <c r="G26" s="112"/>
      <c r="H26" s="116">
        <v>468522</v>
      </c>
      <c r="I26" s="116">
        <v>5488</v>
      </c>
      <c r="J26" s="116">
        <v>474010</v>
      </c>
      <c r="K26" s="116">
        <v>0</v>
      </c>
      <c r="L26" s="73">
        <f t="shared" si="0"/>
        <v>99.5</v>
      </c>
      <c r="M26" s="74">
        <f t="shared" si="0"/>
        <v>35.200000000000003</v>
      </c>
      <c r="N26" s="75">
        <f t="shared" si="0"/>
        <v>97.5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566779</v>
      </c>
      <c r="D27" s="116">
        <v>25111</v>
      </c>
      <c r="E27" s="116">
        <v>591890</v>
      </c>
      <c r="F27" s="116">
        <v>0</v>
      </c>
      <c r="G27" s="112"/>
      <c r="H27" s="116">
        <v>561857</v>
      </c>
      <c r="I27" s="116">
        <v>5947</v>
      </c>
      <c r="J27" s="116">
        <v>567804</v>
      </c>
      <c r="K27" s="116">
        <v>0</v>
      </c>
      <c r="L27" s="73">
        <f t="shared" si="0"/>
        <v>99.1</v>
      </c>
      <c r="M27" s="74">
        <f t="shared" si="0"/>
        <v>23.7</v>
      </c>
      <c r="N27" s="75">
        <f t="shared" si="0"/>
        <v>95.9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700847</v>
      </c>
      <c r="D28" s="116">
        <v>33770</v>
      </c>
      <c r="E28" s="116">
        <v>734617</v>
      </c>
      <c r="F28" s="116">
        <v>0</v>
      </c>
      <c r="G28" s="112"/>
      <c r="H28" s="116">
        <v>694126</v>
      </c>
      <c r="I28" s="116">
        <v>10184</v>
      </c>
      <c r="J28" s="116">
        <v>704310</v>
      </c>
      <c r="K28" s="116">
        <v>0</v>
      </c>
      <c r="L28" s="73">
        <f t="shared" si="0"/>
        <v>99</v>
      </c>
      <c r="M28" s="74">
        <f t="shared" si="0"/>
        <v>30.2</v>
      </c>
      <c r="N28" s="75">
        <f t="shared" si="0"/>
        <v>95.9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2036802</v>
      </c>
      <c r="D29" s="116">
        <v>77011</v>
      </c>
      <c r="E29" s="116">
        <v>2113813</v>
      </c>
      <c r="F29" s="116">
        <v>0</v>
      </c>
      <c r="G29" s="112"/>
      <c r="H29" s="116">
        <v>2015226</v>
      </c>
      <c r="I29" s="116">
        <v>23703</v>
      </c>
      <c r="J29" s="116">
        <v>2038929</v>
      </c>
      <c r="K29" s="116">
        <v>0</v>
      </c>
      <c r="L29" s="73">
        <f t="shared" si="0"/>
        <v>98.9</v>
      </c>
      <c r="M29" s="74">
        <f t="shared" si="0"/>
        <v>30.8</v>
      </c>
      <c r="N29" s="75">
        <f t="shared" si="0"/>
        <v>96.5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1285282</v>
      </c>
      <c r="D30" s="116">
        <v>31748</v>
      </c>
      <c r="E30" s="116">
        <v>1317030</v>
      </c>
      <c r="F30" s="116">
        <v>0</v>
      </c>
      <c r="G30" s="112"/>
      <c r="H30" s="116">
        <v>1276556</v>
      </c>
      <c r="I30" s="116">
        <v>6054</v>
      </c>
      <c r="J30" s="116">
        <v>1282610</v>
      </c>
      <c r="K30" s="116">
        <v>0</v>
      </c>
      <c r="L30" s="73">
        <f t="shared" si="0"/>
        <v>99.3</v>
      </c>
      <c r="M30" s="74">
        <f t="shared" si="0"/>
        <v>19.100000000000001</v>
      </c>
      <c r="N30" s="75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449770</v>
      </c>
      <c r="D31" s="116">
        <v>11983</v>
      </c>
      <c r="E31" s="116">
        <v>461753</v>
      </c>
      <c r="F31" s="116">
        <v>0</v>
      </c>
      <c r="G31" s="112"/>
      <c r="H31" s="116">
        <v>446695</v>
      </c>
      <c r="I31" s="116">
        <v>3468</v>
      </c>
      <c r="J31" s="116">
        <v>450163</v>
      </c>
      <c r="K31" s="116">
        <v>0</v>
      </c>
      <c r="L31" s="73">
        <f t="shared" si="0"/>
        <v>99.3</v>
      </c>
      <c r="M31" s="74">
        <f t="shared" si="0"/>
        <v>28.9</v>
      </c>
      <c r="N31" s="75">
        <f t="shared" si="0"/>
        <v>97.5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1752509</v>
      </c>
      <c r="D32" s="116">
        <v>43502</v>
      </c>
      <c r="E32" s="116">
        <v>1796011</v>
      </c>
      <c r="F32" s="116">
        <v>0</v>
      </c>
      <c r="G32" s="112"/>
      <c r="H32" s="116">
        <v>1732254</v>
      </c>
      <c r="I32" s="116">
        <v>16294</v>
      </c>
      <c r="J32" s="116">
        <v>1748548</v>
      </c>
      <c r="K32" s="116">
        <v>0</v>
      </c>
      <c r="L32" s="73">
        <f t="shared" ref="L32:N36" si="2">IF(C32&gt;0,ROUND(H32/C32*100,1),"-")</f>
        <v>98.8</v>
      </c>
      <c r="M32" s="74">
        <f t="shared" si="2"/>
        <v>37.5</v>
      </c>
      <c r="N32" s="75">
        <f t="shared" si="2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952292</v>
      </c>
      <c r="D33" s="116">
        <v>56393</v>
      </c>
      <c r="E33" s="116">
        <v>1008685</v>
      </c>
      <c r="F33" s="116">
        <v>0</v>
      </c>
      <c r="G33" s="112"/>
      <c r="H33" s="116">
        <v>937130</v>
      </c>
      <c r="I33" s="116">
        <v>23143</v>
      </c>
      <c r="J33" s="116">
        <v>960273</v>
      </c>
      <c r="K33" s="116">
        <v>0</v>
      </c>
      <c r="L33" s="73">
        <f t="shared" si="2"/>
        <v>98.4</v>
      </c>
      <c r="M33" s="74">
        <f t="shared" si="2"/>
        <v>41</v>
      </c>
      <c r="N33" s="75">
        <f t="shared" si="2"/>
        <v>95.2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616066</v>
      </c>
      <c r="D34" s="116">
        <v>30032</v>
      </c>
      <c r="E34" s="116">
        <v>646098</v>
      </c>
      <c r="F34" s="116">
        <v>0</v>
      </c>
      <c r="G34" s="112"/>
      <c r="H34" s="116">
        <v>608040</v>
      </c>
      <c r="I34" s="116">
        <v>9661</v>
      </c>
      <c r="J34" s="116">
        <v>617701</v>
      </c>
      <c r="K34" s="116">
        <v>0</v>
      </c>
      <c r="L34" s="73">
        <f t="shared" si="2"/>
        <v>98.7</v>
      </c>
      <c r="M34" s="74">
        <f t="shared" si="2"/>
        <v>32.200000000000003</v>
      </c>
      <c r="N34" s="75">
        <f t="shared" si="2"/>
        <v>95.6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11531909</v>
      </c>
      <c r="D35" s="79">
        <f t="shared" si="3"/>
        <v>446096</v>
      </c>
      <c r="E35" s="79">
        <f t="shared" si="3"/>
        <v>11978005</v>
      </c>
      <c r="F35" s="79">
        <f t="shared" si="3"/>
        <v>0</v>
      </c>
      <c r="G35" s="92"/>
      <c r="H35" s="79">
        <f t="shared" si="3"/>
        <v>11405287</v>
      </c>
      <c r="I35" s="79">
        <f t="shared" si="3"/>
        <v>139126</v>
      </c>
      <c r="J35" s="79">
        <f t="shared" si="3"/>
        <v>11544413</v>
      </c>
      <c r="K35" s="79">
        <f t="shared" si="3"/>
        <v>0</v>
      </c>
      <c r="L35" s="80">
        <f t="shared" si="2"/>
        <v>98.9</v>
      </c>
      <c r="M35" s="81">
        <f t="shared" si="2"/>
        <v>31.2</v>
      </c>
      <c r="N35" s="82">
        <f t="shared" si="2"/>
        <v>96.4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105004284</v>
      </c>
      <c r="D36" s="83">
        <f t="shared" si="4"/>
        <v>4033327</v>
      </c>
      <c r="E36" s="83">
        <f t="shared" si="4"/>
        <v>109037611</v>
      </c>
      <c r="F36" s="83">
        <f t="shared" si="4"/>
        <v>0</v>
      </c>
      <c r="G36" s="93"/>
      <c r="H36" s="83">
        <f t="shared" si="4"/>
        <v>103697814</v>
      </c>
      <c r="I36" s="83">
        <f t="shared" si="4"/>
        <v>1215075</v>
      </c>
      <c r="J36" s="83">
        <f t="shared" si="4"/>
        <v>104912889</v>
      </c>
      <c r="K36" s="83">
        <f t="shared" si="4"/>
        <v>0</v>
      </c>
      <c r="L36" s="84">
        <f t="shared" si="2"/>
        <v>98.8</v>
      </c>
      <c r="M36" s="85">
        <f t="shared" si="2"/>
        <v>30.1</v>
      </c>
      <c r="N36" s="86">
        <f t="shared" si="2"/>
        <v>96.2</v>
      </c>
    </row>
    <row r="38" spans="1:14" x14ac:dyDescent="0.15">
      <c r="B38" s="1" t="s">
        <v>389</v>
      </c>
      <c r="C38" s="1">
        <v>105004284</v>
      </c>
      <c r="D38" s="1">
        <v>4033327</v>
      </c>
      <c r="E38" s="1">
        <v>109037611</v>
      </c>
      <c r="F38" s="1">
        <v>0</v>
      </c>
      <c r="G38" s="1">
        <v>0</v>
      </c>
      <c r="H38" s="1">
        <v>103697814</v>
      </c>
      <c r="I38" s="1">
        <v>1215075</v>
      </c>
      <c r="J38" s="1">
        <v>104912889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266283</v>
      </c>
      <c r="D9" s="117">
        <v>0</v>
      </c>
      <c r="E9" s="117">
        <v>266283</v>
      </c>
      <c r="F9" s="117">
        <v>0</v>
      </c>
      <c r="G9" s="111"/>
      <c r="H9" s="117">
        <v>266283</v>
      </c>
      <c r="I9" s="117">
        <v>0</v>
      </c>
      <c r="J9" s="117">
        <v>266283</v>
      </c>
      <c r="K9" s="117">
        <v>0</v>
      </c>
      <c r="L9" s="70">
        <f t="shared" ref="L9:N31" si="0">IF(C9&gt;0,ROUND(H9/C9*100,1),"-")</f>
        <v>100</v>
      </c>
      <c r="M9" s="71" t="str">
        <f t="shared" si="0"/>
        <v>-</v>
      </c>
      <c r="N9" s="72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44222</v>
      </c>
      <c r="D10" s="114">
        <v>0</v>
      </c>
      <c r="E10" s="114">
        <v>44222</v>
      </c>
      <c r="F10" s="114">
        <v>0</v>
      </c>
      <c r="G10" s="112"/>
      <c r="H10" s="114">
        <v>44222</v>
      </c>
      <c r="I10" s="114">
        <v>0</v>
      </c>
      <c r="J10" s="114">
        <v>44222</v>
      </c>
      <c r="K10" s="114">
        <v>0</v>
      </c>
      <c r="L10" s="73">
        <f t="shared" si="0"/>
        <v>100</v>
      </c>
      <c r="M10" s="74" t="str">
        <f t="shared" si="0"/>
        <v>-</v>
      </c>
      <c r="N10" s="75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52375</v>
      </c>
      <c r="D11" s="114">
        <v>0</v>
      </c>
      <c r="E11" s="114">
        <v>52375</v>
      </c>
      <c r="F11" s="114">
        <v>0</v>
      </c>
      <c r="G11" s="112"/>
      <c r="H11" s="114">
        <v>52375</v>
      </c>
      <c r="I11" s="114">
        <v>0</v>
      </c>
      <c r="J11" s="114">
        <v>52375</v>
      </c>
      <c r="K11" s="114">
        <v>0</v>
      </c>
      <c r="L11" s="73">
        <f t="shared" si="0"/>
        <v>100</v>
      </c>
      <c r="M11" s="74" t="str">
        <f t="shared" si="0"/>
        <v>-</v>
      </c>
      <c r="N11" s="75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35153</v>
      </c>
      <c r="D12" s="114">
        <v>0</v>
      </c>
      <c r="E12" s="114">
        <v>35153</v>
      </c>
      <c r="F12" s="114">
        <v>0</v>
      </c>
      <c r="G12" s="112"/>
      <c r="H12" s="114">
        <v>35153</v>
      </c>
      <c r="I12" s="114">
        <v>0</v>
      </c>
      <c r="J12" s="114">
        <v>35153</v>
      </c>
      <c r="K12" s="114">
        <v>0</v>
      </c>
      <c r="L12" s="73">
        <f t="shared" si="0"/>
        <v>100</v>
      </c>
      <c r="M12" s="74" t="str">
        <f t="shared" si="0"/>
        <v>-</v>
      </c>
      <c r="N12" s="75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24439</v>
      </c>
      <c r="D13" s="114">
        <v>0</v>
      </c>
      <c r="E13" s="114">
        <v>24439</v>
      </c>
      <c r="F13" s="114">
        <v>0</v>
      </c>
      <c r="G13" s="112"/>
      <c r="H13" s="114">
        <v>24439</v>
      </c>
      <c r="I13" s="114">
        <v>0</v>
      </c>
      <c r="J13" s="114">
        <v>24439</v>
      </c>
      <c r="K13" s="114">
        <v>0</v>
      </c>
      <c r="L13" s="73">
        <f t="shared" si="0"/>
        <v>100</v>
      </c>
      <c r="M13" s="74" t="str">
        <f t="shared" si="0"/>
        <v>-</v>
      </c>
      <c r="N13" s="75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18032</v>
      </c>
      <c r="D14" s="114">
        <v>0</v>
      </c>
      <c r="E14" s="114">
        <v>18032</v>
      </c>
      <c r="F14" s="114">
        <v>0</v>
      </c>
      <c r="G14" s="112"/>
      <c r="H14" s="114">
        <v>18032</v>
      </c>
      <c r="I14" s="114">
        <v>0</v>
      </c>
      <c r="J14" s="114">
        <v>18032</v>
      </c>
      <c r="K14" s="114">
        <v>0</v>
      </c>
      <c r="L14" s="73">
        <f t="shared" si="0"/>
        <v>100</v>
      </c>
      <c r="M14" s="74" t="str">
        <f t="shared" si="0"/>
        <v>-</v>
      </c>
      <c r="N14" s="75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94130</v>
      </c>
      <c r="D15" s="114">
        <v>0</v>
      </c>
      <c r="E15" s="114">
        <v>94130</v>
      </c>
      <c r="F15" s="114">
        <v>0</v>
      </c>
      <c r="G15" s="112"/>
      <c r="H15" s="114">
        <v>94130</v>
      </c>
      <c r="I15" s="114">
        <v>0</v>
      </c>
      <c r="J15" s="114">
        <v>94130</v>
      </c>
      <c r="K15" s="114">
        <v>0</v>
      </c>
      <c r="L15" s="73">
        <f t="shared" si="0"/>
        <v>100</v>
      </c>
      <c r="M15" s="74" t="str">
        <f t="shared" si="0"/>
        <v>-</v>
      </c>
      <c r="N15" s="75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15968</v>
      </c>
      <c r="D16" s="114">
        <v>0</v>
      </c>
      <c r="E16" s="114">
        <v>15968</v>
      </c>
      <c r="F16" s="114">
        <v>0</v>
      </c>
      <c r="G16" s="112"/>
      <c r="H16" s="114">
        <v>15968</v>
      </c>
      <c r="I16" s="114">
        <v>0</v>
      </c>
      <c r="J16" s="114">
        <v>15968</v>
      </c>
      <c r="K16" s="114">
        <v>0</v>
      </c>
      <c r="L16" s="73">
        <f t="shared" si="0"/>
        <v>100</v>
      </c>
      <c r="M16" s="74" t="str">
        <f t="shared" si="0"/>
        <v>-</v>
      </c>
      <c r="N16" s="75">
        <f t="shared" si="0"/>
        <v>100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21032</v>
      </c>
      <c r="D17" s="114">
        <v>0</v>
      </c>
      <c r="E17" s="114">
        <v>21032</v>
      </c>
      <c r="F17" s="114">
        <v>0</v>
      </c>
      <c r="G17" s="112"/>
      <c r="H17" s="114">
        <v>21032</v>
      </c>
      <c r="I17" s="114">
        <v>0</v>
      </c>
      <c r="J17" s="114">
        <v>21032</v>
      </c>
      <c r="K17" s="114">
        <v>0</v>
      </c>
      <c r="L17" s="73">
        <f>IF(C17&gt;0,ROUND(H17/C17*100,1),"-")</f>
        <v>100</v>
      </c>
      <c r="M17" s="74" t="str">
        <f>IF(D17&gt;0,ROUND(I17/D17*100,1),"-")</f>
        <v>-</v>
      </c>
      <c r="N17" s="75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13198</v>
      </c>
      <c r="D18" s="114">
        <v>0</v>
      </c>
      <c r="E18" s="114">
        <v>13198</v>
      </c>
      <c r="F18" s="114">
        <v>0</v>
      </c>
      <c r="G18" s="112"/>
      <c r="H18" s="114">
        <v>13198</v>
      </c>
      <c r="I18" s="114">
        <v>0</v>
      </c>
      <c r="J18" s="114">
        <v>13198</v>
      </c>
      <c r="K18" s="114">
        <v>0</v>
      </c>
      <c r="L18" s="73">
        <f t="shared" si="0"/>
        <v>100</v>
      </c>
      <c r="M18" s="74" t="str">
        <f t="shared" si="0"/>
        <v>-</v>
      </c>
      <c r="N18" s="75">
        <f t="shared" si="0"/>
        <v>100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34383</v>
      </c>
      <c r="D19" s="114">
        <v>1767</v>
      </c>
      <c r="E19" s="114">
        <v>36150</v>
      </c>
      <c r="F19" s="114">
        <v>0</v>
      </c>
      <c r="G19" s="112"/>
      <c r="H19" s="114">
        <v>33993</v>
      </c>
      <c r="I19" s="114">
        <v>591</v>
      </c>
      <c r="J19" s="114">
        <v>34584</v>
      </c>
      <c r="K19" s="114">
        <v>0</v>
      </c>
      <c r="L19" s="73">
        <f t="shared" si="0"/>
        <v>98.9</v>
      </c>
      <c r="M19" s="74">
        <f t="shared" si="0"/>
        <v>33.4</v>
      </c>
      <c r="N19" s="75">
        <f t="shared" si="0"/>
        <v>95.7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9724</v>
      </c>
      <c r="D20" s="114">
        <v>0</v>
      </c>
      <c r="E20" s="114">
        <v>9724</v>
      </c>
      <c r="F20" s="114">
        <v>0</v>
      </c>
      <c r="G20" s="112"/>
      <c r="H20" s="114">
        <v>9724</v>
      </c>
      <c r="I20" s="114">
        <v>0</v>
      </c>
      <c r="J20" s="114">
        <v>9724</v>
      </c>
      <c r="K20" s="114">
        <v>0</v>
      </c>
      <c r="L20" s="76">
        <f t="shared" si="0"/>
        <v>100</v>
      </c>
      <c r="M20" s="77" t="str">
        <f t="shared" si="0"/>
        <v>-</v>
      </c>
      <c r="N20" s="78">
        <f t="shared" si="0"/>
        <v>100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4366</v>
      </c>
      <c r="D21" s="114">
        <v>0</v>
      </c>
      <c r="E21" s="114">
        <v>4366</v>
      </c>
      <c r="F21" s="114">
        <v>0</v>
      </c>
      <c r="G21" s="112"/>
      <c r="H21" s="114">
        <v>4366</v>
      </c>
      <c r="I21" s="114">
        <v>0</v>
      </c>
      <c r="J21" s="114">
        <v>4366</v>
      </c>
      <c r="K21" s="114">
        <v>0</v>
      </c>
      <c r="L21" s="73">
        <f t="shared" si="0"/>
        <v>100</v>
      </c>
      <c r="M21" s="74" t="str">
        <f t="shared" si="0"/>
        <v>-</v>
      </c>
      <c r="N21" s="75">
        <f t="shared" si="0"/>
        <v>100</v>
      </c>
    </row>
    <row r="22" spans="1:14" s="21" customFormat="1" ht="24.95" customHeight="1" x14ac:dyDescent="0.2">
      <c r="A22" s="46">
        <v>14</v>
      </c>
      <c r="B22" s="50" t="s">
        <v>338</v>
      </c>
      <c r="C22" s="114">
        <v>32183</v>
      </c>
      <c r="D22" s="114">
        <v>0</v>
      </c>
      <c r="E22" s="114">
        <v>32183</v>
      </c>
      <c r="F22" s="114">
        <v>0</v>
      </c>
      <c r="G22" s="113"/>
      <c r="H22" s="114">
        <v>32183</v>
      </c>
      <c r="I22" s="114">
        <v>0</v>
      </c>
      <c r="J22" s="114">
        <v>32183</v>
      </c>
      <c r="K22" s="114">
        <v>0</v>
      </c>
      <c r="L22" s="87">
        <f t="shared" si="0"/>
        <v>100</v>
      </c>
      <c r="M22" s="88" t="str">
        <f t="shared" si="0"/>
        <v>-</v>
      </c>
      <c r="N22" s="89">
        <f t="shared" si="0"/>
        <v>100</v>
      </c>
    </row>
    <row r="23" spans="1:14" s="21" customFormat="1" ht="24.95" customHeight="1" x14ac:dyDescent="0.2">
      <c r="A23" s="58"/>
      <c r="B23" s="59" t="s">
        <v>343</v>
      </c>
      <c r="C23" s="79">
        <f t="shared" ref="C23:K23" si="1">SUM(C9:C22)</f>
        <v>665488</v>
      </c>
      <c r="D23" s="79">
        <f t="shared" si="1"/>
        <v>1767</v>
      </c>
      <c r="E23" s="79">
        <f t="shared" si="1"/>
        <v>667255</v>
      </c>
      <c r="F23" s="79">
        <f t="shared" si="1"/>
        <v>0</v>
      </c>
      <c r="G23" s="91"/>
      <c r="H23" s="79">
        <f t="shared" si="1"/>
        <v>665098</v>
      </c>
      <c r="I23" s="79">
        <f t="shared" si="1"/>
        <v>591</v>
      </c>
      <c r="J23" s="79">
        <f t="shared" si="1"/>
        <v>665689</v>
      </c>
      <c r="K23" s="79">
        <f t="shared" si="1"/>
        <v>0</v>
      </c>
      <c r="L23" s="80">
        <f t="shared" si="0"/>
        <v>99.9</v>
      </c>
      <c r="M23" s="81">
        <f t="shared" si="0"/>
        <v>33.4</v>
      </c>
      <c r="N23" s="82">
        <f t="shared" si="0"/>
        <v>99.8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11511</v>
      </c>
      <c r="D24" s="115">
        <v>0</v>
      </c>
      <c r="E24" s="115">
        <v>11511</v>
      </c>
      <c r="F24" s="115">
        <v>0</v>
      </c>
      <c r="G24" s="111"/>
      <c r="H24" s="115">
        <v>11511</v>
      </c>
      <c r="I24" s="115">
        <v>0</v>
      </c>
      <c r="J24" s="115">
        <v>11511</v>
      </c>
      <c r="K24" s="115">
        <v>0</v>
      </c>
      <c r="L24" s="70">
        <f t="shared" si="0"/>
        <v>100</v>
      </c>
      <c r="M24" s="71" t="str">
        <f t="shared" si="0"/>
        <v>-</v>
      </c>
      <c r="N24" s="72">
        <f t="shared" si="0"/>
        <v>100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3066</v>
      </c>
      <c r="D25" s="116">
        <v>0</v>
      </c>
      <c r="E25" s="116">
        <v>3066</v>
      </c>
      <c r="F25" s="116">
        <v>0</v>
      </c>
      <c r="G25" s="112"/>
      <c r="H25" s="116">
        <v>3066</v>
      </c>
      <c r="I25" s="116">
        <v>0</v>
      </c>
      <c r="J25" s="116">
        <v>3066</v>
      </c>
      <c r="K25" s="116">
        <v>0</v>
      </c>
      <c r="L25" s="73">
        <f t="shared" si="0"/>
        <v>100</v>
      </c>
      <c r="M25" s="74" t="str">
        <f t="shared" si="0"/>
        <v>-</v>
      </c>
      <c r="N25" s="75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3238</v>
      </c>
      <c r="D26" s="116">
        <v>0</v>
      </c>
      <c r="E26" s="116">
        <v>3238</v>
      </c>
      <c r="F26" s="116">
        <v>0</v>
      </c>
      <c r="G26" s="112"/>
      <c r="H26" s="116">
        <v>3238</v>
      </c>
      <c r="I26" s="116">
        <v>0</v>
      </c>
      <c r="J26" s="116">
        <v>3238</v>
      </c>
      <c r="K26" s="116">
        <v>0</v>
      </c>
      <c r="L26" s="73">
        <f t="shared" si="0"/>
        <v>100</v>
      </c>
      <c r="M26" s="74" t="str">
        <f t="shared" si="0"/>
        <v>-</v>
      </c>
      <c r="N26" s="75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6286</v>
      </c>
      <c r="D27" s="116">
        <v>0</v>
      </c>
      <c r="E27" s="116">
        <v>6286</v>
      </c>
      <c r="F27" s="116">
        <v>0</v>
      </c>
      <c r="G27" s="112"/>
      <c r="H27" s="116">
        <v>6286</v>
      </c>
      <c r="I27" s="116">
        <v>0</v>
      </c>
      <c r="J27" s="116">
        <v>6286</v>
      </c>
      <c r="K27" s="116">
        <v>0</v>
      </c>
      <c r="L27" s="73">
        <f t="shared" si="0"/>
        <v>100</v>
      </c>
      <c r="M27" s="74" t="str">
        <f t="shared" si="0"/>
        <v>-</v>
      </c>
      <c r="N27" s="75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9118</v>
      </c>
      <c r="D28" s="116">
        <v>0</v>
      </c>
      <c r="E28" s="116">
        <v>9118</v>
      </c>
      <c r="F28" s="116">
        <v>0</v>
      </c>
      <c r="G28" s="112"/>
      <c r="H28" s="116">
        <v>9118</v>
      </c>
      <c r="I28" s="116">
        <v>0</v>
      </c>
      <c r="J28" s="116">
        <v>9118</v>
      </c>
      <c r="K28" s="116">
        <v>0</v>
      </c>
      <c r="L28" s="73">
        <f t="shared" si="0"/>
        <v>100</v>
      </c>
      <c r="M28" s="74" t="str">
        <f t="shared" si="0"/>
        <v>-</v>
      </c>
      <c r="N28" s="75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12920</v>
      </c>
      <c r="D29" s="116">
        <v>0</v>
      </c>
      <c r="E29" s="116">
        <v>12920</v>
      </c>
      <c r="F29" s="116">
        <v>0</v>
      </c>
      <c r="G29" s="112"/>
      <c r="H29" s="116">
        <v>12920</v>
      </c>
      <c r="I29" s="116">
        <v>0</v>
      </c>
      <c r="J29" s="116">
        <v>12920</v>
      </c>
      <c r="K29" s="116">
        <v>0</v>
      </c>
      <c r="L29" s="73">
        <f t="shared" si="0"/>
        <v>100</v>
      </c>
      <c r="M29" s="74" t="str">
        <f t="shared" si="0"/>
        <v>-</v>
      </c>
      <c r="N29" s="75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14343</v>
      </c>
      <c r="D30" s="116">
        <v>0</v>
      </c>
      <c r="E30" s="116">
        <v>14343</v>
      </c>
      <c r="F30" s="116">
        <v>0</v>
      </c>
      <c r="G30" s="112"/>
      <c r="H30" s="116">
        <v>14343</v>
      </c>
      <c r="I30" s="116">
        <v>0</v>
      </c>
      <c r="J30" s="116">
        <v>14343</v>
      </c>
      <c r="K30" s="116">
        <v>0</v>
      </c>
      <c r="L30" s="73">
        <f t="shared" si="0"/>
        <v>100</v>
      </c>
      <c r="M30" s="74" t="str">
        <f t="shared" si="0"/>
        <v>-</v>
      </c>
      <c r="N30" s="75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2131</v>
      </c>
      <c r="D31" s="116">
        <v>0</v>
      </c>
      <c r="E31" s="116">
        <v>2131</v>
      </c>
      <c r="F31" s="116">
        <v>0</v>
      </c>
      <c r="G31" s="112"/>
      <c r="H31" s="116">
        <v>2131</v>
      </c>
      <c r="I31" s="116">
        <v>0</v>
      </c>
      <c r="J31" s="116">
        <v>2131</v>
      </c>
      <c r="K31" s="116">
        <v>0</v>
      </c>
      <c r="L31" s="73">
        <f t="shared" si="0"/>
        <v>100</v>
      </c>
      <c r="M31" s="74" t="str">
        <f t="shared" si="0"/>
        <v>-</v>
      </c>
      <c r="N31" s="75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5888</v>
      </c>
      <c r="D32" s="116">
        <v>0</v>
      </c>
      <c r="E32" s="116">
        <v>5888</v>
      </c>
      <c r="F32" s="116">
        <v>0</v>
      </c>
      <c r="G32" s="112"/>
      <c r="H32" s="116">
        <v>5888</v>
      </c>
      <c r="I32" s="116">
        <v>0</v>
      </c>
      <c r="J32" s="116">
        <v>5888</v>
      </c>
      <c r="K32" s="116">
        <v>0</v>
      </c>
      <c r="L32" s="73">
        <f t="shared" ref="L32:N36" si="2">IF(C32&gt;0,ROUND(H32/C32*100,1),"-")</f>
        <v>100</v>
      </c>
      <c r="M32" s="74" t="str">
        <f t="shared" si="2"/>
        <v>-</v>
      </c>
      <c r="N32" s="75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8668</v>
      </c>
      <c r="D33" s="116">
        <v>0</v>
      </c>
      <c r="E33" s="116">
        <v>8668</v>
      </c>
      <c r="F33" s="116">
        <v>0</v>
      </c>
      <c r="G33" s="112"/>
      <c r="H33" s="116">
        <v>8668</v>
      </c>
      <c r="I33" s="116">
        <v>0</v>
      </c>
      <c r="J33" s="116">
        <v>8668</v>
      </c>
      <c r="K33" s="116">
        <v>0</v>
      </c>
      <c r="L33" s="73">
        <f t="shared" si="2"/>
        <v>100</v>
      </c>
      <c r="M33" s="74" t="str">
        <f t="shared" si="2"/>
        <v>-</v>
      </c>
      <c r="N33" s="75">
        <f t="shared" si="2"/>
        <v>100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2498</v>
      </c>
      <c r="D34" s="116">
        <v>0</v>
      </c>
      <c r="E34" s="116">
        <v>2498</v>
      </c>
      <c r="F34" s="116">
        <v>0</v>
      </c>
      <c r="G34" s="112"/>
      <c r="H34" s="116">
        <v>2498</v>
      </c>
      <c r="I34" s="116">
        <v>0</v>
      </c>
      <c r="J34" s="116">
        <v>2498</v>
      </c>
      <c r="K34" s="116">
        <v>0</v>
      </c>
      <c r="L34" s="73">
        <f t="shared" si="2"/>
        <v>100</v>
      </c>
      <c r="M34" s="74" t="str">
        <f t="shared" si="2"/>
        <v>-</v>
      </c>
      <c r="N34" s="75">
        <f t="shared" si="2"/>
        <v>100</v>
      </c>
    </row>
    <row r="35" spans="1:14" s="21" customFormat="1" ht="24.95" customHeight="1" x14ac:dyDescent="0.2">
      <c r="A35" s="58"/>
      <c r="B35" s="59" t="s">
        <v>342</v>
      </c>
      <c r="C35" s="79">
        <f t="shared" ref="C35:K35" si="3">SUM(C24:C34)</f>
        <v>79667</v>
      </c>
      <c r="D35" s="79">
        <f t="shared" si="3"/>
        <v>0</v>
      </c>
      <c r="E35" s="79">
        <f t="shared" si="3"/>
        <v>79667</v>
      </c>
      <c r="F35" s="79">
        <f t="shared" si="3"/>
        <v>0</v>
      </c>
      <c r="G35" s="92"/>
      <c r="H35" s="79">
        <f t="shared" si="3"/>
        <v>79667</v>
      </c>
      <c r="I35" s="79">
        <f t="shared" si="3"/>
        <v>0</v>
      </c>
      <c r="J35" s="79">
        <f t="shared" si="3"/>
        <v>79667</v>
      </c>
      <c r="K35" s="79">
        <f t="shared" si="3"/>
        <v>0</v>
      </c>
      <c r="L35" s="80">
        <f t="shared" si="2"/>
        <v>100</v>
      </c>
      <c r="M35" s="81" t="str">
        <f t="shared" si="2"/>
        <v>-</v>
      </c>
      <c r="N35" s="82">
        <f t="shared" si="2"/>
        <v>100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4">SUM(C35,C23)</f>
        <v>745155</v>
      </c>
      <c r="D36" s="83">
        <f t="shared" si="4"/>
        <v>1767</v>
      </c>
      <c r="E36" s="83">
        <f t="shared" si="4"/>
        <v>746922</v>
      </c>
      <c r="F36" s="83">
        <f t="shared" si="4"/>
        <v>0</v>
      </c>
      <c r="G36" s="93"/>
      <c r="H36" s="83">
        <f t="shared" si="4"/>
        <v>744765</v>
      </c>
      <c r="I36" s="83">
        <f t="shared" si="4"/>
        <v>591</v>
      </c>
      <c r="J36" s="83">
        <f t="shared" si="4"/>
        <v>745356</v>
      </c>
      <c r="K36" s="83">
        <f t="shared" si="4"/>
        <v>0</v>
      </c>
      <c r="L36" s="84">
        <f t="shared" si="2"/>
        <v>99.9</v>
      </c>
      <c r="M36" s="85">
        <f t="shared" si="2"/>
        <v>33.4</v>
      </c>
      <c r="N36" s="86">
        <f t="shared" si="2"/>
        <v>99.8</v>
      </c>
    </row>
    <row r="38" spans="1:14" x14ac:dyDescent="0.15">
      <c r="B38" s="1" t="s">
        <v>389</v>
      </c>
      <c r="C38" s="1">
        <v>745155</v>
      </c>
      <c r="D38" s="1">
        <v>1767</v>
      </c>
      <c r="E38" s="1">
        <v>746922</v>
      </c>
      <c r="F38" s="1">
        <v>0</v>
      </c>
      <c r="G38" s="1">
        <v>0</v>
      </c>
      <c r="H38" s="1">
        <v>744765</v>
      </c>
      <c r="I38" s="1">
        <v>591</v>
      </c>
      <c r="J38" s="1">
        <v>745356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IM39"/>
  <sheetViews>
    <sheetView view="pageBreakPreview" zoomScale="80" zoomScaleNormal="100" zoomScaleSheetLayoutView="80" workbookViewId="0">
      <pane xSplit="2" ySplit="8" topLeftCell="D9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119">
        <v>9485296</v>
      </c>
      <c r="D9" s="119">
        <v>64103</v>
      </c>
      <c r="E9" s="119">
        <v>9549399</v>
      </c>
      <c r="F9" s="120">
        <v>1810589</v>
      </c>
      <c r="G9" s="111"/>
      <c r="H9" s="119">
        <v>9457577</v>
      </c>
      <c r="I9" s="119">
        <v>15015</v>
      </c>
      <c r="J9" s="119">
        <v>9472592</v>
      </c>
      <c r="K9" s="120">
        <v>1805158</v>
      </c>
      <c r="L9" s="70">
        <f t="shared" ref="L9:N31" si="0">IF(C9&gt;0,ROUND(H9/C9*100,1),"-")</f>
        <v>99.7</v>
      </c>
      <c r="M9" s="71">
        <f t="shared" si="0"/>
        <v>23.4</v>
      </c>
      <c r="N9" s="72">
        <f t="shared" si="0"/>
        <v>99.2</v>
      </c>
    </row>
    <row r="10" spans="1:247" s="21" customFormat="1" ht="24.95" customHeight="1" x14ac:dyDescent="0.2">
      <c r="A10" s="46">
        <v>2</v>
      </c>
      <c r="B10" s="64" t="s">
        <v>34</v>
      </c>
      <c r="C10" s="121">
        <v>1316071</v>
      </c>
      <c r="D10" s="121">
        <v>22445</v>
      </c>
      <c r="E10" s="122">
        <v>1338516</v>
      </c>
      <c r="F10" s="123">
        <v>245035</v>
      </c>
      <c r="G10" s="112"/>
      <c r="H10" s="121">
        <v>1307915</v>
      </c>
      <c r="I10" s="121">
        <v>5225</v>
      </c>
      <c r="J10" s="121">
        <v>1313140</v>
      </c>
      <c r="K10" s="99">
        <v>243565</v>
      </c>
      <c r="L10" s="73">
        <f t="shared" si="0"/>
        <v>99.4</v>
      </c>
      <c r="M10" s="74">
        <f t="shared" si="0"/>
        <v>23.3</v>
      </c>
      <c r="N10" s="75">
        <f t="shared" si="0"/>
        <v>98.1</v>
      </c>
    </row>
    <row r="11" spans="1:247" s="21" customFormat="1" ht="24.95" customHeight="1" x14ac:dyDescent="0.2">
      <c r="A11" s="46">
        <v>3</v>
      </c>
      <c r="B11" s="64" t="s">
        <v>35</v>
      </c>
      <c r="C11" s="124">
        <v>1922099</v>
      </c>
      <c r="D11" s="124">
        <v>30567</v>
      </c>
      <c r="E11" s="125">
        <v>1952666</v>
      </c>
      <c r="F11" s="123">
        <v>377010</v>
      </c>
      <c r="G11" s="112"/>
      <c r="H11" s="126">
        <v>1914371</v>
      </c>
      <c r="I11" s="126">
        <v>4718</v>
      </c>
      <c r="J11" s="126">
        <v>1919089</v>
      </c>
      <c r="K11" s="99">
        <v>375801</v>
      </c>
      <c r="L11" s="73">
        <f t="shared" si="0"/>
        <v>99.6</v>
      </c>
      <c r="M11" s="74">
        <f t="shared" si="0"/>
        <v>15.4</v>
      </c>
      <c r="N11" s="75">
        <f t="shared" si="0"/>
        <v>98.3</v>
      </c>
    </row>
    <row r="12" spans="1:247" s="21" customFormat="1" ht="24.95" customHeight="1" x14ac:dyDescent="0.2">
      <c r="A12" s="46">
        <v>4</v>
      </c>
      <c r="B12" s="64" t="s">
        <v>36</v>
      </c>
      <c r="C12" s="121">
        <v>1593431</v>
      </c>
      <c r="D12" s="121">
        <v>14727</v>
      </c>
      <c r="E12" s="127">
        <v>1608158</v>
      </c>
      <c r="F12" s="123">
        <v>300180</v>
      </c>
      <c r="G12" s="112"/>
      <c r="H12" s="121">
        <v>1588964</v>
      </c>
      <c r="I12" s="121">
        <v>3636</v>
      </c>
      <c r="J12" s="121">
        <v>1592600</v>
      </c>
      <c r="K12" s="99">
        <v>299329</v>
      </c>
      <c r="L12" s="73">
        <f t="shared" si="0"/>
        <v>99.7</v>
      </c>
      <c r="M12" s="74">
        <f t="shared" si="0"/>
        <v>24.7</v>
      </c>
      <c r="N12" s="75">
        <f t="shared" si="0"/>
        <v>99</v>
      </c>
    </row>
    <row r="13" spans="1:247" s="21" customFormat="1" ht="24.95" customHeight="1" x14ac:dyDescent="0.2">
      <c r="A13" s="46">
        <v>5</v>
      </c>
      <c r="B13" s="64" t="s">
        <v>37</v>
      </c>
      <c r="C13" s="124">
        <v>1274879</v>
      </c>
      <c r="D13" s="124">
        <v>23765</v>
      </c>
      <c r="E13" s="125">
        <v>1298644</v>
      </c>
      <c r="F13" s="123">
        <v>241674</v>
      </c>
      <c r="G13" s="112"/>
      <c r="H13" s="126">
        <v>1267810</v>
      </c>
      <c r="I13" s="126">
        <v>3718</v>
      </c>
      <c r="J13" s="126">
        <v>1271528</v>
      </c>
      <c r="K13" s="99">
        <v>240224</v>
      </c>
      <c r="L13" s="73">
        <f t="shared" si="0"/>
        <v>99.4</v>
      </c>
      <c r="M13" s="74">
        <f t="shared" si="0"/>
        <v>15.6</v>
      </c>
      <c r="N13" s="75">
        <f t="shared" si="0"/>
        <v>97.9</v>
      </c>
    </row>
    <row r="14" spans="1:247" s="21" customFormat="1" ht="24.95" customHeight="1" x14ac:dyDescent="0.2">
      <c r="A14" s="46">
        <v>6</v>
      </c>
      <c r="B14" s="64" t="s">
        <v>38</v>
      </c>
      <c r="C14" s="121">
        <v>790027</v>
      </c>
      <c r="D14" s="121">
        <v>19186</v>
      </c>
      <c r="E14" s="127">
        <v>809213</v>
      </c>
      <c r="F14" s="123">
        <v>148243</v>
      </c>
      <c r="G14" s="112"/>
      <c r="H14" s="121">
        <v>785190</v>
      </c>
      <c r="I14" s="121">
        <v>1987</v>
      </c>
      <c r="J14" s="121">
        <v>787177</v>
      </c>
      <c r="K14" s="99">
        <v>147354</v>
      </c>
      <c r="L14" s="73">
        <f t="shared" si="0"/>
        <v>99.4</v>
      </c>
      <c r="M14" s="74">
        <f t="shared" si="0"/>
        <v>10.4</v>
      </c>
      <c r="N14" s="75">
        <f t="shared" si="0"/>
        <v>97.3</v>
      </c>
    </row>
    <row r="15" spans="1:247" s="21" customFormat="1" ht="24.95" customHeight="1" x14ac:dyDescent="0.2">
      <c r="A15" s="46">
        <v>7</v>
      </c>
      <c r="B15" s="64" t="s">
        <v>39</v>
      </c>
      <c r="C15" s="124">
        <v>3737943</v>
      </c>
      <c r="D15" s="124">
        <v>20630</v>
      </c>
      <c r="E15" s="125">
        <v>3758573</v>
      </c>
      <c r="F15" s="123">
        <v>717997</v>
      </c>
      <c r="G15" s="112"/>
      <c r="H15" s="126">
        <v>3734785</v>
      </c>
      <c r="I15" s="126">
        <v>5362</v>
      </c>
      <c r="J15" s="126">
        <v>3740147</v>
      </c>
      <c r="K15" s="99">
        <v>717279</v>
      </c>
      <c r="L15" s="73">
        <f t="shared" si="0"/>
        <v>99.9</v>
      </c>
      <c r="M15" s="74">
        <f t="shared" si="0"/>
        <v>26</v>
      </c>
      <c r="N15" s="75">
        <f t="shared" si="0"/>
        <v>99.5</v>
      </c>
    </row>
    <row r="16" spans="1:247" s="21" customFormat="1" ht="24.95" customHeight="1" x14ac:dyDescent="0.2">
      <c r="A16" s="46">
        <v>8</v>
      </c>
      <c r="B16" s="64" t="s">
        <v>40</v>
      </c>
      <c r="C16" s="124">
        <v>1025989</v>
      </c>
      <c r="D16" s="124">
        <v>6280</v>
      </c>
      <c r="E16" s="125">
        <v>1032269</v>
      </c>
      <c r="F16" s="123">
        <v>194263</v>
      </c>
      <c r="G16" s="112"/>
      <c r="H16" s="126">
        <v>1024258</v>
      </c>
      <c r="I16" s="126">
        <v>1873</v>
      </c>
      <c r="J16" s="126">
        <v>1026131</v>
      </c>
      <c r="K16" s="99">
        <v>193874</v>
      </c>
      <c r="L16" s="73">
        <f t="shared" si="0"/>
        <v>99.8</v>
      </c>
      <c r="M16" s="74">
        <f t="shared" si="0"/>
        <v>29.8</v>
      </c>
      <c r="N16" s="75">
        <f t="shared" si="0"/>
        <v>99.4</v>
      </c>
    </row>
    <row r="17" spans="1:14" s="21" customFormat="1" ht="24.95" customHeight="1" x14ac:dyDescent="0.2">
      <c r="A17" s="46">
        <v>9</v>
      </c>
      <c r="B17" s="64" t="s">
        <v>207</v>
      </c>
      <c r="C17" s="124">
        <v>1095176</v>
      </c>
      <c r="D17" s="124">
        <v>5801</v>
      </c>
      <c r="E17" s="125">
        <v>1100977</v>
      </c>
      <c r="F17" s="128">
        <v>212206</v>
      </c>
      <c r="G17" s="112"/>
      <c r="H17" s="126">
        <v>1093455</v>
      </c>
      <c r="I17" s="126">
        <v>1435</v>
      </c>
      <c r="J17" s="126">
        <v>1094890</v>
      </c>
      <c r="K17" s="99">
        <v>211953</v>
      </c>
      <c r="L17" s="73">
        <f>IF(C17&gt;0,ROUND(H17/C17*100,1),"-")</f>
        <v>99.8</v>
      </c>
      <c r="M17" s="74">
        <f>IF(D17&gt;0,ROUND(I17/D17*100,1),"-")</f>
        <v>24.7</v>
      </c>
      <c r="N17" s="75">
        <f>IF(E17&gt;0,ROUND(J17/E17*100,1),"-")</f>
        <v>99.4</v>
      </c>
    </row>
    <row r="18" spans="1:14" s="21" customFormat="1" ht="24.95" customHeight="1" x14ac:dyDescent="0.2">
      <c r="A18" s="46">
        <v>10</v>
      </c>
      <c r="B18" s="64" t="s">
        <v>204</v>
      </c>
      <c r="C18" s="121">
        <v>293941</v>
      </c>
      <c r="D18" s="121">
        <v>3508</v>
      </c>
      <c r="E18" s="127">
        <v>297449</v>
      </c>
      <c r="F18" s="129">
        <v>54728</v>
      </c>
      <c r="G18" s="112"/>
      <c r="H18" s="121">
        <v>292625</v>
      </c>
      <c r="I18" s="121">
        <v>565</v>
      </c>
      <c r="J18" s="121">
        <v>293190</v>
      </c>
      <c r="K18" s="99">
        <v>54503</v>
      </c>
      <c r="L18" s="73">
        <f t="shared" si="0"/>
        <v>99.6</v>
      </c>
      <c r="M18" s="74">
        <f t="shared" si="0"/>
        <v>16.100000000000001</v>
      </c>
      <c r="N18" s="75">
        <f t="shared" si="0"/>
        <v>98.6</v>
      </c>
    </row>
    <row r="19" spans="1:14" s="21" customFormat="1" ht="24.95" customHeight="1" x14ac:dyDescent="0.2">
      <c r="A19" s="46">
        <v>11</v>
      </c>
      <c r="B19" s="64" t="s">
        <v>205</v>
      </c>
      <c r="C19" s="124">
        <v>1849341</v>
      </c>
      <c r="D19" s="124">
        <v>28603</v>
      </c>
      <c r="E19" s="125">
        <v>1877944</v>
      </c>
      <c r="F19" s="123">
        <v>357635</v>
      </c>
      <c r="G19" s="112"/>
      <c r="H19" s="126">
        <v>1843255</v>
      </c>
      <c r="I19" s="126">
        <v>4565</v>
      </c>
      <c r="J19" s="126">
        <v>1847820</v>
      </c>
      <c r="K19" s="99">
        <v>356562</v>
      </c>
      <c r="L19" s="73">
        <f t="shared" si="0"/>
        <v>99.7</v>
      </c>
      <c r="M19" s="74">
        <f t="shared" si="0"/>
        <v>16</v>
      </c>
      <c r="N19" s="75">
        <f t="shared" si="0"/>
        <v>98.4</v>
      </c>
    </row>
    <row r="20" spans="1:14" s="21" customFormat="1" ht="24.95" customHeight="1" x14ac:dyDescent="0.2">
      <c r="A20" s="48">
        <v>12</v>
      </c>
      <c r="B20" s="65" t="s">
        <v>206</v>
      </c>
      <c r="C20" s="124">
        <v>526393</v>
      </c>
      <c r="D20" s="124">
        <v>2594</v>
      </c>
      <c r="E20" s="125">
        <v>528987</v>
      </c>
      <c r="F20" s="123">
        <v>99328</v>
      </c>
      <c r="G20" s="112"/>
      <c r="H20" s="126">
        <v>525905</v>
      </c>
      <c r="I20" s="126">
        <v>286</v>
      </c>
      <c r="J20" s="126">
        <v>526191</v>
      </c>
      <c r="K20" s="99">
        <v>99245</v>
      </c>
      <c r="L20" s="76">
        <f t="shared" si="0"/>
        <v>99.9</v>
      </c>
      <c r="M20" s="77">
        <f t="shared" si="0"/>
        <v>11</v>
      </c>
      <c r="N20" s="78">
        <f t="shared" si="0"/>
        <v>99.5</v>
      </c>
    </row>
    <row r="21" spans="1:14" s="21" customFormat="1" ht="24.95" customHeight="1" x14ac:dyDescent="0.2">
      <c r="A21" s="46">
        <v>13</v>
      </c>
      <c r="B21" s="64" t="s">
        <v>337</v>
      </c>
      <c r="C21" s="124">
        <v>231736</v>
      </c>
      <c r="D21" s="124">
        <v>21165</v>
      </c>
      <c r="E21" s="125">
        <v>252901</v>
      </c>
      <c r="F21" s="123">
        <v>43734</v>
      </c>
      <c r="G21" s="112"/>
      <c r="H21" s="126">
        <v>228311</v>
      </c>
      <c r="I21" s="126">
        <v>295</v>
      </c>
      <c r="J21" s="126">
        <v>228606</v>
      </c>
      <c r="K21" s="99">
        <v>43121</v>
      </c>
      <c r="L21" s="73">
        <f t="shared" si="0"/>
        <v>98.5</v>
      </c>
      <c r="M21" s="74">
        <f t="shared" si="0"/>
        <v>1.4</v>
      </c>
      <c r="N21" s="75">
        <f t="shared" si="0"/>
        <v>90.4</v>
      </c>
    </row>
    <row r="22" spans="1:14" s="21" customFormat="1" ht="24.95" customHeight="1" x14ac:dyDescent="0.2">
      <c r="A22" s="46">
        <v>14</v>
      </c>
      <c r="B22" s="66" t="s">
        <v>338</v>
      </c>
      <c r="C22" s="121">
        <v>572829</v>
      </c>
      <c r="D22" s="121">
        <v>7992</v>
      </c>
      <c r="E22" s="121">
        <v>580821</v>
      </c>
      <c r="F22" s="130">
        <v>108275</v>
      </c>
      <c r="G22" s="113"/>
      <c r="H22" s="121">
        <v>570366</v>
      </c>
      <c r="I22" s="121">
        <v>1111</v>
      </c>
      <c r="J22" s="121">
        <v>571477</v>
      </c>
      <c r="K22" s="130">
        <v>107842</v>
      </c>
      <c r="L22" s="87">
        <f t="shared" si="0"/>
        <v>99.6</v>
      </c>
      <c r="M22" s="88">
        <f t="shared" si="0"/>
        <v>13.9</v>
      </c>
      <c r="N22" s="89">
        <f t="shared" si="0"/>
        <v>98.4</v>
      </c>
    </row>
    <row r="23" spans="1:14" s="21" customFormat="1" ht="24.95" customHeight="1" x14ac:dyDescent="0.2">
      <c r="A23" s="58"/>
      <c r="B23" s="67" t="s">
        <v>343</v>
      </c>
      <c r="C23" s="79">
        <f>SUM(法人均等割:法人税割!C23)</f>
        <v>25715151</v>
      </c>
      <c r="D23" s="79">
        <f>SUM(法人均等割:法人税割!D23)</f>
        <v>271366</v>
      </c>
      <c r="E23" s="79">
        <f>SUM(法人均等割:法人税割!E23)</f>
        <v>25986517</v>
      </c>
      <c r="F23" s="79">
        <f>SUM(法人均等割:法人税割!F23)</f>
        <v>4910897</v>
      </c>
      <c r="G23" s="91"/>
      <c r="H23" s="79">
        <f>SUM(法人均等割:法人税割!H23)</f>
        <v>25634787</v>
      </c>
      <c r="I23" s="79">
        <f>SUM(法人均等割:法人税割!I23)</f>
        <v>49791</v>
      </c>
      <c r="J23" s="79">
        <f>SUM(法人均等割:法人税割!J23)</f>
        <v>25684578</v>
      </c>
      <c r="K23" s="79">
        <f>SUM(法人均等割:法人税割!K23)</f>
        <v>4895810</v>
      </c>
      <c r="L23" s="80">
        <f t="shared" si="0"/>
        <v>99.7</v>
      </c>
      <c r="M23" s="81">
        <f t="shared" si="0"/>
        <v>18.3</v>
      </c>
      <c r="N23" s="82">
        <f t="shared" si="0"/>
        <v>98.8</v>
      </c>
    </row>
    <row r="24" spans="1:14" s="21" customFormat="1" ht="24.95" customHeight="1" x14ac:dyDescent="0.2">
      <c r="A24" s="44">
        <v>15</v>
      </c>
      <c r="B24" s="63" t="s">
        <v>41</v>
      </c>
      <c r="C24" s="120">
        <v>612789</v>
      </c>
      <c r="D24" s="120">
        <v>2762</v>
      </c>
      <c r="E24" s="120">
        <v>615551</v>
      </c>
      <c r="F24" s="120">
        <v>117012</v>
      </c>
      <c r="G24" s="111"/>
      <c r="H24" s="120">
        <v>611861</v>
      </c>
      <c r="I24" s="120">
        <v>323</v>
      </c>
      <c r="J24" s="120">
        <v>612184</v>
      </c>
      <c r="K24" s="120">
        <v>116969</v>
      </c>
      <c r="L24" s="70">
        <f t="shared" si="0"/>
        <v>99.8</v>
      </c>
      <c r="M24" s="71">
        <f t="shared" si="0"/>
        <v>11.7</v>
      </c>
      <c r="N24" s="72">
        <f t="shared" si="0"/>
        <v>99.5</v>
      </c>
    </row>
    <row r="25" spans="1:14" s="21" customFormat="1" ht="24.95" customHeight="1" x14ac:dyDescent="0.2">
      <c r="A25" s="46">
        <v>16</v>
      </c>
      <c r="B25" s="64" t="s">
        <v>386</v>
      </c>
      <c r="C25" s="125">
        <v>156402</v>
      </c>
      <c r="D25" s="131">
        <v>4557</v>
      </c>
      <c r="E25" s="131">
        <v>160959</v>
      </c>
      <c r="F25" s="99">
        <v>29479</v>
      </c>
      <c r="G25" s="112"/>
      <c r="H25" s="131">
        <v>155595</v>
      </c>
      <c r="I25" s="131">
        <v>465</v>
      </c>
      <c r="J25" s="131">
        <v>156060</v>
      </c>
      <c r="K25" s="99">
        <v>29342</v>
      </c>
      <c r="L25" s="73">
        <f t="shared" si="0"/>
        <v>99.5</v>
      </c>
      <c r="M25" s="74">
        <f t="shared" si="0"/>
        <v>10.199999999999999</v>
      </c>
      <c r="N25" s="75">
        <f t="shared" si="0"/>
        <v>97</v>
      </c>
    </row>
    <row r="26" spans="1:14" s="21" customFormat="1" ht="24.95" customHeight="1" x14ac:dyDescent="0.2">
      <c r="A26" s="46">
        <v>17</v>
      </c>
      <c r="B26" s="64" t="s">
        <v>42</v>
      </c>
      <c r="C26" s="132">
        <v>74602</v>
      </c>
      <c r="D26" s="133">
        <v>2514</v>
      </c>
      <c r="E26" s="133">
        <v>77116</v>
      </c>
      <c r="F26" s="99">
        <v>8953</v>
      </c>
      <c r="G26" s="112"/>
      <c r="H26" s="133">
        <v>74222</v>
      </c>
      <c r="I26" s="133">
        <v>281</v>
      </c>
      <c r="J26" s="133">
        <v>74503</v>
      </c>
      <c r="K26" s="99">
        <v>8953</v>
      </c>
      <c r="L26" s="73">
        <f t="shared" si="0"/>
        <v>99.5</v>
      </c>
      <c r="M26" s="74">
        <f t="shared" si="0"/>
        <v>11.2</v>
      </c>
      <c r="N26" s="75">
        <f t="shared" si="0"/>
        <v>96.6</v>
      </c>
    </row>
    <row r="27" spans="1:14" s="21" customFormat="1" ht="24.95" customHeight="1" x14ac:dyDescent="0.2">
      <c r="A27" s="46">
        <v>18</v>
      </c>
      <c r="B27" s="64" t="s">
        <v>43</v>
      </c>
      <c r="C27" s="127">
        <v>668731</v>
      </c>
      <c r="D27" s="127">
        <v>1032</v>
      </c>
      <c r="E27" s="127">
        <v>669763</v>
      </c>
      <c r="F27" s="99">
        <v>126442</v>
      </c>
      <c r="G27" s="112"/>
      <c r="H27" s="127">
        <v>668451</v>
      </c>
      <c r="I27" s="127">
        <v>514</v>
      </c>
      <c r="J27" s="127">
        <v>668965</v>
      </c>
      <c r="K27" s="99">
        <v>126442</v>
      </c>
      <c r="L27" s="73">
        <f t="shared" si="0"/>
        <v>100</v>
      </c>
      <c r="M27" s="74">
        <f t="shared" si="0"/>
        <v>49.8</v>
      </c>
      <c r="N27" s="75">
        <f t="shared" si="0"/>
        <v>99.9</v>
      </c>
    </row>
    <row r="28" spans="1:14" s="21" customFormat="1" ht="24.95" customHeight="1" x14ac:dyDescent="0.2">
      <c r="A28" s="46">
        <v>19</v>
      </c>
      <c r="B28" s="64" t="s">
        <v>44</v>
      </c>
      <c r="C28" s="125">
        <v>741909</v>
      </c>
      <c r="D28" s="131">
        <v>2168</v>
      </c>
      <c r="E28" s="131">
        <v>744077</v>
      </c>
      <c r="F28" s="99">
        <v>132443</v>
      </c>
      <c r="G28" s="112"/>
      <c r="H28" s="131">
        <v>741579</v>
      </c>
      <c r="I28" s="131">
        <v>299</v>
      </c>
      <c r="J28" s="131">
        <v>741878</v>
      </c>
      <c r="K28" s="99">
        <v>132443</v>
      </c>
      <c r="L28" s="73">
        <f t="shared" si="0"/>
        <v>100</v>
      </c>
      <c r="M28" s="74">
        <f t="shared" si="0"/>
        <v>13.8</v>
      </c>
      <c r="N28" s="75">
        <f t="shared" si="0"/>
        <v>99.7</v>
      </c>
    </row>
    <row r="29" spans="1:14" s="21" customFormat="1" ht="24.95" customHeight="1" x14ac:dyDescent="0.2">
      <c r="A29" s="46">
        <v>20</v>
      </c>
      <c r="B29" s="64" t="s">
        <v>45</v>
      </c>
      <c r="C29" s="127">
        <v>488356</v>
      </c>
      <c r="D29" s="127">
        <v>7776</v>
      </c>
      <c r="E29" s="127">
        <v>496132</v>
      </c>
      <c r="F29" s="99">
        <v>94526</v>
      </c>
      <c r="G29" s="112"/>
      <c r="H29" s="127">
        <v>487999</v>
      </c>
      <c r="I29" s="127">
        <v>2272</v>
      </c>
      <c r="J29" s="127">
        <v>490271</v>
      </c>
      <c r="K29" s="99">
        <v>94437</v>
      </c>
      <c r="L29" s="73">
        <f t="shared" si="0"/>
        <v>99.9</v>
      </c>
      <c r="M29" s="74">
        <f t="shared" si="0"/>
        <v>29.2</v>
      </c>
      <c r="N29" s="75">
        <f t="shared" si="0"/>
        <v>98.8</v>
      </c>
    </row>
    <row r="30" spans="1:14" s="21" customFormat="1" ht="24.95" customHeight="1" x14ac:dyDescent="0.2">
      <c r="A30" s="46">
        <v>21</v>
      </c>
      <c r="B30" s="64" t="s">
        <v>46</v>
      </c>
      <c r="C30" s="125">
        <v>402591</v>
      </c>
      <c r="D30" s="131">
        <v>2890</v>
      </c>
      <c r="E30" s="131">
        <v>405481</v>
      </c>
      <c r="F30" s="99">
        <v>78266</v>
      </c>
      <c r="G30" s="112"/>
      <c r="H30" s="131">
        <v>401605</v>
      </c>
      <c r="I30" s="131">
        <v>1040</v>
      </c>
      <c r="J30" s="131">
        <v>402645</v>
      </c>
      <c r="K30" s="99">
        <v>78110</v>
      </c>
      <c r="L30" s="73">
        <f t="shared" si="0"/>
        <v>99.8</v>
      </c>
      <c r="M30" s="74">
        <f t="shared" si="0"/>
        <v>36</v>
      </c>
      <c r="N30" s="75">
        <f t="shared" si="0"/>
        <v>99.3</v>
      </c>
    </row>
    <row r="31" spans="1:14" s="21" customFormat="1" ht="24.95" customHeight="1" x14ac:dyDescent="0.2">
      <c r="A31" s="46">
        <v>22</v>
      </c>
      <c r="B31" s="64" t="s">
        <v>47</v>
      </c>
      <c r="C31" s="125">
        <v>101421</v>
      </c>
      <c r="D31" s="131">
        <v>527</v>
      </c>
      <c r="E31" s="131">
        <v>101948</v>
      </c>
      <c r="F31" s="99">
        <v>20235</v>
      </c>
      <c r="G31" s="112"/>
      <c r="H31" s="131">
        <v>101384</v>
      </c>
      <c r="I31" s="131">
        <v>216</v>
      </c>
      <c r="J31" s="131">
        <v>101600</v>
      </c>
      <c r="K31" s="99">
        <v>20226</v>
      </c>
      <c r="L31" s="73">
        <f t="shared" si="0"/>
        <v>100</v>
      </c>
      <c r="M31" s="74">
        <f t="shared" si="0"/>
        <v>41</v>
      </c>
      <c r="N31" s="75">
        <f t="shared" si="0"/>
        <v>99.7</v>
      </c>
    </row>
    <row r="32" spans="1:14" s="21" customFormat="1" ht="24.95" customHeight="1" x14ac:dyDescent="0.2">
      <c r="A32" s="46">
        <v>23</v>
      </c>
      <c r="B32" s="64" t="s">
        <v>48</v>
      </c>
      <c r="C32" s="127">
        <v>332440</v>
      </c>
      <c r="D32" s="127">
        <v>1300</v>
      </c>
      <c r="E32" s="127">
        <v>333740</v>
      </c>
      <c r="F32" s="99">
        <v>63276</v>
      </c>
      <c r="G32" s="112"/>
      <c r="H32" s="127">
        <v>331928</v>
      </c>
      <c r="I32" s="127">
        <v>753</v>
      </c>
      <c r="J32" s="127">
        <v>332681</v>
      </c>
      <c r="K32" s="99">
        <v>63193</v>
      </c>
      <c r="L32" s="73">
        <f t="shared" ref="L32:N36" si="1">IF(C32&gt;0,ROUND(H32/C32*100,1),"-")</f>
        <v>99.8</v>
      </c>
      <c r="M32" s="74">
        <f t="shared" si="1"/>
        <v>57.9</v>
      </c>
      <c r="N32" s="75">
        <f t="shared" si="1"/>
        <v>99.7</v>
      </c>
    </row>
    <row r="33" spans="1:14" s="21" customFormat="1" ht="24.95" customHeight="1" x14ac:dyDescent="0.2">
      <c r="A33" s="46">
        <v>24</v>
      </c>
      <c r="B33" s="64" t="s">
        <v>49</v>
      </c>
      <c r="C33" s="125">
        <v>315206</v>
      </c>
      <c r="D33" s="131">
        <v>18567</v>
      </c>
      <c r="E33" s="131">
        <v>333773</v>
      </c>
      <c r="F33" s="99">
        <v>30813</v>
      </c>
      <c r="G33" s="112"/>
      <c r="H33" s="131">
        <v>313860</v>
      </c>
      <c r="I33" s="131">
        <v>1374</v>
      </c>
      <c r="J33" s="131">
        <v>315234</v>
      </c>
      <c r="K33" s="99">
        <v>30813</v>
      </c>
      <c r="L33" s="73">
        <f t="shared" si="1"/>
        <v>99.6</v>
      </c>
      <c r="M33" s="74">
        <f t="shared" si="1"/>
        <v>7.4</v>
      </c>
      <c r="N33" s="75">
        <f t="shared" si="1"/>
        <v>94.4</v>
      </c>
    </row>
    <row r="34" spans="1:14" s="21" customFormat="1" ht="24.95" customHeight="1" x14ac:dyDescent="0.2">
      <c r="A34" s="46">
        <v>25</v>
      </c>
      <c r="B34" s="68" t="s">
        <v>339</v>
      </c>
      <c r="C34" s="125">
        <v>160547</v>
      </c>
      <c r="D34" s="125">
        <v>596</v>
      </c>
      <c r="E34" s="125">
        <v>161143</v>
      </c>
      <c r="F34" s="99">
        <v>30615</v>
      </c>
      <c r="G34" s="112"/>
      <c r="H34" s="125">
        <v>160264</v>
      </c>
      <c r="I34" s="125">
        <v>277</v>
      </c>
      <c r="J34" s="125">
        <v>160541</v>
      </c>
      <c r="K34" s="99">
        <v>30566</v>
      </c>
      <c r="L34" s="73">
        <f t="shared" si="1"/>
        <v>99.8</v>
      </c>
      <c r="M34" s="74">
        <f t="shared" si="1"/>
        <v>46.5</v>
      </c>
      <c r="N34" s="75">
        <f t="shared" si="1"/>
        <v>99.6</v>
      </c>
    </row>
    <row r="35" spans="1:14" s="21" customFormat="1" ht="24.95" customHeight="1" x14ac:dyDescent="0.2">
      <c r="A35" s="58"/>
      <c r="B35" s="67" t="s">
        <v>342</v>
      </c>
      <c r="C35" s="79">
        <f>SUM(法人均等割:法人税割!C35)</f>
        <v>4054994</v>
      </c>
      <c r="D35" s="79">
        <f>SUM(法人均等割:法人税割!D35)</f>
        <v>44689</v>
      </c>
      <c r="E35" s="79">
        <f>SUM(法人均等割:法人税割!E35)</f>
        <v>4099683</v>
      </c>
      <c r="F35" s="79">
        <f>SUM(法人均等割:法人税割!F35)</f>
        <v>732060</v>
      </c>
      <c r="G35" s="92"/>
      <c r="H35" s="79">
        <f>SUM(法人均等割:法人税割!H35)</f>
        <v>4048748</v>
      </c>
      <c r="I35" s="79">
        <f>SUM(法人均等割:法人税割!I35)</f>
        <v>7814</v>
      </c>
      <c r="J35" s="79">
        <f>SUM(法人均等割:法人税割!J35)</f>
        <v>4056562</v>
      </c>
      <c r="K35" s="79">
        <f>SUM(法人均等割:法人税割!K35)</f>
        <v>731494</v>
      </c>
      <c r="L35" s="80">
        <f t="shared" si="1"/>
        <v>99.8</v>
      </c>
      <c r="M35" s="81">
        <f t="shared" si="1"/>
        <v>17.5</v>
      </c>
      <c r="N35" s="82">
        <f t="shared" si="1"/>
        <v>98.9</v>
      </c>
    </row>
    <row r="36" spans="1:14" s="21" customFormat="1" ht="24.95" customHeight="1" thickBot="1" x14ac:dyDescent="0.25">
      <c r="A36" s="60"/>
      <c r="B36" s="69" t="s">
        <v>50</v>
      </c>
      <c r="C36" s="83">
        <f>SUM(法人均等割:法人税割!C36)</f>
        <v>29770145</v>
      </c>
      <c r="D36" s="83">
        <f>SUM(法人均等割:法人税割!D36)</f>
        <v>316055</v>
      </c>
      <c r="E36" s="83">
        <f>SUM(法人均等割:法人税割!E36)</f>
        <v>30086200</v>
      </c>
      <c r="F36" s="83">
        <f>SUM(法人均等割:法人税割!F36)</f>
        <v>5642957</v>
      </c>
      <c r="G36" s="93"/>
      <c r="H36" s="83">
        <f>SUM(法人均等割:法人税割!H36)</f>
        <v>29683535</v>
      </c>
      <c r="I36" s="83">
        <f>SUM(法人均等割:法人税割!I36)</f>
        <v>57605</v>
      </c>
      <c r="J36" s="83">
        <f>SUM(法人均等割:法人税割!J36)</f>
        <v>29741140</v>
      </c>
      <c r="K36" s="83">
        <f>SUM(法人均等割:法人税割!K36)</f>
        <v>5627304</v>
      </c>
      <c r="L36" s="84">
        <f t="shared" si="1"/>
        <v>99.7</v>
      </c>
      <c r="M36" s="85">
        <f t="shared" si="1"/>
        <v>18.2</v>
      </c>
      <c r="N36" s="86">
        <f t="shared" si="1"/>
        <v>98.9</v>
      </c>
    </row>
    <row r="38" spans="1:14" ht="35.25" customHeight="1" x14ac:dyDescent="0.15">
      <c r="B38" s="95" t="s">
        <v>393</v>
      </c>
      <c r="C38" s="1">
        <f>法人均等割!C38+法人税割!C38</f>
        <v>29770145</v>
      </c>
      <c r="D38" s="1">
        <f>法人均等割!D38+法人税割!D38</f>
        <v>316055</v>
      </c>
      <c r="E38" s="1">
        <f>法人均等割!E38+法人税割!E38</f>
        <v>30086200</v>
      </c>
      <c r="F38" s="1">
        <f>法人均等割!F38+法人税割!F38</f>
        <v>5642957</v>
      </c>
      <c r="G38" s="1">
        <f>法人均等割!G38+法人税割!G38</f>
        <v>0</v>
      </c>
      <c r="H38" s="1">
        <f>法人均等割!H38+法人税割!H38</f>
        <v>29683535</v>
      </c>
      <c r="I38" s="1">
        <f>法人均等割!I38+法人税割!I38</f>
        <v>57605</v>
      </c>
      <c r="J38" s="1">
        <f>法人均等割!J38+法人税割!J38</f>
        <v>29741140</v>
      </c>
      <c r="K38" s="1">
        <f>法人均等割!K38+法人税割!K38</f>
        <v>5627304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IM39"/>
  <sheetViews>
    <sheetView view="pageBreakPreview" zoomScale="60" zoomScaleNormal="100" workbookViewId="0">
      <pane xSplit="2" ySplit="8" topLeftCell="C21" activePane="bottomRight" state="frozen"/>
      <selection sqref="A1:XFD1048576"/>
      <selection pane="topRight" sqref="A1:XFD1048576"/>
      <selection pane="bottomLeft" sqref="A1:XFD1048576"/>
      <selection pane="bottomRight" activeCell="L18" sqref="L1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7">
        <v>2228929</v>
      </c>
      <c r="D9" s="117">
        <v>15063</v>
      </c>
      <c r="E9" s="117">
        <v>2243992</v>
      </c>
      <c r="F9" s="117">
        <v>371485</v>
      </c>
      <c r="G9" s="111"/>
      <c r="H9" s="117">
        <v>2222416</v>
      </c>
      <c r="I9" s="117">
        <v>3528</v>
      </c>
      <c r="J9" s="117">
        <v>2225944</v>
      </c>
      <c r="K9" s="117">
        <v>370371</v>
      </c>
      <c r="L9" s="70">
        <f t="shared" ref="L9:N31" si="0">IF(C9&gt;0,ROUND(H9/C9*100,1),"-")</f>
        <v>99.7</v>
      </c>
      <c r="M9" s="71">
        <f t="shared" si="0"/>
        <v>23.4</v>
      </c>
      <c r="N9" s="72">
        <f t="shared" si="0"/>
        <v>99.2</v>
      </c>
    </row>
    <row r="10" spans="1:247" s="21" customFormat="1" ht="24.95" customHeight="1" x14ac:dyDescent="0.2">
      <c r="A10" s="46">
        <v>2</v>
      </c>
      <c r="B10" s="47" t="s">
        <v>34</v>
      </c>
      <c r="C10" s="114">
        <v>508151</v>
      </c>
      <c r="D10" s="114">
        <v>8666</v>
      </c>
      <c r="E10" s="114">
        <v>516817</v>
      </c>
      <c r="F10" s="114">
        <v>84692</v>
      </c>
      <c r="G10" s="112"/>
      <c r="H10" s="114">
        <v>505002</v>
      </c>
      <c r="I10" s="114">
        <v>2017</v>
      </c>
      <c r="J10" s="114">
        <v>507019</v>
      </c>
      <c r="K10" s="114">
        <v>84184</v>
      </c>
      <c r="L10" s="73">
        <f t="shared" si="0"/>
        <v>99.4</v>
      </c>
      <c r="M10" s="74">
        <f t="shared" si="0"/>
        <v>23.3</v>
      </c>
      <c r="N10" s="75">
        <f t="shared" si="0"/>
        <v>98.1</v>
      </c>
    </row>
    <row r="11" spans="1:247" s="21" customFormat="1" ht="24.95" customHeight="1" x14ac:dyDescent="0.2">
      <c r="A11" s="46">
        <v>3</v>
      </c>
      <c r="B11" s="47" t="s">
        <v>35</v>
      </c>
      <c r="C11" s="114">
        <v>483698</v>
      </c>
      <c r="D11" s="114">
        <v>23178</v>
      </c>
      <c r="E11" s="114">
        <v>506876</v>
      </c>
      <c r="F11" s="114">
        <v>80616</v>
      </c>
      <c r="G11" s="112"/>
      <c r="H11" s="114">
        <v>476607</v>
      </c>
      <c r="I11" s="114">
        <v>2876</v>
      </c>
      <c r="J11" s="114">
        <v>479483</v>
      </c>
      <c r="K11" s="114">
        <v>79407</v>
      </c>
      <c r="L11" s="73">
        <f t="shared" si="0"/>
        <v>98.5</v>
      </c>
      <c r="M11" s="74">
        <f t="shared" si="0"/>
        <v>12.4</v>
      </c>
      <c r="N11" s="75">
        <f t="shared" si="0"/>
        <v>94.6</v>
      </c>
    </row>
    <row r="12" spans="1:247" s="21" customFormat="1" ht="24.95" customHeight="1" x14ac:dyDescent="0.2">
      <c r="A12" s="46">
        <v>4</v>
      </c>
      <c r="B12" s="47" t="s">
        <v>36</v>
      </c>
      <c r="C12" s="114">
        <v>500088</v>
      </c>
      <c r="D12" s="114">
        <v>14078</v>
      </c>
      <c r="E12" s="114">
        <v>514166</v>
      </c>
      <c r="F12" s="114">
        <v>83348</v>
      </c>
      <c r="G12" s="112"/>
      <c r="H12" s="114">
        <v>497685</v>
      </c>
      <c r="I12" s="114">
        <v>3050</v>
      </c>
      <c r="J12" s="114">
        <v>500735</v>
      </c>
      <c r="K12" s="114">
        <v>82931</v>
      </c>
      <c r="L12" s="73">
        <f t="shared" si="0"/>
        <v>99.5</v>
      </c>
      <c r="M12" s="74">
        <f t="shared" si="0"/>
        <v>21.7</v>
      </c>
      <c r="N12" s="75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14">
        <v>354138</v>
      </c>
      <c r="D13" s="114">
        <v>6601</v>
      </c>
      <c r="E13" s="114">
        <v>360739</v>
      </c>
      <c r="F13" s="114">
        <v>59023</v>
      </c>
      <c r="G13" s="112"/>
      <c r="H13" s="114">
        <v>352174</v>
      </c>
      <c r="I13" s="114">
        <v>1033</v>
      </c>
      <c r="J13" s="114">
        <v>353207</v>
      </c>
      <c r="K13" s="114">
        <v>58669</v>
      </c>
      <c r="L13" s="73">
        <f t="shared" si="0"/>
        <v>99.4</v>
      </c>
      <c r="M13" s="74">
        <f t="shared" si="0"/>
        <v>15.6</v>
      </c>
      <c r="N13" s="75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114">
        <v>280618</v>
      </c>
      <c r="D14" s="114">
        <v>6815</v>
      </c>
      <c r="E14" s="114">
        <v>287433</v>
      </c>
      <c r="F14" s="114">
        <v>46887</v>
      </c>
      <c r="G14" s="112"/>
      <c r="H14" s="114">
        <v>278900</v>
      </c>
      <c r="I14" s="114">
        <v>706</v>
      </c>
      <c r="J14" s="114">
        <v>279606</v>
      </c>
      <c r="K14" s="114">
        <v>46606</v>
      </c>
      <c r="L14" s="73">
        <f t="shared" si="0"/>
        <v>99.4</v>
      </c>
      <c r="M14" s="74">
        <f t="shared" si="0"/>
        <v>10.4</v>
      </c>
      <c r="N14" s="75">
        <f t="shared" si="0"/>
        <v>97.3</v>
      </c>
    </row>
    <row r="15" spans="1:247" s="21" customFormat="1" ht="24.95" customHeight="1" x14ac:dyDescent="0.2">
      <c r="A15" s="46">
        <v>7</v>
      </c>
      <c r="B15" s="47" t="s">
        <v>39</v>
      </c>
      <c r="C15" s="114">
        <v>739050</v>
      </c>
      <c r="D15" s="114">
        <v>4079</v>
      </c>
      <c r="E15" s="114">
        <v>743129</v>
      </c>
      <c r="F15" s="114">
        <v>123175</v>
      </c>
      <c r="G15" s="112"/>
      <c r="H15" s="114">
        <v>738426</v>
      </c>
      <c r="I15" s="114">
        <v>1060</v>
      </c>
      <c r="J15" s="114">
        <v>739486</v>
      </c>
      <c r="K15" s="114">
        <v>123052</v>
      </c>
      <c r="L15" s="73">
        <f t="shared" si="0"/>
        <v>99.9</v>
      </c>
      <c r="M15" s="74">
        <f t="shared" si="0"/>
        <v>26</v>
      </c>
      <c r="N15" s="75">
        <f t="shared" si="0"/>
        <v>99.5</v>
      </c>
    </row>
    <row r="16" spans="1:247" s="21" customFormat="1" ht="24.95" customHeight="1" x14ac:dyDescent="0.2">
      <c r="A16" s="46">
        <v>8</v>
      </c>
      <c r="B16" s="47" t="s">
        <v>40</v>
      </c>
      <c r="C16" s="114">
        <v>304057</v>
      </c>
      <c r="D16" s="114">
        <v>1861</v>
      </c>
      <c r="E16" s="114">
        <v>305918</v>
      </c>
      <c r="F16" s="114">
        <v>50778</v>
      </c>
      <c r="G16" s="112"/>
      <c r="H16" s="114">
        <v>303544</v>
      </c>
      <c r="I16" s="114">
        <v>555</v>
      </c>
      <c r="J16" s="114">
        <v>304099</v>
      </c>
      <c r="K16" s="114">
        <v>50676</v>
      </c>
      <c r="L16" s="73">
        <f t="shared" si="0"/>
        <v>99.8</v>
      </c>
      <c r="M16" s="74">
        <f t="shared" si="0"/>
        <v>29.8</v>
      </c>
      <c r="N16" s="75">
        <f t="shared" si="0"/>
        <v>99.4</v>
      </c>
    </row>
    <row r="17" spans="1:14" s="21" customFormat="1" ht="24.95" customHeight="1" x14ac:dyDescent="0.2">
      <c r="A17" s="46">
        <v>9</v>
      </c>
      <c r="B17" s="47" t="s">
        <v>207</v>
      </c>
      <c r="C17" s="114">
        <v>255477</v>
      </c>
      <c r="D17" s="114">
        <v>4987</v>
      </c>
      <c r="E17" s="114">
        <v>260464</v>
      </c>
      <c r="F17" s="114">
        <v>42230</v>
      </c>
      <c r="G17" s="112"/>
      <c r="H17" s="114">
        <v>253967</v>
      </c>
      <c r="I17" s="114">
        <v>1079</v>
      </c>
      <c r="J17" s="114">
        <v>255046</v>
      </c>
      <c r="K17" s="114">
        <v>41977</v>
      </c>
      <c r="L17" s="73">
        <f>IF(C17&gt;0,ROUND(H17/C17*100,1),"-")</f>
        <v>99.4</v>
      </c>
      <c r="M17" s="74">
        <f>IF(D17&gt;0,ROUND(I17/D17*100,1),"-")</f>
        <v>21.6</v>
      </c>
      <c r="N17" s="75">
        <f>IF(E17&gt;0,ROUND(J17/E17*100,1),"-")</f>
        <v>97.9</v>
      </c>
    </row>
    <row r="18" spans="1:14" s="21" customFormat="1" ht="24.95" customHeight="1" x14ac:dyDescent="0.2">
      <c r="A18" s="46">
        <v>10</v>
      </c>
      <c r="B18" s="47" t="s">
        <v>204</v>
      </c>
      <c r="C18" s="114">
        <v>113557</v>
      </c>
      <c r="D18" s="114">
        <v>3368</v>
      </c>
      <c r="E18" s="114">
        <v>116925</v>
      </c>
      <c r="F18" s="114">
        <v>18926</v>
      </c>
      <c r="G18" s="112"/>
      <c r="H18" s="114">
        <v>112456</v>
      </c>
      <c r="I18" s="114">
        <v>562</v>
      </c>
      <c r="J18" s="114">
        <v>113018</v>
      </c>
      <c r="K18" s="114">
        <v>18737</v>
      </c>
      <c r="L18" s="73">
        <f t="shared" si="0"/>
        <v>99</v>
      </c>
      <c r="M18" s="74">
        <f t="shared" si="0"/>
        <v>16.7</v>
      </c>
      <c r="N18" s="75">
        <f t="shared" si="0"/>
        <v>96.7</v>
      </c>
    </row>
    <row r="19" spans="1:14" s="21" customFormat="1" ht="24.95" customHeight="1" x14ac:dyDescent="0.2">
      <c r="A19" s="46">
        <v>11</v>
      </c>
      <c r="B19" s="47" t="s">
        <v>205</v>
      </c>
      <c r="C19" s="114">
        <v>455183</v>
      </c>
      <c r="D19" s="114">
        <v>7040</v>
      </c>
      <c r="E19" s="114">
        <v>462223</v>
      </c>
      <c r="F19" s="114">
        <v>77037</v>
      </c>
      <c r="G19" s="112"/>
      <c r="H19" s="114">
        <v>453685</v>
      </c>
      <c r="I19" s="114">
        <v>1123</v>
      </c>
      <c r="J19" s="114">
        <v>454808</v>
      </c>
      <c r="K19" s="114">
        <v>76806</v>
      </c>
      <c r="L19" s="73">
        <f t="shared" si="0"/>
        <v>99.7</v>
      </c>
      <c r="M19" s="74">
        <f t="shared" si="0"/>
        <v>16</v>
      </c>
      <c r="N19" s="75">
        <f t="shared" si="0"/>
        <v>98.4</v>
      </c>
    </row>
    <row r="20" spans="1:14" s="21" customFormat="1" ht="24.95" customHeight="1" x14ac:dyDescent="0.2">
      <c r="A20" s="48">
        <v>12</v>
      </c>
      <c r="B20" s="49" t="s">
        <v>206</v>
      </c>
      <c r="C20" s="114">
        <v>160505</v>
      </c>
      <c r="D20" s="114">
        <v>2354</v>
      </c>
      <c r="E20" s="114">
        <v>162859</v>
      </c>
      <c r="F20" s="114">
        <v>26751</v>
      </c>
      <c r="G20" s="112"/>
      <c r="H20" s="114">
        <v>160064</v>
      </c>
      <c r="I20" s="114">
        <v>286</v>
      </c>
      <c r="J20" s="114">
        <v>160350</v>
      </c>
      <c r="K20" s="114">
        <v>26677</v>
      </c>
      <c r="L20" s="76">
        <f t="shared" si="0"/>
        <v>99.7</v>
      </c>
      <c r="M20" s="77">
        <f t="shared" si="0"/>
        <v>12.1</v>
      </c>
      <c r="N20" s="78">
        <f t="shared" si="0"/>
        <v>98.5</v>
      </c>
    </row>
    <row r="21" spans="1:14" s="21" customFormat="1" ht="24.95" customHeight="1" x14ac:dyDescent="0.2">
      <c r="A21" s="46">
        <v>13</v>
      </c>
      <c r="B21" s="47" t="s">
        <v>337</v>
      </c>
      <c r="C21" s="114">
        <v>92966</v>
      </c>
      <c r="D21" s="114">
        <v>1365</v>
      </c>
      <c r="E21" s="114">
        <v>94331</v>
      </c>
      <c r="F21" s="114">
        <v>15494</v>
      </c>
      <c r="G21" s="112"/>
      <c r="H21" s="114">
        <v>90645</v>
      </c>
      <c r="I21" s="114">
        <v>295</v>
      </c>
      <c r="J21" s="114">
        <v>90940</v>
      </c>
      <c r="K21" s="114">
        <v>15107</v>
      </c>
      <c r="L21" s="73">
        <f t="shared" si="0"/>
        <v>97.5</v>
      </c>
      <c r="M21" s="74">
        <f t="shared" si="0"/>
        <v>21.6</v>
      </c>
      <c r="N21" s="75">
        <f t="shared" si="0"/>
        <v>96.4</v>
      </c>
    </row>
    <row r="22" spans="1:14" s="21" customFormat="1" ht="24.95" customHeight="1" x14ac:dyDescent="0.2">
      <c r="A22" s="46">
        <v>14</v>
      </c>
      <c r="B22" s="50" t="s">
        <v>338</v>
      </c>
      <c r="C22" s="134">
        <v>186498</v>
      </c>
      <c r="D22" s="134">
        <v>2602</v>
      </c>
      <c r="E22" s="134">
        <v>189100</v>
      </c>
      <c r="F22" s="134">
        <v>31083</v>
      </c>
      <c r="G22" s="113"/>
      <c r="H22" s="134">
        <v>185696</v>
      </c>
      <c r="I22" s="134">
        <v>362</v>
      </c>
      <c r="J22" s="134">
        <v>186058</v>
      </c>
      <c r="K22" s="134">
        <v>30959</v>
      </c>
      <c r="L22" s="87">
        <f t="shared" si="0"/>
        <v>99.6</v>
      </c>
      <c r="M22" s="88">
        <f t="shared" si="0"/>
        <v>13.9</v>
      </c>
      <c r="N22" s="89">
        <f t="shared" si="0"/>
        <v>98.4</v>
      </c>
    </row>
    <row r="23" spans="1:14" s="21" customFormat="1" ht="24.95" customHeight="1" x14ac:dyDescent="0.2">
      <c r="A23" s="58"/>
      <c r="B23" s="59" t="s">
        <v>343</v>
      </c>
      <c r="C23" s="79">
        <f>SUM(C9:C22)</f>
        <v>6662915</v>
      </c>
      <c r="D23" s="79">
        <f>SUM(D9:D22)</f>
        <v>102057</v>
      </c>
      <c r="E23" s="79">
        <f>SUM(E9:E22)</f>
        <v>6764972</v>
      </c>
      <c r="F23" s="79">
        <f>SUM(F9:F22)</f>
        <v>1111525</v>
      </c>
      <c r="G23" s="91"/>
      <c r="H23" s="79">
        <f>SUM(H9:H22)</f>
        <v>6631267</v>
      </c>
      <c r="I23" s="79">
        <f>SUM(I9:I22)</f>
        <v>18532</v>
      </c>
      <c r="J23" s="79">
        <f>SUM(J9:J22)</f>
        <v>6649799</v>
      </c>
      <c r="K23" s="79">
        <f>SUM(K9:K22)</f>
        <v>1106159</v>
      </c>
      <c r="L23" s="80">
        <f t="shared" si="0"/>
        <v>99.5</v>
      </c>
      <c r="M23" s="81">
        <f t="shared" si="0"/>
        <v>18.2</v>
      </c>
      <c r="N23" s="82">
        <f t="shared" si="0"/>
        <v>98.3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133010</v>
      </c>
      <c r="D24" s="115">
        <v>2739</v>
      </c>
      <c r="E24" s="115">
        <v>135749</v>
      </c>
      <c r="F24" s="115">
        <v>22168</v>
      </c>
      <c r="G24" s="111"/>
      <c r="H24" s="115">
        <v>132134</v>
      </c>
      <c r="I24" s="115">
        <v>312</v>
      </c>
      <c r="J24" s="115">
        <v>132446</v>
      </c>
      <c r="K24" s="115">
        <v>22135</v>
      </c>
      <c r="L24" s="70">
        <f t="shared" si="0"/>
        <v>99.3</v>
      </c>
      <c r="M24" s="71">
        <f t="shared" si="0"/>
        <v>11.4</v>
      </c>
      <c r="N24" s="72">
        <f t="shared" si="0"/>
        <v>97.6</v>
      </c>
    </row>
    <row r="25" spans="1:14" s="21" customFormat="1" ht="24.95" customHeight="1" x14ac:dyDescent="0.2">
      <c r="A25" s="46">
        <v>16</v>
      </c>
      <c r="B25" s="47" t="s">
        <v>386</v>
      </c>
      <c r="C25" s="116">
        <v>60733</v>
      </c>
      <c r="D25" s="116">
        <v>4358</v>
      </c>
      <c r="E25" s="116">
        <v>65091</v>
      </c>
      <c r="F25" s="116">
        <v>10503</v>
      </c>
      <c r="G25" s="112"/>
      <c r="H25" s="116">
        <v>59926</v>
      </c>
      <c r="I25" s="116">
        <v>462</v>
      </c>
      <c r="J25" s="116">
        <v>60388</v>
      </c>
      <c r="K25" s="116">
        <v>10366</v>
      </c>
      <c r="L25" s="73">
        <f t="shared" si="0"/>
        <v>98.7</v>
      </c>
      <c r="M25" s="74">
        <f t="shared" si="0"/>
        <v>10.6</v>
      </c>
      <c r="N25" s="75">
        <f t="shared" si="0"/>
        <v>92.8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29462</v>
      </c>
      <c r="D26" s="116">
        <v>2278</v>
      </c>
      <c r="E26" s="116">
        <v>31740</v>
      </c>
      <c r="F26" s="116">
        <v>0</v>
      </c>
      <c r="G26" s="112"/>
      <c r="H26" s="116">
        <v>29082</v>
      </c>
      <c r="I26" s="116">
        <v>281</v>
      </c>
      <c r="J26" s="116">
        <v>29363</v>
      </c>
      <c r="K26" s="116">
        <v>0</v>
      </c>
      <c r="L26" s="73">
        <f t="shared" si="0"/>
        <v>98.7</v>
      </c>
      <c r="M26" s="74">
        <f t="shared" si="0"/>
        <v>12.3</v>
      </c>
      <c r="N26" s="75">
        <f t="shared" si="0"/>
        <v>92.5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31253</v>
      </c>
      <c r="D27" s="116">
        <v>1025</v>
      </c>
      <c r="E27" s="116">
        <v>32278</v>
      </c>
      <c r="F27" s="116">
        <v>0</v>
      </c>
      <c r="G27" s="112"/>
      <c r="H27" s="116">
        <v>30978</v>
      </c>
      <c r="I27" s="116">
        <v>507</v>
      </c>
      <c r="J27" s="116">
        <v>31485</v>
      </c>
      <c r="K27" s="116">
        <v>0</v>
      </c>
      <c r="L27" s="73">
        <f t="shared" si="0"/>
        <v>99.1</v>
      </c>
      <c r="M27" s="74">
        <f t="shared" si="0"/>
        <v>49.5</v>
      </c>
      <c r="N27" s="75">
        <f t="shared" si="0"/>
        <v>97.5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75845</v>
      </c>
      <c r="D28" s="116">
        <v>222</v>
      </c>
      <c r="E28" s="116">
        <v>76067</v>
      </c>
      <c r="F28" s="116">
        <v>0</v>
      </c>
      <c r="G28" s="112"/>
      <c r="H28" s="116">
        <v>75515</v>
      </c>
      <c r="I28" s="116">
        <v>30</v>
      </c>
      <c r="J28" s="116">
        <v>75545</v>
      </c>
      <c r="K28" s="116">
        <v>0</v>
      </c>
      <c r="L28" s="73">
        <f t="shared" si="0"/>
        <v>99.6</v>
      </c>
      <c r="M28" s="74">
        <f t="shared" si="0"/>
        <v>13.5</v>
      </c>
      <c r="N28" s="75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116007</v>
      </c>
      <c r="D29" s="116">
        <v>6025</v>
      </c>
      <c r="E29" s="116">
        <v>122032</v>
      </c>
      <c r="F29" s="116">
        <v>20339</v>
      </c>
      <c r="G29" s="112"/>
      <c r="H29" s="116">
        <v>115107</v>
      </c>
      <c r="I29" s="116">
        <v>1161</v>
      </c>
      <c r="J29" s="116">
        <v>116268</v>
      </c>
      <c r="K29" s="116">
        <v>20176</v>
      </c>
      <c r="L29" s="73">
        <f t="shared" si="0"/>
        <v>99.2</v>
      </c>
      <c r="M29" s="74">
        <f t="shared" si="0"/>
        <v>19.3</v>
      </c>
      <c r="N29" s="75">
        <f t="shared" si="0"/>
        <v>95.3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79247</v>
      </c>
      <c r="D30" s="116">
        <v>569</v>
      </c>
      <c r="E30" s="116">
        <v>79816</v>
      </c>
      <c r="F30" s="116">
        <v>13208</v>
      </c>
      <c r="G30" s="112"/>
      <c r="H30" s="116">
        <v>79053</v>
      </c>
      <c r="I30" s="116">
        <v>205</v>
      </c>
      <c r="J30" s="116">
        <v>79258</v>
      </c>
      <c r="K30" s="116">
        <v>13182</v>
      </c>
      <c r="L30" s="73">
        <f t="shared" si="0"/>
        <v>99.8</v>
      </c>
      <c r="M30" s="74">
        <f t="shared" si="0"/>
        <v>36</v>
      </c>
      <c r="N30" s="75">
        <f t="shared" si="0"/>
        <v>99.3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23821</v>
      </c>
      <c r="D31" s="116">
        <v>527</v>
      </c>
      <c r="E31" s="116">
        <v>24348</v>
      </c>
      <c r="F31" s="116">
        <v>4870</v>
      </c>
      <c r="G31" s="112"/>
      <c r="H31" s="116">
        <v>23701</v>
      </c>
      <c r="I31" s="116">
        <v>216</v>
      </c>
      <c r="J31" s="116">
        <v>23917</v>
      </c>
      <c r="K31" s="116">
        <v>4846</v>
      </c>
      <c r="L31" s="73">
        <f t="shared" si="0"/>
        <v>99.5</v>
      </c>
      <c r="M31" s="74">
        <f t="shared" si="0"/>
        <v>41</v>
      </c>
      <c r="N31" s="75">
        <f t="shared" si="0"/>
        <v>98.2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82878</v>
      </c>
      <c r="D32" s="116">
        <v>1075</v>
      </c>
      <c r="E32" s="116">
        <v>83953</v>
      </c>
      <c r="F32" s="116">
        <v>13813</v>
      </c>
      <c r="G32" s="112"/>
      <c r="H32" s="116">
        <v>82418</v>
      </c>
      <c r="I32" s="116">
        <v>529</v>
      </c>
      <c r="J32" s="116">
        <v>82947</v>
      </c>
      <c r="K32" s="116">
        <v>13730</v>
      </c>
      <c r="L32" s="73">
        <f t="shared" ref="L32:N36" si="1">IF(C32&gt;0,ROUND(H32/C32*100,1),"-")</f>
        <v>99.4</v>
      </c>
      <c r="M32" s="74">
        <f t="shared" si="1"/>
        <v>49.2</v>
      </c>
      <c r="N32" s="75">
        <f t="shared" si="1"/>
        <v>98.8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159852</v>
      </c>
      <c r="D33" s="116">
        <v>5599</v>
      </c>
      <c r="E33" s="116">
        <v>165451</v>
      </c>
      <c r="F33" s="116">
        <v>0</v>
      </c>
      <c r="G33" s="112"/>
      <c r="H33" s="116">
        <v>158561</v>
      </c>
      <c r="I33" s="116">
        <v>1351</v>
      </c>
      <c r="J33" s="116">
        <v>159912</v>
      </c>
      <c r="K33" s="116">
        <v>0</v>
      </c>
      <c r="L33" s="73">
        <f t="shared" si="1"/>
        <v>99.2</v>
      </c>
      <c r="M33" s="74">
        <f t="shared" si="1"/>
        <v>24.1</v>
      </c>
      <c r="N33" s="75">
        <f t="shared" si="1"/>
        <v>96.7</v>
      </c>
    </row>
    <row r="34" spans="1:14" s="21" customFormat="1" ht="24.95" customHeight="1" x14ac:dyDescent="0.2">
      <c r="A34" s="46">
        <v>25</v>
      </c>
      <c r="B34" s="51" t="s">
        <v>339</v>
      </c>
      <c r="C34" s="116">
        <v>37966</v>
      </c>
      <c r="D34" s="116">
        <v>596</v>
      </c>
      <c r="E34" s="116">
        <v>38562</v>
      </c>
      <c r="F34" s="116">
        <v>6298</v>
      </c>
      <c r="G34" s="112"/>
      <c r="H34" s="116">
        <v>37822</v>
      </c>
      <c r="I34" s="116">
        <v>277</v>
      </c>
      <c r="J34" s="116">
        <v>38099</v>
      </c>
      <c r="K34" s="116">
        <v>6273</v>
      </c>
      <c r="L34" s="73">
        <f t="shared" si="1"/>
        <v>99.6</v>
      </c>
      <c r="M34" s="74">
        <f t="shared" si="1"/>
        <v>46.5</v>
      </c>
      <c r="N34" s="75">
        <f t="shared" si="1"/>
        <v>98.8</v>
      </c>
    </row>
    <row r="35" spans="1:14" s="21" customFormat="1" ht="24.95" customHeight="1" x14ac:dyDescent="0.2">
      <c r="A35" s="58"/>
      <c r="B35" s="59" t="s">
        <v>342</v>
      </c>
      <c r="C35" s="79">
        <f>SUM(C24:C34)</f>
        <v>830074</v>
      </c>
      <c r="D35" s="79">
        <f>SUM(D24:D34)</f>
        <v>25013</v>
      </c>
      <c r="E35" s="79">
        <f>SUM(E24:E34)</f>
        <v>855087</v>
      </c>
      <c r="F35" s="79">
        <f>SUM(F24:F34)</f>
        <v>91199</v>
      </c>
      <c r="G35" s="92"/>
      <c r="H35" s="79">
        <f>SUM(H24:H34)</f>
        <v>824297</v>
      </c>
      <c r="I35" s="79">
        <f>SUM(I24:I34)</f>
        <v>5331</v>
      </c>
      <c r="J35" s="79">
        <f>SUM(J24:J34)</f>
        <v>829628</v>
      </c>
      <c r="K35" s="79">
        <f>SUM(K24:K34)</f>
        <v>90708</v>
      </c>
      <c r="L35" s="80">
        <f t="shared" si="1"/>
        <v>99.3</v>
      </c>
      <c r="M35" s="81">
        <f t="shared" si="1"/>
        <v>21.3</v>
      </c>
      <c r="N35" s="82">
        <f t="shared" si="1"/>
        <v>97</v>
      </c>
    </row>
    <row r="36" spans="1:14" s="21" customFormat="1" ht="24.95" customHeight="1" thickBot="1" x14ac:dyDescent="0.25">
      <c r="A36" s="60"/>
      <c r="B36" s="61" t="s">
        <v>50</v>
      </c>
      <c r="C36" s="83">
        <f t="shared" ref="C36:K36" si="2">SUM(C35,C23)</f>
        <v>7492989</v>
      </c>
      <c r="D36" s="83">
        <f t="shared" si="2"/>
        <v>127070</v>
      </c>
      <c r="E36" s="83">
        <f t="shared" si="2"/>
        <v>7620059</v>
      </c>
      <c r="F36" s="83">
        <f t="shared" si="2"/>
        <v>1202724</v>
      </c>
      <c r="G36" s="93"/>
      <c r="H36" s="83">
        <f t="shared" si="2"/>
        <v>7455564</v>
      </c>
      <c r="I36" s="83">
        <f t="shared" si="2"/>
        <v>23863</v>
      </c>
      <c r="J36" s="83">
        <f t="shared" si="2"/>
        <v>7479427</v>
      </c>
      <c r="K36" s="83">
        <f t="shared" si="2"/>
        <v>1196867</v>
      </c>
      <c r="L36" s="84">
        <f t="shared" si="1"/>
        <v>99.5</v>
      </c>
      <c r="M36" s="85">
        <f t="shared" si="1"/>
        <v>18.8</v>
      </c>
      <c r="N36" s="86">
        <f t="shared" si="1"/>
        <v>98.2</v>
      </c>
    </row>
    <row r="38" spans="1:14" x14ac:dyDescent="0.15">
      <c r="B38" s="1" t="s">
        <v>389</v>
      </c>
      <c r="C38" s="1">
        <v>7492989</v>
      </c>
      <c r="D38" s="1">
        <v>127070</v>
      </c>
      <c r="E38" s="1">
        <v>7620059</v>
      </c>
      <c r="F38" s="1">
        <v>1202724</v>
      </c>
      <c r="G38" s="1">
        <v>0</v>
      </c>
      <c r="H38" s="1">
        <v>7455564</v>
      </c>
      <c r="I38" s="1">
        <v>23863</v>
      </c>
      <c r="J38" s="1">
        <v>7479427</v>
      </c>
      <c r="K38" s="1">
        <v>1196867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34</vt:i4>
      </vt:variant>
    </vt:vector>
  </HeadingPairs>
  <TitlesOfParts>
    <vt:vector size="68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環境性能割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環境性能割!Print_Area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2021-03-10T07:23:35Z</cp:lastPrinted>
  <dcterms:created xsi:type="dcterms:W3CDTF">2003-01-16T06:09:14Z</dcterms:created>
  <dcterms:modified xsi:type="dcterms:W3CDTF">2021-03-17T05:16:03Z</dcterms:modified>
</cp:coreProperties>
</file>