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２９\H29年度版\"/>
    </mc:Choice>
  </mc:AlternateContent>
  <bookViews>
    <workbookView xWindow="11190" yWindow="-210" windowWidth="9840" windowHeight="11760" tabRatio="889" firstSheet="23" activeTab="31"/>
  </bookViews>
  <sheets>
    <sheet name="普通税" sheetId="4" r:id="rId1"/>
    <sheet name="法定普通税" sheetId="5" r:id="rId2"/>
    <sheet name="市町村民税" sheetId="6" r:id="rId3"/>
    <sheet name="個人市町村民税" sheetId="7" r:id="rId4"/>
    <sheet name="個人均等割" sheetId="8" r:id="rId5"/>
    <sheet name="所得割" sheetId="9" r:id="rId6"/>
    <sheet name="所得割のうち退職所得分" sheetId="10" r:id="rId7"/>
    <sheet name="法人市町村民税" sheetId="11" r:id="rId8"/>
    <sheet name="法人均等割" sheetId="12" r:id="rId9"/>
    <sheet name="法人税割" sheetId="13" r:id="rId10"/>
    <sheet name="固定資産税" sheetId="14" r:id="rId11"/>
    <sheet name="純固定資産税" sheetId="15" r:id="rId12"/>
    <sheet name="土地" sheetId="16" r:id="rId13"/>
    <sheet name="家屋" sheetId="17" r:id="rId14"/>
    <sheet name="償却資産" sheetId="18" r:id="rId15"/>
    <sheet name="交付金" sheetId="37" r:id="rId16"/>
    <sheet name="軽自動車税" sheetId="20" r:id="rId17"/>
    <sheet name="市町村たばこ税" sheetId="21" r:id="rId18"/>
    <sheet name="鉱産税" sheetId="22" r:id="rId19"/>
    <sheet name="特別土地保有税" sheetId="23" r:id="rId20"/>
    <sheet name="保有分" sheetId="24" r:id="rId21"/>
    <sheet name="取得分" sheetId="25" r:id="rId22"/>
    <sheet name="法定外普通税" sheetId="26" r:id="rId23"/>
    <sheet name="目的税" sheetId="27" r:id="rId24"/>
    <sheet name="入湯税" sheetId="28" r:id="rId25"/>
    <sheet name="事業所税" sheetId="29" r:id="rId26"/>
    <sheet name="都市計画税" sheetId="30" r:id="rId27"/>
    <sheet name="都市計（土地）" sheetId="31" r:id="rId28"/>
    <sheet name="都市計（家屋）" sheetId="32" r:id="rId29"/>
    <sheet name="合計（国民健康保険税を除く）" sheetId="33" r:id="rId30"/>
    <sheet name="国民健康保険税" sheetId="34" r:id="rId31"/>
    <sheet name="国民健康保険料" sheetId="39" r:id="rId32"/>
    <sheet name="国保計" sheetId="40" r:id="rId33"/>
  </sheets>
  <definedNames>
    <definedName name="_xlnm.Print_Area" localSheetId="13">家屋!$A$1:$N$36</definedName>
    <definedName name="_xlnm.Print_Area" localSheetId="16">軽自動車税!$A$1:$N$36</definedName>
    <definedName name="_xlnm.Print_Area" localSheetId="4">個人均等割!$A$1:$N$36</definedName>
    <definedName name="_xlnm.Print_Area" localSheetId="3">個人市町村民税!$A$1:$N$36</definedName>
    <definedName name="_xlnm.Print_Area" localSheetId="10">固定資産税!$A$1:$N$36</definedName>
    <definedName name="_xlnm.Print_Area" localSheetId="15">交付金!$A$1:$N$36</definedName>
    <definedName name="_xlnm.Print_Area" localSheetId="18">鉱産税!$A$1:$N$36</definedName>
    <definedName name="_xlnm.Print_Area" localSheetId="29">'合計（国民健康保険税を除く）'!$A$1:$N$36</definedName>
    <definedName name="_xlnm.Print_Area" localSheetId="32">国保計!$A$1:$N$36</definedName>
    <definedName name="_xlnm.Print_Area" localSheetId="30">国民健康保険税!$A$1:$N$36</definedName>
    <definedName name="_xlnm.Print_Area" localSheetId="31">国民健康保険料!$A$1:$N$36</definedName>
    <definedName name="_xlnm.Print_Area" localSheetId="17">市町村たばこ税!$A$1:$N$36</definedName>
    <definedName name="_xlnm.Print_Area" localSheetId="2">市町村民税!$A$1:$N$36</definedName>
    <definedName name="_xlnm.Print_Area" localSheetId="25">事業所税!$A$1:$N$36</definedName>
    <definedName name="_xlnm.Print_Area" localSheetId="21">取得分!$A$1:$N$36</definedName>
    <definedName name="_xlnm.Print_Area" localSheetId="11">純固定資産税!$A$1:$N$36</definedName>
    <definedName name="_xlnm.Print_Area" localSheetId="5">所得割!$A$1:$N$36</definedName>
    <definedName name="_xlnm.Print_Area" localSheetId="6">所得割のうち退職所得分!$A$1:$N$36</definedName>
    <definedName name="_xlnm.Print_Area" localSheetId="14">償却資産!$A$1:$N$36</definedName>
    <definedName name="_xlnm.Print_Area" localSheetId="28">'都市計（家屋）'!$A$1:$N$36</definedName>
    <definedName name="_xlnm.Print_Area" localSheetId="27">'都市計（土地）'!$A$1:$N$36</definedName>
    <definedName name="_xlnm.Print_Area" localSheetId="26">都市計画税!$A$1:$N$36</definedName>
    <definedName name="_xlnm.Print_Area" localSheetId="12">土地!$A$1:$N$36</definedName>
    <definedName name="_xlnm.Print_Area" localSheetId="19">特別土地保有税!$A$1:$N$36</definedName>
    <definedName name="_xlnm.Print_Area" localSheetId="24">入湯税!$A$1:$N$36</definedName>
    <definedName name="_xlnm.Print_Area" localSheetId="0">普通税!$A$1:$N$36</definedName>
    <definedName name="_xlnm.Print_Area" localSheetId="20">保有分!$A$1:$N$36</definedName>
    <definedName name="_xlnm.Print_Area" localSheetId="8">法人均等割!$A$1:$N$36</definedName>
    <definedName name="_xlnm.Print_Area" localSheetId="7">法人市町村民税!$A$1:$N$36</definedName>
    <definedName name="_xlnm.Print_Area" localSheetId="9">法人税割!$A$1:$N$36</definedName>
    <definedName name="_xlnm.Print_Area" localSheetId="22">法定外普通税!$A$1:$N$36</definedName>
    <definedName name="_xlnm.Print_Area" localSheetId="1">法定普通税!$A$1:$N$36</definedName>
    <definedName name="_xlnm.Print_Area" localSheetId="23">目的税!$A$1:$N$36</definedName>
  </definedNames>
  <calcPr calcId="152511"/>
</workbook>
</file>

<file path=xl/calcChain.xml><?xml version="1.0" encoding="utf-8"?>
<calcChain xmlns="http://schemas.openxmlformats.org/spreadsheetml/2006/main">
  <c r="E36" i="24" l="1"/>
  <c r="D36" i="24"/>
  <c r="D38" i="40" l="1"/>
  <c r="E38" i="40"/>
  <c r="E39" i="40" s="1"/>
  <c r="F38" i="40"/>
  <c r="G38" i="40"/>
  <c r="G39" i="40" s="1"/>
  <c r="H38" i="40"/>
  <c r="I38" i="40"/>
  <c r="J38" i="40"/>
  <c r="J39" i="40" s="1"/>
  <c r="K38" i="40"/>
  <c r="C38" i="40"/>
  <c r="C39" i="40" s="1"/>
  <c r="H39" i="40"/>
  <c r="D39" i="40"/>
  <c r="K39" i="40"/>
  <c r="I39" i="40"/>
  <c r="F39" i="40"/>
  <c r="D38" i="11" l="1"/>
  <c r="E38" i="11"/>
  <c r="E39" i="11" s="1"/>
  <c r="F38" i="11"/>
  <c r="F39" i="11" s="1"/>
  <c r="G38" i="11"/>
  <c r="G39" i="11" s="1"/>
  <c r="H38" i="11"/>
  <c r="I38" i="11"/>
  <c r="I39" i="11" s="1"/>
  <c r="J38" i="11"/>
  <c r="J39" i="11" s="1"/>
  <c r="K38" i="11"/>
  <c r="K39" i="11" s="1"/>
  <c r="C38" i="11"/>
  <c r="H39" i="11"/>
  <c r="D39" i="11"/>
  <c r="C39" i="11"/>
  <c r="D38" i="7"/>
  <c r="E38" i="7"/>
  <c r="F38" i="7"/>
  <c r="G38" i="7"/>
  <c r="G39" i="7" s="1"/>
  <c r="H38" i="7"/>
  <c r="I38" i="7"/>
  <c r="J38" i="7"/>
  <c r="K38" i="7"/>
  <c r="K39" i="7" s="1"/>
  <c r="C38" i="7"/>
  <c r="J39" i="7"/>
  <c r="I39" i="7"/>
  <c r="H39" i="7"/>
  <c r="F39" i="7"/>
  <c r="E39" i="7"/>
  <c r="D39" i="7"/>
  <c r="C39" i="7"/>
  <c r="K39" i="26" l="1"/>
  <c r="J39" i="26"/>
  <c r="I39" i="26"/>
  <c r="H39" i="26"/>
  <c r="G39" i="26"/>
  <c r="F39" i="26"/>
  <c r="E39" i="26"/>
  <c r="D39" i="26"/>
  <c r="C39" i="26"/>
  <c r="N34" i="7"/>
  <c r="N33" i="7"/>
  <c r="M33" i="7"/>
  <c r="L33" i="7"/>
  <c r="N32" i="7"/>
  <c r="M32" i="7"/>
  <c r="N31" i="7"/>
  <c r="M31" i="7"/>
  <c r="L31" i="7"/>
  <c r="N30" i="7"/>
  <c r="L30" i="7"/>
  <c r="M29" i="7"/>
  <c r="L29" i="7"/>
  <c r="M28" i="7"/>
  <c r="L28" i="7"/>
  <c r="N27" i="7"/>
  <c r="M27" i="7"/>
  <c r="L27" i="7"/>
  <c r="M26" i="7"/>
  <c r="L26" i="7"/>
  <c r="N25" i="7"/>
  <c r="L25" i="7"/>
  <c r="N24" i="7"/>
  <c r="M24" i="7"/>
  <c r="L9" i="7"/>
  <c r="M22" i="7"/>
  <c r="N21" i="7"/>
  <c r="M21" i="7"/>
  <c r="N20" i="7"/>
  <c r="L20" i="7"/>
  <c r="N19" i="7"/>
  <c r="M19" i="7"/>
  <c r="N18" i="7"/>
  <c r="M18" i="7"/>
  <c r="L18" i="7"/>
  <c r="N17" i="7"/>
  <c r="M17" i="7"/>
  <c r="L17" i="7"/>
  <c r="N16" i="7"/>
  <c r="M16" i="7"/>
  <c r="L16" i="7"/>
  <c r="N15" i="7"/>
  <c r="M14" i="7"/>
  <c r="L14" i="7"/>
  <c r="L13" i="7"/>
  <c r="N13" i="7"/>
  <c r="M13" i="7"/>
  <c r="N12" i="7"/>
  <c r="M12" i="7"/>
  <c r="N11" i="7"/>
  <c r="M11" i="7"/>
  <c r="N10" i="7"/>
  <c r="J34" i="40"/>
  <c r="I34" i="40"/>
  <c r="H34" i="40"/>
  <c r="E34" i="40"/>
  <c r="D34" i="40"/>
  <c r="C34" i="40"/>
  <c r="J33" i="40"/>
  <c r="I33" i="40"/>
  <c r="H33" i="40"/>
  <c r="E33" i="40"/>
  <c r="D33" i="40"/>
  <c r="C33" i="40"/>
  <c r="J32" i="40"/>
  <c r="I32" i="40"/>
  <c r="H32" i="40"/>
  <c r="E32" i="40"/>
  <c r="D32" i="40"/>
  <c r="C32" i="40"/>
  <c r="J31" i="40"/>
  <c r="I31" i="40"/>
  <c r="H31" i="40"/>
  <c r="E31" i="40"/>
  <c r="D31" i="40"/>
  <c r="C31" i="40"/>
  <c r="J30" i="40"/>
  <c r="I30" i="40"/>
  <c r="H30" i="40"/>
  <c r="E30" i="40"/>
  <c r="N30" i="40" s="1"/>
  <c r="D30" i="40"/>
  <c r="M30" i="40" s="1"/>
  <c r="C30" i="40"/>
  <c r="L30" i="40" s="1"/>
  <c r="J29" i="40"/>
  <c r="I29" i="40"/>
  <c r="H29" i="40"/>
  <c r="E29" i="40"/>
  <c r="N29" i="40"/>
  <c r="D29" i="40"/>
  <c r="M29" i="40" s="1"/>
  <c r="C29" i="40"/>
  <c r="L29" i="40" s="1"/>
  <c r="J28" i="40"/>
  <c r="I28" i="40"/>
  <c r="H28" i="40"/>
  <c r="E28" i="40"/>
  <c r="D28" i="40"/>
  <c r="M28" i="40"/>
  <c r="C28" i="40"/>
  <c r="L28" i="40" s="1"/>
  <c r="J27" i="40"/>
  <c r="N27" i="40"/>
  <c r="I27" i="40"/>
  <c r="H27" i="40"/>
  <c r="E27" i="40"/>
  <c r="D27" i="40"/>
  <c r="C27" i="40"/>
  <c r="L27" i="40" s="1"/>
  <c r="J26" i="40"/>
  <c r="I26" i="40"/>
  <c r="H26" i="40"/>
  <c r="E26" i="40"/>
  <c r="N26" i="40" s="1"/>
  <c r="D26" i="40"/>
  <c r="C26" i="40"/>
  <c r="L26" i="40"/>
  <c r="J25" i="40"/>
  <c r="I25" i="40"/>
  <c r="H25" i="40"/>
  <c r="E25" i="40"/>
  <c r="D25" i="40"/>
  <c r="M25" i="40" s="1"/>
  <c r="C25" i="40"/>
  <c r="J24" i="40"/>
  <c r="I24" i="40"/>
  <c r="H24" i="40"/>
  <c r="E24" i="40"/>
  <c r="D24" i="40"/>
  <c r="C24" i="40"/>
  <c r="J9" i="40"/>
  <c r="I9" i="40"/>
  <c r="H9" i="40"/>
  <c r="E9" i="40"/>
  <c r="D9" i="40"/>
  <c r="J22" i="40"/>
  <c r="I22" i="40"/>
  <c r="H22" i="40"/>
  <c r="E22" i="40"/>
  <c r="D22" i="40"/>
  <c r="C22" i="40"/>
  <c r="J21" i="40"/>
  <c r="I21" i="40"/>
  <c r="H21" i="40"/>
  <c r="E21" i="40"/>
  <c r="D21" i="40"/>
  <c r="C21" i="40"/>
  <c r="J20" i="40"/>
  <c r="I20" i="40"/>
  <c r="H20" i="40"/>
  <c r="E20" i="40"/>
  <c r="D20" i="40"/>
  <c r="C20" i="40"/>
  <c r="J19" i="40"/>
  <c r="I19" i="40"/>
  <c r="H19" i="40"/>
  <c r="E19" i="40"/>
  <c r="D19" i="40"/>
  <c r="C19" i="40"/>
  <c r="J18" i="40"/>
  <c r="I18" i="40"/>
  <c r="H18" i="40"/>
  <c r="E18" i="40"/>
  <c r="D18" i="40"/>
  <c r="C18" i="40"/>
  <c r="J17" i="40"/>
  <c r="I17" i="40"/>
  <c r="H17" i="40"/>
  <c r="E17" i="40"/>
  <c r="D17" i="40"/>
  <c r="C17" i="40"/>
  <c r="J16" i="40"/>
  <c r="I16" i="40"/>
  <c r="H16" i="40"/>
  <c r="E16" i="40"/>
  <c r="N16" i="40" s="1"/>
  <c r="D16" i="40"/>
  <c r="C16" i="40"/>
  <c r="L16" i="40" s="1"/>
  <c r="J15" i="40"/>
  <c r="I15" i="40"/>
  <c r="H15" i="40"/>
  <c r="E15" i="40"/>
  <c r="D15" i="40"/>
  <c r="C15" i="40"/>
  <c r="J14" i="40"/>
  <c r="I14" i="40"/>
  <c r="H14" i="40"/>
  <c r="E14" i="40"/>
  <c r="D14" i="40"/>
  <c r="C14" i="40"/>
  <c r="J13" i="40"/>
  <c r="I13" i="40"/>
  <c r="H13" i="40"/>
  <c r="E13" i="40"/>
  <c r="D13" i="40"/>
  <c r="C13" i="40"/>
  <c r="J12" i="40"/>
  <c r="I12" i="40"/>
  <c r="H12" i="40"/>
  <c r="E12" i="40"/>
  <c r="D12" i="40"/>
  <c r="C12" i="40"/>
  <c r="J11" i="40"/>
  <c r="I11" i="40"/>
  <c r="H11" i="40"/>
  <c r="E11" i="40"/>
  <c r="D11" i="40"/>
  <c r="C11" i="40"/>
  <c r="J10" i="40"/>
  <c r="I10" i="40"/>
  <c r="H10" i="40"/>
  <c r="E10" i="40"/>
  <c r="D10" i="40"/>
  <c r="C10" i="40"/>
  <c r="C9" i="40"/>
  <c r="K34" i="11"/>
  <c r="N34" i="11"/>
  <c r="M34" i="11"/>
  <c r="L34" i="11"/>
  <c r="K33" i="11"/>
  <c r="M33" i="11"/>
  <c r="K32" i="11"/>
  <c r="N32" i="11"/>
  <c r="L32" i="11"/>
  <c r="K31" i="11"/>
  <c r="M31" i="11"/>
  <c r="K30" i="11"/>
  <c r="N30" i="11"/>
  <c r="L30" i="11"/>
  <c r="K29" i="11"/>
  <c r="M29" i="11"/>
  <c r="L29" i="11"/>
  <c r="K28" i="11"/>
  <c r="N28" i="11"/>
  <c r="K27" i="11"/>
  <c r="N27" i="11"/>
  <c r="M27" i="11"/>
  <c r="L27" i="11"/>
  <c r="K26" i="11"/>
  <c r="N26" i="11"/>
  <c r="L26" i="11"/>
  <c r="K25" i="11"/>
  <c r="N25" i="11"/>
  <c r="L25" i="11"/>
  <c r="K24" i="11"/>
  <c r="N24" i="11"/>
  <c r="K9" i="11"/>
  <c r="N9" i="11"/>
  <c r="M9" i="11"/>
  <c r="K22" i="11"/>
  <c r="N22" i="11"/>
  <c r="K21" i="11"/>
  <c r="N21" i="11"/>
  <c r="K20" i="11"/>
  <c r="N20" i="11"/>
  <c r="M20" i="11"/>
  <c r="L20" i="11"/>
  <c r="K19" i="11"/>
  <c r="M19" i="11"/>
  <c r="K18" i="11"/>
  <c r="N18" i="11"/>
  <c r="M18" i="11"/>
  <c r="L18" i="11"/>
  <c r="K17" i="11"/>
  <c r="N17" i="11"/>
  <c r="M17" i="11"/>
  <c r="L17" i="11"/>
  <c r="K16" i="11"/>
  <c r="N16" i="11"/>
  <c r="M16" i="11"/>
  <c r="L16" i="11"/>
  <c r="K15" i="11"/>
  <c r="N15" i="11"/>
  <c r="M15" i="11"/>
  <c r="K14" i="11"/>
  <c r="K13" i="11"/>
  <c r="N13" i="11"/>
  <c r="M13" i="11"/>
  <c r="L13" i="11"/>
  <c r="K12" i="11"/>
  <c r="N12" i="11"/>
  <c r="M12" i="11"/>
  <c r="K11" i="11"/>
  <c r="N11" i="11"/>
  <c r="M11" i="11"/>
  <c r="L11" i="11"/>
  <c r="K10" i="11"/>
  <c r="N10" i="11"/>
  <c r="L10" i="11"/>
  <c r="L9" i="4"/>
  <c r="L35" i="8"/>
  <c r="L35" i="9"/>
  <c r="L35" i="12"/>
  <c r="L35" i="13"/>
  <c r="L35" i="14"/>
  <c r="L35" i="17"/>
  <c r="C39" i="37"/>
  <c r="L35" i="20"/>
  <c r="C39" i="20"/>
  <c r="L35" i="21"/>
  <c r="L35" i="22"/>
  <c r="L35" i="23"/>
  <c r="L35" i="24"/>
  <c r="C39" i="25"/>
  <c r="L35" i="25"/>
  <c r="L35" i="26"/>
  <c r="L35" i="27"/>
  <c r="L35" i="31"/>
  <c r="C39" i="34"/>
  <c r="L35" i="39"/>
  <c r="C39" i="4"/>
  <c r="L9" i="13"/>
  <c r="M9" i="13"/>
  <c r="N9" i="13"/>
  <c r="L10" i="13"/>
  <c r="M10" i="13"/>
  <c r="N10" i="13"/>
  <c r="L11" i="13"/>
  <c r="M11" i="13"/>
  <c r="N11" i="13"/>
  <c r="L12" i="13"/>
  <c r="M12" i="13"/>
  <c r="N12" i="13"/>
  <c r="L13" i="13"/>
  <c r="M13" i="13"/>
  <c r="N13" i="13"/>
  <c r="L14" i="13"/>
  <c r="M14" i="13"/>
  <c r="N14" i="13"/>
  <c r="L15" i="13"/>
  <c r="M15" i="13"/>
  <c r="N15" i="13"/>
  <c r="L16" i="13"/>
  <c r="M16" i="13"/>
  <c r="N16" i="13"/>
  <c r="L17" i="13"/>
  <c r="M17" i="13"/>
  <c r="N17" i="13"/>
  <c r="L18" i="13"/>
  <c r="M18" i="13"/>
  <c r="N18" i="13"/>
  <c r="L19" i="13"/>
  <c r="M19" i="13"/>
  <c r="N19" i="13"/>
  <c r="L20" i="13"/>
  <c r="M20" i="13"/>
  <c r="N20" i="13"/>
  <c r="L21" i="13"/>
  <c r="M21" i="13"/>
  <c r="N21" i="13"/>
  <c r="L22" i="13"/>
  <c r="M22" i="13"/>
  <c r="N22" i="13"/>
  <c r="L24" i="13"/>
  <c r="M24" i="13"/>
  <c r="N24" i="13"/>
  <c r="L25" i="13"/>
  <c r="M25" i="13"/>
  <c r="N25" i="13"/>
  <c r="L26" i="13"/>
  <c r="M26" i="13"/>
  <c r="N26" i="13"/>
  <c r="L27" i="13"/>
  <c r="M27" i="13"/>
  <c r="N27" i="13"/>
  <c r="L28" i="13"/>
  <c r="M28" i="13"/>
  <c r="N28" i="13"/>
  <c r="L29" i="13"/>
  <c r="M29" i="13"/>
  <c r="N29" i="13"/>
  <c r="L30" i="13"/>
  <c r="M30" i="13"/>
  <c r="N30" i="13"/>
  <c r="L31" i="13"/>
  <c r="M31" i="13"/>
  <c r="N31" i="13"/>
  <c r="L32" i="13"/>
  <c r="M32" i="13"/>
  <c r="N32" i="13"/>
  <c r="L33" i="13"/>
  <c r="M33" i="13"/>
  <c r="N33" i="13"/>
  <c r="L34" i="13"/>
  <c r="M34" i="13"/>
  <c r="N34" i="13"/>
  <c r="E39" i="4"/>
  <c r="L9" i="33"/>
  <c r="L10" i="33"/>
  <c r="L11" i="33"/>
  <c r="L12" i="33"/>
  <c r="L13" i="33"/>
  <c r="L14" i="33"/>
  <c r="L15" i="33"/>
  <c r="L16" i="33"/>
  <c r="L17" i="33"/>
  <c r="L18" i="33"/>
  <c r="L19" i="33"/>
  <c r="L20" i="33"/>
  <c r="L21" i="33"/>
  <c r="L22" i="33"/>
  <c r="L9" i="24"/>
  <c r="L10" i="24"/>
  <c r="L11" i="24"/>
  <c r="L12" i="24"/>
  <c r="L13" i="24"/>
  <c r="L14" i="24"/>
  <c r="L15" i="24"/>
  <c r="L16" i="24"/>
  <c r="L17" i="24"/>
  <c r="L18" i="24"/>
  <c r="L19" i="24"/>
  <c r="L20" i="24"/>
  <c r="L21" i="24"/>
  <c r="L22" i="24"/>
  <c r="L24" i="24"/>
  <c r="L25" i="24"/>
  <c r="L26" i="24"/>
  <c r="L27" i="24"/>
  <c r="L28" i="24"/>
  <c r="L29" i="24"/>
  <c r="L30" i="24"/>
  <c r="L31" i="24"/>
  <c r="L32" i="24"/>
  <c r="L33" i="24"/>
  <c r="L34" i="24"/>
  <c r="N23" i="5"/>
  <c r="N35" i="5"/>
  <c r="H39" i="5"/>
  <c r="M35" i="5"/>
  <c r="J39" i="5"/>
  <c r="K39" i="5"/>
  <c r="M35" i="6"/>
  <c r="E39" i="6"/>
  <c r="G39" i="6"/>
  <c r="L35" i="6"/>
  <c r="N23" i="6"/>
  <c r="K39" i="6"/>
  <c r="M35" i="8"/>
  <c r="N23" i="8"/>
  <c r="E39" i="8"/>
  <c r="J39" i="8"/>
  <c r="M23" i="9"/>
  <c r="G39" i="9"/>
  <c r="L23" i="9"/>
  <c r="I39" i="9"/>
  <c r="M35" i="9"/>
  <c r="K39" i="9"/>
  <c r="M35" i="10"/>
  <c r="D39" i="10"/>
  <c r="N23" i="10"/>
  <c r="N35" i="10"/>
  <c r="F39" i="10"/>
  <c r="L35" i="10"/>
  <c r="M23" i="10"/>
  <c r="K39" i="10"/>
  <c r="I39" i="12"/>
  <c r="K39" i="12"/>
  <c r="M23" i="13"/>
  <c r="G39" i="13"/>
  <c r="L36" i="13"/>
  <c r="M35" i="13"/>
  <c r="N23" i="13"/>
  <c r="J39" i="13"/>
  <c r="K39" i="13"/>
  <c r="N23" i="14"/>
  <c r="N35" i="14"/>
  <c r="M23" i="14"/>
  <c r="I39" i="14"/>
  <c r="J39" i="14"/>
  <c r="K39" i="14"/>
  <c r="M35" i="15"/>
  <c r="N35" i="15"/>
  <c r="M23" i="16"/>
  <c r="D39" i="16"/>
  <c r="N23" i="16"/>
  <c r="E39" i="16"/>
  <c r="L35" i="16"/>
  <c r="I39" i="16"/>
  <c r="D39" i="17"/>
  <c r="M35" i="17"/>
  <c r="N23" i="17"/>
  <c r="M35" i="18"/>
  <c r="N35" i="18"/>
  <c r="F39" i="18"/>
  <c r="L35" i="18"/>
  <c r="M23" i="18"/>
  <c r="M35" i="37"/>
  <c r="N35" i="37"/>
  <c r="G39" i="37"/>
  <c r="I39" i="37"/>
  <c r="K39" i="37"/>
  <c r="M35" i="20"/>
  <c r="N35" i="20"/>
  <c r="F39" i="20"/>
  <c r="H39" i="20"/>
  <c r="M23" i="20"/>
  <c r="J39" i="20"/>
  <c r="I39" i="21"/>
  <c r="J39" i="21"/>
  <c r="M23" i="22"/>
  <c r="M35" i="22"/>
  <c r="N35" i="22"/>
  <c r="G39" i="22"/>
  <c r="I39" i="22"/>
  <c r="J39" i="22"/>
  <c r="D39" i="23"/>
  <c r="F39" i="23"/>
  <c r="G39" i="23"/>
  <c r="D39" i="24"/>
  <c r="N35" i="24"/>
  <c r="F39" i="24"/>
  <c r="H39" i="24"/>
  <c r="M35" i="24"/>
  <c r="N23" i="24"/>
  <c r="J39" i="24"/>
  <c r="N23" i="25"/>
  <c r="N35" i="25"/>
  <c r="F39" i="25"/>
  <c r="M23" i="25"/>
  <c r="J39" i="25"/>
  <c r="K39" i="25"/>
  <c r="M23" i="26"/>
  <c r="M36" i="26"/>
  <c r="N23" i="26"/>
  <c r="N35" i="26"/>
  <c r="M35" i="27"/>
  <c r="N35" i="27"/>
  <c r="F39" i="27"/>
  <c r="G39" i="27"/>
  <c r="I39" i="27"/>
  <c r="K39" i="27"/>
  <c r="N23" i="28"/>
  <c r="E39" i="28"/>
  <c r="L35" i="28"/>
  <c r="I39" i="28"/>
  <c r="M35" i="28"/>
  <c r="N35" i="28"/>
  <c r="M35" i="29"/>
  <c r="N35" i="29"/>
  <c r="G39" i="29"/>
  <c r="H39" i="29"/>
  <c r="J39" i="29"/>
  <c r="K39" i="29"/>
  <c r="M35" i="30"/>
  <c r="N23" i="30"/>
  <c r="N35" i="30"/>
  <c r="L35" i="30"/>
  <c r="I39" i="30"/>
  <c r="J39" i="30"/>
  <c r="M35" i="31"/>
  <c r="N23" i="31"/>
  <c r="G39" i="31"/>
  <c r="H39" i="31"/>
  <c r="N35" i="31"/>
  <c r="M23" i="32"/>
  <c r="N35" i="32"/>
  <c r="F39" i="32"/>
  <c r="G39" i="32"/>
  <c r="L35" i="32"/>
  <c r="I39" i="32"/>
  <c r="J39" i="32"/>
  <c r="M35" i="33"/>
  <c r="N23" i="33"/>
  <c r="N36" i="33"/>
  <c r="G39" i="33"/>
  <c r="L35" i="33"/>
  <c r="I39" i="33"/>
  <c r="N35" i="33"/>
  <c r="J39" i="33"/>
  <c r="K39" i="33"/>
  <c r="N23" i="34"/>
  <c r="F39" i="34"/>
  <c r="N35" i="34"/>
  <c r="K39" i="34"/>
  <c r="M23" i="39"/>
  <c r="N23" i="39"/>
  <c r="N35" i="39"/>
  <c r="F39" i="39"/>
  <c r="G39" i="39"/>
  <c r="I39" i="39"/>
  <c r="K39" i="39"/>
  <c r="G39" i="4"/>
  <c r="H39" i="4"/>
  <c r="L35" i="4"/>
  <c r="M35" i="4"/>
  <c r="L23" i="5"/>
  <c r="L23" i="6"/>
  <c r="L23" i="8"/>
  <c r="C39" i="9"/>
  <c r="L23" i="10"/>
  <c r="L23" i="13"/>
  <c r="L23" i="15"/>
  <c r="C39" i="17"/>
  <c r="L23" i="17"/>
  <c r="L23" i="20"/>
  <c r="C39" i="23"/>
  <c r="C39" i="24"/>
  <c r="L23" i="25"/>
  <c r="L23" i="26"/>
  <c r="C39" i="28"/>
  <c r="L23" i="32"/>
  <c r="L23" i="34"/>
  <c r="L23" i="39"/>
  <c r="N34" i="23"/>
  <c r="M34" i="23"/>
  <c r="N33" i="23"/>
  <c r="M33" i="23"/>
  <c r="N32" i="23"/>
  <c r="M32" i="23"/>
  <c r="N31" i="23"/>
  <c r="M31" i="23"/>
  <c r="N30" i="23"/>
  <c r="M30" i="23"/>
  <c r="N29" i="23"/>
  <c r="M29" i="23"/>
  <c r="N28" i="23"/>
  <c r="M28" i="23"/>
  <c r="N27" i="23"/>
  <c r="M27" i="23"/>
  <c r="N26" i="23"/>
  <c r="M26" i="23"/>
  <c r="N25" i="23"/>
  <c r="M25" i="23"/>
  <c r="N24" i="23"/>
  <c r="M24" i="23"/>
  <c r="N22" i="23"/>
  <c r="M22" i="23"/>
  <c r="N21" i="23"/>
  <c r="M21" i="23"/>
  <c r="N20" i="23"/>
  <c r="M20" i="23"/>
  <c r="N19" i="23"/>
  <c r="M19" i="23"/>
  <c r="N18" i="23"/>
  <c r="M18" i="23"/>
  <c r="N17" i="23"/>
  <c r="M17" i="23"/>
  <c r="N16" i="23"/>
  <c r="M16" i="23"/>
  <c r="N15" i="23"/>
  <c r="M15" i="23"/>
  <c r="N14" i="23"/>
  <c r="M14" i="23"/>
  <c r="N13" i="23"/>
  <c r="M13" i="23"/>
  <c r="N12" i="23"/>
  <c r="M12" i="23"/>
  <c r="N11" i="23"/>
  <c r="M11" i="23"/>
  <c r="N10" i="23"/>
  <c r="M10" i="23"/>
  <c r="N9" i="23"/>
  <c r="M9" i="23"/>
  <c r="L9" i="39"/>
  <c r="M9" i="39"/>
  <c r="N9" i="39"/>
  <c r="L10" i="39"/>
  <c r="M10" i="39"/>
  <c r="N10" i="39"/>
  <c r="L11" i="39"/>
  <c r="M11" i="39"/>
  <c r="N11" i="39"/>
  <c r="L12" i="39"/>
  <c r="M12" i="39"/>
  <c r="N12" i="39"/>
  <c r="L13" i="39"/>
  <c r="M13" i="39"/>
  <c r="N13" i="39"/>
  <c r="L14" i="39"/>
  <c r="M14" i="39"/>
  <c r="N14" i="39"/>
  <c r="L15" i="39"/>
  <c r="M15" i="39"/>
  <c r="N15" i="39"/>
  <c r="L16" i="39"/>
  <c r="M16" i="39"/>
  <c r="N16" i="39"/>
  <c r="L17" i="39"/>
  <c r="M17" i="39"/>
  <c r="N17" i="39"/>
  <c r="L18" i="39"/>
  <c r="M18" i="39"/>
  <c r="N18" i="39"/>
  <c r="L19" i="39"/>
  <c r="M19" i="39"/>
  <c r="N19" i="39"/>
  <c r="L20" i="39"/>
  <c r="M20" i="39"/>
  <c r="N20" i="39"/>
  <c r="L21" i="39"/>
  <c r="M21" i="39"/>
  <c r="N21" i="39"/>
  <c r="L22" i="39"/>
  <c r="M22" i="39"/>
  <c r="N22" i="39"/>
  <c r="L24" i="39"/>
  <c r="M24" i="39"/>
  <c r="N24" i="39"/>
  <c r="L25" i="39"/>
  <c r="M25" i="39"/>
  <c r="N25" i="39"/>
  <c r="L26" i="39"/>
  <c r="M26" i="39"/>
  <c r="N26" i="39"/>
  <c r="L27" i="39"/>
  <c r="M27" i="39"/>
  <c r="N27" i="39"/>
  <c r="L28" i="39"/>
  <c r="M28" i="39"/>
  <c r="N28" i="39"/>
  <c r="L29" i="39"/>
  <c r="M29" i="39"/>
  <c r="N29" i="39"/>
  <c r="L30" i="39"/>
  <c r="M30" i="39"/>
  <c r="N30" i="39"/>
  <c r="L31" i="39"/>
  <c r="M31" i="39"/>
  <c r="N31" i="39"/>
  <c r="L32" i="39"/>
  <c r="M32" i="39"/>
  <c r="N32" i="39"/>
  <c r="L33" i="39"/>
  <c r="M33" i="39"/>
  <c r="N33" i="39"/>
  <c r="L34" i="39"/>
  <c r="M34" i="39"/>
  <c r="N34" i="39"/>
  <c r="N34" i="8"/>
  <c r="M34" i="8"/>
  <c r="L34" i="8"/>
  <c r="N33" i="8"/>
  <c r="M33" i="8"/>
  <c r="L33" i="8"/>
  <c r="N32" i="8"/>
  <c r="M32" i="8"/>
  <c r="L32" i="8"/>
  <c r="N31" i="8"/>
  <c r="M31" i="8"/>
  <c r="L31" i="8"/>
  <c r="N30" i="8"/>
  <c r="M30" i="8"/>
  <c r="L30" i="8"/>
  <c r="N29" i="8"/>
  <c r="M29" i="8"/>
  <c r="L29" i="8"/>
  <c r="N28" i="8"/>
  <c r="M28" i="8"/>
  <c r="L28" i="8"/>
  <c r="N27" i="8"/>
  <c r="M27" i="8"/>
  <c r="L27" i="8"/>
  <c r="N26" i="8"/>
  <c r="M26" i="8"/>
  <c r="L26" i="8"/>
  <c r="N25" i="8"/>
  <c r="M25" i="8"/>
  <c r="L25" i="8"/>
  <c r="N24" i="8"/>
  <c r="M24" i="8"/>
  <c r="L24" i="8"/>
  <c r="N22" i="8"/>
  <c r="M22" i="8"/>
  <c r="L22" i="8"/>
  <c r="N21" i="8"/>
  <c r="M21" i="8"/>
  <c r="L21" i="8"/>
  <c r="N20" i="8"/>
  <c r="M20" i="8"/>
  <c r="L20" i="8"/>
  <c r="N19" i="8"/>
  <c r="M19" i="8"/>
  <c r="L19" i="8"/>
  <c r="N18" i="8"/>
  <c r="M18" i="8"/>
  <c r="L18" i="8"/>
  <c r="N17" i="8"/>
  <c r="M17" i="8"/>
  <c r="L17" i="8"/>
  <c r="N16" i="8"/>
  <c r="M16" i="8"/>
  <c r="L16" i="8"/>
  <c r="N15" i="8"/>
  <c r="M15" i="8"/>
  <c r="L15" i="8"/>
  <c r="N14" i="8"/>
  <c r="M14" i="8"/>
  <c r="L14" i="8"/>
  <c r="N13" i="8"/>
  <c r="M13" i="8"/>
  <c r="L13" i="8"/>
  <c r="N12" i="8"/>
  <c r="M12" i="8"/>
  <c r="L12" i="8"/>
  <c r="N11" i="8"/>
  <c r="M11" i="8"/>
  <c r="L11" i="8"/>
  <c r="N10" i="8"/>
  <c r="M10" i="8"/>
  <c r="L10" i="8"/>
  <c r="N9" i="8"/>
  <c r="M9" i="8"/>
  <c r="L9" i="8"/>
  <c r="N34" i="9"/>
  <c r="M34" i="9"/>
  <c r="L34" i="9"/>
  <c r="N33" i="9"/>
  <c r="M33" i="9"/>
  <c r="L33" i="9"/>
  <c r="N32" i="9"/>
  <c r="M32" i="9"/>
  <c r="L32" i="9"/>
  <c r="N31" i="9"/>
  <c r="M31" i="9"/>
  <c r="L31" i="9"/>
  <c r="N30" i="9"/>
  <c r="M30" i="9"/>
  <c r="L30" i="9"/>
  <c r="N29" i="9"/>
  <c r="M29" i="9"/>
  <c r="L29" i="9"/>
  <c r="N28" i="9"/>
  <c r="M28" i="9"/>
  <c r="L28" i="9"/>
  <c r="N27" i="9"/>
  <c r="M27" i="9"/>
  <c r="L27" i="9"/>
  <c r="N26" i="9"/>
  <c r="M26" i="9"/>
  <c r="L26" i="9"/>
  <c r="N25" i="9"/>
  <c r="M25" i="9"/>
  <c r="L25" i="9"/>
  <c r="N24" i="9"/>
  <c r="M24" i="9"/>
  <c r="L24" i="9"/>
  <c r="N22" i="9"/>
  <c r="M22" i="9"/>
  <c r="L22" i="9"/>
  <c r="N21" i="9"/>
  <c r="M21" i="9"/>
  <c r="L21" i="9"/>
  <c r="N20" i="9"/>
  <c r="M20" i="9"/>
  <c r="L20" i="9"/>
  <c r="N19" i="9"/>
  <c r="M19" i="9"/>
  <c r="L19" i="9"/>
  <c r="N18" i="9"/>
  <c r="M18" i="9"/>
  <c r="L18" i="9"/>
  <c r="N17" i="9"/>
  <c r="M17" i="9"/>
  <c r="L17" i="9"/>
  <c r="N16" i="9"/>
  <c r="M16" i="9"/>
  <c r="L16" i="9"/>
  <c r="N15" i="9"/>
  <c r="M15" i="9"/>
  <c r="L15" i="9"/>
  <c r="N14" i="9"/>
  <c r="M14" i="9"/>
  <c r="L14" i="9"/>
  <c r="N13" i="9"/>
  <c r="M13" i="9"/>
  <c r="L13" i="9"/>
  <c r="N12" i="9"/>
  <c r="M12" i="9"/>
  <c r="L12" i="9"/>
  <c r="N11" i="9"/>
  <c r="M11" i="9"/>
  <c r="L11" i="9"/>
  <c r="N10" i="9"/>
  <c r="M10" i="9"/>
  <c r="L10" i="9"/>
  <c r="N9" i="9"/>
  <c r="M9" i="9"/>
  <c r="L9" i="9"/>
  <c r="N34" i="10"/>
  <c r="M34" i="10"/>
  <c r="L34" i="10"/>
  <c r="N33" i="10"/>
  <c r="M33" i="10"/>
  <c r="L33" i="10"/>
  <c r="N32" i="10"/>
  <c r="M32" i="10"/>
  <c r="L32" i="10"/>
  <c r="N31" i="10"/>
  <c r="M31" i="10"/>
  <c r="L31" i="10"/>
  <c r="N30" i="10"/>
  <c r="M30" i="10"/>
  <c r="L30" i="10"/>
  <c r="N29" i="10"/>
  <c r="M29" i="10"/>
  <c r="L29" i="10"/>
  <c r="N28" i="10"/>
  <c r="M28" i="10"/>
  <c r="L28" i="10"/>
  <c r="N27" i="10"/>
  <c r="M27" i="10"/>
  <c r="L27" i="10"/>
  <c r="N26" i="10"/>
  <c r="M26" i="10"/>
  <c r="L26" i="10"/>
  <c r="N25" i="10"/>
  <c r="M25" i="10"/>
  <c r="L25" i="10"/>
  <c r="N24" i="10"/>
  <c r="M24" i="10"/>
  <c r="L24" i="10"/>
  <c r="N22" i="10"/>
  <c r="M22" i="10"/>
  <c r="L22" i="10"/>
  <c r="N21" i="10"/>
  <c r="M21" i="10"/>
  <c r="L21" i="10"/>
  <c r="N20" i="10"/>
  <c r="M20" i="10"/>
  <c r="L20" i="10"/>
  <c r="N19" i="10"/>
  <c r="M19" i="10"/>
  <c r="L19" i="10"/>
  <c r="N18" i="10"/>
  <c r="M18" i="10"/>
  <c r="L18" i="10"/>
  <c r="N17" i="10"/>
  <c r="M17" i="10"/>
  <c r="L17" i="10"/>
  <c r="N16" i="10"/>
  <c r="M16" i="10"/>
  <c r="L16" i="10"/>
  <c r="N15" i="10"/>
  <c r="M15" i="10"/>
  <c r="L15" i="10"/>
  <c r="N14" i="10"/>
  <c r="M14" i="10"/>
  <c r="L14" i="10"/>
  <c r="N13" i="10"/>
  <c r="M13" i="10"/>
  <c r="L13" i="10"/>
  <c r="N12" i="10"/>
  <c r="M12" i="10"/>
  <c r="L12" i="10"/>
  <c r="N11" i="10"/>
  <c r="M11" i="10"/>
  <c r="L11" i="10"/>
  <c r="N10" i="10"/>
  <c r="M10" i="10"/>
  <c r="L10" i="10"/>
  <c r="N9" i="10"/>
  <c r="M9" i="10"/>
  <c r="L9" i="10"/>
  <c r="N34" i="32"/>
  <c r="M34" i="32"/>
  <c r="L34" i="32"/>
  <c r="N33" i="32"/>
  <c r="M33" i="32"/>
  <c r="L33" i="32"/>
  <c r="N32" i="32"/>
  <c r="M32" i="32"/>
  <c r="L32" i="32"/>
  <c r="N31" i="32"/>
  <c r="M31" i="32"/>
  <c r="L31" i="32"/>
  <c r="N30" i="32"/>
  <c r="M30" i="32"/>
  <c r="L30" i="32"/>
  <c r="N29" i="32"/>
  <c r="M29" i="32"/>
  <c r="L29" i="32"/>
  <c r="N28" i="32"/>
  <c r="M28" i="32"/>
  <c r="L28" i="32"/>
  <c r="N27" i="32"/>
  <c r="M27" i="32"/>
  <c r="L27" i="32"/>
  <c r="N26" i="32"/>
  <c r="M26" i="32"/>
  <c r="L26" i="32"/>
  <c r="N25" i="32"/>
  <c r="M25" i="32"/>
  <c r="L25" i="32"/>
  <c r="N24" i="32"/>
  <c r="M24" i="32"/>
  <c r="L24" i="32"/>
  <c r="N22" i="32"/>
  <c r="M22" i="32"/>
  <c r="L22" i="32"/>
  <c r="N21" i="32"/>
  <c r="M21" i="32"/>
  <c r="L21" i="32"/>
  <c r="N20" i="32"/>
  <c r="M20" i="32"/>
  <c r="L20" i="32"/>
  <c r="N19" i="32"/>
  <c r="M19" i="32"/>
  <c r="L19" i="32"/>
  <c r="N18" i="32"/>
  <c r="M18" i="32"/>
  <c r="L18" i="32"/>
  <c r="N17" i="32"/>
  <c r="M17" i="32"/>
  <c r="L17" i="32"/>
  <c r="N16" i="32"/>
  <c r="M16" i="32"/>
  <c r="L16" i="32"/>
  <c r="N15" i="32"/>
  <c r="M15" i="32"/>
  <c r="L15" i="32"/>
  <c r="N14" i="32"/>
  <c r="M14" i="32"/>
  <c r="L14" i="32"/>
  <c r="N13" i="32"/>
  <c r="M13" i="32"/>
  <c r="L13" i="32"/>
  <c r="N12" i="32"/>
  <c r="M12" i="32"/>
  <c r="L12" i="32"/>
  <c r="N11" i="32"/>
  <c r="M11" i="32"/>
  <c r="L11" i="32"/>
  <c r="N10" i="32"/>
  <c r="M10" i="32"/>
  <c r="L10" i="32"/>
  <c r="N9" i="32"/>
  <c r="M9" i="32"/>
  <c r="L9" i="32"/>
  <c r="N34" i="31"/>
  <c r="M34" i="31"/>
  <c r="L34" i="31"/>
  <c r="N33" i="31"/>
  <c r="M33" i="31"/>
  <c r="L33" i="31"/>
  <c r="N32" i="31"/>
  <c r="M32" i="31"/>
  <c r="L32" i="31"/>
  <c r="N31" i="31"/>
  <c r="M31" i="31"/>
  <c r="L31" i="31"/>
  <c r="N30" i="31"/>
  <c r="M30" i="31"/>
  <c r="L30" i="31"/>
  <c r="N29" i="31"/>
  <c r="M29" i="31"/>
  <c r="L29" i="31"/>
  <c r="N28" i="31"/>
  <c r="M28" i="31"/>
  <c r="L28" i="31"/>
  <c r="N27" i="31"/>
  <c r="M27" i="31"/>
  <c r="L27" i="31"/>
  <c r="N26" i="31"/>
  <c r="M26" i="31"/>
  <c r="L26" i="31"/>
  <c r="N25" i="31"/>
  <c r="M25" i="31"/>
  <c r="L25" i="31"/>
  <c r="N24" i="31"/>
  <c r="M24" i="31"/>
  <c r="L24" i="31"/>
  <c r="N22" i="31"/>
  <c r="M22" i="31"/>
  <c r="L22" i="31"/>
  <c r="N21" i="31"/>
  <c r="M21" i="31"/>
  <c r="L21" i="31"/>
  <c r="N20" i="31"/>
  <c r="M20" i="31"/>
  <c r="L20" i="31"/>
  <c r="N19" i="31"/>
  <c r="M19" i="31"/>
  <c r="L19" i="31"/>
  <c r="N18" i="31"/>
  <c r="M18" i="31"/>
  <c r="L18" i="31"/>
  <c r="N17" i="31"/>
  <c r="M17" i="31"/>
  <c r="L17" i="31"/>
  <c r="N16" i="31"/>
  <c r="M16" i="31"/>
  <c r="L16" i="31"/>
  <c r="N15" i="31"/>
  <c r="M15" i="31"/>
  <c r="L15" i="31"/>
  <c r="N14" i="31"/>
  <c r="M14" i="31"/>
  <c r="L14" i="31"/>
  <c r="N13" i="31"/>
  <c r="M13" i="31"/>
  <c r="L13" i="31"/>
  <c r="N12" i="31"/>
  <c r="M12" i="31"/>
  <c r="L12" i="31"/>
  <c r="N11" i="31"/>
  <c r="M11" i="31"/>
  <c r="L11" i="31"/>
  <c r="N10" i="31"/>
  <c r="M10" i="31"/>
  <c r="L10" i="31"/>
  <c r="N9" i="31"/>
  <c r="M9" i="31"/>
  <c r="L9" i="31"/>
  <c r="N34" i="30"/>
  <c r="M34" i="30"/>
  <c r="L34" i="30"/>
  <c r="N33" i="30"/>
  <c r="M33" i="30"/>
  <c r="L33" i="30"/>
  <c r="N32" i="30"/>
  <c r="M32" i="30"/>
  <c r="L32" i="30"/>
  <c r="N31" i="30"/>
  <c r="M31" i="30"/>
  <c r="L31" i="30"/>
  <c r="N30" i="30"/>
  <c r="M30" i="30"/>
  <c r="L30" i="30"/>
  <c r="N29" i="30"/>
  <c r="M29" i="30"/>
  <c r="L29" i="30"/>
  <c r="N28" i="30"/>
  <c r="M28" i="30"/>
  <c r="L28" i="30"/>
  <c r="N27" i="30"/>
  <c r="M27" i="30"/>
  <c r="L27" i="30"/>
  <c r="N26" i="30"/>
  <c r="M26" i="30"/>
  <c r="L26" i="30"/>
  <c r="N25" i="30"/>
  <c r="M25" i="30"/>
  <c r="L25" i="30"/>
  <c r="N24" i="30"/>
  <c r="M24" i="30"/>
  <c r="L24" i="30"/>
  <c r="N22" i="30"/>
  <c r="M22" i="30"/>
  <c r="L22" i="30"/>
  <c r="N21" i="30"/>
  <c r="M21" i="30"/>
  <c r="L21" i="30"/>
  <c r="N20" i="30"/>
  <c r="M20" i="30"/>
  <c r="L20" i="30"/>
  <c r="N19" i="30"/>
  <c r="M19" i="30"/>
  <c r="L19" i="30"/>
  <c r="N18" i="30"/>
  <c r="M18" i="30"/>
  <c r="L18" i="30"/>
  <c r="N17" i="30"/>
  <c r="M17" i="30"/>
  <c r="L17" i="30"/>
  <c r="N16" i="30"/>
  <c r="M16" i="30"/>
  <c r="L16" i="30"/>
  <c r="N15" i="30"/>
  <c r="M15" i="30"/>
  <c r="L15" i="30"/>
  <c r="N14" i="30"/>
  <c r="M14" i="30"/>
  <c r="L14" i="30"/>
  <c r="N13" i="30"/>
  <c r="M13" i="30"/>
  <c r="L13" i="30"/>
  <c r="N12" i="30"/>
  <c r="M12" i="30"/>
  <c r="L12" i="30"/>
  <c r="N11" i="30"/>
  <c r="M11" i="30"/>
  <c r="L11" i="30"/>
  <c r="N10" i="30"/>
  <c r="M10" i="30"/>
  <c r="L10" i="30"/>
  <c r="N9" i="30"/>
  <c r="M9" i="30"/>
  <c r="L9" i="30"/>
  <c r="L35" i="29"/>
  <c r="N34" i="29"/>
  <c r="M34" i="29"/>
  <c r="L34" i="29"/>
  <c r="N33" i="29"/>
  <c r="M33" i="29"/>
  <c r="L33" i="29"/>
  <c r="N32" i="29"/>
  <c r="M32" i="29"/>
  <c r="L32" i="29"/>
  <c r="N31" i="29"/>
  <c r="M31" i="29"/>
  <c r="L31" i="29"/>
  <c r="N30" i="29"/>
  <c r="M30" i="29"/>
  <c r="L30" i="29"/>
  <c r="N29" i="29"/>
  <c r="M29" i="29"/>
  <c r="L29" i="29"/>
  <c r="N28" i="29"/>
  <c r="M28" i="29"/>
  <c r="L28" i="29"/>
  <c r="N27" i="29"/>
  <c r="M27" i="29"/>
  <c r="L27" i="29"/>
  <c r="N26" i="29"/>
  <c r="M26" i="29"/>
  <c r="L26" i="29"/>
  <c r="N25" i="29"/>
  <c r="M25" i="29"/>
  <c r="L25" i="29"/>
  <c r="N24" i="29"/>
  <c r="M24" i="29"/>
  <c r="L24" i="29"/>
  <c r="N22" i="29"/>
  <c r="M22" i="29"/>
  <c r="L22" i="29"/>
  <c r="N21" i="29"/>
  <c r="M21" i="29"/>
  <c r="L21" i="29"/>
  <c r="N20" i="29"/>
  <c r="M20" i="29"/>
  <c r="L20" i="29"/>
  <c r="N19" i="29"/>
  <c r="M19" i="29"/>
  <c r="L19" i="29"/>
  <c r="N18" i="29"/>
  <c r="M18" i="29"/>
  <c r="L18" i="29"/>
  <c r="N17" i="29"/>
  <c r="M17" i="29"/>
  <c r="L17" i="29"/>
  <c r="N16" i="29"/>
  <c r="M16" i="29"/>
  <c r="L16" i="29"/>
  <c r="N15" i="29"/>
  <c r="M15" i="29"/>
  <c r="L15" i="29"/>
  <c r="N14" i="29"/>
  <c r="M14" i="29"/>
  <c r="L14" i="29"/>
  <c r="N13" i="29"/>
  <c r="M13" i="29"/>
  <c r="L13" i="29"/>
  <c r="N12" i="29"/>
  <c r="M12" i="29"/>
  <c r="L12" i="29"/>
  <c r="N11" i="29"/>
  <c r="M11" i="29"/>
  <c r="L11" i="29"/>
  <c r="N10" i="29"/>
  <c r="M10" i="29"/>
  <c r="L10" i="29"/>
  <c r="N9" i="29"/>
  <c r="M9" i="29"/>
  <c r="L9" i="29"/>
  <c r="N34" i="28"/>
  <c r="M34" i="28"/>
  <c r="L34" i="28"/>
  <c r="N33" i="28"/>
  <c r="M33" i="28"/>
  <c r="L33" i="28"/>
  <c r="N32" i="28"/>
  <c r="M32" i="28"/>
  <c r="L32" i="28"/>
  <c r="N31" i="28"/>
  <c r="M31" i="28"/>
  <c r="L31" i="28"/>
  <c r="N30" i="28"/>
  <c r="M30" i="28"/>
  <c r="L30" i="28"/>
  <c r="N29" i="28"/>
  <c r="M29" i="28"/>
  <c r="L29" i="28"/>
  <c r="N28" i="28"/>
  <c r="M28" i="28"/>
  <c r="L28" i="28"/>
  <c r="N27" i="28"/>
  <c r="M27" i="28"/>
  <c r="L27" i="28"/>
  <c r="N26" i="28"/>
  <c r="M26" i="28"/>
  <c r="L26" i="28"/>
  <c r="N25" i="28"/>
  <c r="M25" i="28"/>
  <c r="L25" i="28"/>
  <c r="N24" i="28"/>
  <c r="M24" i="28"/>
  <c r="L24" i="28"/>
  <c r="N22" i="28"/>
  <c r="M22" i="28"/>
  <c r="L22" i="28"/>
  <c r="N21" i="28"/>
  <c r="M21" i="28"/>
  <c r="L21" i="28"/>
  <c r="N20" i="28"/>
  <c r="M20" i="28"/>
  <c r="L20" i="28"/>
  <c r="N19" i="28"/>
  <c r="M19" i="28"/>
  <c r="L19" i="28"/>
  <c r="N18" i="28"/>
  <c r="M18" i="28"/>
  <c r="L18" i="28"/>
  <c r="N17" i="28"/>
  <c r="M17" i="28"/>
  <c r="L17" i="28"/>
  <c r="N16" i="28"/>
  <c r="M16" i="28"/>
  <c r="L16" i="28"/>
  <c r="N15" i="28"/>
  <c r="M15" i="28"/>
  <c r="L15" i="28"/>
  <c r="N14" i="28"/>
  <c r="M14" i="28"/>
  <c r="L14" i="28"/>
  <c r="N13" i="28"/>
  <c r="M13" i="28"/>
  <c r="L13" i="28"/>
  <c r="N12" i="28"/>
  <c r="M12" i="28"/>
  <c r="L12" i="28"/>
  <c r="N11" i="28"/>
  <c r="M11" i="28"/>
  <c r="L11" i="28"/>
  <c r="N10" i="28"/>
  <c r="M10" i="28"/>
  <c r="L10" i="28"/>
  <c r="N9" i="28"/>
  <c r="M9" i="28"/>
  <c r="L9" i="28"/>
  <c r="N34" i="27"/>
  <c r="M34" i="27"/>
  <c r="L34" i="27"/>
  <c r="N33" i="27"/>
  <c r="M33" i="27"/>
  <c r="L33" i="27"/>
  <c r="N32" i="27"/>
  <c r="M32" i="27"/>
  <c r="L32" i="27"/>
  <c r="N31" i="27"/>
  <c r="M31" i="27"/>
  <c r="L31" i="27"/>
  <c r="N30" i="27"/>
  <c r="M30" i="27"/>
  <c r="L30" i="27"/>
  <c r="N29" i="27"/>
  <c r="M29" i="27"/>
  <c r="L29" i="27"/>
  <c r="N28" i="27"/>
  <c r="M28" i="27"/>
  <c r="L28" i="27"/>
  <c r="N27" i="27"/>
  <c r="M27" i="27"/>
  <c r="L27" i="27"/>
  <c r="N26" i="27"/>
  <c r="M26" i="27"/>
  <c r="L26" i="27"/>
  <c r="N25" i="27"/>
  <c r="M25" i="27"/>
  <c r="L25" i="27"/>
  <c r="N24" i="27"/>
  <c r="M24" i="27"/>
  <c r="L24" i="27"/>
  <c r="N22" i="27"/>
  <c r="M22" i="27"/>
  <c r="L22" i="27"/>
  <c r="N21" i="27"/>
  <c r="M21" i="27"/>
  <c r="L21" i="27"/>
  <c r="N20" i="27"/>
  <c r="M20" i="27"/>
  <c r="L20" i="27"/>
  <c r="N19" i="27"/>
  <c r="M19" i="27"/>
  <c r="L19" i="27"/>
  <c r="N18" i="27"/>
  <c r="M18" i="27"/>
  <c r="L18" i="27"/>
  <c r="N17" i="27"/>
  <c r="M17" i="27"/>
  <c r="L17" i="27"/>
  <c r="N16" i="27"/>
  <c r="M16" i="27"/>
  <c r="L16" i="27"/>
  <c r="N15" i="27"/>
  <c r="M15" i="27"/>
  <c r="L15" i="27"/>
  <c r="N14" i="27"/>
  <c r="M14" i="27"/>
  <c r="L14" i="27"/>
  <c r="N13" i="27"/>
  <c r="M13" i="27"/>
  <c r="L13" i="27"/>
  <c r="N12" i="27"/>
  <c r="M12" i="27"/>
  <c r="L12" i="27"/>
  <c r="N11" i="27"/>
  <c r="M11" i="27"/>
  <c r="L11" i="27"/>
  <c r="N10" i="27"/>
  <c r="M10" i="27"/>
  <c r="L10" i="27"/>
  <c r="N9" i="27"/>
  <c r="M9" i="27"/>
  <c r="L9" i="27"/>
  <c r="N34" i="26"/>
  <c r="M34" i="26"/>
  <c r="L34" i="26"/>
  <c r="N33" i="26"/>
  <c r="M33" i="26"/>
  <c r="L33" i="26"/>
  <c r="N32" i="26"/>
  <c r="M32" i="26"/>
  <c r="L32" i="26"/>
  <c r="N31" i="26"/>
  <c r="M31" i="26"/>
  <c r="L31" i="26"/>
  <c r="N30" i="26"/>
  <c r="M30" i="26"/>
  <c r="L30" i="26"/>
  <c r="N29" i="26"/>
  <c r="M29" i="26"/>
  <c r="L29" i="26"/>
  <c r="N28" i="26"/>
  <c r="M28" i="26"/>
  <c r="L28" i="26"/>
  <c r="N27" i="26"/>
  <c r="M27" i="26"/>
  <c r="L27" i="26"/>
  <c r="N26" i="26"/>
  <c r="M26" i="26"/>
  <c r="L26" i="26"/>
  <c r="N25" i="26"/>
  <c r="M25" i="26"/>
  <c r="L25" i="26"/>
  <c r="N24" i="26"/>
  <c r="M24" i="26"/>
  <c r="L24" i="26"/>
  <c r="N22" i="26"/>
  <c r="M22" i="26"/>
  <c r="L22" i="26"/>
  <c r="N21" i="26"/>
  <c r="M21" i="26"/>
  <c r="L21" i="26"/>
  <c r="N20" i="26"/>
  <c r="M20" i="26"/>
  <c r="L20" i="26"/>
  <c r="N19" i="26"/>
  <c r="M19" i="26"/>
  <c r="L19" i="26"/>
  <c r="N18" i="26"/>
  <c r="M18" i="26"/>
  <c r="L18" i="26"/>
  <c r="N17" i="26"/>
  <c r="M17" i="26"/>
  <c r="L17" i="26"/>
  <c r="N16" i="26"/>
  <c r="M16" i="26"/>
  <c r="L16" i="26"/>
  <c r="N15" i="26"/>
  <c r="M15" i="26"/>
  <c r="L15" i="26"/>
  <c r="N14" i="26"/>
  <c r="M14" i="26"/>
  <c r="L14" i="26"/>
  <c r="N13" i="26"/>
  <c r="M13" i="26"/>
  <c r="L13" i="26"/>
  <c r="N12" i="26"/>
  <c r="M12" i="26"/>
  <c r="L12" i="26"/>
  <c r="N11" i="26"/>
  <c r="M11" i="26"/>
  <c r="L11" i="26"/>
  <c r="N10" i="26"/>
  <c r="M10" i="26"/>
  <c r="L10" i="26"/>
  <c r="N9" i="26"/>
  <c r="M9" i="26"/>
  <c r="L9" i="26"/>
  <c r="N34" i="25"/>
  <c r="M34" i="25"/>
  <c r="L34" i="25"/>
  <c r="N33" i="25"/>
  <c r="M33" i="25"/>
  <c r="L33" i="25"/>
  <c r="N32" i="25"/>
  <c r="M32" i="25"/>
  <c r="L32" i="25"/>
  <c r="N31" i="25"/>
  <c r="M31" i="25"/>
  <c r="L31" i="25"/>
  <c r="N30" i="25"/>
  <c r="M30" i="25"/>
  <c r="L30" i="25"/>
  <c r="N29" i="25"/>
  <c r="M29" i="25"/>
  <c r="L29" i="25"/>
  <c r="N28" i="25"/>
  <c r="M28" i="25"/>
  <c r="L28" i="25"/>
  <c r="N27" i="25"/>
  <c r="M27" i="25"/>
  <c r="L27" i="25"/>
  <c r="N26" i="25"/>
  <c r="M26" i="25"/>
  <c r="L26" i="25"/>
  <c r="N25" i="25"/>
  <c r="M25" i="25"/>
  <c r="L25" i="25"/>
  <c r="N24" i="25"/>
  <c r="M24" i="25"/>
  <c r="L24" i="25"/>
  <c r="N22" i="25"/>
  <c r="M22" i="25"/>
  <c r="L22" i="25"/>
  <c r="N21" i="25"/>
  <c r="M21" i="25"/>
  <c r="L21" i="25"/>
  <c r="N20" i="25"/>
  <c r="M20" i="25"/>
  <c r="L20" i="25"/>
  <c r="N19" i="25"/>
  <c r="M19" i="25"/>
  <c r="L19" i="25"/>
  <c r="N18" i="25"/>
  <c r="M18" i="25"/>
  <c r="L18" i="25"/>
  <c r="N17" i="25"/>
  <c r="M17" i="25"/>
  <c r="L17" i="25"/>
  <c r="N16" i="25"/>
  <c r="M16" i="25"/>
  <c r="L16" i="25"/>
  <c r="N15" i="25"/>
  <c r="M15" i="25"/>
  <c r="L15" i="25"/>
  <c r="N14" i="25"/>
  <c r="M14" i="25"/>
  <c r="L14" i="25"/>
  <c r="N13" i="25"/>
  <c r="M13" i="25"/>
  <c r="L13" i="25"/>
  <c r="N12" i="25"/>
  <c r="M12" i="25"/>
  <c r="L12" i="25"/>
  <c r="N11" i="25"/>
  <c r="M11" i="25"/>
  <c r="L11" i="25"/>
  <c r="N10" i="25"/>
  <c r="M10" i="25"/>
  <c r="L10" i="25"/>
  <c r="N9" i="25"/>
  <c r="M9" i="25"/>
  <c r="L9" i="25"/>
  <c r="N34" i="24"/>
  <c r="M34" i="24"/>
  <c r="N33" i="24"/>
  <c r="M33" i="24"/>
  <c r="N32" i="24"/>
  <c r="M32" i="24"/>
  <c r="N31" i="24"/>
  <c r="M31" i="24"/>
  <c r="N30" i="24"/>
  <c r="M30" i="24"/>
  <c r="N29" i="24"/>
  <c r="M29" i="24"/>
  <c r="N28" i="24"/>
  <c r="M28" i="24"/>
  <c r="N27" i="24"/>
  <c r="M27" i="24"/>
  <c r="N26" i="24"/>
  <c r="M26" i="24"/>
  <c r="N25" i="24"/>
  <c r="M25" i="24"/>
  <c r="N24" i="24"/>
  <c r="M24" i="24"/>
  <c r="N22" i="24"/>
  <c r="M22" i="24"/>
  <c r="N21" i="24"/>
  <c r="M21" i="24"/>
  <c r="N20" i="24"/>
  <c r="M20" i="24"/>
  <c r="N19" i="24"/>
  <c r="M19" i="24"/>
  <c r="N18" i="24"/>
  <c r="M18" i="24"/>
  <c r="N17" i="24"/>
  <c r="M17" i="24"/>
  <c r="N16" i="24"/>
  <c r="M16" i="24"/>
  <c r="N15" i="24"/>
  <c r="M15" i="24"/>
  <c r="N14" i="24"/>
  <c r="M14" i="24"/>
  <c r="N13" i="24"/>
  <c r="M13" i="24"/>
  <c r="N12" i="24"/>
  <c r="M12" i="24"/>
  <c r="N11" i="24"/>
  <c r="M11" i="24"/>
  <c r="N10" i="24"/>
  <c r="M10" i="24"/>
  <c r="N9" i="24"/>
  <c r="M9" i="24"/>
  <c r="N34" i="22"/>
  <c r="M34" i="22"/>
  <c r="L34" i="22"/>
  <c r="N33" i="22"/>
  <c r="M33" i="22"/>
  <c r="L33" i="22"/>
  <c r="N32" i="22"/>
  <c r="M32" i="22"/>
  <c r="L32" i="22"/>
  <c r="N31" i="22"/>
  <c r="M31" i="22"/>
  <c r="L31" i="22"/>
  <c r="N30" i="22"/>
  <c r="M30" i="22"/>
  <c r="L30" i="22"/>
  <c r="N29" i="22"/>
  <c r="M29" i="22"/>
  <c r="L29" i="22"/>
  <c r="N28" i="22"/>
  <c r="M28" i="22"/>
  <c r="L28" i="22"/>
  <c r="N27" i="22"/>
  <c r="M27" i="22"/>
  <c r="L27" i="22"/>
  <c r="N26" i="22"/>
  <c r="M26" i="22"/>
  <c r="L26" i="22"/>
  <c r="N25" i="22"/>
  <c r="M25" i="22"/>
  <c r="L25" i="22"/>
  <c r="N24" i="22"/>
  <c r="M24" i="22"/>
  <c r="L24" i="22"/>
  <c r="N22" i="22"/>
  <c r="M22" i="22"/>
  <c r="L22" i="22"/>
  <c r="N21" i="22"/>
  <c r="M21" i="22"/>
  <c r="L21" i="22"/>
  <c r="N20" i="22"/>
  <c r="M20" i="22"/>
  <c r="L20" i="22"/>
  <c r="N19" i="22"/>
  <c r="M19" i="22"/>
  <c r="L19" i="22"/>
  <c r="N18" i="22"/>
  <c r="M18" i="22"/>
  <c r="L18" i="22"/>
  <c r="N17" i="22"/>
  <c r="M17" i="22"/>
  <c r="L17" i="22"/>
  <c r="N16" i="22"/>
  <c r="M16" i="22"/>
  <c r="L16" i="22"/>
  <c r="N15" i="22"/>
  <c r="M15" i="22"/>
  <c r="L15" i="22"/>
  <c r="N14" i="22"/>
  <c r="M14" i="22"/>
  <c r="L14" i="22"/>
  <c r="N13" i="22"/>
  <c r="M13" i="22"/>
  <c r="L13" i="22"/>
  <c r="N12" i="22"/>
  <c r="M12" i="22"/>
  <c r="L12" i="22"/>
  <c r="N11" i="22"/>
  <c r="M11" i="22"/>
  <c r="L11" i="22"/>
  <c r="N10" i="22"/>
  <c r="M10" i="22"/>
  <c r="L10" i="22"/>
  <c r="N9" i="22"/>
  <c r="M9" i="22"/>
  <c r="L9" i="22"/>
  <c r="N34" i="21"/>
  <c r="M34" i="21"/>
  <c r="L34" i="21"/>
  <c r="N33" i="21"/>
  <c r="M33" i="21"/>
  <c r="L33" i="21"/>
  <c r="N32" i="21"/>
  <c r="M32" i="21"/>
  <c r="L32" i="21"/>
  <c r="N31" i="21"/>
  <c r="M31" i="21"/>
  <c r="L31" i="21"/>
  <c r="N30" i="21"/>
  <c r="M30" i="21"/>
  <c r="L30" i="21"/>
  <c r="N29" i="21"/>
  <c r="M29" i="21"/>
  <c r="L29" i="21"/>
  <c r="N28" i="21"/>
  <c r="M28" i="21"/>
  <c r="L28" i="21"/>
  <c r="N27" i="21"/>
  <c r="M27" i="21"/>
  <c r="L27" i="21"/>
  <c r="N26" i="21"/>
  <c r="M26" i="21"/>
  <c r="L26" i="21"/>
  <c r="N25" i="21"/>
  <c r="M25" i="21"/>
  <c r="L25" i="21"/>
  <c r="N24" i="21"/>
  <c r="M24" i="21"/>
  <c r="L24" i="21"/>
  <c r="N22" i="21"/>
  <c r="M22" i="21"/>
  <c r="L22" i="21"/>
  <c r="N21" i="21"/>
  <c r="M21" i="21"/>
  <c r="L21" i="21"/>
  <c r="N20" i="21"/>
  <c r="M20" i="21"/>
  <c r="L20" i="21"/>
  <c r="N19" i="21"/>
  <c r="M19" i="21"/>
  <c r="L19" i="21"/>
  <c r="N18" i="21"/>
  <c r="M18" i="21"/>
  <c r="L18" i="21"/>
  <c r="N17" i="21"/>
  <c r="M17" i="21"/>
  <c r="L17" i="21"/>
  <c r="N16" i="21"/>
  <c r="M16" i="21"/>
  <c r="L16" i="21"/>
  <c r="N15" i="21"/>
  <c r="M15" i="21"/>
  <c r="L15" i="21"/>
  <c r="N14" i="21"/>
  <c r="M14" i="21"/>
  <c r="L14" i="21"/>
  <c r="N13" i="21"/>
  <c r="M13" i="21"/>
  <c r="L13" i="21"/>
  <c r="N12" i="21"/>
  <c r="M12" i="21"/>
  <c r="L12" i="21"/>
  <c r="N11" i="21"/>
  <c r="M11" i="21"/>
  <c r="L11" i="21"/>
  <c r="N10" i="21"/>
  <c r="M10" i="21"/>
  <c r="L10" i="21"/>
  <c r="N9" i="21"/>
  <c r="M9" i="21"/>
  <c r="L9" i="21"/>
  <c r="N34" i="20"/>
  <c r="M34" i="20"/>
  <c r="L34" i="20"/>
  <c r="N33" i="20"/>
  <c r="M33" i="20"/>
  <c r="L33" i="20"/>
  <c r="N32" i="20"/>
  <c r="M32" i="20"/>
  <c r="L32" i="20"/>
  <c r="N31" i="20"/>
  <c r="M31" i="20"/>
  <c r="L31" i="20"/>
  <c r="N30" i="20"/>
  <c r="M30" i="20"/>
  <c r="L30" i="20"/>
  <c r="N29" i="20"/>
  <c r="M29" i="20"/>
  <c r="L29" i="20"/>
  <c r="N28" i="20"/>
  <c r="M28" i="20"/>
  <c r="L28" i="20"/>
  <c r="N27" i="20"/>
  <c r="M27" i="20"/>
  <c r="L27" i="20"/>
  <c r="N26" i="20"/>
  <c r="M26" i="20"/>
  <c r="L26" i="20"/>
  <c r="N25" i="20"/>
  <c r="M25" i="20"/>
  <c r="L25" i="20"/>
  <c r="N24" i="20"/>
  <c r="M24" i="20"/>
  <c r="L24" i="20"/>
  <c r="N22" i="20"/>
  <c r="M22" i="20"/>
  <c r="L22" i="20"/>
  <c r="N21" i="20"/>
  <c r="M21" i="20"/>
  <c r="L21" i="20"/>
  <c r="N20" i="20"/>
  <c r="M20" i="20"/>
  <c r="L20" i="20"/>
  <c r="N19" i="20"/>
  <c r="M19" i="20"/>
  <c r="L19" i="20"/>
  <c r="N18" i="20"/>
  <c r="M18" i="20"/>
  <c r="L18" i="20"/>
  <c r="N17" i="20"/>
  <c r="M17" i="20"/>
  <c r="L17" i="20"/>
  <c r="N16" i="20"/>
  <c r="M16" i="20"/>
  <c r="L16" i="20"/>
  <c r="N15" i="20"/>
  <c r="M15" i="20"/>
  <c r="L15" i="20"/>
  <c r="N14" i="20"/>
  <c r="M14" i="20"/>
  <c r="L14" i="20"/>
  <c r="N13" i="20"/>
  <c r="M13" i="20"/>
  <c r="L13" i="20"/>
  <c r="N12" i="20"/>
  <c r="M12" i="20"/>
  <c r="L12" i="20"/>
  <c r="N11" i="20"/>
  <c r="M11" i="20"/>
  <c r="L11" i="20"/>
  <c r="N10" i="20"/>
  <c r="M10" i="20"/>
  <c r="L10" i="20"/>
  <c r="N9" i="20"/>
  <c r="M9" i="20"/>
  <c r="L9" i="20"/>
  <c r="N34" i="37"/>
  <c r="M34" i="37"/>
  <c r="L34" i="37"/>
  <c r="N33" i="37"/>
  <c r="M33" i="37"/>
  <c r="L33" i="37"/>
  <c r="N32" i="37"/>
  <c r="M32" i="37"/>
  <c r="L32" i="37"/>
  <c r="N31" i="37"/>
  <c r="M31" i="37"/>
  <c r="L31" i="37"/>
  <c r="N30" i="37"/>
  <c r="M30" i="37"/>
  <c r="L30" i="37"/>
  <c r="N29" i="37"/>
  <c r="M29" i="37"/>
  <c r="L29" i="37"/>
  <c r="N28" i="37"/>
  <c r="M28" i="37"/>
  <c r="L28" i="37"/>
  <c r="N27" i="37"/>
  <c r="M27" i="37"/>
  <c r="L27" i="37"/>
  <c r="N26" i="37"/>
  <c r="M26" i="37"/>
  <c r="L26" i="37"/>
  <c r="N25" i="37"/>
  <c r="M25" i="37"/>
  <c r="L25" i="37"/>
  <c r="N24" i="37"/>
  <c r="M24" i="37"/>
  <c r="L24" i="37"/>
  <c r="N22" i="37"/>
  <c r="M22" i="37"/>
  <c r="L22" i="37"/>
  <c r="N21" i="37"/>
  <c r="M21" i="37"/>
  <c r="L21" i="37"/>
  <c r="N20" i="37"/>
  <c r="M20" i="37"/>
  <c r="L20" i="37"/>
  <c r="N19" i="37"/>
  <c r="M19" i="37"/>
  <c r="L19" i="37"/>
  <c r="N18" i="37"/>
  <c r="M18" i="37"/>
  <c r="L18" i="37"/>
  <c r="N17" i="37"/>
  <c r="M17" i="37"/>
  <c r="L17" i="37"/>
  <c r="N16" i="37"/>
  <c r="M16" i="37"/>
  <c r="L16" i="37"/>
  <c r="N15" i="37"/>
  <c r="M15" i="37"/>
  <c r="L15" i="37"/>
  <c r="N14" i="37"/>
  <c r="M14" i="37"/>
  <c r="L14" i="37"/>
  <c r="N13" i="37"/>
  <c r="M13" i="37"/>
  <c r="L13" i="37"/>
  <c r="N12" i="37"/>
  <c r="M12" i="37"/>
  <c r="L12" i="37"/>
  <c r="N11" i="37"/>
  <c r="M11" i="37"/>
  <c r="L11" i="37"/>
  <c r="N10" i="37"/>
  <c r="M10" i="37"/>
  <c r="L10" i="37"/>
  <c r="N9" i="37"/>
  <c r="M9" i="37"/>
  <c r="L9" i="37"/>
  <c r="N34" i="18"/>
  <c r="M34" i="18"/>
  <c r="L34" i="18"/>
  <c r="N33" i="18"/>
  <c r="M33" i="18"/>
  <c r="L33" i="18"/>
  <c r="N32" i="18"/>
  <c r="M32" i="18"/>
  <c r="L32" i="18"/>
  <c r="N31" i="18"/>
  <c r="M31" i="18"/>
  <c r="L31" i="18"/>
  <c r="N30" i="18"/>
  <c r="M30" i="18"/>
  <c r="L30" i="18"/>
  <c r="N29" i="18"/>
  <c r="M29" i="18"/>
  <c r="L29" i="18"/>
  <c r="N28" i="18"/>
  <c r="M28" i="18"/>
  <c r="L28" i="18"/>
  <c r="N27" i="18"/>
  <c r="M27" i="18"/>
  <c r="L27" i="18"/>
  <c r="N26" i="18"/>
  <c r="M26" i="18"/>
  <c r="L26" i="18"/>
  <c r="N25" i="18"/>
  <c r="M25" i="18"/>
  <c r="L25" i="18"/>
  <c r="N24" i="18"/>
  <c r="M24" i="18"/>
  <c r="L24" i="18"/>
  <c r="N22" i="18"/>
  <c r="M22" i="18"/>
  <c r="L22" i="18"/>
  <c r="N21" i="18"/>
  <c r="M21" i="18"/>
  <c r="L21" i="18"/>
  <c r="N20" i="18"/>
  <c r="M20" i="18"/>
  <c r="L20" i="18"/>
  <c r="N19" i="18"/>
  <c r="M19" i="18"/>
  <c r="L19" i="18"/>
  <c r="N18" i="18"/>
  <c r="M18" i="18"/>
  <c r="L18" i="18"/>
  <c r="N17" i="18"/>
  <c r="M17" i="18"/>
  <c r="L17" i="18"/>
  <c r="N16" i="18"/>
  <c r="M16" i="18"/>
  <c r="L16" i="18"/>
  <c r="N15" i="18"/>
  <c r="M15" i="18"/>
  <c r="L15" i="18"/>
  <c r="N14" i="18"/>
  <c r="M14" i="18"/>
  <c r="L14" i="18"/>
  <c r="N13" i="18"/>
  <c r="M13" i="18"/>
  <c r="L13" i="18"/>
  <c r="N12" i="18"/>
  <c r="M12" i="18"/>
  <c r="L12" i="18"/>
  <c r="N11" i="18"/>
  <c r="M11" i="18"/>
  <c r="L11" i="18"/>
  <c r="N10" i="18"/>
  <c r="M10" i="18"/>
  <c r="L10" i="18"/>
  <c r="N9" i="18"/>
  <c r="M9" i="18"/>
  <c r="L9" i="18"/>
  <c r="N34" i="17"/>
  <c r="M34" i="17"/>
  <c r="L34" i="17"/>
  <c r="N33" i="17"/>
  <c r="M33" i="17"/>
  <c r="L33" i="17"/>
  <c r="N32" i="17"/>
  <c r="M32" i="17"/>
  <c r="L32" i="17"/>
  <c r="N31" i="17"/>
  <c r="M31" i="17"/>
  <c r="L31" i="17"/>
  <c r="N30" i="17"/>
  <c r="M30" i="17"/>
  <c r="L30" i="17"/>
  <c r="N29" i="17"/>
  <c r="M29" i="17"/>
  <c r="L29" i="17"/>
  <c r="N28" i="17"/>
  <c r="M28" i="17"/>
  <c r="L28" i="17"/>
  <c r="N27" i="17"/>
  <c r="M27" i="17"/>
  <c r="L27" i="17"/>
  <c r="N26" i="17"/>
  <c r="M26" i="17"/>
  <c r="L26" i="17"/>
  <c r="N25" i="17"/>
  <c r="M25" i="17"/>
  <c r="L25" i="17"/>
  <c r="N24" i="17"/>
  <c r="M24" i="17"/>
  <c r="L24" i="17"/>
  <c r="N22" i="17"/>
  <c r="M22" i="17"/>
  <c r="L22" i="17"/>
  <c r="N21" i="17"/>
  <c r="M21" i="17"/>
  <c r="L21" i="17"/>
  <c r="N20" i="17"/>
  <c r="M20" i="17"/>
  <c r="L20" i="17"/>
  <c r="N19" i="17"/>
  <c r="M19" i="17"/>
  <c r="L19" i="17"/>
  <c r="N18" i="17"/>
  <c r="M18" i="17"/>
  <c r="L18" i="17"/>
  <c r="N17" i="17"/>
  <c r="M17" i="17"/>
  <c r="L17" i="17"/>
  <c r="N16" i="17"/>
  <c r="M16" i="17"/>
  <c r="L16" i="17"/>
  <c r="N15" i="17"/>
  <c r="M15" i="17"/>
  <c r="L15" i="17"/>
  <c r="N14" i="17"/>
  <c r="M14" i="17"/>
  <c r="L14" i="17"/>
  <c r="N13" i="17"/>
  <c r="M13" i="17"/>
  <c r="L13" i="17"/>
  <c r="N12" i="17"/>
  <c r="M12" i="17"/>
  <c r="L12" i="17"/>
  <c r="N11" i="17"/>
  <c r="M11" i="17"/>
  <c r="L11" i="17"/>
  <c r="N10" i="17"/>
  <c r="M10" i="17"/>
  <c r="L10" i="17"/>
  <c r="N9" i="17"/>
  <c r="M9" i="17"/>
  <c r="L9" i="17"/>
  <c r="N34" i="16"/>
  <c r="M34" i="16"/>
  <c r="L34" i="16"/>
  <c r="N33" i="16"/>
  <c r="M33" i="16"/>
  <c r="L33" i="16"/>
  <c r="N32" i="16"/>
  <c r="M32" i="16"/>
  <c r="L32" i="16"/>
  <c r="N31" i="16"/>
  <c r="M31" i="16"/>
  <c r="L31" i="16"/>
  <c r="N30" i="16"/>
  <c r="M30" i="16"/>
  <c r="L30" i="16"/>
  <c r="N29" i="16"/>
  <c r="M29" i="16"/>
  <c r="L29" i="16"/>
  <c r="N28" i="16"/>
  <c r="M28" i="16"/>
  <c r="L28" i="16"/>
  <c r="N27" i="16"/>
  <c r="M27" i="16"/>
  <c r="L27" i="16"/>
  <c r="N26" i="16"/>
  <c r="M26" i="16"/>
  <c r="L26" i="16"/>
  <c r="N25" i="16"/>
  <c r="M25" i="16"/>
  <c r="L25" i="16"/>
  <c r="N24" i="16"/>
  <c r="M24" i="16"/>
  <c r="L24" i="16"/>
  <c r="N22" i="16"/>
  <c r="M22" i="16"/>
  <c r="L22" i="16"/>
  <c r="N21" i="16"/>
  <c r="M21" i="16"/>
  <c r="L21" i="16"/>
  <c r="N20" i="16"/>
  <c r="M20" i="16"/>
  <c r="L20" i="16"/>
  <c r="N19" i="16"/>
  <c r="M19" i="16"/>
  <c r="L19" i="16"/>
  <c r="N18" i="16"/>
  <c r="M18" i="16"/>
  <c r="L18" i="16"/>
  <c r="N17" i="16"/>
  <c r="M17" i="16"/>
  <c r="L17" i="16"/>
  <c r="N16" i="16"/>
  <c r="M16" i="16"/>
  <c r="L16" i="16"/>
  <c r="N15" i="16"/>
  <c r="M15" i="16"/>
  <c r="L15" i="16"/>
  <c r="N14" i="16"/>
  <c r="M14" i="16"/>
  <c r="L14" i="16"/>
  <c r="N13" i="16"/>
  <c r="M13" i="16"/>
  <c r="L13" i="16"/>
  <c r="N12" i="16"/>
  <c r="M12" i="16"/>
  <c r="L12" i="16"/>
  <c r="N11" i="16"/>
  <c r="M11" i="16"/>
  <c r="L11" i="16"/>
  <c r="N10" i="16"/>
  <c r="M10" i="16"/>
  <c r="L10" i="16"/>
  <c r="N9" i="16"/>
  <c r="M9" i="16"/>
  <c r="L9" i="16"/>
  <c r="N34" i="15"/>
  <c r="M34" i="15"/>
  <c r="L34" i="15"/>
  <c r="N33" i="15"/>
  <c r="M33" i="15"/>
  <c r="L33" i="15"/>
  <c r="N32" i="15"/>
  <c r="M32" i="15"/>
  <c r="L32" i="15"/>
  <c r="N31" i="15"/>
  <c r="M31" i="15"/>
  <c r="L31" i="15"/>
  <c r="N30" i="15"/>
  <c r="M30" i="15"/>
  <c r="L30" i="15"/>
  <c r="N29" i="15"/>
  <c r="M29" i="15"/>
  <c r="L29" i="15"/>
  <c r="N28" i="15"/>
  <c r="M28" i="15"/>
  <c r="L28" i="15"/>
  <c r="N27" i="15"/>
  <c r="M27" i="15"/>
  <c r="L27" i="15"/>
  <c r="N26" i="15"/>
  <c r="M26" i="15"/>
  <c r="L26" i="15"/>
  <c r="N25" i="15"/>
  <c r="M25" i="15"/>
  <c r="L25" i="15"/>
  <c r="N24" i="15"/>
  <c r="M24" i="15"/>
  <c r="L24" i="15"/>
  <c r="N22" i="15"/>
  <c r="M22" i="15"/>
  <c r="L22" i="15"/>
  <c r="N21" i="15"/>
  <c r="M21" i="15"/>
  <c r="L21" i="15"/>
  <c r="N20" i="15"/>
  <c r="M20" i="15"/>
  <c r="L20" i="15"/>
  <c r="N19" i="15"/>
  <c r="M19" i="15"/>
  <c r="L19" i="15"/>
  <c r="N18" i="15"/>
  <c r="M18" i="15"/>
  <c r="L18" i="15"/>
  <c r="N17" i="15"/>
  <c r="M17" i="15"/>
  <c r="L17" i="15"/>
  <c r="N16" i="15"/>
  <c r="M16" i="15"/>
  <c r="L16" i="15"/>
  <c r="N15" i="15"/>
  <c r="M15" i="15"/>
  <c r="L15" i="15"/>
  <c r="N14" i="15"/>
  <c r="M14" i="15"/>
  <c r="L14" i="15"/>
  <c r="N13" i="15"/>
  <c r="M13" i="15"/>
  <c r="L13" i="15"/>
  <c r="N12" i="15"/>
  <c r="M12" i="15"/>
  <c r="L12" i="15"/>
  <c r="N11" i="15"/>
  <c r="M11" i="15"/>
  <c r="L11" i="15"/>
  <c r="N10" i="15"/>
  <c r="M10" i="15"/>
  <c r="L10" i="15"/>
  <c r="N9" i="15"/>
  <c r="M9" i="15"/>
  <c r="L9" i="15"/>
  <c r="N34" i="14"/>
  <c r="M34" i="14"/>
  <c r="L34" i="14"/>
  <c r="N33" i="14"/>
  <c r="M33" i="14"/>
  <c r="L33" i="14"/>
  <c r="N32" i="14"/>
  <c r="M32" i="14"/>
  <c r="L32" i="14"/>
  <c r="N31" i="14"/>
  <c r="M31" i="14"/>
  <c r="L31" i="14"/>
  <c r="N30" i="14"/>
  <c r="M30" i="14"/>
  <c r="L30" i="14"/>
  <c r="N29" i="14"/>
  <c r="M29" i="14"/>
  <c r="L29" i="14"/>
  <c r="N28" i="14"/>
  <c r="M28" i="14"/>
  <c r="L28" i="14"/>
  <c r="N27" i="14"/>
  <c r="M27" i="14"/>
  <c r="L27" i="14"/>
  <c r="N26" i="14"/>
  <c r="M26" i="14"/>
  <c r="L26" i="14"/>
  <c r="N25" i="14"/>
  <c r="M25" i="14"/>
  <c r="L25" i="14"/>
  <c r="N24" i="14"/>
  <c r="M24" i="14"/>
  <c r="L24" i="14"/>
  <c r="N22" i="14"/>
  <c r="M22" i="14"/>
  <c r="L22" i="14"/>
  <c r="N21" i="14"/>
  <c r="M21" i="14"/>
  <c r="L21" i="14"/>
  <c r="N20" i="14"/>
  <c r="M20" i="14"/>
  <c r="L20" i="14"/>
  <c r="N19" i="14"/>
  <c r="M19" i="14"/>
  <c r="L19" i="14"/>
  <c r="N18" i="14"/>
  <c r="M18" i="14"/>
  <c r="L18" i="14"/>
  <c r="N17" i="14"/>
  <c r="M17" i="14"/>
  <c r="L17" i="14"/>
  <c r="N16" i="14"/>
  <c r="M16" i="14"/>
  <c r="L16" i="14"/>
  <c r="N15" i="14"/>
  <c r="M15" i="14"/>
  <c r="L15" i="14"/>
  <c r="N14" i="14"/>
  <c r="M14" i="14"/>
  <c r="L14" i="14"/>
  <c r="N13" i="14"/>
  <c r="M13" i="14"/>
  <c r="L13" i="14"/>
  <c r="N12" i="14"/>
  <c r="M12" i="14"/>
  <c r="L12" i="14"/>
  <c r="N11" i="14"/>
  <c r="M11" i="14"/>
  <c r="L11" i="14"/>
  <c r="N10" i="14"/>
  <c r="M10" i="14"/>
  <c r="L10" i="14"/>
  <c r="N9" i="14"/>
  <c r="M9" i="14"/>
  <c r="L9" i="14"/>
  <c r="N34" i="12"/>
  <c r="M34" i="12"/>
  <c r="L34" i="12"/>
  <c r="N33" i="12"/>
  <c r="M33" i="12"/>
  <c r="L33" i="12"/>
  <c r="N32" i="12"/>
  <c r="M32" i="12"/>
  <c r="L32" i="12"/>
  <c r="N31" i="12"/>
  <c r="M31" i="12"/>
  <c r="L31" i="12"/>
  <c r="N30" i="12"/>
  <c r="M30" i="12"/>
  <c r="L30" i="12"/>
  <c r="N29" i="12"/>
  <c r="M29" i="12"/>
  <c r="L29" i="12"/>
  <c r="N28" i="12"/>
  <c r="M28" i="12"/>
  <c r="L28" i="12"/>
  <c r="N27" i="12"/>
  <c r="M27" i="12"/>
  <c r="L27" i="12"/>
  <c r="N26" i="12"/>
  <c r="M26" i="12"/>
  <c r="L26" i="12"/>
  <c r="N25" i="12"/>
  <c r="M25" i="12"/>
  <c r="L25" i="12"/>
  <c r="N24" i="12"/>
  <c r="M24" i="12"/>
  <c r="L24" i="12"/>
  <c r="N22" i="12"/>
  <c r="M22" i="12"/>
  <c r="L22" i="12"/>
  <c r="N21" i="12"/>
  <c r="M21" i="12"/>
  <c r="L21" i="12"/>
  <c r="N20" i="12"/>
  <c r="M20" i="12"/>
  <c r="L20" i="12"/>
  <c r="N19" i="12"/>
  <c r="M19" i="12"/>
  <c r="L19" i="12"/>
  <c r="N18" i="12"/>
  <c r="M18" i="12"/>
  <c r="L18" i="12"/>
  <c r="N17" i="12"/>
  <c r="M17" i="12"/>
  <c r="L17" i="12"/>
  <c r="N16" i="12"/>
  <c r="M16" i="12"/>
  <c r="L16" i="12"/>
  <c r="N15" i="12"/>
  <c r="M15" i="12"/>
  <c r="L15" i="12"/>
  <c r="N14" i="12"/>
  <c r="M14" i="12"/>
  <c r="L14" i="12"/>
  <c r="N13" i="12"/>
  <c r="M13" i="12"/>
  <c r="L13" i="12"/>
  <c r="N12" i="12"/>
  <c r="M12" i="12"/>
  <c r="L12" i="12"/>
  <c r="N11" i="12"/>
  <c r="M11" i="12"/>
  <c r="L11" i="12"/>
  <c r="N10" i="12"/>
  <c r="M10" i="12"/>
  <c r="L10" i="12"/>
  <c r="N9" i="12"/>
  <c r="M9" i="12"/>
  <c r="L9" i="12"/>
  <c r="N22" i="6"/>
  <c r="M22" i="6"/>
  <c r="L22" i="6"/>
  <c r="N21" i="6"/>
  <c r="M21" i="6"/>
  <c r="L21" i="6"/>
  <c r="N34" i="5"/>
  <c r="M34" i="5"/>
  <c r="L34" i="5"/>
  <c r="N22" i="5"/>
  <c r="M22" i="5"/>
  <c r="L22" i="5"/>
  <c r="N21" i="5"/>
  <c r="M21" i="5"/>
  <c r="L21" i="5"/>
  <c r="N33" i="5"/>
  <c r="M33" i="5"/>
  <c r="L33" i="5"/>
  <c r="N32" i="5"/>
  <c r="M32" i="5"/>
  <c r="L32" i="5"/>
  <c r="N31" i="5"/>
  <c r="M31" i="5"/>
  <c r="L31" i="5"/>
  <c r="N30" i="5"/>
  <c r="M30" i="5"/>
  <c r="L30" i="5"/>
  <c r="N29" i="5"/>
  <c r="M29" i="5"/>
  <c r="L29" i="5"/>
  <c r="N28" i="5"/>
  <c r="M28" i="5"/>
  <c r="L28" i="5"/>
  <c r="N27" i="5"/>
  <c r="M27" i="5"/>
  <c r="L27" i="5"/>
  <c r="N26" i="5"/>
  <c r="M26" i="5"/>
  <c r="L26" i="5"/>
  <c r="N25" i="5"/>
  <c r="M25" i="5"/>
  <c r="L25" i="5"/>
  <c r="N24" i="5"/>
  <c r="M24" i="5"/>
  <c r="L24" i="5"/>
  <c r="N20" i="5"/>
  <c r="M20" i="5"/>
  <c r="L20" i="5"/>
  <c r="N19" i="5"/>
  <c r="M19" i="5"/>
  <c r="L19" i="5"/>
  <c r="N18" i="5"/>
  <c r="M18" i="5"/>
  <c r="L18" i="5"/>
  <c r="N17" i="5"/>
  <c r="M17" i="5"/>
  <c r="L17" i="5"/>
  <c r="N16" i="5"/>
  <c r="M16" i="5"/>
  <c r="L16" i="5"/>
  <c r="N15" i="5"/>
  <c r="M15" i="5"/>
  <c r="L15" i="5"/>
  <c r="N14" i="5"/>
  <c r="M14" i="5"/>
  <c r="L14" i="5"/>
  <c r="N13" i="5"/>
  <c r="M13" i="5"/>
  <c r="L13" i="5"/>
  <c r="N12" i="5"/>
  <c r="M12" i="5"/>
  <c r="L12" i="5"/>
  <c r="N11" i="5"/>
  <c r="M11" i="5"/>
  <c r="L11" i="5"/>
  <c r="N10" i="5"/>
  <c r="M10" i="5"/>
  <c r="L10" i="5"/>
  <c r="N9" i="5"/>
  <c r="M9" i="5"/>
  <c r="L9" i="5"/>
  <c r="N34" i="6"/>
  <c r="M34" i="6"/>
  <c r="L34" i="6"/>
  <c r="N33" i="6"/>
  <c r="M33" i="6"/>
  <c r="L33" i="6"/>
  <c r="N32" i="6"/>
  <c r="M32" i="6"/>
  <c r="L32" i="6"/>
  <c r="N31" i="6"/>
  <c r="M31" i="6"/>
  <c r="L31" i="6"/>
  <c r="N30" i="6"/>
  <c r="M30" i="6"/>
  <c r="L30" i="6"/>
  <c r="N29" i="6"/>
  <c r="M29" i="6"/>
  <c r="L29" i="6"/>
  <c r="N28" i="6"/>
  <c r="M28" i="6"/>
  <c r="L28" i="6"/>
  <c r="N27" i="6"/>
  <c r="M27" i="6"/>
  <c r="L27" i="6"/>
  <c r="N26" i="6"/>
  <c r="M26" i="6"/>
  <c r="L26" i="6"/>
  <c r="N25" i="6"/>
  <c r="M25" i="6"/>
  <c r="L25" i="6"/>
  <c r="N24" i="6"/>
  <c r="M24" i="6"/>
  <c r="L24" i="6"/>
  <c r="N20" i="6"/>
  <c r="M20" i="6"/>
  <c r="L20" i="6"/>
  <c r="N19" i="6"/>
  <c r="M19" i="6"/>
  <c r="L19" i="6"/>
  <c r="N18" i="6"/>
  <c r="M18" i="6"/>
  <c r="L18" i="6"/>
  <c r="N17" i="6"/>
  <c r="M17" i="6"/>
  <c r="L17" i="6"/>
  <c r="N16" i="6"/>
  <c r="M16" i="6"/>
  <c r="L16" i="6"/>
  <c r="N15" i="6"/>
  <c r="M15" i="6"/>
  <c r="L15" i="6"/>
  <c r="N14" i="6"/>
  <c r="M14" i="6"/>
  <c r="L14" i="6"/>
  <c r="N13" i="6"/>
  <c r="M13" i="6"/>
  <c r="L13" i="6"/>
  <c r="N12" i="6"/>
  <c r="M12" i="6"/>
  <c r="L12" i="6"/>
  <c r="N11" i="6"/>
  <c r="M11" i="6"/>
  <c r="L11" i="6"/>
  <c r="N10" i="6"/>
  <c r="M10" i="6"/>
  <c r="L10" i="6"/>
  <c r="N9" i="6"/>
  <c r="M9" i="6"/>
  <c r="L9" i="6"/>
  <c r="N34" i="4"/>
  <c r="M34" i="4"/>
  <c r="L34" i="4"/>
  <c r="N33" i="4"/>
  <c r="M33" i="4"/>
  <c r="L33" i="4"/>
  <c r="N32" i="4"/>
  <c r="M32" i="4"/>
  <c r="L32" i="4"/>
  <c r="N31" i="4"/>
  <c r="M31" i="4"/>
  <c r="L31" i="4"/>
  <c r="N30" i="4"/>
  <c r="M30" i="4"/>
  <c r="L30" i="4"/>
  <c r="N29" i="4"/>
  <c r="M29" i="4"/>
  <c r="L29" i="4"/>
  <c r="N28" i="4"/>
  <c r="M28" i="4"/>
  <c r="L28" i="4"/>
  <c r="N27" i="4"/>
  <c r="M27" i="4"/>
  <c r="L27" i="4"/>
  <c r="N26" i="4"/>
  <c r="M26" i="4"/>
  <c r="L26" i="4"/>
  <c r="N25" i="4"/>
  <c r="M25" i="4"/>
  <c r="L25" i="4"/>
  <c r="N24" i="4"/>
  <c r="M24" i="4"/>
  <c r="L24" i="4"/>
  <c r="N22" i="4"/>
  <c r="M22" i="4"/>
  <c r="L22" i="4"/>
  <c r="N21" i="4"/>
  <c r="M21" i="4"/>
  <c r="L21" i="4"/>
  <c r="N20" i="4"/>
  <c r="M20" i="4"/>
  <c r="L20" i="4"/>
  <c r="N19" i="4"/>
  <c r="M19" i="4"/>
  <c r="L19" i="4"/>
  <c r="N18" i="4"/>
  <c r="M18" i="4"/>
  <c r="L18" i="4"/>
  <c r="N17" i="4"/>
  <c r="M17" i="4"/>
  <c r="L17" i="4"/>
  <c r="N16" i="4"/>
  <c r="M16" i="4"/>
  <c r="L16" i="4"/>
  <c r="N15" i="4"/>
  <c r="M15" i="4"/>
  <c r="L15" i="4"/>
  <c r="N14" i="4"/>
  <c r="M14" i="4"/>
  <c r="L14" i="4"/>
  <c r="N13" i="4"/>
  <c r="M13" i="4"/>
  <c r="L13" i="4"/>
  <c r="N12" i="4"/>
  <c r="M12" i="4"/>
  <c r="L12" i="4"/>
  <c r="N11" i="4"/>
  <c r="M11" i="4"/>
  <c r="L11" i="4"/>
  <c r="N10" i="4"/>
  <c r="M10" i="4"/>
  <c r="L10" i="4"/>
  <c r="N9" i="4"/>
  <c r="M9" i="4"/>
  <c r="N34" i="34"/>
  <c r="M34" i="34"/>
  <c r="L34" i="34"/>
  <c r="N33" i="34"/>
  <c r="M33" i="34"/>
  <c r="L33" i="34"/>
  <c r="N32" i="34"/>
  <c r="M32" i="34"/>
  <c r="L32" i="34"/>
  <c r="N31" i="34"/>
  <c r="M31" i="34"/>
  <c r="L31" i="34"/>
  <c r="N30" i="34"/>
  <c r="M30" i="34"/>
  <c r="L30" i="34"/>
  <c r="N29" i="34"/>
  <c r="M29" i="34"/>
  <c r="L29" i="34"/>
  <c r="N28" i="34"/>
  <c r="M28" i="34"/>
  <c r="L28" i="34"/>
  <c r="N27" i="34"/>
  <c r="M27" i="34"/>
  <c r="L27" i="34"/>
  <c r="N26" i="34"/>
  <c r="M26" i="34"/>
  <c r="L26" i="34"/>
  <c r="N25" i="34"/>
  <c r="M25" i="34"/>
  <c r="L25" i="34"/>
  <c r="N24" i="34"/>
  <c r="M24" i="34"/>
  <c r="L24" i="34"/>
  <c r="N22" i="34"/>
  <c r="M22" i="34"/>
  <c r="L22" i="34"/>
  <c r="N21" i="34"/>
  <c r="M21" i="34"/>
  <c r="L21" i="34"/>
  <c r="N20" i="34"/>
  <c r="M20" i="34"/>
  <c r="L20" i="34"/>
  <c r="N19" i="34"/>
  <c r="M19" i="34"/>
  <c r="L19" i="34"/>
  <c r="N18" i="34"/>
  <c r="M18" i="34"/>
  <c r="L18" i="34"/>
  <c r="N17" i="34"/>
  <c r="M17" i="34"/>
  <c r="L17" i="34"/>
  <c r="N16" i="34"/>
  <c r="M16" i="34"/>
  <c r="L16" i="34"/>
  <c r="N15" i="34"/>
  <c r="M15" i="34"/>
  <c r="L15" i="34"/>
  <c r="N14" i="34"/>
  <c r="M14" i="34"/>
  <c r="L14" i="34"/>
  <c r="N13" i="34"/>
  <c r="M13" i="34"/>
  <c r="L13" i="34"/>
  <c r="N12" i="34"/>
  <c r="M12" i="34"/>
  <c r="L12" i="34"/>
  <c r="N11" i="34"/>
  <c r="M11" i="34"/>
  <c r="L11" i="34"/>
  <c r="N10" i="34"/>
  <c r="M10" i="34"/>
  <c r="L10" i="34"/>
  <c r="N9" i="34"/>
  <c r="M9" i="34"/>
  <c r="L9" i="34"/>
  <c r="N22" i="33"/>
  <c r="M22" i="33"/>
  <c r="N21" i="33"/>
  <c r="M21" i="33"/>
  <c r="N17" i="33"/>
  <c r="M17" i="33"/>
  <c r="N34" i="33"/>
  <c r="M34" i="33"/>
  <c r="L34" i="33"/>
  <c r="N33" i="33"/>
  <c r="M33" i="33"/>
  <c r="L33" i="33"/>
  <c r="N32" i="33"/>
  <c r="M32" i="33"/>
  <c r="L32" i="33"/>
  <c r="N31" i="33"/>
  <c r="M31" i="33"/>
  <c r="L31" i="33"/>
  <c r="N30" i="33"/>
  <c r="M30" i="33"/>
  <c r="L30" i="33"/>
  <c r="N29" i="33"/>
  <c r="M29" i="33"/>
  <c r="L29" i="33"/>
  <c r="N28" i="33"/>
  <c r="M28" i="33"/>
  <c r="L28" i="33"/>
  <c r="N27" i="33"/>
  <c r="M27" i="33"/>
  <c r="L27" i="33"/>
  <c r="N26" i="33"/>
  <c r="M26" i="33"/>
  <c r="L26" i="33"/>
  <c r="N25" i="33"/>
  <c r="M25" i="33"/>
  <c r="L25" i="33"/>
  <c r="N24" i="33"/>
  <c r="M24" i="33"/>
  <c r="L24" i="33"/>
  <c r="M23" i="33"/>
  <c r="N20" i="33"/>
  <c r="M20" i="33"/>
  <c r="N19" i="33"/>
  <c r="M19" i="33"/>
  <c r="N18" i="33"/>
  <c r="M18" i="33"/>
  <c r="N16" i="33"/>
  <c r="M16" i="33"/>
  <c r="N15" i="33"/>
  <c r="M15" i="33"/>
  <c r="N14" i="33"/>
  <c r="M14" i="33"/>
  <c r="N13" i="33"/>
  <c r="M13" i="33"/>
  <c r="N12" i="33"/>
  <c r="M12" i="33"/>
  <c r="N11" i="33"/>
  <c r="M11" i="33"/>
  <c r="N10" i="33"/>
  <c r="M10" i="33"/>
  <c r="N9" i="33"/>
  <c r="M9" i="33"/>
  <c r="C39" i="27"/>
  <c r="M23" i="15"/>
  <c r="F39" i="29"/>
  <c r="D39" i="34"/>
  <c r="M35" i="39"/>
  <c r="M23" i="31"/>
  <c r="M23" i="28"/>
  <c r="N23" i="27"/>
  <c r="K39" i="24"/>
  <c r="J39" i="23"/>
  <c r="J39" i="37"/>
  <c r="I39" i="18"/>
  <c r="G39" i="8"/>
  <c r="N23" i="15"/>
  <c r="M35" i="21"/>
  <c r="H39" i="22"/>
  <c r="N23" i="18"/>
  <c r="L36" i="29"/>
  <c r="C39" i="29"/>
  <c r="D39" i="28"/>
  <c r="G39" i="28"/>
  <c r="J39" i="28"/>
  <c r="N36" i="26"/>
  <c r="C39" i="21"/>
  <c r="H39" i="21"/>
  <c r="L23" i="21"/>
  <c r="K39" i="18"/>
  <c r="E39" i="14"/>
  <c r="E39" i="9"/>
  <c r="C39" i="6"/>
  <c r="N23" i="4"/>
  <c r="J39" i="34"/>
  <c r="N35" i="21"/>
  <c r="D39" i="20"/>
  <c r="N35" i="17"/>
  <c r="E39" i="17"/>
  <c r="M23" i="17"/>
  <c r="H39" i="6"/>
  <c r="N35" i="12"/>
  <c r="C39" i="39"/>
  <c r="L23" i="37"/>
  <c r="M23" i="29"/>
  <c r="D39" i="29"/>
  <c r="M23" i="24"/>
  <c r="G39" i="10"/>
  <c r="I39" i="5"/>
  <c r="L36" i="26"/>
  <c r="N36" i="39"/>
  <c r="E39" i="39"/>
  <c r="M35" i="32"/>
  <c r="M35" i="26"/>
  <c r="N35" i="16"/>
  <c r="M32" i="11"/>
  <c r="H39" i="34"/>
  <c r="L23" i="27"/>
  <c r="K39" i="4"/>
  <c r="N23" i="20"/>
  <c r="J39" i="15"/>
  <c r="G39" i="12"/>
  <c r="N19" i="11"/>
  <c r="N14" i="7"/>
  <c r="F39" i="12"/>
  <c r="L35" i="37"/>
  <c r="E39" i="32"/>
  <c r="F39" i="6"/>
  <c r="M23" i="27"/>
  <c r="H39" i="39"/>
  <c r="D39" i="37"/>
  <c r="M36" i="37"/>
  <c r="M23" i="37"/>
  <c r="C39" i="15"/>
  <c r="M23" i="34"/>
  <c r="M23" i="30"/>
  <c r="N31" i="11"/>
  <c r="I39" i="20"/>
  <c r="N35" i="8"/>
  <c r="M30" i="7"/>
  <c r="J39" i="39"/>
  <c r="M16" i="40"/>
  <c r="M35" i="34"/>
  <c r="G39" i="34"/>
  <c r="E39" i="33"/>
  <c r="L23" i="33"/>
  <c r="H39" i="32"/>
  <c r="K39" i="32"/>
  <c r="K39" i="31"/>
  <c r="F39" i="31"/>
  <c r="D39" i="31"/>
  <c r="J39" i="31"/>
  <c r="K39" i="30"/>
  <c r="F39" i="30"/>
  <c r="E39" i="30"/>
  <c r="K39" i="28"/>
  <c r="L23" i="28"/>
  <c r="H39" i="25"/>
  <c r="I39" i="24"/>
  <c r="N35" i="23"/>
  <c r="K39" i="23"/>
  <c r="K39" i="22"/>
  <c r="F39" i="22"/>
  <c r="F39" i="21"/>
  <c r="K39" i="21"/>
  <c r="G39" i="21"/>
  <c r="K39" i="20"/>
  <c r="G39" i="20"/>
  <c r="F39" i="37"/>
  <c r="N23" i="37"/>
  <c r="G39" i="18"/>
  <c r="L23" i="18"/>
  <c r="H39" i="17"/>
  <c r="K39" i="17"/>
  <c r="G39" i="17"/>
  <c r="J39" i="16"/>
  <c r="E39" i="15"/>
  <c r="L35" i="15"/>
  <c r="K39" i="15"/>
  <c r="F39" i="15"/>
  <c r="D39" i="14"/>
  <c r="C39" i="13"/>
  <c r="F39" i="13"/>
  <c r="N29" i="11"/>
  <c r="N33" i="11"/>
  <c r="E39" i="13"/>
  <c r="L21" i="11"/>
  <c r="M21" i="11"/>
  <c r="M35" i="12"/>
  <c r="M30" i="11"/>
  <c r="J39" i="10"/>
  <c r="H39" i="10"/>
  <c r="E39" i="10"/>
  <c r="H39" i="9"/>
  <c r="N29" i="7"/>
  <c r="N23" i="9"/>
  <c r="M15" i="7"/>
  <c r="L10" i="7"/>
  <c r="L15" i="7"/>
  <c r="N22" i="7"/>
  <c r="I39" i="8"/>
  <c r="L36" i="8"/>
  <c r="H39" i="8"/>
  <c r="J39" i="6"/>
  <c r="F39" i="4"/>
  <c r="E39" i="31"/>
  <c r="L10" i="40" l="1"/>
  <c r="N13" i="40"/>
  <c r="N9" i="40"/>
  <c r="N28" i="40"/>
  <c r="N33" i="40"/>
  <c r="L21" i="40"/>
  <c r="N22" i="40"/>
  <c r="E35" i="40"/>
  <c r="L25" i="40"/>
  <c r="N17" i="40"/>
  <c r="L18" i="40"/>
  <c r="N19" i="40"/>
  <c r="L20" i="40"/>
  <c r="N21" i="40"/>
  <c r="L22" i="40"/>
  <c r="J35" i="40"/>
  <c r="N35" i="40" s="1"/>
  <c r="N25" i="40"/>
  <c r="M27" i="40"/>
  <c r="M32" i="40"/>
  <c r="L34" i="40"/>
  <c r="M20" i="40"/>
  <c r="N32" i="40"/>
  <c r="L33" i="40"/>
  <c r="M34" i="40"/>
  <c r="M9" i="40"/>
  <c r="M31" i="40"/>
  <c r="M33" i="40"/>
  <c r="M23" i="5"/>
  <c r="N23" i="21"/>
  <c r="L36" i="39"/>
  <c r="N10" i="40"/>
  <c r="L11" i="40"/>
  <c r="L13" i="40"/>
  <c r="N14" i="40"/>
  <c r="L15" i="40"/>
  <c r="M22" i="40"/>
  <c r="M13" i="40"/>
  <c r="L17" i="40"/>
  <c r="N18" i="40"/>
  <c r="L19" i="40"/>
  <c r="N20" i="40"/>
  <c r="N11" i="40"/>
  <c r="L12" i="40"/>
  <c r="L14" i="40"/>
  <c r="N15" i="40"/>
  <c r="M19" i="40"/>
  <c r="M21" i="40"/>
  <c r="N36" i="34"/>
  <c r="E39" i="34"/>
  <c r="M26" i="40"/>
  <c r="L35" i="34"/>
  <c r="N31" i="40"/>
  <c r="L32" i="40"/>
  <c r="N24" i="40"/>
  <c r="H35" i="40"/>
  <c r="L31" i="40"/>
  <c r="N34" i="40"/>
  <c r="I39" i="34"/>
  <c r="M36" i="34"/>
  <c r="M10" i="40"/>
  <c r="M14" i="40"/>
  <c r="J23" i="40"/>
  <c r="L36" i="34"/>
  <c r="L9" i="40"/>
  <c r="H23" i="40"/>
  <c r="M17" i="40"/>
  <c r="M18" i="40"/>
  <c r="C23" i="40"/>
  <c r="M11" i="40"/>
  <c r="M12" i="40"/>
  <c r="N12" i="40"/>
  <c r="M15" i="40"/>
  <c r="H39" i="33"/>
  <c r="F39" i="33"/>
  <c r="C39" i="33"/>
  <c r="D39" i="33"/>
  <c r="M36" i="33"/>
  <c r="L36" i="32"/>
  <c r="C39" i="32"/>
  <c r="N23" i="32"/>
  <c r="N36" i="32"/>
  <c r="N36" i="31"/>
  <c r="L36" i="31"/>
  <c r="C39" i="31"/>
  <c r="M36" i="31"/>
  <c r="I39" i="31"/>
  <c r="L23" i="31"/>
  <c r="G39" i="30"/>
  <c r="C39" i="30"/>
  <c r="H39" i="30"/>
  <c r="L23" i="30"/>
  <c r="N36" i="30"/>
  <c r="E39" i="29"/>
  <c r="N36" i="29"/>
  <c r="M36" i="29"/>
  <c r="I39" i="29"/>
  <c r="N23" i="29"/>
  <c r="L23" i="29"/>
  <c r="N36" i="28"/>
  <c r="F39" i="28"/>
  <c r="M36" i="28"/>
  <c r="E39" i="27"/>
  <c r="J39" i="27"/>
  <c r="D39" i="27"/>
  <c r="N36" i="27"/>
  <c r="L36" i="27"/>
  <c r="H39" i="27"/>
  <c r="M36" i="27"/>
  <c r="I39" i="25"/>
  <c r="L23" i="24"/>
  <c r="G39" i="24"/>
  <c r="L36" i="24"/>
  <c r="M36" i="24"/>
  <c r="D39" i="25"/>
  <c r="G39" i="25"/>
  <c r="M35" i="25"/>
  <c r="L36" i="25"/>
  <c r="H39" i="23"/>
  <c r="M35" i="23"/>
  <c r="I39" i="23"/>
  <c r="E39" i="23"/>
  <c r="L23" i="23"/>
  <c r="N36" i="23"/>
  <c r="N23" i="23"/>
  <c r="M36" i="23"/>
  <c r="L36" i="23"/>
  <c r="M23" i="23"/>
  <c r="E39" i="22"/>
  <c r="N36" i="22"/>
  <c r="D39" i="22"/>
  <c r="M36" i="22"/>
  <c r="L36" i="22"/>
  <c r="C39" i="22"/>
  <c r="N23" i="22"/>
  <c r="L23" i="22"/>
  <c r="L36" i="21"/>
  <c r="D39" i="21"/>
  <c r="M36" i="21"/>
  <c r="E39" i="21"/>
  <c r="N36" i="21"/>
  <c r="M23" i="21"/>
  <c r="E39" i="20"/>
  <c r="M36" i="20"/>
  <c r="L36" i="20"/>
  <c r="L36" i="37"/>
  <c r="H39" i="37"/>
  <c r="J39" i="18"/>
  <c r="H39" i="18"/>
  <c r="C39" i="18"/>
  <c r="L36" i="18"/>
  <c r="N36" i="18"/>
  <c r="E39" i="18"/>
  <c r="I39" i="17"/>
  <c r="F39" i="17"/>
  <c r="N36" i="17"/>
  <c r="J39" i="17"/>
  <c r="L36" i="17"/>
  <c r="K39" i="16"/>
  <c r="H39" i="16"/>
  <c r="F39" i="16"/>
  <c r="M35" i="16"/>
  <c r="G39" i="16"/>
  <c r="L36" i="16"/>
  <c r="C39" i="16"/>
  <c r="N36" i="16"/>
  <c r="M36" i="16"/>
  <c r="L23" i="16"/>
  <c r="I39" i="15"/>
  <c r="G39" i="15"/>
  <c r="N36" i="15"/>
  <c r="D39" i="15"/>
  <c r="H39" i="15"/>
  <c r="L36" i="15"/>
  <c r="M36" i="14"/>
  <c r="H39" i="14"/>
  <c r="F39" i="14"/>
  <c r="M35" i="14"/>
  <c r="G39" i="14"/>
  <c r="C39" i="14"/>
  <c r="L36" i="14"/>
  <c r="N36" i="14"/>
  <c r="L23" i="14"/>
  <c r="N35" i="13"/>
  <c r="L33" i="11"/>
  <c r="H39" i="13"/>
  <c r="I39" i="13"/>
  <c r="M24" i="11"/>
  <c r="M10" i="11"/>
  <c r="N36" i="13"/>
  <c r="L22" i="11"/>
  <c r="M26" i="11"/>
  <c r="J39" i="12"/>
  <c r="H39" i="12"/>
  <c r="M28" i="11"/>
  <c r="L35" i="11"/>
  <c r="K35" i="11"/>
  <c r="M25" i="11"/>
  <c r="L28" i="11"/>
  <c r="M36" i="12"/>
  <c r="D39" i="12"/>
  <c r="C39" i="12"/>
  <c r="E39" i="12"/>
  <c r="N23" i="12"/>
  <c r="M23" i="12"/>
  <c r="L14" i="11"/>
  <c r="L19" i="11"/>
  <c r="K23" i="11"/>
  <c r="L23" i="12"/>
  <c r="N14" i="11"/>
  <c r="M22" i="11"/>
  <c r="L9" i="11"/>
  <c r="N36" i="10"/>
  <c r="I39" i="10"/>
  <c r="M36" i="10"/>
  <c r="J39" i="9"/>
  <c r="N36" i="9"/>
  <c r="F39" i="9"/>
  <c r="N35" i="9"/>
  <c r="N26" i="7"/>
  <c r="L22" i="7"/>
  <c r="M9" i="7"/>
  <c r="L36" i="9"/>
  <c r="K39" i="8"/>
  <c r="F39" i="8"/>
  <c r="N28" i="7"/>
  <c r="M25" i="7"/>
  <c r="L32" i="7"/>
  <c r="M34" i="7"/>
  <c r="L34" i="7"/>
  <c r="D39" i="8"/>
  <c r="M36" i="8"/>
  <c r="M23" i="8"/>
  <c r="N36" i="8"/>
  <c r="C39" i="8"/>
  <c r="M23" i="7"/>
  <c r="L11" i="7"/>
  <c r="L19" i="7"/>
  <c r="L21" i="7"/>
  <c r="M20" i="7"/>
  <c r="N23" i="7"/>
  <c r="L36" i="6"/>
  <c r="N35" i="6"/>
  <c r="I39" i="6"/>
  <c r="D39" i="6"/>
  <c r="N36" i="6"/>
  <c r="M23" i="6"/>
  <c r="L35" i="5"/>
  <c r="L36" i="5"/>
  <c r="F39" i="5"/>
  <c r="D39" i="5"/>
  <c r="G39" i="5"/>
  <c r="C39" i="5"/>
  <c r="N35" i="4"/>
  <c r="I39" i="4"/>
  <c r="L23" i="4"/>
  <c r="N36" i="4"/>
  <c r="J39" i="4"/>
  <c r="D39" i="4"/>
  <c r="M23" i="4"/>
  <c r="L36" i="4"/>
  <c r="L23" i="11"/>
  <c r="N9" i="7"/>
  <c r="M35" i="11"/>
  <c r="L24" i="11"/>
  <c r="E23" i="40"/>
  <c r="C35" i="40"/>
  <c r="L24" i="40"/>
  <c r="I35" i="40"/>
  <c r="L12" i="7"/>
  <c r="M35" i="7"/>
  <c r="D35" i="40"/>
  <c r="M14" i="11"/>
  <c r="M24" i="40"/>
  <c r="L35" i="7"/>
  <c r="D23" i="40"/>
  <c r="L12" i="11"/>
  <c r="L15" i="11"/>
  <c r="N35" i="11"/>
  <c r="L31" i="11"/>
  <c r="I23" i="40"/>
  <c r="I36" i="40" s="1"/>
  <c r="M10" i="7"/>
  <c r="L24" i="7"/>
  <c r="L35" i="40" l="1"/>
  <c r="J36" i="40"/>
  <c r="C36" i="40"/>
  <c r="M35" i="40"/>
  <c r="M36" i="39"/>
  <c r="D39" i="39"/>
  <c r="H36" i="40"/>
  <c r="L36" i="40"/>
  <c r="L23" i="40"/>
  <c r="L36" i="33"/>
  <c r="D39" i="32"/>
  <c r="M36" i="32"/>
  <c r="L36" i="30"/>
  <c r="M36" i="30"/>
  <c r="D39" i="30"/>
  <c r="L36" i="28"/>
  <c r="H39" i="28"/>
  <c r="M36" i="25"/>
  <c r="E39" i="24"/>
  <c r="N36" i="24"/>
  <c r="E39" i="25"/>
  <c r="N36" i="25"/>
  <c r="N36" i="20"/>
  <c r="E39" i="37"/>
  <c r="N36" i="37"/>
  <c r="D39" i="18"/>
  <c r="M36" i="18"/>
  <c r="M36" i="17"/>
  <c r="M36" i="15"/>
  <c r="D39" i="13"/>
  <c r="M36" i="13"/>
  <c r="L36" i="12"/>
  <c r="L36" i="11"/>
  <c r="K36" i="11"/>
  <c r="N36" i="12"/>
  <c r="N36" i="11"/>
  <c r="N23" i="11"/>
  <c r="C39" i="10"/>
  <c r="L36" i="10"/>
  <c r="M36" i="9"/>
  <c r="D39" i="9"/>
  <c r="L36" i="7"/>
  <c r="M36" i="6"/>
  <c r="M36" i="5"/>
  <c r="N36" i="5"/>
  <c r="E39" i="5"/>
  <c r="M36" i="4"/>
  <c r="D36" i="40"/>
  <c r="M36" i="40" s="1"/>
  <c r="M23" i="40"/>
  <c r="N35" i="7"/>
  <c r="M23" i="11"/>
  <c r="M36" i="11"/>
  <c r="L23" i="7"/>
  <c r="N23" i="40"/>
  <c r="E36" i="40"/>
  <c r="N36" i="40" s="1"/>
  <c r="M36" i="7"/>
  <c r="N36" i="7"/>
</calcChain>
</file>

<file path=xl/sharedStrings.xml><?xml version="1.0" encoding="utf-8"?>
<sst xmlns="http://schemas.openxmlformats.org/spreadsheetml/2006/main" count="2350" uniqueCount="402">
  <si>
    <t>普通税</t>
  </si>
  <si>
    <t>（単位：千円、％）</t>
  </si>
  <si>
    <t>調　　　　　定　　　　　済　　　　　額</t>
  </si>
  <si>
    <t>収　　　　　入　　　　　済　　　　　額</t>
  </si>
  <si>
    <t>徴　　　収　　　率</t>
  </si>
  <si>
    <t>標準税率超過</t>
  </si>
  <si>
    <t>Ｃのうち徴収</t>
  </si>
  <si>
    <t>市町村名</t>
  </si>
  <si>
    <t>現年課税分</t>
  </si>
  <si>
    <t>滞納繰越分</t>
  </si>
  <si>
    <t>合　　　計</t>
  </si>
  <si>
    <t>調定済額</t>
  </si>
  <si>
    <t>猶予に係る</t>
  </si>
  <si>
    <t>収入済額</t>
  </si>
  <si>
    <t>合　　計</t>
  </si>
  <si>
    <t>Ａ</t>
  </si>
  <si>
    <t>Ｂ</t>
  </si>
  <si>
    <t>Ｃ</t>
  </si>
  <si>
    <t>Ｄ</t>
  </si>
  <si>
    <t>Ｅ</t>
  </si>
  <si>
    <t>Ｆ</t>
  </si>
  <si>
    <t>D/A×100</t>
  </si>
  <si>
    <t>E/B×100</t>
  </si>
  <si>
    <t>F/C×100</t>
  </si>
  <si>
    <t>06-01-01</t>
  </si>
  <si>
    <t>06-01-02</t>
  </si>
  <si>
    <t>06-01-03</t>
  </si>
  <si>
    <t>06-01-04</t>
  </si>
  <si>
    <t>06-01-05</t>
  </si>
  <si>
    <t>06-01-06</t>
  </si>
  <si>
    <t>06-01-07</t>
  </si>
  <si>
    <t>06-01-08</t>
  </si>
  <si>
    <t>06-01-09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</si>
  <si>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</si>
  <si>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</si>
  <si>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</si>
  <si>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</si>
  <si>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</si>
  <si>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</si>
  <si>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</si>
  <si>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</si>
  <si>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上三川町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</si>
  <si>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</si>
  <si>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</si>
  <si>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</si>
  <si>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</si>
  <si>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</si>
  <si>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</si>
  <si>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</si>
  <si>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</si>
  <si>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 計</t>
  </si>
  <si>
    <t>法定普通税</t>
  </si>
  <si>
    <t>06-02-01</t>
  </si>
  <si>
    <t>06-02-02</t>
  </si>
  <si>
    <t>06-02-03</t>
  </si>
  <si>
    <t>06-02-04</t>
  </si>
  <si>
    <t>06-02-05</t>
  </si>
  <si>
    <t>06-02-06</t>
  </si>
  <si>
    <t>06-02-07</t>
  </si>
  <si>
    <t>06-02-08</t>
  </si>
  <si>
    <t>06-02-09</t>
  </si>
  <si>
    <t>市町村民税</t>
  </si>
  <si>
    <t>06-03-01</t>
  </si>
  <si>
    <t>06-03-02</t>
  </si>
  <si>
    <t>06-03-03</t>
  </si>
  <si>
    <t>06-03-04</t>
  </si>
  <si>
    <t>06-03-05</t>
  </si>
  <si>
    <t>06-03-06</t>
  </si>
  <si>
    <t>06-03-07</t>
  </si>
  <si>
    <t>06-03-08</t>
  </si>
  <si>
    <t>06-03-09</t>
  </si>
  <si>
    <t>個人市町村民税</t>
  </si>
  <si>
    <t>06-04-01</t>
  </si>
  <si>
    <t>06-04-02</t>
  </si>
  <si>
    <t>06-04-03</t>
  </si>
  <si>
    <t>06-04-04</t>
  </si>
  <si>
    <t>06-04-05</t>
  </si>
  <si>
    <t>06-04-06</t>
  </si>
  <si>
    <t>06-04-07</t>
  </si>
  <si>
    <t>06-04-08</t>
  </si>
  <si>
    <t>06-04-09</t>
  </si>
  <si>
    <t>06-05-01</t>
  </si>
  <si>
    <t>06-05-02</t>
  </si>
  <si>
    <t>06-05-03</t>
  </si>
  <si>
    <t>06-05-04</t>
  </si>
  <si>
    <t>06-05-05</t>
  </si>
  <si>
    <t>06-05-06</t>
  </si>
  <si>
    <t>06-05-07</t>
  </si>
  <si>
    <t>06-05-08</t>
  </si>
  <si>
    <t>06-05-09</t>
  </si>
  <si>
    <t>06-06-01</t>
  </si>
  <si>
    <t>06-06-02</t>
  </si>
  <si>
    <t>06-06-03</t>
  </si>
  <si>
    <t>06-06-04</t>
  </si>
  <si>
    <t>06-06-05</t>
  </si>
  <si>
    <t>06-06-06</t>
  </si>
  <si>
    <t>06-06-07</t>
  </si>
  <si>
    <t>06-06-08</t>
  </si>
  <si>
    <t>06-06-09</t>
  </si>
  <si>
    <t>法人市町村民税</t>
  </si>
  <si>
    <t>06-07-01</t>
  </si>
  <si>
    <t>06-07-02</t>
  </si>
  <si>
    <t>06-07-03</t>
  </si>
  <si>
    <t>06-07-04</t>
  </si>
  <si>
    <t>06-07-05</t>
  </si>
  <si>
    <t>06-07-06</t>
  </si>
  <si>
    <t>06-07-07</t>
  </si>
  <si>
    <t>06-07-08</t>
  </si>
  <si>
    <t>06-07-09</t>
  </si>
  <si>
    <t>06-08-01</t>
  </si>
  <si>
    <t>06-08-02</t>
  </si>
  <si>
    <t>06-08-03</t>
  </si>
  <si>
    <t>06-08-04</t>
  </si>
  <si>
    <t>06-08-05</t>
  </si>
  <si>
    <t>06-08-06</t>
  </si>
  <si>
    <t>06-08-07</t>
  </si>
  <si>
    <t>06-08-08</t>
  </si>
  <si>
    <t>06-08-09</t>
  </si>
  <si>
    <t>固定資産税</t>
  </si>
  <si>
    <t>06-09-01</t>
  </si>
  <si>
    <t>06-09-02</t>
  </si>
  <si>
    <t>06-09-03</t>
  </si>
  <si>
    <t>06-09-04</t>
  </si>
  <si>
    <t>06-09-05</t>
  </si>
  <si>
    <t>06-09-06</t>
  </si>
  <si>
    <t>06-09-07</t>
  </si>
  <si>
    <t>06-09-08</t>
  </si>
  <si>
    <t>06-09-09</t>
  </si>
  <si>
    <t>純固定資産税</t>
  </si>
  <si>
    <t>06-10-01</t>
  </si>
  <si>
    <t>06-10-02</t>
  </si>
  <si>
    <t>06-10-03</t>
  </si>
  <si>
    <t>06-10-04</t>
  </si>
  <si>
    <t>06-10-05</t>
  </si>
  <si>
    <t>06-10-06</t>
  </si>
  <si>
    <t>06-10-07</t>
  </si>
  <si>
    <t>06-10-08</t>
  </si>
  <si>
    <t>06-10-09</t>
  </si>
  <si>
    <t>06-11-01</t>
  </si>
  <si>
    <t>06-11-02</t>
  </si>
  <si>
    <t>06-11-03</t>
  </si>
  <si>
    <t>06-11-04</t>
  </si>
  <si>
    <t>06-11-05</t>
  </si>
  <si>
    <t>06-11-06</t>
  </si>
  <si>
    <t>06-11-07</t>
  </si>
  <si>
    <t>06-11-08</t>
  </si>
  <si>
    <t>06-11-09</t>
  </si>
  <si>
    <t>06-12-01</t>
  </si>
  <si>
    <t>06-12-02</t>
  </si>
  <si>
    <t>06-12-03</t>
  </si>
  <si>
    <t>06-12-04</t>
  </si>
  <si>
    <t>06-12-05</t>
  </si>
  <si>
    <t>06-12-06</t>
  </si>
  <si>
    <t>06-12-07</t>
  </si>
  <si>
    <t>06-12-08</t>
  </si>
  <si>
    <t>06-12-09</t>
  </si>
  <si>
    <t>06-13-01</t>
  </si>
  <si>
    <t>06-13-02</t>
  </si>
  <si>
    <t>06-13-03</t>
  </si>
  <si>
    <t>06-13-04</t>
  </si>
  <si>
    <t>06-13-05</t>
  </si>
  <si>
    <t>06-13-06</t>
  </si>
  <si>
    <t>06-13-07</t>
  </si>
  <si>
    <t>06-13-08</t>
  </si>
  <si>
    <t>06-13-09</t>
  </si>
  <si>
    <t>06-14-01</t>
  </si>
  <si>
    <t>06-14-02</t>
  </si>
  <si>
    <t>06-14-03</t>
  </si>
  <si>
    <t>06-14-04</t>
  </si>
  <si>
    <t>06-14-05</t>
  </si>
  <si>
    <t>06-14-06</t>
  </si>
  <si>
    <t>06-14-07</t>
  </si>
  <si>
    <t>06-14-08</t>
  </si>
  <si>
    <t>06-14-09</t>
  </si>
  <si>
    <t>軽自動車税</t>
  </si>
  <si>
    <t>市町村たばこ税</t>
  </si>
  <si>
    <t>鉱産税</t>
  </si>
  <si>
    <t>特別土地保有税</t>
  </si>
  <si>
    <t>法定外普通税</t>
  </si>
  <si>
    <t>目的税</t>
  </si>
  <si>
    <t>入湯税</t>
  </si>
  <si>
    <t>事業所税</t>
  </si>
  <si>
    <t>都市計画税</t>
  </si>
  <si>
    <t>国民健康保険税</t>
  </si>
  <si>
    <t>（その１）</t>
    <phoneticPr fontId="2"/>
  </si>
  <si>
    <t>（その２）</t>
    <phoneticPr fontId="2"/>
  </si>
  <si>
    <t>（その３）</t>
    <phoneticPr fontId="2"/>
  </si>
  <si>
    <t>（その４）</t>
    <phoneticPr fontId="2"/>
  </si>
  <si>
    <t>（その５）</t>
    <phoneticPr fontId="2"/>
  </si>
  <si>
    <t>（その６）</t>
    <phoneticPr fontId="2"/>
  </si>
  <si>
    <t>（その７）</t>
    <phoneticPr fontId="2"/>
  </si>
  <si>
    <t>（その８）</t>
    <phoneticPr fontId="2"/>
  </si>
  <si>
    <t>（その９）</t>
    <phoneticPr fontId="2"/>
  </si>
  <si>
    <t>（その１１）</t>
    <phoneticPr fontId="2"/>
  </si>
  <si>
    <t>（その１２）</t>
    <phoneticPr fontId="2"/>
  </si>
  <si>
    <t>（その１３）</t>
    <phoneticPr fontId="2"/>
  </si>
  <si>
    <t>（その１４）</t>
    <phoneticPr fontId="2"/>
  </si>
  <si>
    <t>（その１５）</t>
    <phoneticPr fontId="2"/>
  </si>
  <si>
    <t>いこ</t>
    <phoneticPr fontId="5"/>
  </si>
  <si>
    <t>06-37-04</t>
    <phoneticPr fontId="5"/>
  </si>
  <si>
    <t>06-37-05</t>
    <phoneticPr fontId="5"/>
  </si>
  <si>
    <t>06-37-06</t>
    <phoneticPr fontId="5"/>
  </si>
  <si>
    <t>06-37-07</t>
    <phoneticPr fontId="5"/>
  </si>
  <si>
    <t>06-37-08</t>
    <phoneticPr fontId="5"/>
  </si>
  <si>
    <t>06-37-09</t>
    <phoneticPr fontId="5"/>
  </si>
  <si>
    <t>矢板市</t>
    <rPh sb="0" eb="2">
      <t>ヤイタ</t>
    </rPh>
    <rPh sb="2" eb="3">
      <t>シ</t>
    </rPh>
    <phoneticPr fontId="5"/>
  </si>
  <si>
    <t>那須塩原市</t>
    <rPh sb="0" eb="2">
      <t>ナス</t>
    </rPh>
    <rPh sb="2" eb="4">
      <t>シオバラ</t>
    </rPh>
    <rPh sb="4" eb="5">
      <t>シ</t>
    </rPh>
    <phoneticPr fontId="5"/>
  </si>
  <si>
    <t>さくら市</t>
    <rPh sb="3" eb="4">
      <t>シ</t>
    </rPh>
    <phoneticPr fontId="5"/>
  </si>
  <si>
    <t>大田原市</t>
    <rPh sb="0" eb="3">
      <t>オオタワラ</t>
    </rPh>
    <rPh sb="3" eb="4">
      <t>シ</t>
    </rPh>
    <phoneticPr fontId="5"/>
  </si>
  <si>
    <t>（その１６）</t>
    <phoneticPr fontId="2"/>
  </si>
  <si>
    <t>06-17-01</t>
    <phoneticPr fontId="5"/>
  </si>
  <si>
    <t>06-17-02</t>
    <phoneticPr fontId="5"/>
  </si>
  <si>
    <t>06-17-03</t>
    <phoneticPr fontId="5"/>
  </si>
  <si>
    <t>06-17-04</t>
    <phoneticPr fontId="5"/>
  </si>
  <si>
    <t>06-17-05</t>
    <phoneticPr fontId="5"/>
  </si>
  <si>
    <t>06-17-06</t>
    <phoneticPr fontId="5"/>
  </si>
  <si>
    <t>06-17-07</t>
    <phoneticPr fontId="5"/>
  </si>
  <si>
    <t>06-17-08</t>
    <phoneticPr fontId="5"/>
  </si>
  <si>
    <t>06-17-09</t>
    <phoneticPr fontId="5"/>
  </si>
  <si>
    <t>06-18-01</t>
    <phoneticPr fontId="5"/>
  </si>
  <si>
    <t>06-18-02</t>
    <phoneticPr fontId="5"/>
  </si>
  <si>
    <t>06-18-03</t>
    <phoneticPr fontId="5"/>
  </si>
  <si>
    <t>06-18-04</t>
    <phoneticPr fontId="5"/>
  </si>
  <si>
    <t>06-18-05</t>
    <phoneticPr fontId="5"/>
  </si>
  <si>
    <t>06-18-06</t>
    <phoneticPr fontId="5"/>
  </si>
  <si>
    <t>06-18-07</t>
    <phoneticPr fontId="5"/>
  </si>
  <si>
    <t>06-18-08</t>
    <phoneticPr fontId="5"/>
  </si>
  <si>
    <t>06-18-09</t>
    <phoneticPr fontId="5"/>
  </si>
  <si>
    <t>06-19-01</t>
    <phoneticPr fontId="5"/>
  </si>
  <si>
    <t>06-19-02</t>
    <phoneticPr fontId="5"/>
  </si>
  <si>
    <t>06-19-03</t>
    <phoneticPr fontId="5"/>
  </si>
  <si>
    <t>06-19-04</t>
    <phoneticPr fontId="5"/>
  </si>
  <si>
    <t>06-19-05</t>
    <phoneticPr fontId="5"/>
  </si>
  <si>
    <t>06-19-06</t>
    <phoneticPr fontId="5"/>
  </si>
  <si>
    <t>06-19-07</t>
    <phoneticPr fontId="5"/>
  </si>
  <si>
    <t>06-19-08</t>
    <phoneticPr fontId="5"/>
  </si>
  <si>
    <t>06-19-09</t>
    <phoneticPr fontId="5"/>
  </si>
  <si>
    <t>06-20-01</t>
    <phoneticPr fontId="5"/>
  </si>
  <si>
    <t>06-20-02</t>
    <phoneticPr fontId="5"/>
  </si>
  <si>
    <t>06-20-03</t>
    <phoneticPr fontId="5"/>
  </si>
  <si>
    <t>06-20-05</t>
    <phoneticPr fontId="5"/>
  </si>
  <si>
    <t>06-20-06</t>
    <phoneticPr fontId="5"/>
  </si>
  <si>
    <t>06-20-07</t>
    <phoneticPr fontId="5"/>
  </si>
  <si>
    <t>06-20-08</t>
    <phoneticPr fontId="5"/>
  </si>
  <si>
    <t>06-20-09</t>
    <phoneticPr fontId="5"/>
  </si>
  <si>
    <t>06-21-01</t>
    <phoneticPr fontId="5"/>
  </si>
  <si>
    <t>06-21-02</t>
    <phoneticPr fontId="5"/>
  </si>
  <si>
    <t>06-21-03</t>
    <phoneticPr fontId="5"/>
  </si>
  <si>
    <t>06-21-04</t>
    <phoneticPr fontId="5"/>
  </si>
  <si>
    <t>06-21-05</t>
    <phoneticPr fontId="5"/>
  </si>
  <si>
    <t>06-21-06</t>
    <phoneticPr fontId="5"/>
  </si>
  <si>
    <t>06-21-07</t>
    <phoneticPr fontId="5"/>
  </si>
  <si>
    <t>06-21-08</t>
    <phoneticPr fontId="5"/>
  </si>
  <si>
    <t>06-21-09</t>
    <phoneticPr fontId="5"/>
  </si>
  <si>
    <t>06-22-01</t>
    <phoneticPr fontId="5"/>
  </si>
  <si>
    <t>06-22-02</t>
    <phoneticPr fontId="5"/>
  </si>
  <si>
    <t>06-22-03</t>
    <phoneticPr fontId="5"/>
  </si>
  <si>
    <t>06-22-04</t>
    <phoneticPr fontId="5"/>
  </si>
  <si>
    <t>06-22-05</t>
    <phoneticPr fontId="5"/>
  </si>
  <si>
    <t>06-22-06</t>
    <phoneticPr fontId="5"/>
  </si>
  <si>
    <t>06-22-07</t>
    <phoneticPr fontId="5"/>
  </si>
  <si>
    <t>06-22-08</t>
    <phoneticPr fontId="5"/>
  </si>
  <si>
    <t>06-22-09</t>
    <phoneticPr fontId="5"/>
  </si>
  <si>
    <t>06-24-01</t>
    <phoneticPr fontId="5"/>
  </si>
  <si>
    <t>06-24-02</t>
    <phoneticPr fontId="5"/>
  </si>
  <si>
    <t>06-24-03</t>
    <phoneticPr fontId="5"/>
  </si>
  <si>
    <t>06-24-04</t>
    <phoneticPr fontId="5"/>
  </si>
  <si>
    <t>06-24-05</t>
    <phoneticPr fontId="5"/>
  </si>
  <si>
    <t>06-24-06</t>
    <phoneticPr fontId="5"/>
  </si>
  <si>
    <t>06-24-07</t>
    <phoneticPr fontId="5"/>
  </si>
  <si>
    <t>06-24-08</t>
    <phoneticPr fontId="5"/>
  </si>
  <si>
    <t>06-24-09</t>
    <phoneticPr fontId="5"/>
  </si>
  <si>
    <t>06-25-01</t>
    <phoneticPr fontId="2"/>
  </si>
  <si>
    <t>06-25-02</t>
    <phoneticPr fontId="2"/>
  </si>
  <si>
    <t>06-25-03</t>
    <phoneticPr fontId="2"/>
  </si>
  <si>
    <t>06-25-04</t>
    <phoneticPr fontId="2"/>
  </si>
  <si>
    <t>06-25-05</t>
    <phoneticPr fontId="2"/>
  </si>
  <si>
    <t>06-25-06</t>
    <phoneticPr fontId="2"/>
  </si>
  <si>
    <t>06-25-07</t>
    <phoneticPr fontId="2"/>
  </si>
  <si>
    <t>06-25-08</t>
    <phoneticPr fontId="2"/>
  </si>
  <si>
    <t>06-25-09</t>
    <phoneticPr fontId="2"/>
  </si>
  <si>
    <t>06-27-01</t>
    <phoneticPr fontId="5"/>
  </si>
  <si>
    <t>06-27-02</t>
    <phoneticPr fontId="5"/>
  </si>
  <si>
    <t>06-27-03</t>
    <phoneticPr fontId="5"/>
  </si>
  <si>
    <t>06-27-04</t>
    <phoneticPr fontId="5"/>
  </si>
  <si>
    <t>06-27-05</t>
    <phoneticPr fontId="5"/>
  </si>
  <si>
    <t>06-27-06</t>
    <phoneticPr fontId="5"/>
  </si>
  <si>
    <t>06-27-07</t>
    <phoneticPr fontId="5"/>
  </si>
  <si>
    <t>06-27-08</t>
    <phoneticPr fontId="5"/>
  </si>
  <si>
    <t>06-27-09</t>
    <phoneticPr fontId="5"/>
  </si>
  <si>
    <t>06-28-01</t>
    <phoneticPr fontId="5"/>
  </si>
  <si>
    <t>06-28-02</t>
    <phoneticPr fontId="5"/>
  </si>
  <si>
    <t>06-28-03</t>
    <phoneticPr fontId="5"/>
  </si>
  <si>
    <t>06-28-04</t>
    <phoneticPr fontId="5"/>
  </si>
  <si>
    <t>06-28-05</t>
    <phoneticPr fontId="5"/>
  </si>
  <si>
    <t>06-28-06</t>
    <phoneticPr fontId="5"/>
  </si>
  <si>
    <t>06-28-07</t>
    <phoneticPr fontId="5"/>
  </si>
  <si>
    <t>06-28-08</t>
    <phoneticPr fontId="5"/>
  </si>
  <si>
    <t>06-28-09</t>
    <phoneticPr fontId="5"/>
  </si>
  <si>
    <t>06-29-01</t>
    <phoneticPr fontId="5"/>
  </si>
  <si>
    <t>06-29-02</t>
    <phoneticPr fontId="5"/>
  </si>
  <si>
    <t>06-29-03</t>
    <phoneticPr fontId="5"/>
  </si>
  <si>
    <t>06-29-04</t>
    <phoneticPr fontId="5"/>
  </si>
  <si>
    <t>06-29-05</t>
    <phoneticPr fontId="5"/>
  </si>
  <si>
    <t>06-29-06</t>
    <phoneticPr fontId="5"/>
  </si>
  <si>
    <t>06-29-07</t>
    <phoneticPr fontId="5"/>
  </si>
  <si>
    <t>06-29-08</t>
    <phoneticPr fontId="5"/>
  </si>
  <si>
    <t>06-29-09</t>
    <phoneticPr fontId="5"/>
  </si>
  <si>
    <t>06-30-01</t>
    <phoneticPr fontId="5"/>
  </si>
  <si>
    <t>06-30-02</t>
    <phoneticPr fontId="5"/>
  </si>
  <si>
    <t>06-30-03</t>
    <phoneticPr fontId="5"/>
  </si>
  <si>
    <t>06-30-04</t>
    <phoneticPr fontId="5"/>
  </si>
  <si>
    <t>06-30-05</t>
    <phoneticPr fontId="5"/>
  </si>
  <si>
    <t>06-30-06</t>
    <phoneticPr fontId="5"/>
  </si>
  <si>
    <t>06-30-07</t>
    <phoneticPr fontId="5"/>
  </si>
  <si>
    <t>06-30-08</t>
    <phoneticPr fontId="5"/>
  </si>
  <si>
    <t>06-30-09</t>
    <phoneticPr fontId="5"/>
  </si>
  <si>
    <t>06-31-01</t>
    <phoneticPr fontId="5"/>
  </si>
  <si>
    <t>06-31-02</t>
    <phoneticPr fontId="5"/>
  </si>
  <si>
    <t>06-31-03</t>
    <phoneticPr fontId="5"/>
  </si>
  <si>
    <t>06-31-04</t>
    <phoneticPr fontId="5"/>
  </si>
  <si>
    <t>06-31-05</t>
    <phoneticPr fontId="5"/>
  </si>
  <si>
    <t>06-31-06</t>
    <phoneticPr fontId="5"/>
  </si>
  <si>
    <t>06-31-07</t>
    <phoneticPr fontId="5"/>
  </si>
  <si>
    <t>06-31-08</t>
    <phoneticPr fontId="5"/>
  </si>
  <si>
    <t>06-31-09</t>
    <phoneticPr fontId="5"/>
  </si>
  <si>
    <t>06-37-01</t>
    <phoneticPr fontId="5"/>
  </si>
  <si>
    <t>06-37-02</t>
    <phoneticPr fontId="5"/>
  </si>
  <si>
    <t>06-37-03</t>
    <phoneticPr fontId="5"/>
  </si>
  <si>
    <t>06-38-01</t>
    <phoneticPr fontId="5"/>
  </si>
  <si>
    <t>06-38-02</t>
    <phoneticPr fontId="5"/>
  </si>
  <si>
    <t>06-38-03</t>
    <phoneticPr fontId="5"/>
  </si>
  <si>
    <t>06-38-04</t>
    <phoneticPr fontId="5"/>
  </si>
  <si>
    <t>06-38-05</t>
    <phoneticPr fontId="5"/>
  </si>
  <si>
    <t>06-38-06</t>
    <phoneticPr fontId="5"/>
  </si>
  <si>
    <t>06-38-07</t>
    <phoneticPr fontId="5"/>
  </si>
  <si>
    <t>06-38-08</t>
    <phoneticPr fontId="5"/>
  </si>
  <si>
    <t>06-38-09</t>
    <phoneticPr fontId="5"/>
  </si>
  <si>
    <t>那須烏山市</t>
    <rPh sb="0" eb="2">
      <t>ナス</t>
    </rPh>
    <rPh sb="2" eb="4">
      <t>カラスヤマ</t>
    </rPh>
    <rPh sb="4" eb="5">
      <t>シ</t>
    </rPh>
    <phoneticPr fontId="5"/>
  </si>
  <si>
    <t>下野市</t>
    <rPh sb="0" eb="2">
      <t>シモツケ</t>
    </rPh>
    <rPh sb="2" eb="3">
      <t>シ</t>
    </rPh>
    <phoneticPr fontId="5"/>
  </si>
  <si>
    <t>那珂川町</t>
    <rPh sb="0" eb="4">
      <t>ナカガワマチ</t>
    </rPh>
    <phoneticPr fontId="5"/>
  </si>
  <si>
    <t>町 　　計</t>
    <phoneticPr fontId="5"/>
  </si>
  <si>
    <t>市　 　計</t>
    <phoneticPr fontId="5"/>
  </si>
  <si>
    <t>町　　 計</t>
    <phoneticPr fontId="5"/>
  </si>
  <si>
    <t>市 　　計</t>
    <phoneticPr fontId="5"/>
  </si>
  <si>
    <t>国民健康保険料</t>
    <rPh sb="6" eb="7">
      <t>リョウ</t>
    </rPh>
    <phoneticPr fontId="5"/>
  </si>
  <si>
    <t>06-39-01</t>
    <phoneticPr fontId="5"/>
  </si>
  <si>
    <t>06-39-02</t>
    <phoneticPr fontId="5"/>
  </si>
  <si>
    <t>06-39-03</t>
    <phoneticPr fontId="5"/>
  </si>
  <si>
    <t>06-39-04</t>
    <phoneticPr fontId="5"/>
  </si>
  <si>
    <t>06-39-05</t>
    <phoneticPr fontId="5"/>
  </si>
  <si>
    <t>06-39-06</t>
    <phoneticPr fontId="5"/>
  </si>
  <si>
    <t>06-39-07</t>
    <phoneticPr fontId="5"/>
  </si>
  <si>
    <t>06-39-08</t>
    <phoneticPr fontId="5"/>
  </si>
  <si>
    <t>06-39-09</t>
    <phoneticPr fontId="5"/>
  </si>
  <si>
    <t>国民健康保険税・料　　合　計</t>
    <rPh sb="8" eb="9">
      <t>リョウ</t>
    </rPh>
    <rPh sb="11" eb="12">
      <t>ゴウ</t>
    </rPh>
    <rPh sb="13" eb="14">
      <t>ケイ</t>
    </rPh>
    <phoneticPr fontId="5"/>
  </si>
  <si>
    <t>市町村民税・個人均等割</t>
    <rPh sb="0" eb="3">
      <t>シチョウソン</t>
    </rPh>
    <rPh sb="3" eb="4">
      <t>ミン</t>
    </rPh>
    <rPh sb="4" eb="5">
      <t>ゼイ</t>
    </rPh>
    <phoneticPr fontId="5"/>
  </si>
  <si>
    <t>市町村民税・所得割</t>
    <phoneticPr fontId="5"/>
  </si>
  <si>
    <t>市町村民税・所得割のうち退職所得分</t>
    <phoneticPr fontId="5"/>
  </si>
  <si>
    <t>市町村民税・法人均等割</t>
    <phoneticPr fontId="5"/>
  </si>
  <si>
    <t>市町村民税・法人税割</t>
    <phoneticPr fontId="5"/>
  </si>
  <si>
    <t>固定資産税・土地</t>
    <rPh sb="0" eb="2">
      <t>コテイ</t>
    </rPh>
    <rPh sb="2" eb="5">
      <t>シサンゼイ</t>
    </rPh>
    <phoneticPr fontId="5"/>
  </si>
  <si>
    <t>固定資産税・家屋</t>
    <phoneticPr fontId="5"/>
  </si>
  <si>
    <t>固定資産税・償却資産</t>
    <phoneticPr fontId="5"/>
  </si>
  <si>
    <t>特別土地保有税・保有分</t>
    <rPh sb="0" eb="2">
      <t>トクベツ</t>
    </rPh>
    <rPh sb="2" eb="4">
      <t>トチ</t>
    </rPh>
    <rPh sb="4" eb="7">
      <t>ホユウゼイ</t>
    </rPh>
    <phoneticPr fontId="5"/>
  </si>
  <si>
    <t>特別土地保有税・取得分</t>
    <phoneticPr fontId="5"/>
  </si>
  <si>
    <t>都市計画税・土地</t>
    <rPh sb="2" eb="4">
      <t>ケイカク</t>
    </rPh>
    <rPh sb="4" eb="5">
      <t>ゼイ</t>
    </rPh>
    <phoneticPr fontId="5"/>
  </si>
  <si>
    <t>都市計画税・家屋</t>
    <rPh sb="2" eb="4">
      <t>ケイカク</t>
    </rPh>
    <rPh sb="4" eb="5">
      <t>ゼイ</t>
    </rPh>
    <phoneticPr fontId="5"/>
  </si>
  <si>
    <t>（その１７）</t>
    <phoneticPr fontId="2"/>
  </si>
  <si>
    <t>（その１８）</t>
    <phoneticPr fontId="2"/>
  </si>
  <si>
    <t>（その１９）</t>
    <phoneticPr fontId="2"/>
  </si>
  <si>
    <t>（その２０）</t>
    <phoneticPr fontId="2"/>
  </si>
  <si>
    <t>（その２１）</t>
    <phoneticPr fontId="2"/>
  </si>
  <si>
    <t>（その２２）</t>
    <phoneticPr fontId="2"/>
  </si>
  <si>
    <t>（その２３）</t>
    <phoneticPr fontId="2"/>
  </si>
  <si>
    <t>（その２４）</t>
    <phoneticPr fontId="2"/>
  </si>
  <si>
    <t>（その２５）</t>
    <phoneticPr fontId="2"/>
  </si>
  <si>
    <t>（その２６）</t>
    <phoneticPr fontId="2"/>
  </si>
  <si>
    <t>（その２７）</t>
    <phoneticPr fontId="2"/>
  </si>
  <si>
    <t>（その２８）</t>
    <phoneticPr fontId="2"/>
  </si>
  <si>
    <t>（その２９）</t>
    <phoneticPr fontId="2"/>
  </si>
  <si>
    <t>（その３０）</t>
    <phoneticPr fontId="2"/>
  </si>
  <si>
    <t>（その３１）</t>
    <phoneticPr fontId="2"/>
  </si>
  <si>
    <t>（その３２）</t>
    <phoneticPr fontId="2"/>
  </si>
  <si>
    <t>（その３３）</t>
    <phoneticPr fontId="2"/>
  </si>
  <si>
    <t>合計（国民健康保険税・料を除く）</t>
    <rPh sb="11" eb="12">
      <t>リョウ</t>
    </rPh>
    <phoneticPr fontId="5"/>
  </si>
  <si>
    <t>益子町</t>
    <phoneticPr fontId="2"/>
  </si>
  <si>
    <t>益子町</t>
    <phoneticPr fontId="2"/>
  </si>
  <si>
    <t>国有資産等所在市町村交付金</t>
    <rPh sb="0" eb="2">
      <t>コクユウ</t>
    </rPh>
    <rPh sb="2" eb="4">
      <t>シサン</t>
    </rPh>
    <rPh sb="4" eb="5">
      <t>トウ</t>
    </rPh>
    <rPh sb="5" eb="7">
      <t>ショザイ</t>
    </rPh>
    <rPh sb="7" eb="10">
      <t>シチョウソン</t>
    </rPh>
    <rPh sb="10" eb="13">
      <t>コウフキン</t>
    </rPh>
    <phoneticPr fontId="5"/>
  </si>
  <si>
    <t>6表計値ｺﾋﾟｰ</t>
  </si>
  <si>
    <t>6表計値ｺﾋﾟｰ</t>
    <rPh sb="1" eb="2">
      <t>ヒョウ</t>
    </rPh>
    <rPh sb="2" eb="3">
      <t>ケイ</t>
    </rPh>
    <rPh sb="3" eb="4">
      <t>アタイ</t>
    </rPh>
    <phoneticPr fontId="2"/>
  </si>
  <si>
    <t>check</t>
  </si>
  <si>
    <t>check</t>
    <phoneticPr fontId="2"/>
  </si>
  <si>
    <t>第７　徴収実績　（平成２８年度地方財政状況調査）</t>
    <phoneticPr fontId="2"/>
  </si>
  <si>
    <t>第３５表  平成２８年度市町村税の徴収実績</t>
    <phoneticPr fontId="2"/>
  </si>
  <si>
    <t>第３５表  平成２８年度市町村税の徴収実績</t>
    <phoneticPr fontId="5"/>
  </si>
  <si>
    <t>第３５表  平成２８年度市町村税の徴収実績</t>
    <phoneticPr fontId="5"/>
  </si>
  <si>
    <t>第３５表  平成２８年度市町村税の徴収実績</t>
    <phoneticPr fontId="5"/>
  </si>
  <si>
    <t>個人均+所
（２シート計）</t>
    <rPh sb="0" eb="2">
      <t>コジン</t>
    </rPh>
    <rPh sb="2" eb="3">
      <t>キン</t>
    </rPh>
    <rPh sb="4" eb="5">
      <t>トコロ</t>
    </rPh>
    <rPh sb="11" eb="12">
      <t>ケイ</t>
    </rPh>
    <phoneticPr fontId="2"/>
  </si>
  <si>
    <t>法人均+所
（２シート計）</t>
    <rPh sb="0" eb="2">
      <t>ホウジン</t>
    </rPh>
    <rPh sb="2" eb="3">
      <t>キン</t>
    </rPh>
    <rPh sb="4" eb="5">
      <t>トコロ</t>
    </rPh>
    <rPh sb="11" eb="12">
      <t>ケイ</t>
    </rPh>
    <phoneticPr fontId="2"/>
  </si>
  <si>
    <t>国保税+料
（２シート計）</t>
    <rPh sb="0" eb="2">
      <t>コクホ</t>
    </rPh>
    <rPh sb="2" eb="3">
      <t>ゼイ</t>
    </rPh>
    <rPh sb="4" eb="5">
      <t>リョウ</t>
    </rPh>
    <rPh sb="11" eb="12">
      <t>ケイ</t>
    </rPh>
    <phoneticPr fontId="2"/>
  </si>
  <si>
    <t>（その１0）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</si>
</sst>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△ &quot;#,##0"/>
    <numFmt numFmtId="177" formatCode="#,##0.0;&quot;△ &quot;#,##0.0"/>
  </numFmts>
  <fonts count="12" x14ac:knownFonts="1"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5"/>
      <color indexed="8"/>
      <name val="ＭＳ ゴシック"/>
      <family val="3"/>
      <charset val="128"/>
    </font>
    <font>
      <sz val="15"/>
      <color indexed="8"/>
      <name val="ＭＳ 明朝"/>
      <family val="1"/>
      <charset val="128"/>
    </font>
    <font>
      <sz val="17"/>
      <color indexed="8"/>
      <name val="ＭＳ ゴシック"/>
      <family val="3"/>
      <charset val="128"/>
    </font>
    <font>
      <sz val="14"/>
      <color indexed="8"/>
      <name val="ＭＳ ゴシック"/>
      <family val="3"/>
      <charset val="128"/>
    </font>
    <font>
      <sz val="14"/>
      <color indexed="8"/>
      <name val="ＭＳ Ｐ明朝"/>
      <family val="1"/>
      <charset val="128"/>
    </font>
    <font>
      <sz val="14"/>
      <color indexed="8"/>
      <name val="ＭＳ 明朝"/>
      <family val="1"/>
      <charset val="128"/>
    </font>
    <font>
      <sz val="15"/>
      <name val="ＭＳ 明朝"/>
      <family val="1"/>
      <charset val="128"/>
    </font>
    <font>
      <sz val="17"/>
      <color indexed="8"/>
      <name val="ＭＳ 明朝"/>
      <family val="1"/>
      <charset val="128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9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8"/>
      </left>
      <right/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dashed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dotted">
        <color indexed="8"/>
      </bottom>
      <diagonal/>
    </border>
    <border>
      <left/>
      <right/>
      <top style="thin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tted">
        <color indexed="8"/>
      </top>
      <bottom style="dashed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medium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 style="dotted">
        <color indexed="64"/>
      </top>
      <bottom/>
      <diagonal/>
    </border>
    <border>
      <left style="thin">
        <color indexed="8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8"/>
      </right>
      <top style="dotted">
        <color indexed="8"/>
      </top>
      <bottom style="dotted">
        <color indexed="64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 diagonalUp="1"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hair">
        <color indexed="8"/>
      </diagonal>
    </border>
    <border diagonalUp="1">
      <left style="thin">
        <color indexed="8"/>
      </left>
      <right style="thin">
        <color indexed="8"/>
      </right>
      <top/>
      <bottom style="medium">
        <color indexed="8"/>
      </bottom>
      <diagonal style="hair">
        <color indexed="8"/>
      </diagonal>
    </border>
  </borders>
  <cellStyleXfs count="2">
    <xf numFmtId="0" fontId="0" fillId="0" borderId="0"/>
    <xf numFmtId="176" fontId="1" fillId="0" borderId="0">
      <alignment vertical="center"/>
    </xf>
  </cellStyleXfs>
  <cellXfs count="136">
    <xf numFmtId="0" fontId="0" fillId="0" borderId="0" xfId="0"/>
    <xf numFmtId="176" fontId="2" fillId="0" borderId="0" xfId="1" applyFont="1" applyFill="1">
      <alignment vertical="center"/>
    </xf>
    <xf numFmtId="177" fontId="2" fillId="0" borderId="0" xfId="1" applyNumberFormat="1" applyFont="1" applyFill="1">
      <alignment vertical="center"/>
    </xf>
    <xf numFmtId="176" fontId="5" fillId="0" borderId="0" xfId="1" applyFont="1" applyFill="1" applyAlignment="1">
      <alignment vertical="center"/>
    </xf>
    <xf numFmtId="37" fontId="2" fillId="0" borderId="0" xfId="1" applyNumberFormat="1" applyFont="1" applyFill="1" applyProtection="1">
      <alignment vertical="center"/>
    </xf>
    <xf numFmtId="37" fontId="3" fillId="0" borderId="0" xfId="1" applyNumberFormat="1" applyFont="1" applyFill="1" applyAlignment="1" applyProtection="1">
      <alignment vertical="center"/>
    </xf>
    <xf numFmtId="37" fontId="6" fillId="0" borderId="0" xfId="1" applyNumberFormat="1" applyFont="1" applyFill="1" applyAlignment="1" applyProtection="1">
      <alignment vertical="center"/>
    </xf>
    <xf numFmtId="176" fontId="7" fillId="0" borderId="0" xfId="1" applyFont="1" applyFill="1">
      <alignment vertical="center"/>
    </xf>
    <xf numFmtId="37" fontId="6" fillId="0" borderId="0" xfId="1" applyNumberFormat="1" applyFont="1" applyFill="1" applyProtection="1">
      <alignment vertical="center"/>
    </xf>
    <xf numFmtId="37" fontId="7" fillId="0" borderId="0" xfId="1" applyNumberFormat="1" applyFont="1" applyFill="1" applyAlignment="1" applyProtection="1">
      <alignment horizontal="centerContinuous"/>
    </xf>
    <xf numFmtId="37" fontId="7" fillId="0" borderId="0" xfId="1" applyNumberFormat="1" applyFont="1" applyFill="1" applyProtection="1">
      <alignment vertical="center"/>
    </xf>
    <xf numFmtId="37" fontId="7" fillId="0" borderId="0" xfId="1" applyNumberFormat="1" applyFont="1" applyFill="1" applyAlignment="1" applyProtection="1">
      <alignment horizontal="right" vertical="center"/>
    </xf>
    <xf numFmtId="176" fontId="4" fillId="0" borderId="1" xfId="1" applyFont="1" applyFill="1" applyBorder="1">
      <alignment vertical="center"/>
    </xf>
    <xf numFmtId="37" fontId="4" fillId="0" borderId="2" xfId="1" applyNumberFormat="1" applyFont="1" applyFill="1" applyBorder="1" applyProtection="1">
      <alignment vertical="center"/>
    </xf>
    <xf numFmtId="37" fontId="4" fillId="0" borderId="3" xfId="1" applyNumberFormat="1" applyFont="1" applyFill="1" applyBorder="1" applyAlignment="1" applyProtection="1">
      <alignment horizontal="centerContinuous" vertical="center"/>
    </xf>
    <xf numFmtId="37" fontId="4" fillId="0" borderId="4" xfId="1" applyNumberFormat="1" applyFont="1" applyFill="1" applyBorder="1" applyAlignment="1" applyProtection="1">
      <alignment horizontal="centerContinuous" vertical="center"/>
    </xf>
    <xf numFmtId="37" fontId="4" fillId="0" borderId="5" xfId="1" applyNumberFormat="1" applyFont="1" applyFill="1" applyBorder="1" applyAlignment="1" applyProtection="1">
      <alignment horizontal="centerContinuous" vertical="center"/>
    </xf>
    <xf numFmtId="176" fontId="4" fillId="0" borderId="4" xfId="1" applyFont="1" applyFill="1" applyBorder="1" applyAlignment="1">
      <alignment horizontal="centerContinuous" vertical="center"/>
    </xf>
    <xf numFmtId="176" fontId="4" fillId="0" borderId="5" xfId="1" applyFont="1" applyFill="1" applyBorder="1" applyAlignment="1">
      <alignment horizontal="centerContinuous" vertical="center"/>
    </xf>
    <xf numFmtId="176" fontId="4" fillId="0" borderId="6" xfId="1" applyFont="1" applyFill="1" applyBorder="1" applyAlignment="1">
      <alignment horizontal="centerContinuous" vertical="center"/>
    </xf>
    <xf numFmtId="176" fontId="4" fillId="0" borderId="7" xfId="1" applyFont="1" applyFill="1" applyBorder="1">
      <alignment vertical="center"/>
    </xf>
    <xf numFmtId="176" fontId="4" fillId="0" borderId="0" xfId="1" applyFont="1" applyFill="1">
      <alignment vertical="center"/>
    </xf>
    <xf numFmtId="37" fontId="4" fillId="0" borderId="0" xfId="1" applyNumberFormat="1" applyFont="1" applyFill="1" applyBorder="1" applyProtection="1">
      <alignment vertical="center"/>
    </xf>
    <xf numFmtId="176" fontId="4" fillId="0" borderId="8" xfId="1" applyFont="1" applyFill="1" applyBorder="1">
      <alignment vertical="center"/>
    </xf>
    <xf numFmtId="37" fontId="4" fillId="0" borderId="8" xfId="1" applyNumberFormat="1" applyFont="1" applyFill="1" applyBorder="1" applyAlignment="1" applyProtection="1">
      <alignment horizontal="centerContinuous" vertical="center"/>
    </xf>
    <xf numFmtId="176" fontId="4" fillId="0" borderId="8" xfId="1" applyFont="1" applyFill="1" applyBorder="1" applyAlignment="1">
      <alignment horizontal="centerContinuous" vertical="center"/>
    </xf>
    <xf numFmtId="176" fontId="4" fillId="0" borderId="8" xfId="1" applyFont="1" applyFill="1" applyBorder="1" applyAlignment="1">
      <alignment horizontal="center" vertical="center"/>
    </xf>
    <xf numFmtId="176" fontId="4" fillId="0" borderId="8" xfId="1" applyFont="1" applyFill="1" applyBorder="1" applyAlignment="1">
      <alignment vertical="center"/>
    </xf>
    <xf numFmtId="37" fontId="4" fillId="0" borderId="9" xfId="1" applyNumberFormat="1" applyFont="1" applyFill="1" applyBorder="1" applyAlignment="1" applyProtection="1">
      <alignment horizontal="centerContinuous" vertical="center"/>
    </xf>
    <xf numFmtId="37" fontId="4" fillId="0" borderId="7" xfId="1" applyNumberFormat="1" applyFont="1" applyFill="1" applyBorder="1" applyProtection="1">
      <alignment vertical="center"/>
    </xf>
    <xf numFmtId="176" fontId="4" fillId="0" borderId="7" xfId="1" applyFont="1" applyFill="1" applyBorder="1" applyAlignment="1">
      <alignment horizontal="centerContinuous" vertical="center"/>
    </xf>
    <xf numFmtId="37" fontId="4" fillId="0" borderId="0" xfId="1" applyNumberFormat="1" applyFont="1" applyFill="1" applyBorder="1" applyAlignment="1" applyProtection="1">
      <alignment horizontal="centerContinuous" vertical="center"/>
    </xf>
    <xf numFmtId="176" fontId="4" fillId="0" borderId="10" xfId="1" applyFont="1" applyFill="1" applyBorder="1" applyAlignment="1">
      <alignment horizontal="center"/>
    </xf>
    <xf numFmtId="176" fontId="4" fillId="0" borderId="11" xfId="1" applyFont="1" applyFill="1" applyBorder="1" applyAlignment="1">
      <alignment horizontal="center"/>
    </xf>
    <xf numFmtId="37" fontId="4" fillId="0" borderId="7" xfId="1" applyNumberFormat="1" applyFont="1" applyFill="1" applyBorder="1" applyAlignment="1" applyProtection="1">
      <alignment horizontal="center" vertical="center"/>
    </xf>
    <xf numFmtId="176" fontId="4" fillId="0" borderId="10" xfId="1" applyFont="1" applyFill="1" applyBorder="1" applyAlignment="1">
      <alignment horizontal="right" vertical="center"/>
    </xf>
    <xf numFmtId="37" fontId="4" fillId="0" borderId="12" xfId="1" applyNumberFormat="1" applyFont="1" applyFill="1" applyBorder="1" applyAlignment="1" applyProtection="1">
      <alignment horizontal="right" vertical="center"/>
    </xf>
    <xf numFmtId="37" fontId="4" fillId="0" borderId="12" xfId="1" applyNumberFormat="1" applyFont="1" applyFill="1" applyBorder="1" applyAlignment="1" applyProtection="1">
      <alignment horizontal="center"/>
    </xf>
    <xf numFmtId="176" fontId="4" fillId="0" borderId="12" xfId="1" applyFont="1" applyFill="1" applyBorder="1" applyAlignment="1">
      <alignment horizontal="center"/>
    </xf>
    <xf numFmtId="176" fontId="4" fillId="0" borderId="13" xfId="1" applyFont="1" applyFill="1" applyBorder="1">
      <alignment vertical="center"/>
    </xf>
    <xf numFmtId="37" fontId="4" fillId="0" borderId="14" xfId="1" applyNumberFormat="1" applyFont="1" applyFill="1" applyBorder="1" applyProtection="1">
      <alignment vertical="center"/>
    </xf>
    <xf numFmtId="49" fontId="4" fillId="0" borderId="15" xfId="1" applyNumberFormat="1" applyFont="1" applyFill="1" applyBorder="1" applyAlignment="1" applyProtection="1">
      <alignment horizontal="center" vertical="center"/>
    </xf>
    <xf numFmtId="49" fontId="4" fillId="0" borderId="16" xfId="1" applyNumberFormat="1" applyFont="1" applyFill="1" applyBorder="1" applyAlignment="1" applyProtection="1">
      <alignment horizontal="center" vertical="center"/>
    </xf>
    <xf numFmtId="37" fontId="4" fillId="0" borderId="7" xfId="1" applyNumberFormat="1" applyFont="1" applyFill="1" applyBorder="1" applyAlignment="1" applyProtection="1">
      <alignment horizontal="center"/>
    </xf>
    <xf numFmtId="176" fontId="4" fillId="0" borderId="17" xfId="1" applyFont="1" applyFill="1" applyBorder="1">
      <alignment vertical="center"/>
    </xf>
    <xf numFmtId="176" fontId="4" fillId="0" borderId="18" xfId="1" applyFont="1" applyFill="1" applyBorder="1">
      <alignment vertical="center"/>
    </xf>
    <xf numFmtId="176" fontId="4" fillId="0" borderId="19" xfId="1" applyFont="1" applyFill="1" applyBorder="1">
      <alignment vertical="center"/>
    </xf>
    <xf numFmtId="176" fontId="4" fillId="0" borderId="20" xfId="1" applyFont="1" applyFill="1" applyBorder="1">
      <alignment vertical="center"/>
    </xf>
    <xf numFmtId="176" fontId="4" fillId="0" borderId="21" xfId="1" applyFont="1" applyFill="1" applyBorder="1">
      <alignment vertical="center"/>
    </xf>
    <xf numFmtId="176" fontId="4" fillId="0" borderId="22" xfId="1" applyFont="1" applyFill="1" applyBorder="1">
      <alignment vertical="center"/>
    </xf>
    <xf numFmtId="176" fontId="4" fillId="0" borderId="23" xfId="1" applyFont="1" applyFill="1" applyBorder="1">
      <alignment vertical="center"/>
    </xf>
    <xf numFmtId="176" fontId="4" fillId="0" borderId="24" xfId="1" applyFont="1" applyFill="1" applyBorder="1">
      <alignment vertical="center"/>
    </xf>
    <xf numFmtId="176" fontId="1" fillId="0" borderId="0" xfId="1" applyFill="1">
      <alignment vertical="center"/>
    </xf>
    <xf numFmtId="176" fontId="10" fillId="0" borderId="0" xfId="1" applyFont="1" applyFill="1" applyAlignment="1">
      <alignment vertical="center"/>
    </xf>
    <xf numFmtId="176" fontId="8" fillId="0" borderId="0" xfId="1" applyFont="1" applyFill="1">
      <alignment vertical="center"/>
    </xf>
    <xf numFmtId="37" fontId="8" fillId="0" borderId="0" xfId="1" applyNumberFormat="1" applyFont="1" applyFill="1" applyAlignment="1" applyProtection="1">
      <alignment horizontal="centerContinuous"/>
    </xf>
    <xf numFmtId="37" fontId="8" fillId="0" borderId="0" xfId="1" applyNumberFormat="1" applyFont="1" applyFill="1" applyProtection="1">
      <alignment vertical="center"/>
    </xf>
    <xf numFmtId="37" fontId="8" fillId="0" borderId="0" xfId="1" applyNumberFormat="1" applyFont="1" applyFill="1" applyAlignment="1" applyProtection="1">
      <alignment horizontal="right" vertical="center"/>
    </xf>
    <xf numFmtId="176" fontId="4" fillId="0" borderId="25" xfId="1" applyFont="1" applyFill="1" applyBorder="1">
      <alignment vertical="center"/>
    </xf>
    <xf numFmtId="176" fontId="4" fillId="0" borderId="26" xfId="1" applyFont="1" applyFill="1" applyBorder="1">
      <alignment vertical="center"/>
    </xf>
    <xf numFmtId="176" fontId="4" fillId="0" borderId="27" xfId="1" applyFont="1" applyFill="1" applyBorder="1">
      <alignment vertical="center"/>
    </xf>
    <xf numFmtId="176" fontId="4" fillId="0" borderId="28" xfId="1" applyFont="1" applyFill="1" applyBorder="1">
      <alignment vertical="center"/>
    </xf>
    <xf numFmtId="176" fontId="4" fillId="0" borderId="29" xfId="1" applyFont="1" applyFill="1" applyBorder="1">
      <alignment vertical="center"/>
    </xf>
    <xf numFmtId="176" fontId="4" fillId="0" borderId="30" xfId="1" applyFont="1" applyFill="1" applyBorder="1">
      <alignment vertical="center"/>
    </xf>
    <xf numFmtId="176" fontId="4" fillId="0" borderId="31" xfId="1" applyFont="1" applyFill="1" applyBorder="1">
      <alignment vertical="center"/>
    </xf>
    <xf numFmtId="176" fontId="4" fillId="0" borderId="32" xfId="1" applyFont="1" applyFill="1" applyBorder="1">
      <alignment vertical="center"/>
    </xf>
    <xf numFmtId="176" fontId="4" fillId="0" borderId="14" xfId="1" applyFont="1" applyFill="1" applyBorder="1">
      <alignment vertical="center"/>
    </xf>
    <xf numFmtId="176" fontId="4" fillId="0" borderId="33" xfId="1" applyFont="1" applyFill="1" applyBorder="1">
      <alignment vertical="center"/>
    </xf>
    <xf numFmtId="176" fontId="4" fillId="0" borderId="34" xfId="1" applyFont="1" applyFill="1" applyBorder="1">
      <alignment vertical="center"/>
    </xf>
    <xf numFmtId="176" fontId="4" fillId="0" borderId="35" xfId="1" applyFont="1" applyFill="1" applyBorder="1">
      <alignment vertical="center"/>
    </xf>
    <xf numFmtId="176" fontId="9" fillId="0" borderId="36" xfId="0" applyNumberFormat="1" applyFont="1" applyFill="1" applyBorder="1" applyAlignment="1"/>
    <xf numFmtId="176" fontId="9" fillId="0" borderId="37" xfId="0" applyNumberFormat="1" applyFont="1" applyFill="1" applyBorder="1" applyAlignment="1"/>
    <xf numFmtId="177" fontId="4" fillId="0" borderId="30" xfId="1" applyNumberFormat="1" applyFont="1" applyFill="1" applyBorder="1" applyAlignment="1">
      <alignment horizontal="right"/>
    </xf>
    <xf numFmtId="177" fontId="4" fillId="0" borderId="38" xfId="1" applyNumberFormat="1" applyFont="1" applyFill="1" applyBorder="1" applyAlignment="1">
      <alignment horizontal="right"/>
    </xf>
    <xf numFmtId="177" fontId="4" fillId="0" borderId="39" xfId="1" applyNumberFormat="1" applyFont="1" applyFill="1" applyBorder="1" applyAlignment="1">
      <alignment horizontal="right"/>
    </xf>
    <xf numFmtId="176" fontId="9" fillId="0" borderId="40" xfId="0" applyNumberFormat="1" applyFont="1" applyFill="1" applyBorder="1" applyAlignment="1"/>
    <xf numFmtId="176" fontId="9" fillId="0" borderId="41" xfId="0" applyNumberFormat="1" applyFont="1" applyFill="1" applyBorder="1" applyAlignment="1"/>
    <xf numFmtId="177" fontId="4" fillId="0" borderId="31" xfId="1" applyNumberFormat="1" applyFont="1" applyFill="1" applyBorder="1" applyAlignment="1">
      <alignment horizontal="right"/>
    </xf>
    <xf numFmtId="177" fontId="4" fillId="0" borderId="42" xfId="1" applyNumberFormat="1" applyFont="1" applyFill="1" applyBorder="1" applyAlignment="1">
      <alignment horizontal="right"/>
    </xf>
    <xf numFmtId="177" fontId="4" fillId="0" borderId="43" xfId="1" applyNumberFormat="1" applyFont="1" applyFill="1" applyBorder="1" applyAlignment="1">
      <alignment horizontal="right"/>
    </xf>
    <xf numFmtId="177" fontId="4" fillId="0" borderId="32" xfId="1" applyNumberFormat="1" applyFont="1" applyFill="1" applyBorder="1" applyAlignment="1">
      <alignment horizontal="right"/>
    </xf>
    <xf numFmtId="177" fontId="4" fillId="0" borderId="44" xfId="1" applyNumberFormat="1" applyFont="1" applyFill="1" applyBorder="1" applyAlignment="1">
      <alignment horizontal="right"/>
    </xf>
    <xf numFmtId="177" fontId="4" fillId="0" borderId="45" xfId="1" applyNumberFormat="1" applyFont="1" applyFill="1" applyBorder="1" applyAlignment="1">
      <alignment horizontal="right"/>
    </xf>
    <xf numFmtId="176" fontId="9" fillId="0" borderId="46" xfId="0" applyNumberFormat="1" applyFont="1" applyFill="1" applyBorder="1" applyAlignment="1"/>
    <xf numFmtId="176" fontId="9" fillId="0" borderId="47" xfId="0" applyNumberFormat="1" applyFont="1" applyFill="1" applyBorder="1" applyAlignment="1"/>
    <xf numFmtId="176" fontId="4" fillId="0" borderId="48" xfId="1" applyFont="1" applyFill="1" applyBorder="1" applyAlignment="1"/>
    <xf numFmtId="177" fontId="4" fillId="0" borderId="33" xfId="1" applyNumberFormat="1" applyFont="1" applyFill="1" applyBorder="1" applyAlignment="1">
      <alignment horizontal="right"/>
    </xf>
    <xf numFmtId="177" fontId="4" fillId="0" borderId="48" xfId="1" applyNumberFormat="1" applyFont="1" applyFill="1" applyBorder="1" applyAlignment="1">
      <alignment horizontal="right"/>
    </xf>
    <xf numFmtId="177" fontId="4" fillId="0" borderId="49" xfId="1" applyNumberFormat="1" applyFont="1" applyFill="1" applyBorder="1" applyAlignment="1">
      <alignment horizontal="right"/>
    </xf>
    <xf numFmtId="176" fontId="4" fillId="0" borderId="50" xfId="1" applyFont="1" applyFill="1" applyBorder="1" applyAlignment="1"/>
    <xf numFmtId="177" fontId="4" fillId="0" borderId="51" xfId="1" applyNumberFormat="1" applyFont="1" applyFill="1" applyBorder="1" applyAlignment="1">
      <alignment horizontal="right"/>
    </xf>
    <xf numFmtId="177" fontId="4" fillId="0" borderId="50" xfId="1" applyNumberFormat="1" applyFont="1" applyFill="1" applyBorder="1" applyAlignment="1">
      <alignment horizontal="right"/>
    </xf>
    <xf numFmtId="177" fontId="4" fillId="0" borderId="52" xfId="1" applyNumberFormat="1" applyFont="1" applyFill="1" applyBorder="1" applyAlignment="1">
      <alignment horizontal="right"/>
    </xf>
    <xf numFmtId="176" fontId="9" fillId="0" borderId="54" xfId="0" applyNumberFormat="1" applyFont="1" applyFill="1" applyBorder="1" applyAlignment="1"/>
    <xf numFmtId="176" fontId="9" fillId="0" borderId="55" xfId="0" applyNumberFormat="1" applyFont="1" applyFill="1" applyBorder="1" applyAlignment="1"/>
    <xf numFmtId="177" fontId="4" fillId="0" borderId="56" xfId="1" applyNumberFormat="1" applyFont="1" applyFill="1" applyBorder="1" applyAlignment="1">
      <alignment horizontal="right"/>
    </xf>
    <xf numFmtId="177" fontId="4" fillId="0" borderId="57" xfId="1" applyNumberFormat="1" applyFont="1" applyFill="1" applyBorder="1" applyAlignment="1">
      <alignment horizontal="right"/>
    </xf>
    <xf numFmtId="177" fontId="4" fillId="0" borderId="58" xfId="1" applyNumberFormat="1" applyFont="1" applyFill="1" applyBorder="1" applyAlignment="1">
      <alignment horizontal="right"/>
    </xf>
    <xf numFmtId="176" fontId="4" fillId="0" borderId="59" xfId="1" applyFont="1" applyFill="1" applyBorder="1" applyAlignment="1"/>
    <xf numFmtId="176" fontId="4" fillId="0" borderId="8" xfId="1" applyFont="1" applyFill="1" applyBorder="1" applyAlignment="1"/>
    <xf numFmtId="176" fontId="4" fillId="0" borderId="10" xfId="1" applyFont="1" applyFill="1" applyBorder="1" applyAlignment="1"/>
    <xf numFmtId="176" fontId="4" fillId="0" borderId="60" xfId="1" applyFont="1" applyFill="1" applyBorder="1" applyAlignment="1"/>
    <xf numFmtId="176" fontId="4" fillId="0" borderId="20" xfId="1" applyFont="1" applyFill="1" applyBorder="1" applyAlignment="1"/>
    <xf numFmtId="176" fontId="4" fillId="0" borderId="42" xfId="1" applyFont="1" applyFill="1" applyBorder="1" applyAlignment="1"/>
    <xf numFmtId="176" fontId="4" fillId="0" borderId="61" xfId="1" applyFont="1" applyFill="1" applyBorder="1" applyAlignment="1"/>
    <xf numFmtId="176" fontId="4" fillId="0" borderId="62" xfId="1" applyFont="1" applyFill="1" applyBorder="1" applyAlignment="1"/>
    <xf numFmtId="176" fontId="4" fillId="0" borderId="63" xfId="1" applyFont="1" applyFill="1" applyBorder="1" applyAlignment="1"/>
    <xf numFmtId="176" fontId="4" fillId="0" borderId="64" xfId="1" applyFont="1" applyFill="1" applyBorder="1" applyAlignment="1"/>
    <xf numFmtId="176" fontId="4" fillId="0" borderId="65" xfId="1" applyFont="1" applyFill="1" applyBorder="1" applyAlignment="1"/>
    <xf numFmtId="176" fontId="4" fillId="0" borderId="66" xfId="1" applyFont="1" applyFill="1" applyBorder="1" applyAlignment="1"/>
    <xf numFmtId="176" fontId="4" fillId="0" borderId="67" xfId="1" applyFont="1" applyFill="1" applyBorder="1" applyAlignment="1"/>
    <xf numFmtId="176" fontId="4" fillId="0" borderId="68" xfId="1" applyFont="1" applyFill="1" applyBorder="1" applyAlignment="1"/>
    <xf numFmtId="176" fontId="4" fillId="0" borderId="69" xfId="1" applyFont="1" applyFill="1" applyBorder="1" applyAlignment="1"/>
    <xf numFmtId="176" fontId="4" fillId="0" borderId="70" xfId="1" applyFont="1" applyFill="1" applyBorder="1" applyAlignment="1"/>
    <xf numFmtId="176" fontId="4" fillId="0" borderId="48" xfId="1" applyNumberFormat="1" applyFont="1" applyFill="1" applyBorder="1" applyAlignment="1"/>
    <xf numFmtId="176" fontId="9" fillId="0" borderId="74" xfId="0" applyNumberFormat="1" applyFont="1" applyFill="1" applyBorder="1" applyAlignment="1"/>
    <xf numFmtId="176" fontId="9" fillId="0" borderId="75" xfId="0" applyNumberFormat="1" applyFont="1" applyFill="1" applyBorder="1" applyAlignment="1"/>
    <xf numFmtId="176" fontId="9" fillId="0" borderId="76" xfId="0" applyNumberFormat="1" applyFont="1" applyFill="1" applyBorder="1" applyAlignment="1"/>
    <xf numFmtId="176" fontId="4" fillId="0" borderId="77" xfId="1" applyFont="1" applyFill="1" applyBorder="1" applyAlignment="1"/>
    <xf numFmtId="176" fontId="4" fillId="0" borderId="77" xfId="1" applyNumberFormat="1" applyFont="1" applyFill="1" applyBorder="1" applyAlignment="1"/>
    <xf numFmtId="176" fontId="4" fillId="0" borderId="78" xfId="1" applyFont="1" applyFill="1" applyBorder="1" applyAlignment="1"/>
    <xf numFmtId="37" fontId="11" fillId="0" borderId="0" xfId="1" applyNumberFormat="1" applyFont="1" applyFill="1" applyProtection="1">
      <alignment vertical="center"/>
    </xf>
    <xf numFmtId="176" fontId="4" fillId="0" borderId="38" xfId="1" applyFont="1" applyFill="1" applyBorder="1" applyAlignment="1"/>
    <xf numFmtId="176" fontId="4" fillId="0" borderId="44" xfId="1" applyFont="1" applyFill="1" applyBorder="1" applyAlignment="1"/>
    <xf numFmtId="176" fontId="4" fillId="0" borderId="73" xfId="1" applyFont="1" applyFill="1" applyBorder="1" applyAlignment="1"/>
    <xf numFmtId="176" fontId="9" fillId="0" borderId="30" xfId="0" applyNumberFormat="1" applyFont="1" applyFill="1" applyBorder="1" applyAlignment="1"/>
    <xf numFmtId="176" fontId="9" fillId="0" borderId="38" xfId="0" applyNumberFormat="1" applyFont="1" applyFill="1" applyBorder="1" applyAlignment="1"/>
    <xf numFmtId="176" fontId="9" fillId="0" borderId="72" xfId="0" applyNumberFormat="1" applyFont="1" applyFill="1" applyBorder="1" applyAlignment="1"/>
    <xf numFmtId="176" fontId="9" fillId="0" borderId="42" xfId="0" applyNumberFormat="1" applyFont="1" applyFill="1" applyBorder="1" applyAlignment="1"/>
    <xf numFmtId="176" fontId="9" fillId="0" borderId="31" xfId="0" applyNumberFormat="1" applyFont="1" applyFill="1" applyBorder="1" applyAlignment="1"/>
    <xf numFmtId="176" fontId="9" fillId="0" borderId="53" xfId="0" applyNumberFormat="1" applyFont="1" applyFill="1" applyBorder="1" applyAlignment="1"/>
    <xf numFmtId="176" fontId="9" fillId="0" borderId="57" xfId="0" applyNumberFormat="1" applyFont="1" applyFill="1" applyBorder="1" applyAlignment="1"/>
    <xf numFmtId="176" fontId="9" fillId="0" borderId="71" xfId="0" applyNumberFormat="1" applyFont="1" applyFill="1" applyBorder="1" applyAlignment="1"/>
    <xf numFmtId="176" fontId="9" fillId="0" borderId="18" xfId="0" applyNumberFormat="1" applyFont="1" applyFill="1" applyBorder="1" applyAlignment="1"/>
    <xf numFmtId="176" fontId="9" fillId="0" borderId="20" xfId="0" applyNumberFormat="1" applyFont="1" applyFill="1" applyBorder="1" applyAlignment="1"/>
    <xf numFmtId="176" fontId="2" fillId="0" borderId="0" xfId="1" applyFont="1" applyFill="1" applyAlignment="1">
      <alignment vertical="center" wrapText="1"/>
    </xf>
  </cellXfs>
  <cellStyles count="2">
    <cellStyle name="標準" xfId="0" builtinId="0"/>
    <cellStyle name="標準_徴収実績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M39"/>
  <sheetViews>
    <sheetView view="pageBreakPreview" zoomScale="70" zoomScaleNormal="100" zoomScaleSheetLayoutView="70" workbookViewId="0">
      <pane xSplit="2" ySplit="8" topLeftCell="C30" activePane="bottomRight" state="frozen"/>
      <selection activeCell="C9" sqref="C9"/>
      <selection pane="topRight" activeCell="C9" sqref="C9"/>
      <selection pane="bottomLeft" activeCell="C9" sqref="C9"/>
      <selection pane="bottomRight" activeCell="E40" sqref="E40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5" width="17.125" style="1" customWidth="1"/>
    <col min="16" max="17" width="17.25" style="1" customWidth="1"/>
    <col min="18" max="16384" width="11" style="1"/>
  </cols>
  <sheetData>
    <row r="1" spans="1:247" ht="24.95" customHeight="1" x14ac:dyDescent="0.15">
      <c r="C1" s="53" t="s">
        <v>393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ht="24.95" customHeight="1" x14ac:dyDescent="0.15">
      <c r="B2" s="4"/>
      <c r="C2" s="5" t="s">
        <v>394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54" customFormat="1" ht="24.95" customHeight="1" thickBot="1" x14ac:dyDescent="0.25">
      <c r="C3" s="54" t="s">
        <v>184</v>
      </c>
      <c r="D3" s="8" t="s">
        <v>0</v>
      </c>
      <c r="E3" s="55"/>
      <c r="F3" s="56"/>
      <c r="G3" s="56"/>
      <c r="H3" s="56"/>
      <c r="I3" s="56"/>
      <c r="J3" s="56"/>
      <c r="L3" s="56"/>
      <c r="N3" s="57" t="s">
        <v>1</v>
      </c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  <c r="BO3" s="56"/>
      <c r="BP3" s="56"/>
      <c r="BQ3" s="56"/>
      <c r="BR3" s="56"/>
      <c r="BS3" s="56"/>
      <c r="BT3" s="56"/>
      <c r="BU3" s="56"/>
      <c r="BV3" s="56"/>
      <c r="BW3" s="56"/>
      <c r="BX3" s="56"/>
      <c r="BY3" s="56"/>
      <c r="BZ3" s="56"/>
      <c r="CA3" s="56"/>
      <c r="CB3" s="56"/>
      <c r="CC3" s="56"/>
      <c r="CD3" s="56"/>
      <c r="CE3" s="56"/>
      <c r="CF3" s="56"/>
      <c r="CG3" s="56"/>
      <c r="CH3" s="56"/>
      <c r="CI3" s="56"/>
      <c r="CJ3" s="56"/>
      <c r="CK3" s="56"/>
      <c r="CL3" s="56"/>
      <c r="CM3" s="56"/>
      <c r="CN3" s="56"/>
      <c r="CO3" s="56"/>
      <c r="CP3" s="56"/>
      <c r="CQ3" s="56"/>
      <c r="CR3" s="56"/>
      <c r="CS3" s="56"/>
      <c r="CT3" s="56"/>
      <c r="CU3" s="56"/>
      <c r="CV3" s="56"/>
      <c r="CW3" s="56"/>
      <c r="CX3" s="56"/>
      <c r="CY3" s="56"/>
      <c r="CZ3" s="56"/>
      <c r="DA3" s="56"/>
      <c r="DB3" s="56"/>
      <c r="DC3" s="56"/>
      <c r="DD3" s="56"/>
      <c r="DE3" s="56"/>
      <c r="DF3" s="56"/>
      <c r="DG3" s="56"/>
      <c r="DH3" s="56"/>
      <c r="DI3" s="56"/>
      <c r="DJ3" s="56"/>
      <c r="DK3" s="56"/>
      <c r="DL3" s="56"/>
      <c r="DM3" s="56"/>
      <c r="DN3" s="56"/>
      <c r="DO3" s="56"/>
      <c r="DP3" s="56"/>
      <c r="DQ3" s="56"/>
      <c r="DR3" s="56"/>
      <c r="DS3" s="56"/>
      <c r="DT3" s="56"/>
      <c r="DU3" s="56"/>
      <c r="DV3" s="56"/>
      <c r="DW3" s="56"/>
      <c r="DX3" s="56"/>
      <c r="DY3" s="56"/>
      <c r="DZ3" s="56"/>
      <c r="EA3" s="56"/>
      <c r="EB3" s="56"/>
      <c r="EC3" s="56"/>
      <c r="ED3" s="56"/>
      <c r="EE3" s="56"/>
      <c r="EF3" s="56"/>
      <c r="EG3" s="56"/>
      <c r="EH3" s="56"/>
      <c r="EI3" s="56"/>
      <c r="EJ3" s="56"/>
      <c r="EK3" s="56"/>
      <c r="EL3" s="56"/>
      <c r="EM3" s="56"/>
      <c r="EN3" s="56"/>
      <c r="EO3" s="56"/>
      <c r="EP3" s="56"/>
      <c r="EQ3" s="56"/>
      <c r="ER3" s="56"/>
      <c r="ES3" s="56"/>
      <c r="ET3" s="56"/>
      <c r="EU3" s="56"/>
      <c r="EV3" s="56"/>
      <c r="EW3" s="56"/>
      <c r="EX3" s="56"/>
      <c r="EY3" s="56"/>
      <c r="EZ3" s="56"/>
      <c r="FA3" s="56"/>
      <c r="FB3" s="56"/>
      <c r="FC3" s="56"/>
      <c r="FD3" s="56"/>
      <c r="FE3" s="56"/>
      <c r="FF3" s="56"/>
      <c r="FG3" s="56"/>
      <c r="FH3" s="56"/>
      <c r="FI3" s="56"/>
      <c r="FJ3" s="56"/>
      <c r="FK3" s="56"/>
      <c r="FL3" s="56"/>
      <c r="FM3" s="56"/>
      <c r="FN3" s="56"/>
      <c r="FO3" s="56"/>
      <c r="FP3" s="56"/>
      <c r="FQ3" s="56"/>
      <c r="FR3" s="56"/>
      <c r="FS3" s="56"/>
      <c r="FT3" s="56"/>
      <c r="FU3" s="56"/>
      <c r="FV3" s="56"/>
      <c r="FW3" s="56"/>
      <c r="FX3" s="56"/>
      <c r="FY3" s="56"/>
      <c r="FZ3" s="56"/>
      <c r="GA3" s="56"/>
      <c r="GB3" s="56"/>
      <c r="GC3" s="56"/>
      <c r="GD3" s="56"/>
      <c r="GE3" s="56"/>
      <c r="GF3" s="56"/>
      <c r="GG3" s="56"/>
      <c r="GH3" s="56"/>
      <c r="GI3" s="56"/>
      <c r="GJ3" s="56"/>
      <c r="GK3" s="56"/>
      <c r="GL3" s="56"/>
      <c r="GM3" s="56"/>
      <c r="GN3" s="56"/>
      <c r="GO3" s="56"/>
      <c r="GP3" s="56"/>
      <c r="GQ3" s="56"/>
      <c r="GR3" s="56"/>
      <c r="GS3" s="56"/>
      <c r="GT3" s="56"/>
      <c r="GU3" s="56"/>
      <c r="GV3" s="56"/>
      <c r="GW3" s="56"/>
      <c r="GX3" s="56"/>
      <c r="GY3" s="56"/>
      <c r="GZ3" s="56"/>
      <c r="HA3" s="56"/>
      <c r="HB3" s="56"/>
      <c r="HC3" s="56"/>
      <c r="HD3" s="56"/>
      <c r="HE3" s="56"/>
      <c r="HF3" s="56"/>
      <c r="HG3" s="56"/>
      <c r="HH3" s="56"/>
      <c r="HI3" s="56"/>
      <c r="HJ3" s="56"/>
      <c r="HK3" s="56"/>
      <c r="HL3" s="56"/>
      <c r="HM3" s="56"/>
      <c r="HN3" s="56"/>
      <c r="HO3" s="56"/>
      <c r="HP3" s="56"/>
      <c r="HQ3" s="56"/>
      <c r="HR3" s="56"/>
      <c r="HS3" s="56"/>
      <c r="HT3" s="56"/>
      <c r="HU3" s="56"/>
      <c r="HV3" s="56"/>
      <c r="HW3" s="56"/>
      <c r="HX3" s="56"/>
      <c r="HY3" s="56"/>
      <c r="HZ3" s="56"/>
      <c r="IA3" s="56"/>
      <c r="IB3" s="56"/>
      <c r="IC3" s="56"/>
      <c r="ID3" s="56"/>
      <c r="IE3" s="56"/>
      <c r="IF3" s="56"/>
      <c r="IG3" s="56"/>
      <c r="IH3" s="56"/>
      <c r="II3" s="56"/>
      <c r="IJ3" s="56"/>
      <c r="IK3" s="56"/>
      <c r="IL3" s="56"/>
      <c r="IM3" s="56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24</v>
      </c>
      <c r="D8" s="41" t="s">
        <v>25</v>
      </c>
      <c r="E8" s="41" t="s">
        <v>26</v>
      </c>
      <c r="F8" s="41" t="s">
        <v>27</v>
      </c>
      <c r="G8" s="41" t="s">
        <v>28</v>
      </c>
      <c r="H8" s="41" t="s">
        <v>29</v>
      </c>
      <c r="I8" s="41" t="s">
        <v>30</v>
      </c>
      <c r="J8" s="41" t="s">
        <v>31</v>
      </c>
      <c r="K8" s="41" t="s">
        <v>32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22">
        <v>84060610</v>
      </c>
      <c r="D9" s="122">
        <v>4046743</v>
      </c>
      <c r="E9" s="122">
        <v>88107353</v>
      </c>
      <c r="F9" s="122">
        <v>2183995</v>
      </c>
      <c r="G9" s="122">
        <v>0</v>
      </c>
      <c r="H9" s="122">
        <v>83106118</v>
      </c>
      <c r="I9" s="122">
        <v>1141557</v>
      </c>
      <c r="J9" s="122">
        <v>84247675</v>
      </c>
      <c r="K9" s="122">
        <v>2175259</v>
      </c>
      <c r="L9" s="72">
        <f>IF(C9&gt;0,ROUND(H9/C9*100,1),"-")</f>
        <v>98.9</v>
      </c>
      <c r="M9" s="73">
        <f t="shared" ref="L9:N31" si="0">IF(D9&gt;0,ROUND(I9/D9*100,1),"-")</f>
        <v>28.2</v>
      </c>
      <c r="N9" s="74">
        <f t="shared" si="0"/>
        <v>95.6</v>
      </c>
    </row>
    <row r="10" spans="1:247" s="21" customFormat="1" ht="24.95" customHeight="1" x14ac:dyDescent="0.2">
      <c r="A10" s="46">
        <v>2</v>
      </c>
      <c r="B10" s="47" t="s">
        <v>34</v>
      </c>
      <c r="C10" s="103">
        <v>18077676</v>
      </c>
      <c r="D10" s="103">
        <v>1625170</v>
      </c>
      <c r="E10" s="103">
        <v>19702846</v>
      </c>
      <c r="F10" s="103">
        <v>245370</v>
      </c>
      <c r="G10" s="103">
        <v>0</v>
      </c>
      <c r="H10" s="103">
        <v>17764139</v>
      </c>
      <c r="I10" s="103">
        <v>342689</v>
      </c>
      <c r="J10" s="103">
        <v>18106828</v>
      </c>
      <c r="K10" s="103">
        <v>243898</v>
      </c>
      <c r="L10" s="77">
        <f t="shared" si="0"/>
        <v>98.3</v>
      </c>
      <c r="M10" s="78">
        <f t="shared" si="0"/>
        <v>21.1</v>
      </c>
      <c r="N10" s="79">
        <f t="shared" si="0"/>
        <v>91.9</v>
      </c>
    </row>
    <row r="11" spans="1:247" s="21" customFormat="1" ht="24.95" customHeight="1" x14ac:dyDescent="0.2">
      <c r="A11" s="46">
        <v>3</v>
      </c>
      <c r="B11" s="47" t="s">
        <v>35</v>
      </c>
      <c r="C11" s="103">
        <v>21057322</v>
      </c>
      <c r="D11" s="103">
        <v>1493281</v>
      </c>
      <c r="E11" s="103">
        <v>22550603</v>
      </c>
      <c r="F11" s="103">
        <v>358256</v>
      </c>
      <c r="G11" s="103">
        <v>0</v>
      </c>
      <c r="H11" s="103">
        <v>20754622</v>
      </c>
      <c r="I11" s="103">
        <v>244034</v>
      </c>
      <c r="J11" s="103">
        <v>20998656</v>
      </c>
      <c r="K11" s="103">
        <v>357382</v>
      </c>
      <c r="L11" s="77">
        <f t="shared" si="0"/>
        <v>98.6</v>
      </c>
      <c r="M11" s="78">
        <f t="shared" si="0"/>
        <v>16.3</v>
      </c>
      <c r="N11" s="79">
        <f t="shared" si="0"/>
        <v>93.1</v>
      </c>
    </row>
    <row r="12" spans="1:247" s="21" customFormat="1" ht="24.95" customHeight="1" x14ac:dyDescent="0.2">
      <c r="A12" s="46">
        <v>4</v>
      </c>
      <c r="B12" s="47" t="s">
        <v>36</v>
      </c>
      <c r="C12" s="103">
        <v>16515594</v>
      </c>
      <c r="D12" s="103">
        <v>557179</v>
      </c>
      <c r="E12" s="103">
        <v>17072773</v>
      </c>
      <c r="F12" s="103">
        <v>312751</v>
      </c>
      <c r="G12" s="103">
        <v>0</v>
      </c>
      <c r="H12" s="103">
        <v>16386657</v>
      </c>
      <c r="I12" s="103">
        <v>134693</v>
      </c>
      <c r="J12" s="103">
        <v>16521350</v>
      </c>
      <c r="K12" s="103">
        <v>311906</v>
      </c>
      <c r="L12" s="77">
        <f t="shared" si="0"/>
        <v>99.2</v>
      </c>
      <c r="M12" s="78">
        <f t="shared" si="0"/>
        <v>24.2</v>
      </c>
      <c r="N12" s="79">
        <f t="shared" si="0"/>
        <v>96.8</v>
      </c>
    </row>
    <row r="13" spans="1:247" s="21" customFormat="1" ht="24.95" customHeight="1" x14ac:dyDescent="0.2">
      <c r="A13" s="46">
        <v>5</v>
      </c>
      <c r="B13" s="47" t="s">
        <v>37</v>
      </c>
      <c r="C13" s="103">
        <v>13599239</v>
      </c>
      <c r="D13" s="103">
        <v>943968</v>
      </c>
      <c r="E13" s="103">
        <v>14543207</v>
      </c>
      <c r="F13" s="103">
        <v>250874</v>
      </c>
      <c r="G13" s="103">
        <v>0</v>
      </c>
      <c r="H13" s="103">
        <v>13343906</v>
      </c>
      <c r="I13" s="103">
        <v>249119</v>
      </c>
      <c r="J13" s="103">
        <v>13593025</v>
      </c>
      <c r="K13" s="103">
        <v>249369</v>
      </c>
      <c r="L13" s="77">
        <f t="shared" si="0"/>
        <v>98.1</v>
      </c>
      <c r="M13" s="78">
        <f t="shared" si="0"/>
        <v>26.4</v>
      </c>
      <c r="N13" s="79">
        <f t="shared" si="0"/>
        <v>93.5</v>
      </c>
    </row>
    <row r="14" spans="1:247" s="21" customFormat="1" ht="24.95" customHeight="1" x14ac:dyDescent="0.2">
      <c r="A14" s="46">
        <v>6</v>
      </c>
      <c r="B14" s="47" t="s">
        <v>38</v>
      </c>
      <c r="C14" s="103">
        <v>12508516</v>
      </c>
      <c r="D14" s="103">
        <v>1055141</v>
      </c>
      <c r="E14" s="103">
        <v>13563657</v>
      </c>
      <c r="F14" s="103">
        <v>141157</v>
      </c>
      <c r="G14" s="103">
        <v>0</v>
      </c>
      <c r="H14" s="103">
        <v>12186973</v>
      </c>
      <c r="I14" s="103">
        <v>323071</v>
      </c>
      <c r="J14" s="103">
        <v>12510044</v>
      </c>
      <c r="K14" s="103">
        <v>140028</v>
      </c>
      <c r="L14" s="77">
        <f t="shared" si="0"/>
        <v>97.4</v>
      </c>
      <c r="M14" s="78">
        <f t="shared" si="0"/>
        <v>30.6</v>
      </c>
      <c r="N14" s="79">
        <f t="shared" si="0"/>
        <v>92.2</v>
      </c>
    </row>
    <row r="15" spans="1:247" s="21" customFormat="1" ht="24.95" customHeight="1" x14ac:dyDescent="0.2">
      <c r="A15" s="46">
        <v>7</v>
      </c>
      <c r="B15" s="47" t="s">
        <v>39</v>
      </c>
      <c r="C15" s="103">
        <v>26061569</v>
      </c>
      <c r="D15" s="103">
        <v>2237211</v>
      </c>
      <c r="E15" s="103">
        <v>28298780</v>
      </c>
      <c r="F15" s="103">
        <v>549437</v>
      </c>
      <c r="G15" s="103">
        <v>0</v>
      </c>
      <c r="H15" s="103">
        <v>25611211</v>
      </c>
      <c r="I15" s="103">
        <v>433577</v>
      </c>
      <c r="J15" s="103">
        <v>26044788</v>
      </c>
      <c r="K15" s="103">
        <v>548338</v>
      </c>
      <c r="L15" s="77">
        <f t="shared" si="0"/>
        <v>98.3</v>
      </c>
      <c r="M15" s="78">
        <f t="shared" si="0"/>
        <v>19.399999999999999</v>
      </c>
      <c r="N15" s="79">
        <f t="shared" si="0"/>
        <v>92</v>
      </c>
    </row>
    <row r="16" spans="1:247" s="21" customFormat="1" ht="24.95" customHeight="1" x14ac:dyDescent="0.2">
      <c r="A16" s="46">
        <v>8</v>
      </c>
      <c r="B16" s="47" t="s">
        <v>40</v>
      </c>
      <c r="C16" s="103">
        <v>11974426</v>
      </c>
      <c r="D16" s="103">
        <v>952439</v>
      </c>
      <c r="E16" s="103">
        <v>12926865</v>
      </c>
      <c r="F16" s="103">
        <v>189300</v>
      </c>
      <c r="G16" s="103">
        <v>0</v>
      </c>
      <c r="H16" s="103">
        <v>11806493</v>
      </c>
      <c r="I16" s="103">
        <v>169747</v>
      </c>
      <c r="J16" s="103">
        <v>11976240</v>
      </c>
      <c r="K16" s="103">
        <v>188732</v>
      </c>
      <c r="L16" s="77">
        <f t="shared" si="0"/>
        <v>98.6</v>
      </c>
      <c r="M16" s="78">
        <f t="shared" si="0"/>
        <v>17.8</v>
      </c>
      <c r="N16" s="79">
        <f t="shared" si="0"/>
        <v>92.6</v>
      </c>
    </row>
    <row r="17" spans="1:14" s="21" customFormat="1" ht="24.95" customHeight="1" x14ac:dyDescent="0.2">
      <c r="A17" s="46">
        <v>9</v>
      </c>
      <c r="B17" s="47" t="s">
        <v>208</v>
      </c>
      <c r="C17" s="103">
        <v>10052285</v>
      </c>
      <c r="D17" s="103">
        <v>611588</v>
      </c>
      <c r="E17" s="103">
        <v>10663873</v>
      </c>
      <c r="F17" s="103">
        <v>168798</v>
      </c>
      <c r="G17" s="103">
        <v>0</v>
      </c>
      <c r="H17" s="103">
        <v>9941422</v>
      </c>
      <c r="I17" s="103">
        <v>145967</v>
      </c>
      <c r="J17" s="103">
        <v>10087389</v>
      </c>
      <c r="K17" s="103">
        <v>168798</v>
      </c>
      <c r="L17" s="77">
        <f>IF(C17&gt;0,ROUND(H17/C17*100,1),"-")</f>
        <v>98.9</v>
      </c>
      <c r="M17" s="78">
        <f>IF(D17&gt;0,ROUND(I17/D17*100,1),"-")</f>
        <v>23.9</v>
      </c>
      <c r="N17" s="79">
        <f>IF(E17&gt;0,ROUND(J17/E17*100,1),"-")</f>
        <v>94.6</v>
      </c>
    </row>
    <row r="18" spans="1:14" s="21" customFormat="1" ht="24.95" customHeight="1" x14ac:dyDescent="0.2">
      <c r="A18" s="46">
        <v>10</v>
      </c>
      <c r="B18" s="47" t="s">
        <v>205</v>
      </c>
      <c r="C18" s="103">
        <v>4406914</v>
      </c>
      <c r="D18" s="103">
        <v>341425</v>
      </c>
      <c r="E18" s="103">
        <v>4748339</v>
      </c>
      <c r="F18" s="103">
        <v>60361</v>
      </c>
      <c r="G18" s="103">
        <v>0</v>
      </c>
      <c r="H18" s="103">
        <v>4349809</v>
      </c>
      <c r="I18" s="103">
        <v>67063</v>
      </c>
      <c r="J18" s="103">
        <v>4416872</v>
      </c>
      <c r="K18" s="103">
        <v>60138</v>
      </c>
      <c r="L18" s="77">
        <f t="shared" si="0"/>
        <v>98.7</v>
      </c>
      <c r="M18" s="78">
        <f t="shared" si="0"/>
        <v>19.600000000000001</v>
      </c>
      <c r="N18" s="79">
        <f t="shared" si="0"/>
        <v>93</v>
      </c>
    </row>
    <row r="19" spans="1:14" s="21" customFormat="1" ht="24.95" customHeight="1" x14ac:dyDescent="0.2">
      <c r="A19" s="46">
        <v>11</v>
      </c>
      <c r="B19" s="47" t="s">
        <v>206</v>
      </c>
      <c r="C19" s="103">
        <v>18289315</v>
      </c>
      <c r="D19" s="103">
        <v>1674982</v>
      </c>
      <c r="E19" s="103">
        <v>19964297</v>
      </c>
      <c r="F19" s="103">
        <v>311281</v>
      </c>
      <c r="G19" s="103">
        <v>0</v>
      </c>
      <c r="H19" s="103">
        <v>17970991</v>
      </c>
      <c r="I19" s="103">
        <v>285857</v>
      </c>
      <c r="J19" s="103">
        <v>18256848</v>
      </c>
      <c r="K19" s="103">
        <v>309725</v>
      </c>
      <c r="L19" s="77">
        <f t="shared" si="0"/>
        <v>98.3</v>
      </c>
      <c r="M19" s="78">
        <f t="shared" si="0"/>
        <v>17.100000000000001</v>
      </c>
      <c r="N19" s="79">
        <f t="shared" si="0"/>
        <v>91.4</v>
      </c>
    </row>
    <row r="20" spans="1:14" s="21" customFormat="1" ht="24.95" customHeight="1" x14ac:dyDescent="0.2">
      <c r="A20" s="48">
        <v>12</v>
      </c>
      <c r="B20" s="49" t="s">
        <v>207</v>
      </c>
      <c r="C20" s="123">
        <v>6615741</v>
      </c>
      <c r="D20" s="123">
        <v>457596</v>
      </c>
      <c r="E20" s="123">
        <v>7073337</v>
      </c>
      <c r="F20" s="123">
        <v>116415</v>
      </c>
      <c r="G20" s="123">
        <v>0</v>
      </c>
      <c r="H20" s="123">
        <v>6540181</v>
      </c>
      <c r="I20" s="123">
        <v>118212</v>
      </c>
      <c r="J20" s="123">
        <v>6658393</v>
      </c>
      <c r="K20" s="123">
        <v>116157</v>
      </c>
      <c r="L20" s="80">
        <f t="shared" si="0"/>
        <v>98.9</v>
      </c>
      <c r="M20" s="81">
        <f t="shared" si="0"/>
        <v>25.8</v>
      </c>
      <c r="N20" s="82">
        <f t="shared" si="0"/>
        <v>94.1</v>
      </c>
    </row>
    <row r="21" spans="1:14" s="21" customFormat="1" ht="24.95" customHeight="1" x14ac:dyDescent="0.2">
      <c r="A21" s="46">
        <v>13</v>
      </c>
      <c r="B21" s="47" t="s">
        <v>338</v>
      </c>
      <c r="C21" s="103">
        <v>3164251</v>
      </c>
      <c r="D21" s="103">
        <v>551978</v>
      </c>
      <c r="E21" s="103">
        <v>3716229</v>
      </c>
      <c r="F21" s="103">
        <v>40534</v>
      </c>
      <c r="G21" s="103">
        <v>0</v>
      </c>
      <c r="H21" s="103">
        <v>3092660</v>
      </c>
      <c r="I21" s="103">
        <v>47427</v>
      </c>
      <c r="J21" s="103">
        <v>3140087</v>
      </c>
      <c r="K21" s="103">
        <v>40388</v>
      </c>
      <c r="L21" s="80">
        <f t="shared" si="0"/>
        <v>97.7</v>
      </c>
      <c r="M21" s="81">
        <f t="shared" si="0"/>
        <v>8.6</v>
      </c>
      <c r="N21" s="82">
        <f t="shared" si="0"/>
        <v>84.5</v>
      </c>
    </row>
    <row r="22" spans="1:14" s="21" customFormat="1" ht="24.95" customHeight="1" x14ac:dyDescent="0.2">
      <c r="A22" s="46">
        <v>14</v>
      </c>
      <c r="B22" s="50" t="s">
        <v>339</v>
      </c>
      <c r="C22" s="124">
        <v>8959654</v>
      </c>
      <c r="D22" s="124">
        <v>376971</v>
      </c>
      <c r="E22" s="124">
        <v>9336625</v>
      </c>
      <c r="F22" s="124">
        <v>102672</v>
      </c>
      <c r="G22" s="124">
        <v>0</v>
      </c>
      <c r="H22" s="124">
        <v>8880164</v>
      </c>
      <c r="I22" s="124">
        <v>89040</v>
      </c>
      <c r="J22" s="124">
        <v>8969204</v>
      </c>
      <c r="K22" s="124">
        <v>102056</v>
      </c>
      <c r="L22" s="80">
        <f t="shared" si="0"/>
        <v>99.1</v>
      </c>
      <c r="M22" s="81">
        <f t="shared" si="0"/>
        <v>23.6</v>
      </c>
      <c r="N22" s="82">
        <f t="shared" si="0"/>
        <v>96.1</v>
      </c>
    </row>
    <row r="23" spans="1:14" s="21" customFormat="1" ht="24.95" customHeight="1" x14ac:dyDescent="0.2">
      <c r="A23" s="58"/>
      <c r="B23" s="59" t="s">
        <v>344</v>
      </c>
      <c r="C23" s="85">
        <v>255343112</v>
      </c>
      <c r="D23" s="85">
        <v>16925672</v>
      </c>
      <c r="E23" s="85">
        <v>272268784</v>
      </c>
      <c r="F23" s="85">
        <v>5031201</v>
      </c>
      <c r="G23" s="85">
        <v>0</v>
      </c>
      <c r="H23" s="85">
        <v>251735346</v>
      </c>
      <c r="I23" s="85">
        <v>3792053</v>
      </c>
      <c r="J23" s="85">
        <v>255527399</v>
      </c>
      <c r="K23" s="85">
        <v>5012174</v>
      </c>
      <c r="L23" s="86">
        <f t="shared" si="0"/>
        <v>98.6</v>
      </c>
      <c r="M23" s="87">
        <f t="shared" si="0"/>
        <v>22.4</v>
      </c>
      <c r="N23" s="88">
        <f t="shared" si="0"/>
        <v>93.9</v>
      </c>
    </row>
    <row r="24" spans="1:14" s="21" customFormat="1" ht="24.95" customHeight="1" x14ac:dyDescent="0.2">
      <c r="A24" s="44">
        <v>15</v>
      </c>
      <c r="B24" s="45" t="s">
        <v>41</v>
      </c>
      <c r="C24" s="125">
        <v>5526741</v>
      </c>
      <c r="D24" s="126">
        <v>198131</v>
      </c>
      <c r="E24" s="126">
        <v>5724872</v>
      </c>
      <c r="F24" s="126">
        <v>74961</v>
      </c>
      <c r="G24" s="126">
        <v>0</v>
      </c>
      <c r="H24" s="126">
        <v>5466266</v>
      </c>
      <c r="I24" s="126">
        <v>41072</v>
      </c>
      <c r="J24" s="126">
        <v>5507338</v>
      </c>
      <c r="K24" s="126">
        <v>74661</v>
      </c>
      <c r="L24" s="72">
        <f t="shared" si="0"/>
        <v>98.9</v>
      </c>
      <c r="M24" s="73">
        <f t="shared" si="0"/>
        <v>20.7</v>
      </c>
      <c r="N24" s="74">
        <f t="shared" si="0"/>
        <v>96.2</v>
      </c>
    </row>
    <row r="25" spans="1:14" s="21" customFormat="1" ht="24.95" customHeight="1" x14ac:dyDescent="0.2">
      <c r="A25" s="46">
        <v>16</v>
      </c>
      <c r="B25" s="47" t="s">
        <v>386</v>
      </c>
      <c r="C25" s="127">
        <v>2411577</v>
      </c>
      <c r="D25" s="128">
        <v>308330</v>
      </c>
      <c r="E25" s="128">
        <v>2719907</v>
      </c>
      <c r="F25" s="128">
        <v>23065</v>
      </c>
      <c r="G25" s="128">
        <v>0</v>
      </c>
      <c r="H25" s="128">
        <v>2358860</v>
      </c>
      <c r="I25" s="128">
        <v>38342</v>
      </c>
      <c r="J25" s="128">
        <v>2397202</v>
      </c>
      <c r="K25" s="128">
        <v>22861</v>
      </c>
      <c r="L25" s="77">
        <f t="shared" si="0"/>
        <v>97.8</v>
      </c>
      <c r="M25" s="78">
        <f t="shared" si="0"/>
        <v>12.4</v>
      </c>
      <c r="N25" s="79">
        <f t="shared" si="0"/>
        <v>88.1</v>
      </c>
    </row>
    <row r="26" spans="1:14" s="21" customFormat="1" ht="24.95" customHeight="1" x14ac:dyDescent="0.2">
      <c r="A26" s="46">
        <v>17</v>
      </c>
      <c r="B26" s="47" t="s">
        <v>42</v>
      </c>
      <c r="C26" s="127">
        <v>1580071</v>
      </c>
      <c r="D26" s="128">
        <v>85972</v>
      </c>
      <c r="E26" s="128">
        <v>1666043</v>
      </c>
      <c r="F26" s="128">
        <v>7034</v>
      </c>
      <c r="G26" s="128">
        <v>0</v>
      </c>
      <c r="H26" s="128">
        <v>1551875</v>
      </c>
      <c r="I26" s="128">
        <v>16851</v>
      </c>
      <c r="J26" s="128">
        <v>1568726</v>
      </c>
      <c r="K26" s="128">
        <v>7034</v>
      </c>
      <c r="L26" s="77">
        <f t="shared" si="0"/>
        <v>98.2</v>
      </c>
      <c r="M26" s="78">
        <f t="shared" si="0"/>
        <v>19.600000000000001</v>
      </c>
      <c r="N26" s="79">
        <f t="shared" si="0"/>
        <v>94.2</v>
      </c>
    </row>
    <row r="27" spans="1:14" s="21" customFormat="1" ht="24.95" customHeight="1" x14ac:dyDescent="0.2">
      <c r="A27" s="46">
        <v>18</v>
      </c>
      <c r="B27" s="47" t="s">
        <v>43</v>
      </c>
      <c r="C27" s="127">
        <v>2280631</v>
      </c>
      <c r="D27" s="128">
        <v>110396</v>
      </c>
      <c r="E27" s="128">
        <v>2391027</v>
      </c>
      <c r="F27" s="128">
        <v>121015</v>
      </c>
      <c r="G27" s="128">
        <v>0</v>
      </c>
      <c r="H27" s="128">
        <v>2259316</v>
      </c>
      <c r="I27" s="128">
        <v>13765</v>
      </c>
      <c r="J27" s="128">
        <v>2273081</v>
      </c>
      <c r="K27" s="128">
        <v>121015</v>
      </c>
      <c r="L27" s="77">
        <f t="shared" si="0"/>
        <v>99.1</v>
      </c>
      <c r="M27" s="78">
        <f t="shared" si="0"/>
        <v>12.5</v>
      </c>
      <c r="N27" s="79">
        <f t="shared" si="0"/>
        <v>95.1</v>
      </c>
    </row>
    <row r="28" spans="1:14" s="21" customFormat="1" ht="24.95" customHeight="1" x14ac:dyDescent="0.2">
      <c r="A28" s="46">
        <v>19</v>
      </c>
      <c r="B28" s="47" t="s">
        <v>44</v>
      </c>
      <c r="C28" s="127">
        <v>4388876</v>
      </c>
      <c r="D28" s="128">
        <v>158611</v>
      </c>
      <c r="E28" s="128">
        <v>4547487</v>
      </c>
      <c r="F28" s="128">
        <v>90310</v>
      </c>
      <c r="G28" s="128">
        <v>0</v>
      </c>
      <c r="H28" s="128">
        <v>4358790</v>
      </c>
      <c r="I28" s="128">
        <v>30076</v>
      </c>
      <c r="J28" s="128">
        <v>4388866</v>
      </c>
      <c r="K28" s="128">
        <v>90220</v>
      </c>
      <c r="L28" s="77">
        <f t="shared" si="0"/>
        <v>99.3</v>
      </c>
      <c r="M28" s="78">
        <f t="shared" si="0"/>
        <v>19</v>
      </c>
      <c r="N28" s="79">
        <f t="shared" si="0"/>
        <v>96.5</v>
      </c>
    </row>
    <row r="29" spans="1:14" s="21" customFormat="1" ht="24.95" customHeight="1" x14ac:dyDescent="0.2">
      <c r="A29" s="46">
        <v>20</v>
      </c>
      <c r="B29" s="47" t="s">
        <v>45</v>
      </c>
      <c r="C29" s="127">
        <v>4890037</v>
      </c>
      <c r="D29" s="128">
        <v>345406</v>
      </c>
      <c r="E29" s="128">
        <v>5235443</v>
      </c>
      <c r="F29" s="128">
        <v>65219</v>
      </c>
      <c r="G29" s="128">
        <v>0</v>
      </c>
      <c r="H29" s="128">
        <v>4811427</v>
      </c>
      <c r="I29" s="128">
        <v>54605</v>
      </c>
      <c r="J29" s="128">
        <v>4866032</v>
      </c>
      <c r="K29" s="128">
        <v>64827</v>
      </c>
      <c r="L29" s="77">
        <f t="shared" si="0"/>
        <v>98.4</v>
      </c>
      <c r="M29" s="78">
        <f t="shared" si="0"/>
        <v>15.8</v>
      </c>
      <c r="N29" s="79">
        <f t="shared" si="0"/>
        <v>92.9</v>
      </c>
    </row>
    <row r="30" spans="1:14" s="21" customFormat="1" ht="24.95" customHeight="1" x14ac:dyDescent="0.2">
      <c r="A30" s="46">
        <v>21</v>
      </c>
      <c r="B30" s="47" t="s">
        <v>46</v>
      </c>
      <c r="C30" s="129">
        <v>3669698</v>
      </c>
      <c r="D30" s="128">
        <v>99761</v>
      </c>
      <c r="E30" s="128">
        <v>3769459</v>
      </c>
      <c r="F30" s="128">
        <v>70878</v>
      </c>
      <c r="G30" s="128">
        <v>0</v>
      </c>
      <c r="H30" s="128">
        <v>3646145</v>
      </c>
      <c r="I30" s="128">
        <v>23640</v>
      </c>
      <c r="J30" s="128">
        <v>3669785</v>
      </c>
      <c r="K30" s="128">
        <v>70710</v>
      </c>
      <c r="L30" s="77">
        <f t="shared" si="0"/>
        <v>99.4</v>
      </c>
      <c r="M30" s="78">
        <f t="shared" si="0"/>
        <v>23.7</v>
      </c>
      <c r="N30" s="79">
        <f t="shared" si="0"/>
        <v>97.4</v>
      </c>
    </row>
    <row r="31" spans="1:14" s="21" customFormat="1" ht="24.95" customHeight="1" x14ac:dyDescent="0.2">
      <c r="A31" s="46">
        <v>22</v>
      </c>
      <c r="B31" s="47" t="s">
        <v>47</v>
      </c>
      <c r="C31" s="127">
        <v>1436259</v>
      </c>
      <c r="D31" s="128">
        <v>80331</v>
      </c>
      <c r="E31" s="128">
        <v>1516590</v>
      </c>
      <c r="F31" s="128">
        <v>11478</v>
      </c>
      <c r="G31" s="128">
        <v>0</v>
      </c>
      <c r="H31" s="128">
        <v>1413767</v>
      </c>
      <c r="I31" s="128">
        <v>20600</v>
      </c>
      <c r="J31" s="128">
        <v>1434367</v>
      </c>
      <c r="K31" s="128">
        <v>11145</v>
      </c>
      <c r="L31" s="77">
        <f t="shared" si="0"/>
        <v>98.4</v>
      </c>
      <c r="M31" s="78">
        <f t="shared" si="0"/>
        <v>25.6</v>
      </c>
      <c r="N31" s="79">
        <f t="shared" si="0"/>
        <v>94.6</v>
      </c>
    </row>
    <row r="32" spans="1:14" s="21" customFormat="1" ht="24.95" customHeight="1" x14ac:dyDescent="0.2">
      <c r="A32" s="46">
        <v>23</v>
      </c>
      <c r="B32" s="47" t="s">
        <v>48</v>
      </c>
      <c r="C32" s="129">
        <v>4206245</v>
      </c>
      <c r="D32" s="128">
        <v>111749</v>
      </c>
      <c r="E32" s="128">
        <v>4317994</v>
      </c>
      <c r="F32" s="128">
        <v>50445</v>
      </c>
      <c r="G32" s="128">
        <v>0</v>
      </c>
      <c r="H32" s="128">
        <v>4162484</v>
      </c>
      <c r="I32" s="128">
        <v>38413</v>
      </c>
      <c r="J32" s="128">
        <v>4200897</v>
      </c>
      <c r="K32" s="128">
        <v>50364</v>
      </c>
      <c r="L32" s="77">
        <f t="shared" ref="L32:N36" si="1">IF(C32&gt;0,ROUND(H32/C32*100,1),"-")</f>
        <v>99</v>
      </c>
      <c r="M32" s="78">
        <f t="shared" si="1"/>
        <v>34.4</v>
      </c>
      <c r="N32" s="79">
        <f t="shared" si="1"/>
        <v>97.3</v>
      </c>
    </row>
    <row r="33" spans="1:14" s="21" customFormat="1" ht="24.95" customHeight="1" x14ac:dyDescent="0.2">
      <c r="A33" s="46">
        <v>24</v>
      </c>
      <c r="B33" s="47" t="s">
        <v>49</v>
      </c>
      <c r="C33" s="127">
        <v>4889325</v>
      </c>
      <c r="D33" s="128">
        <v>551984</v>
      </c>
      <c r="E33" s="128">
        <v>5441309</v>
      </c>
      <c r="F33" s="128">
        <v>26710</v>
      </c>
      <c r="G33" s="128">
        <v>0</v>
      </c>
      <c r="H33" s="128">
        <v>4778966</v>
      </c>
      <c r="I33" s="128">
        <v>116279</v>
      </c>
      <c r="J33" s="128">
        <v>4895245</v>
      </c>
      <c r="K33" s="128">
        <v>26576</v>
      </c>
      <c r="L33" s="77">
        <f t="shared" si="1"/>
        <v>97.7</v>
      </c>
      <c r="M33" s="78">
        <f t="shared" si="1"/>
        <v>21.1</v>
      </c>
      <c r="N33" s="79">
        <f t="shared" si="1"/>
        <v>90</v>
      </c>
    </row>
    <row r="34" spans="1:14" s="21" customFormat="1" ht="24.95" customHeight="1" x14ac:dyDescent="0.2">
      <c r="A34" s="46">
        <v>25</v>
      </c>
      <c r="B34" s="51" t="s">
        <v>340</v>
      </c>
      <c r="C34" s="129">
        <v>2025790</v>
      </c>
      <c r="D34" s="128">
        <v>326934</v>
      </c>
      <c r="E34" s="128">
        <v>2352724</v>
      </c>
      <c r="F34" s="128">
        <v>42346</v>
      </c>
      <c r="G34" s="128">
        <v>0</v>
      </c>
      <c r="H34" s="128">
        <v>1991235</v>
      </c>
      <c r="I34" s="128">
        <v>29689</v>
      </c>
      <c r="J34" s="128">
        <v>2020924</v>
      </c>
      <c r="K34" s="128">
        <v>42303</v>
      </c>
      <c r="L34" s="77">
        <f t="shared" si="1"/>
        <v>98.3</v>
      </c>
      <c r="M34" s="78">
        <f t="shared" si="1"/>
        <v>9.1</v>
      </c>
      <c r="N34" s="79">
        <f t="shared" si="1"/>
        <v>85.9</v>
      </c>
    </row>
    <row r="35" spans="1:14" s="21" customFormat="1" ht="24.95" customHeight="1" x14ac:dyDescent="0.2">
      <c r="A35" s="58"/>
      <c r="B35" s="59" t="s">
        <v>343</v>
      </c>
      <c r="C35" s="85">
        <v>37305250</v>
      </c>
      <c r="D35" s="85">
        <v>2377605</v>
      </c>
      <c r="E35" s="85">
        <v>39682855</v>
      </c>
      <c r="F35" s="85">
        <v>583461</v>
      </c>
      <c r="G35" s="85">
        <v>0</v>
      </c>
      <c r="H35" s="85">
        <v>36799131</v>
      </c>
      <c r="I35" s="85">
        <v>423332</v>
      </c>
      <c r="J35" s="85">
        <v>37222463</v>
      </c>
      <c r="K35" s="85">
        <v>581716</v>
      </c>
      <c r="L35" s="86">
        <f t="shared" si="1"/>
        <v>98.6</v>
      </c>
      <c r="M35" s="87">
        <f t="shared" si="1"/>
        <v>17.8</v>
      </c>
      <c r="N35" s="88">
        <f t="shared" si="1"/>
        <v>93.8</v>
      </c>
    </row>
    <row r="36" spans="1:14" s="21" customFormat="1" ht="24.95" customHeight="1" thickBot="1" x14ac:dyDescent="0.25">
      <c r="A36" s="60"/>
      <c r="B36" s="61" t="s">
        <v>50</v>
      </c>
      <c r="C36" s="89">
        <v>292648362</v>
      </c>
      <c r="D36" s="89">
        <v>19303277</v>
      </c>
      <c r="E36" s="89">
        <v>311951639</v>
      </c>
      <c r="F36" s="89">
        <v>5614662</v>
      </c>
      <c r="G36" s="89">
        <v>0</v>
      </c>
      <c r="H36" s="89">
        <v>288534477</v>
      </c>
      <c r="I36" s="89">
        <v>4215385</v>
      </c>
      <c r="J36" s="89">
        <v>292749862</v>
      </c>
      <c r="K36" s="89">
        <v>5593890</v>
      </c>
      <c r="L36" s="90">
        <f t="shared" si="1"/>
        <v>98.6</v>
      </c>
      <c r="M36" s="91">
        <f t="shared" si="1"/>
        <v>21.8</v>
      </c>
      <c r="N36" s="92">
        <f>IF(E36&gt;0,ROUND(J36/E36*100,1),"-")</f>
        <v>93.8</v>
      </c>
    </row>
    <row r="38" spans="1:14" x14ac:dyDescent="0.15">
      <c r="B38" s="1" t="s">
        <v>390</v>
      </c>
      <c r="C38" s="1">
        <v>292648362</v>
      </c>
      <c r="D38" s="1">
        <v>19303277</v>
      </c>
      <c r="E38" s="1">
        <v>311951639</v>
      </c>
      <c r="F38" s="1">
        <v>5614662</v>
      </c>
      <c r="G38" s="1">
        <v>0</v>
      </c>
      <c r="H38" s="1">
        <v>288534477</v>
      </c>
      <c r="I38" s="1">
        <v>4215385</v>
      </c>
      <c r="J38" s="1">
        <v>292749862</v>
      </c>
      <c r="K38" s="1">
        <v>5593890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2">D36-D38</f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0</v>
      </c>
      <c r="I39" s="1">
        <f t="shared" si="2"/>
        <v>0</v>
      </c>
      <c r="J39" s="1">
        <f t="shared" si="2"/>
        <v>0</v>
      </c>
      <c r="K39" s="1">
        <f t="shared" si="2"/>
        <v>0</v>
      </c>
    </row>
  </sheetData>
  <sheetProtection selectLockedCells="1" selectUnlockedCells="1"/>
  <phoneticPr fontId="2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  <colBreaks count="2" manualBreakCount="2">
    <brk id="14" min="2" max="59" man="1"/>
    <brk id="17" min="2" max="59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C4" sqref="C4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395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401</v>
      </c>
      <c r="D3" s="8" t="s">
        <v>360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109</v>
      </c>
      <c r="D8" s="41" t="s">
        <v>110</v>
      </c>
      <c r="E8" s="41" t="s">
        <v>111</v>
      </c>
      <c r="F8" s="41" t="s">
        <v>112</v>
      </c>
      <c r="G8" s="41" t="s">
        <v>113</v>
      </c>
      <c r="H8" s="41" t="s">
        <v>114</v>
      </c>
      <c r="I8" s="41" t="s">
        <v>115</v>
      </c>
      <c r="J8" s="41" t="s">
        <v>116</v>
      </c>
      <c r="K8" s="41" t="s">
        <v>117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9131310</v>
      </c>
      <c r="D9" s="130">
        <v>78102</v>
      </c>
      <c r="E9" s="130">
        <v>9209412</v>
      </c>
      <c r="F9" s="130">
        <v>1825005</v>
      </c>
      <c r="G9" s="115"/>
      <c r="H9" s="130">
        <v>9092926</v>
      </c>
      <c r="I9" s="130">
        <v>16990</v>
      </c>
      <c r="J9" s="130">
        <v>9109916</v>
      </c>
      <c r="K9" s="130">
        <v>1817705</v>
      </c>
      <c r="L9" s="72">
        <f t="shared" ref="L9:N31" si="0">IF(C9&gt;0,ROUND(H9/C9*100,1),"-")</f>
        <v>99.6</v>
      </c>
      <c r="M9" s="73">
        <f t="shared" si="0"/>
        <v>21.8</v>
      </c>
      <c r="N9" s="74">
        <f t="shared" si="0"/>
        <v>98.9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815522</v>
      </c>
      <c r="D10" s="93">
        <v>23080</v>
      </c>
      <c r="E10" s="93">
        <v>838602</v>
      </c>
      <c r="F10" s="93">
        <v>160356</v>
      </c>
      <c r="G10" s="116"/>
      <c r="H10" s="93">
        <v>810674</v>
      </c>
      <c r="I10" s="93">
        <v>4921</v>
      </c>
      <c r="J10" s="93">
        <v>815595</v>
      </c>
      <c r="K10" s="93">
        <v>159394</v>
      </c>
      <c r="L10" s="77">
        <f t="shared" si="0"/>
        <v>99.4</v>
      </c>
      <c r="M10" s="78">
        <f t="shared" si="0"/>
        <v>21.3</v>
      </c>
      <c r="N10" s="79">
        <f t="shared" si="0"/>
        <v>97.3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1384547</v>
      </c>
      <c r="D11" s="93">
        <v>25338</v>
      </c>
      <c r="E11" s="93">
        <v>1409885</v>
      </c>
      <c r="F11" s="93">
        <v>278797</v>
      </c>
      <c r="G11" s="116"/>
      <c r="H11" s="93">
        <v>1384338</v>
      </c>
      <c r="I11" s="93">
        <v>4189</v>
      </c>
      <c r="J11" s="93">
        <v>1388527</v>
      </c>
      <c r="K11" s="93">
        <v>278797</v>
      </c>
      <c r="L11" s="77">
        <f t="shared" si="0"/>
        <v>100</v>
      </c>
      <c r="M11" s="78">
        <f t="shared" si="0"/>
        <v>16.5</v>
      </c>
      <c r="N11" s="79">
        <f t="shared" si="0"/>
        <v>98.5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1154764</v>
      </c>
      <c r="D12" s="93">
        <v>838</v>
      </c>
      <c r="E12" s="93">
        <v>1155602</v>
      </c>
      <c r="F12" s="93">
        <v>228293</v>
      </c>
      <c r="G12" s="116"/>
      <c r="H12" s="93">
        <v>1154600</v>
      </c>
      <c r="I12" s="93">
        <v>138</v>
      </c>
      <c r="J12" s="93">
        <v>1154738</v>
      </c>
      <c r="K12" s="93">
        <v>228293</v>
      </c>
      <c r="L12" s="77">
        <f t="shared" si="0"/>
        <v>100</v>
      </c>
      <c r="M12" s="78">
        <f t="shared" si="0"/>
        <v>16.5</v>
      </c>
      <c r="N12" s="79">
        <f t="shared" si="0"/>
        <v>99.9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956479</v>
      </c>
      <c r="D13" s="93">
        <v>17718</v>
      </c>
      <c r="E13" s="93">
        <v>974197</v>
      </c>
      <c r="F13" s="93">
        <v>191235</v>
      </c>
      <c r="G13" s="116"/>
      <c r="H13" s="93">
        <v>950963</v>
      </c>
      <c r="I13" s="93">
        <v>3629</v>
      </c>
      <c r="J13" s="93">
        <v>954592</v>
      </c>
      <c r="K13" s="93">
        <v>190088</v>
      </c>
      <c r="L13" s="77">
        <f t="shared" si="0"/>
        <v>99.4</v>
      </c>
      <c r="M13" s="78">
        <f t="shared" si="0"/>
        <v>20.5</v>
      </c>
      <c r="N13" s="79">
        <f t="shared" si="0"/>
        <v>98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435505</v>
      </c>
      <c r="D14" s="93">
        <v>14276</v>
      </c>
      <c r="E14" s="93">
        <v>449781</v>
      </c>
      <c r="F14" s="93">
        <v>85053</v>
      </c>
      <c r="G14" s="116"/>
      <c r="H14" s="93">
        <v>431916</v>
      </c>
      <c r="I14" s="93">
        <v>2920</v>
      </c>
      <c r="J14" s="93">
        <v>434836</v>
      </c>
      <c r="K14" s="93">
        <v>84373</v>
      </c>
      <c r="L14" s="77">
        <f t="shared" si="0"/>
        <v>99.2</v>
      </c>
      <c r="M14" s="78">
        <f t="shared" si="0"/>
        <v>20.5</v>
      </c>
      <c r="N14" s="79">
        <f t="shared" si="0"/>
        <v>96.7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2175363</v>
      </c>
      <c r="D15" s="93">
        <v>21996</v>
      </c>
      <c r="E15" s="93">
        <v>2197359</v>
      </c>
      <c r="F15" s="93">
        <v>431477</v>
      </c>
      <c r="G15" s="116"/>
      <c r="H15" s="93">
        <v>2170322</v>
      </c>
      <c r="I15" s="93">
        <v>5320</v>
      </c>
      <c r="J15" s="93">
        <v>2175642</v>
      </c>
      <c r="K15" s="93">
        <v>430614</v>
      </c>
      <c r="L15" s="77">
        <f t="shared" si="0"/>
        <v>99.8</v>
      </c>
      <c r="M15" s="78">
        <f t="shared" si="0"/>
        <v>24.2</v>
      </c>
      <c r="N15" s="79">
        <f t="shared" si="0"/>
        <v>99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705305</v>
      </c>
      <c r="D16" s="93">
        <v>10569</v>
      </c>
      <c r="E16" s="93">
        <v>715874</v>
      </c>
      <c r="F16" s="93">
        <v>141238</v>
      </c>
      <c r="G16" s="116"/>
      <c r="H16" s="93">
        <v>703099</v>
      </c>
      <c r="I16" s="93">
        <v>2803</v>
      </c>
      <c r="J16" s="93">
        <v>705902</v>
      </c>
      <c r="K16" s="93">
        <v>140814</v>
      </c>
      <c r="L16" s="77">
        <f t="shared" si="0"/>
        <v>99.7</v>
      </c>
      <c r="M16" s="78">
        <f t="shared" si="0"/>
        <v>26.5</v>
      </c>
      <c r="N16" s="79">
        <f t="shared" si="0"/>
        <v>98.6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807062</v>
      </c>
      <c r="D17" s="93">
        <v>398</v>
      </c>
      <c r="E17" s="93">
        <v>807460</v>
      </c>
      <c r="F17" s="93">
        <v>168798</v>
      </c>
      <c r="G17" s="116"/>
      <c r="H17" s="93">
        <v>806710</v>
      </c>
      <c r="I17" s="93">
        <v>23</v>
      </c>
      <c r="J17" s="93">
        <v>806733</v>
      </c>
      <c r="K17" s="93">
        <v>168798</v>
      </c>
      <c r="L17" s="77">
        <f>IF(C17&gt;0,ROUND(H17/C17*100,1),"-")</f>
        <v>100</v>
      </c>
      <c r="M17" s="78">
        <f>IF(D17&gt;0,ROUND(I17/D17*100,1),"-")</f>
        <v>5.8</v>
      </c>
      <c r="N17" s="79">
        <f>IF(E17&gt;0,ROUND(J17/E17*100,1),"-")</f>
        <v>99.9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204856</v>
      </c>
      <c r="D18" s="93">
        <v>2165</v>
      </c>
      <c r="E18" s="93">
        <v>207021</v>
      </c>
      <c r="F18" s="93">
        <v>41502</v>
      </c>
      <c r="G18" s="116"/>
      <c r="H18" s="93">
        <v>204052</v>
      </c>
      <c r="I18" s="93">
        <v>526</v>
      </c>
      <c r="J18" s="93">
        <v>204578</v>
      </c>
      <c r="K18" s="93">
        <v>41336</v>
      </c>
      <c r="L18" s="77">
        <f t="shared" si="0"/>
        <v>99.6</v>
      </c>
      <c r="M18" s="78">
        <f t="shared" si="0"/>
        <v>24.3</v>
      </c>
      <c r="N18" s="79">
        <f t="shared" si="0"/>
        <v>98.8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1134653</v>
      </c>
      <c r="D19" s="93">
        <v>18388</v>
      </c>
      <c r="E19" s="93">
        <v>1153041</v>
      </c>
      <c r="F19" s="93">
        <v>234227</v>
      </c>
      <c r="G19" s="116"/>
      <c r="H19" s="93">
        <v>1128856</v>
      </c>
      <c r="I19" s="93">
        <v>2830</v>
      </c>
      <c r="J19" s="93">
        <v>1131686</v>
      </c>
      <c r="K19" s="93">
        <v>233056</v>
      </c>
      <c r="L19" s="77">
        <f t="shared" si="0"/>
        <v>99.5</v>
      </c>
      <c r="M19" s="78">
        <f t="shared" si="0"/>
        <v>15.4</v>
      </c>
      <c r="N19" s="79">
        <f t="shared" si="0"/>
        <v>98.1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454528</v>
      </c>
      <c r="D20" s="93">
        <v>1080</v>
      </c>
      <c r="E20" s="93">
        <v>455608</v>
      </c>
      <c r="F20" s="93">
        <v>90667</v>
      </c>
      <c r="G20" s="116"/>
      <c r="H20" s="93">
        <v>453802</v>
      </c>
      <c r="I20" s="93">
        <v>289</v>
      </c>
      <c r="J20" s="93">
        <v>454091</v>
      </c>
      <c r="K20" s="93">
        <v>90486</v>
      </c>
      <c r="L20" s="80">
        <f t="shared" si="0"/>
        <v>99.8</v>
      </c>
      <c r="M20" s="81">
        <f t="shared" si="0"/>
        <v>26.8</v>
      </c>
      <c r="N20" s="82">
        <f t="shared" si="0"/>
        <v>99.7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136068</v>
      </c>
      <c r="D21" s="93">
        <v>14946</v>
      </c>
      <c r="E21" s="93">
        <v>151014</v>
      </c>
      <c r="F21" s="93">
        <v>27292</v>
      </c>
      <c r="G21" s="116"/>
      <c r="H21" s="93">
        <v>136068</v>
      </c>
      <c r="I21" s="93">
        <v>0</v>
      </c>
      <c r="J21" s="93">
        <v>136068</v>
      </c>
      <c r="K21" s="93">
        <v>27292</v>
      </c>
      <c r="L21" s="77">
        <f t="shared" si="0"/>
        <v>100</v>
      </c>
      <c r="M21" s="78">
        <f t="shared" si="0"/>
        <v>0</v>
      </c>
      <c r="N21" s="79">
        <f t="shared" si="0"/>
        <v>90.1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372468</v>
      </c>
      <c r="D22" s="94">
        <v>5007</v>
      </c>
      <c r="E22" s="94">
        <v>377475</v>
      </c>
      <c r="F22" s="94">
        <v>73850</v>
      </c>
      <c r="G22" s="117"/>
      <c r="H22" s="94">
        <v>370268</v>
      </c>
      <c r="I22" s="94">
        <v>1025</v>
      </c>
      <c r="J22" s="94">
        <v>371293</v>
      </c>
      <c r="K22" s="94">
        <v>73407</v>
      </c>
      <c r="L22" s="95">
        <f t="shared" si="0"/>
        <v>99.4</v>
      </c>
      <c r="M22" s="96">
        <f t="shared" si="0"/>
        <v>20.5</v>
      </c>
      <c r="N22" s="97">
        <f t="shared" si="0"/>
        <v>98.4</v>
      </c>
    </row>
    <row r="23" spans="1:14" s="21" customFormat="1" ht="24.95" customHeight="1" x14ac:dyDescent="0.2">
      <c r="A23" s="58"/>
      <c r="B23" s="59" t="s">
        <v>344</v>
      </c>
      <c r="C23" s="85">
        <v>19868430</v>
      </c>
      <c r="D23" s="85">
        <v>233901</v>
      </c>
      <c r="E23" s="85">
        <v>20102331</v>
      </c>
      <c r="F23" s="85">
        <v>3977790</v>
      </c>
      <c r="G23" s="118"/>
      <c r="H23" s="85">
        <v>19798594</v>
      </c>
      <c r="I23" s="85">
        <v>45603</v>
      </c>
      <c r="J23" s="85">
        <v>19844197</v>
      </c>
      <c r="K23" s="85">
        <v>3964453</v>
      </c>
      <c r="L23" s="86">
        <f t="shared" si="0"/>
        <v>99.6</v>
      </c>
      <c r="M23" s="87">
        <f t="shared" si="0"/>
        <v>19.5</v>
      </c>
      <c r="N23" s="88">
        <f t="shared" si="0"/>
        <v>98.7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302649</v>
      </c>
      <c r="D24" s="71">
        <v>2810</v>
      </c>
      <c r="E24" s="71">
        <v>305459</v>
      </c>
      <c r="F24" s="71">
        <v>54630</v>
      </c>
      <c r="G24" s="115"/>
      <c r="H24" s="71">
        <v>301330</v>
      </c>
      <c r="I24" s="71">
        <v>324</v>
      </c>
      <c r="J24" s="71">
        <v>301654</v>
      </c>
      <c r="K24" s="71">
        <v>54411</v>
      </c>
      <c r="L24" s="72">
        <f t="shared" si="0"/>
        <v>99.6</v>
      </c>
      <c r="M24" s="73">
        <f t="shared" si="0"/>
        <v>11.5</v>
      </c>
      <c r="N24" s="74">
        <f t="shared" si="0"/>
        <v>98.8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65808</v>
      </c>
      <c r="D25" s="76">
        <v>288</v>
      </c>
      <c r="E25" s="76">
        <v>66096</v>
      </c>
      <c r="F25" s="76">
        <v>13017</v>
      </c>
      <c r="G25" s="116"/>
      <c r="H25" s="76">
        <v>65759</v>
      </c>
      <c r="I25" s="76">
        <v>6</v>
      </c>
      <c r="J25" s="76">
        <v>65765</v>
      </c>
      <c r="K25" s="76">
        <v>13004</v>
      </c>
      <c r="L25" s="77">
        <f t="shared" si="0"/>
        <v>99.9</v>
      </c>
      <c r="M25" s="78">
        <f t="shared" si="0"/>
        <v>2.1</v>
      </c>
      <c r="N25" s="79">
        <f t="shared" si="0"/>
        <v>99.5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35628</v>
      </c>
      <c r="D26" s="76">
        <v>205</v>
      </c>
      <c r="E26" s="76">
        <v>35833</v>
      </c>
      <c r="F26" s="76">
        <v>7034</v>
      </c>
      <c r="G26" s="116"/>
      <c r="H26" s="76">
        <v>35628</v>
      </c>
      <c r="I26" s="76">
        <v>21</v>
      </c>
      <c r="J26" s="76">
        <v>35649</v>
      </c>
      <c r="K26" s="76">
        <v>7034</v>
      </c>
      <c r="L26" s="77">
        <f t="shared" si="0"/>
        <v>100</v>
      </c>
      <c r="M26" s="78">
        <f t="shared" si="0"/>
        <v>10.199999999999999</v>
      </c>
      <c r="N26" s="79">
        <f t="shared" si="0"/>
        <v>99.5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608841</v>
      </c>
      <c r="D27" s="76">
        <v>22</v>
      </c>
      <c r="E27" s="76">
        <v>608863</v>
      </c>
      <c r="F27" s="76">
        <v>121015</v>
      </c>
      <c r="G27" s="116"/>
      <c r="H27" s="76">
        <v>608841</v>
      </c>
      <c r="I27" s="76">
        <v>22</v>
      </c>
      <c r="J27" s="76">
        <v>608863</v>
      </c>
      <c r="K27" s="76">
        <v>121015</v>
      </c>
      <c r="L27" s="77">
        <f t="shared" si="0"/>
        <v>100</v>
      </c>
      <c r="M27" s="78">
        <f t="shared" si="0"/>
        <v>100</v>
      </c>
      <c r="N27" s="79">
        <f t="shared" si="0"/>
        <v>100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456116</v>
      </c>
      <c r="D28" s="76">
        <v>4411</v>
      </c>
      <c r="E28" s="76">
        <v>460527</v>
      </c>
      <c r="F28" s="76">
        <v>90310</v>
      </c>
      <c r="G28" s="116"/>
      <c r="H28" s="76">
        <v>455704</v>
      </c>
      <c r="I28" s="76">
        <v>720</v>
      </c>
      <c r="J28" s="76">
        <v>456424</v>
      </c>
      <c r="K28" s="76">
        <v>90220</v>
      </c>
      <c r="L28" s="77">
        <f t="shared" si="0"/>
        <v>99.9</v>
      </c>
      <c r="M28" s="78">
        <f t="shared" si="0"/>
        <v>16.3</v>
      </c>
      <c r="N28" s="79">
        <f t="shared" si="0"/>
        <v>99.1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222008</v>
      </c>
      <c r="D29" s="76">
        <v>5426</v>
      </c>
      <c r="E29" s="76">
        <v>227434</v>
      </c>
      <c r="F29" s="76">
        <v>46933</v>
      </c>
      <c r="G29" s="116"/>
      <c r="H29" s="76">
        <v>220732</v>
      </c>
      <c r="I29" s="76">
        <v>414</v>
      </c>
      <c r="J29" s="76">
        <v>221146</v>
      </c>
      <c r="K29" s="76">
        <v>46651</v>
      </c>
      <c r="L29" s="77">
        <f t="shared" si="0"/>
        <v>99.4</v>
      </c>
      <c r="M29" s="78">
        <f t="shared" si="0"/>
        <v>7.6</v>
      </c>
      <c r="N29" s="79">
        <f t="shared" si="0"/>
        <v>97.2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275372</v>
      </c>
      <c r="D30" s="76">
        <v>180</v>
      </c>
      <c r="E30" s="76">
        <v>275552</v>
      </c>
      <c r="F30" s="76">
        <v>57670</v>
      </c>
      <c r="G30" s="116"/>
      <c r="H30" s="76">
        <v>274942</v>
      </c>
      <c r="I30" s="76">
        <v>60</v>
      </c>
      <c r="J30" s="76">
        <v>275002</v>
      </c>
      <c r="K30" s="76">
        <v>57555</v>
      </c>
      <c r="L30" s="77">
        <f t="shared" si="0"/>
        <v>99.8</v>
      </c>
      <c r="M30" s="78">
        <f t="shared" si="0"/>
        <v>33.299999999999997</v>
      </c>
      <c r="N30" s="79">
        <f t="shared" si="0"/>
        <v>99.8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58310</v>
      </c>
      <c r="D31" s="76">
        <v>0</v>
      </c>
      <c r="E31" s="76">
        <v>58310</v>
      </c>
      <c r="F31" s="76">
        <v>11478</v>
      </c>
      <c r="G31" s="116"/>
      <c r="H31" s="76">
        <v>56596</v>
      </c>
      <c r="I31" s="76">
        <v>0</v>
      </c>
      <c r="J31" s="76">
        <v>56596</v>
      </c>
      <c r="K31" s="76">
        <v>11145</v>
      </c>
      <c r="L31" s="77">
        <f t="shared" si="0"/>
        <v>97.1</v>
      </c>
      <c r="M31" s="78" t="str">
        <f t="shared" si="0"/>
        <v>-</v>
      </c>
      <c r="N31" s="79">
        <f t="shared" si="0"/>
        <v>97.1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139939</v>
      </c>
      <c r="D32" s="76">
        <v>16</v>
      </c>
      <c r="E32" s="76">
        <v>139955</v>
      </c>
      <c r="F32" s="76">
        <v>36952</v>
      </c>
      <c r="G32" s="116"/>
      <c r="H32" s="76">
        <v>139939</v>
      </c>
      <c r="I32" s="76">
        <v>16</v>
      </c>
      <c r="J32" s="76">
        <v>139955</v>
      </c>
      <c r="K32" s="76">
        <v>36952</v>
      </c>
      <c r="L32" s="77">
        <f t="shared" ref="L32:N36" si="1">IF(C32&gt;0,ROUND(H32/C32*100,1),"-")</f>
        <v>100</v>
      </c>
      <c r="M32" s="78">
        <f t="shared" si="1"/>
        <v>100</v>
      </c>
      <c r="N32" s="79">
        <f t="shared" si="1"/>
        <v>100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135023</v>
      </c>
      <c r="D33" s="76">
        <v>12945</v>
      </c>
      <c r="E33" s="76">
        <v>147968</v>
      </c>
      <c r="F33" s="76">
        <v>26710</v>
      </c>
      <c r="G33" s="116"/>
      <c r="H33" s="76">
        <v>134349</v>
      </c>
      <c r="I33" s="76">
        <v>1</v>
      </c>
      <c r="J33" s="76">
        <v>134350</v>
      </c>
      <c r="K33" s="76">
        <v>26576</v>
      </c>
      <c r="L33" s="77">
        <f t="shared" si="1"/>
        <v>99.5</v>
      </c>
      <c r="M33" s="78">
        <f t="shared" si="1"/>
        <v>0</v>
      </c>
      <c r="N33" s="79">
        <f t="shared" si="1"/>
        <v>90.8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173081</v>
      </c>
      <c r="D34" s="76">
        <v>58</v>
      </c>
      <c r="E34" s="76">
        <v>173139</v>
      </c>
      <c r="F34" s="76">
        <v>36174</v>
      </c>
      <c r="G34" s="116"/>
      <c r="H34" s="76">
        <v>173081</v>
      </c>
      <c r="I34" s="76">
        <v>58</v>
      </c>
      <c r="J34" s="76">
        <v>173139</v>
      </c>
      <c r="K34" s="76">
        <v>36174</v>
      </c>
      <c r="L34" s="77">
        <f t="shared" si="1"/>
        <v>100</v>
      </c>
      <c r="M34" s="78">
        <f t="shared" si="1"/>
        <v>100</v>
      </c>
      <c r="N34" s="79">
        <f t="shared" si="1"/>
        <v>100</v>
      </c>
    </row>
    <row r="35" spans="1:14" s="21" customFormat="1" ht="24.95" customHeight="1" x14ac:dyDescent="0.2">
      <c r="A35" s="58"/>
      <c r="B35" s="59" t="s">
        <v>343</v>
      </c>
      <c r="C35" s="85">
        <v>2472775</v>
      </c>
      <c r="D35" s="85">
        <v>26361</v>
      </c>
      <c r="E35" s="85">
        <v>2499136</v>
      </c>
      <c r="F35" s="85">
        <v>501923</v>
      </c>
      <c r="G35" s="119"/>
      <c r="H35" s="85">
        <v>2466901</v>
      </c>
      <c r="I35" s="85">
        <v>1642</v>
      </c>
      <c r="J35" s="85">
        <v>2468543</v>
      </c>
      <c r="K35" s="85">
        <v>500737</v>
      </c>
      <c r="L35" s="86">
        <f t="shared" si="1"/>
        <v>99.8</v>
      </c>
      <c r="M35" s="87">
        <f t="shared" si="1"/>
        <v>6.2</v>
      </c>
      <c r="N35" s="88">
        <f t="shared" si="1"/>
        <v>98.8</v>
      </c>
    </row>
    <row r="36" spans="1:14" s="21" customFormat="1" ht="24.95" customHeight="1" thickBot="1" x14ac:dyDescent="0.25">
      <c r="A36" s="60"/>
      <c r="B36" s="61" t="s">
        <v>50</v>
      </c>
      <c r="C36" s="89">
        <v>22341205</v>
      </c>
      <c r="D36" s="89">
        <v>260262</v>
      </c>
      <c r="E36" s="89">
        <v>22601467</v>
      </c>
      <c r="F36" s="89">
        <v>4479713</v>
      </c>
      <c r="G36" s="120"/>
      <c r="H36" s="89">
        <v>22265495</v>
      </c>
      <c r="I36" s="89">
        <v>47245</v>
      </c>
      <c r="J36" s="89">
        <v>22312740</v>
      </c>
      <c r="K36" s="89">
        <v>4465190</v>
      </c>
      <c r="L36" s="90">
        <f t="shared" si="1"/>
        <v>99.7</v>
      </c>
      <c r="M36" s="91">
        <f t="shared" si="1"/>
        <v>18.2</v>
      </c>
      <c r="N36" s="92">
        <f t="shared" si="1"/>
        <v>98.7</v>
      </c>
    </row>
    <row r="38" spans="1:14" x14ac:dyDescent="0.15">
      <c r="B38" s="1" t="s">
        <v>390</v>
      </c>
      <c r="C38" s="1">
        <v>22341205</v>
      </c>
      <c r="D38" s="1">
        <v>260262</v>
      </c>
      <c r="E38" s="1">
        <v>22601467</v>
      </c>
      <c r="F38" s="1">
        <v>4479713</v>
      </c>
      <c r="G38" s="1">
        <v>0</v>
      </c>
      <c r="H38" s="1">
        <v>22265495</v>
      </c>
      <c r="I38" s="1">
        <v>47245</v>
      </c>
      <c r="J38" s="1">
        <v>22312740</v>
      </c>
      <c r="K38" s="1">
        <v>4465190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2">D36-D38</f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0</v>
      </c>
      <c r="I39" s="1">
        <f t="shared" si="2"/>
        <v>0</v>
      </c>
      <c r="J39" s="1">
        <f t="shared" si="2"/>
        <v>0</v>
      </c>
      <c r="K39" s="1">
        <f t="shared" si="2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IM39"/>
  <sheetViews>
    <sheetView view="pageBreakPreview" zoomScale="60" zoomScaleNormal="100" workbookViewId="0">
      <pane xSplit="2" ySplit="8" topLeftCell="C33" activePane="bottomRight" state="frozen"/>
      <selection activeCell="E14" sqref="E14"/>
      <selection pane="topRight" activeCell="E14" sqref="E14"/>
      <selection pane="bottomLeft" activeCell="E14" sqref="E14"/>
      <selection pane="bottomRight" activeCell="C38" sqref="C38:K38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395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193</v>
      </c>
      <c r="D3" s="8" t="s">
        <v>118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119</v>
      </c>
      <c r="D8" s="41" t="s">
        <v>120</v>
      </c>
      <c r="E8" s="41" t="s">
        <v>121</v>
      </c>
      <c r="F8" s="41" t="s">
        <v>122</v>
      </c>
      <c r="G8" s="41" t="s">
        <v>123</v>
      </c>
      <c r="H8" s="41" t="s">
        <v>124</v>
      </c>
      <c r="I8" s="41" t="s">
        <v>125</v>
      </c>
      <c r="J8" s="41" t="s">
        <v>126</v>
      </c>
      <c r="K8" s="41" t="s">
        <v>127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35262022</v>
      </c>
      <c r="D9" s="130">
        <v>1913869</v>
      </c>
      <c r="E9" s="130">
        <v>37175891</v>
      </c>
      <c r="F9" s="130">
        <v>0</v>
      </c>
      <c r="G9" s="130">
        <v>0</v>
      </c>
      <c r="H9" s="130">
        <v>34786519</v>
      </c>
      <c r="I9" s="130">
        <v>601140</v>
      </c>
      <c r="J9" s="130">
        <v>35387659</v>
      </c>
      <c r="K9" s="130">
        <v>0</v>
      </c>
      <c r="L9" s="72">
        <f t="shared" ref="L9:N31" si="0">IF(C9&gt;0,ROUND(H9/C9*100,1),"-")</f>
        <v>98.7</v>
      </c>
      <c r="M9" s="73">
        <f t="shared" si="0"/>
        <v>31.4</v>
      </c>
      <c r="N9" s="74">
        <f t="shared" si="0"/>
        <v>95.2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8289146</v>
      </c>
      <c r="D10" s="93">
        <v>918472</v>
      </c>
      <c r="E10" s="93">
        <v>9207618</v>
      </c>
      <c r="F10" s="93">
        <v>0</v>
      </c>
      <c r="G10" s="93">
        <v>0</v>
      </c>
      <c r="H10" s="93">
        <v>8120038</v>
      </c>
      <c r="I10" s="93">
        <v>191866</v>
      </c>
      <c r="J10" s="93">
        <v>8311904</v>
      </c>
      <c r="K10" s="93">
        <v>0</v>
      </c>
      <c r="L10" s="77">
        <f t="shared" si="0"/>
        <v>98</v>
      </c>
      <c r="M10" s="78">
        <f t="shared" si="0"/>
        <v>20.9</v>
      </c>
      <c r="N10" s="79">
        <f t="shared" si="0"/>
        <v>90.3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9889558</v>
      </c>
      <c r="D11" s="93">
        <v>808510</v>
      </c>
      <c r="E11" s="93">
        <v>10698068</v>
      </c>
      <c r="F11" s="93">
        <v>0</v>
      </c>
      <c r="G11" s="93">
        <v>0</v>
      </c>
      <c r="H11" s="93">
        <v>9736218</v>
      </c>
      <c r="I11" s="93">
        <v>128355</v>
      </c>
      <c r="J11" s="93">
        <v>9864573</v>
      </c>
      <c r="K11" s="93">
        <v>0</v>
      </c>
      <c r="L11" s="77">
        <f t="shared" si="0"/>
        <v>98.4</v>
      </c>
      <c r="M11" s="78">
        <f t="shared" si="0"/>
        <v>15.9</v>
      </c>
      <c r="N11" s="79">
        <f t="shared" si="0"/>
        <v>92.2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7947952</v>
      </c>
      <c r="D12" s="93">
        <v>291622</v>
      </c>
      <c r="E12" s="93">
        <v>8239574</v>
      </c>
      <c r="F12" s="93">
        <v>0</v>
      </c>
      <c r="G12" s="93">
        <v>0</v>
      </c>
      <c r="H12" s="93">
        <v>7891943</v>
      </c>
      <c r="I12" s="93">
        <v>70627</v>
      </c>
      <c r="J12" s="93">
        <v>7962570</v>
      </c>
      <c r="K12" s="93">
        <v>0</v>
      </c>
      <c r="L12" s="77">
        <f t="shared" si="0"/>
        <v>99.3</v>
      </c>
      <c r="M12" s="78">
        <f t="shared" si="0"/>
        <v>24.2</v>
      </c>
      <c r="N12" s="79">
        <f t="shared" si="0"/>
        <v>96.6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6572198</v>
      </c>
      <c r="D13" s="93">
        <v>576804</v>
      </c>
      <c r="E13" s="93">
        <v>7149002</v>
      </c>
      <c r="F13" s="93">
        <v>0</v>
      </c>
      <c r="G13" s="93">
        <v>0</v>
      </c>
      <c r="H13" s="93">
        <v>6421612</v>
      </c>
      <c r="I13" s="93">
        <v>141055</v>
      </c>
      <c r="J13" s="93">
        <v>6562667</v>
      </c>
      <c r="K13" s="93">
        <v>0</v>
      </c>
      <c r="L13" s="77">
        <f t="shared" si="0"/>
        <v>97.7</v>
      </c>
      <c r="M13" s="78">
        <f t="shared" si="0"/>
        <v>24.5</v>
      </c>
      <c r="N13" s="79">
        <f t="shared" si="0"/>
        <v>91.8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7226666</v>
      </c>
      <c r="D14" s="93">
        <v>758458</v>
      </c>
      <c r="E14" s="93">
        <v>7985124</v>
      </c>
      <c r="F14" s="93">
        <v>0</v>
      </c>
      <c r="G14" s="93">
        <v>0</v>
      </c>
      <c r="H14" s="93">
        <v>7001035</v>
      </c>
      <c r="I14" s="93">
        <v>192463</v>
      </c>
      <c r="J14" s="93">
        <v>7193498</v>
      </c>
      <c r="K14" s="93">
        <v>0</v>
      </c>
      <c r="L14" s="77">
        <f t="shared" si="0"/>
        <v>96.9</v>
      </c>
      <c r="M14" s="78">
        <f t="shared" si="0"/>
        <v>25.4</v>
      </c>
      <c r="N14" s="79">
        <f t="shared" si="0"/>
        <v>90.1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12493820</v>
      </c>
      <c r="D15" s="93">
        <v>1244858</v>
      </c>
      <c r="E15" s="93">
        <v>13738678</v>
      </c>
      <c r="F15" s="93">
        <v>0</v>
      </c>
      <c r="G15" s="93">
        <v>0</v>
      </c>
      <c r="H15" s="93">
        <v>12256617</v>
      </c>
      <c r="I15" s="93">
        <v>233939</v>
      </c>
      <c r="J15" s="93">
        <v>12490556</v>
      </c>
      <c r="K15" s="93">
        <v>0</v>
      </c>
      <c r="L15" s="77">
        <f t="shared" si="0"/>
        <v>98.1</v>
      </c>
      <c r="M15" s="78">
        <f t="shared" si="0"/>
        <v>18.8</v>
      </c>
      <c r="N15" s="79">
        <f t="shared" si="0"/>
        <v>90.9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6260877</v>
      </c>
      <c r="D16" s="93">
        <v>575844</v>
      </c>
      <c r="E16" s="93">
        <v>6836721</v>
      </c>
      <c r="F16" s="93">
        <v>0</v>
      </c>
      <c r="G16" s="93">
        <v>0</v>
      </c>
      <c r="H16" s="93">
        <v>6163428</v>
      </c>
      <c r="I16" s="93">
        <v>95634</v>
      </c>
      <c r="J16" s="93">
        <v>6259062</v>
      </c>
      <c r="K16" s="93">
        <v>0</v>
      </c>
      <c r="L16" s="77">
        <f t="shared" si="0"/>
        <v>98.4</v>
      </c>
      <c r="M16" s="78">
        <f t="shared" si="0"/>
        <v>16.600000000000001</v>
      </c>
      <c r="N16" s="79">
        <f t="shared" si="0"/>
        <v>91.6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4915548</v>
      </c>
      <c r="D17" s="93">
        <v>436758</v>
      </c>
      <c r="E17" s="93">
        <v>5352306</v>
      </c>
      <c r="F17" s="93">
        <v>0</v>
      </c>
      <c r="G17" s="93">
        <v>0</v>
      </c>
      <c r="H17" s="93">
        <v>4851348</v>
      </c>
      <c r="I17" s="93">
        <v>88353</v>
      </c>
      <c r="J17" s="93">
        <v>4939701</v>
      </c>
      <c r="K17" s="93">
        <v>0</v>
      </c>
      <c r="L17" s="77">
        <f>IF(C17&gt;0,ROUND(H17/C17*100,1),"-")</f>
        <v>98.7</v>
      </c>
      <c r="M17" s="78">
        <f>IF(D17&gt;0,ROUND(I17/D17*100,1),"-")</f>
        <v>20.2</v>
      </c>
      <c r="N17" s="79">
        <f>IF(E17&gt;0,ROUND(J17/E17*100,1),"-")</f>
        <v>92.3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2240637</v>
      </c>
      <c r="D18" s="93">
        <v>209186</v>
      </c>
      <c r="E18" s="93">
        <v>2449823</v>
      </c>
      <c r="F18" s="93">
        <v>0</v>
      </c>
      <c r="G18" s="93">
        <v>0</v>
      </c>
      <c r="H18" s="93">
        <v>2208348</v>
      </c>
      <c r="I18" s="93">
        <v>31734</v>
      </c>
      <c r="J18" s="93">
        <v>2240082</v>
      </c>
      <c r="K18" s="93">
        <v>0</v>
      </c>
      <c r="L18" s="77">
        <f t="shared" si="0"/>
        <v>98.6</v>
      </c>
      <c r="M18" s="78">
        <f t="shared" si="0"/>
        <v>15.2</v>
      </c>
      <c r="N18" s="79">
        <f t="shared" si="0"/>
        <v>91.4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9457582</v>
      </c>
      <c r="D19" s="93">
        <v>1106528</v>
      </c>
      <c r="E19" s="93">
        <v>10564110</v>
      </c>
      <c r="F19" s="93">
        <v>0</v>
      </c>
      <c r="G19" s="93">
        <v>0</v>
      </c>
      <c r="H19" s="93">
        <v>9265083</v>
      </c>
      <c r="I19" s="93">
        <v>169972</v>
      </c>
      <c r="J19" s="93">
        <v>9435055</v>
      </c>
      <c r="K19" s="93">
        <v>0</v>
      </c>
      <c r="L19" s="77">
        <f t="shared" si="0"/>
        <v>98</v>
      </c>
      <c r="M19" s="78">
        <f t="shared" si="0"/>
        <v>15.4</v>
      </c>
      <c r="N19" s="79">
        <f t="shared" si="0"/>
        <v>89.3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3342738</v>
      </c>
      <c r="D20" s="93">
        <v>332692</v>
      </c>
      <c r="E20" s="93">
        <v>3675430</v>
      </c>
      <c r="F20" s="93">
        <v>0</v>
      </c>
      <c r="G20" s="93">
        <v>0</v>
      </c>
      <c r="H20" s="93">
        <v>3297605</v>
      </c>
      <c r="I20" s="93">
        <v>68415</v>
      </c>
      <c r="J20" s="93">
        <v>3366020</v>
      </c>
      <c r="K20" s="93">
        <v>0</v>
      </c>
      <c r="L20" s="80">
        <f t="shared" si="0"/>
        <v>98.6</v>
      </c>
      <c r="M20" s="81">
        <f t="shared" si="0"/>
        <v>20.6</v>
      </c>
      <c r="N20" s="82">
        <f t="shared" si="0"/>
        <v>91.6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1569351</v>
      </c>
      <c r="D21" s="93">
        <v>487731</v>
      </c>
      <c r="E21" s="93">
        <v>2057082</v>
      </c>
      <c r="F21" s="93">
        <v>0</v>
      </c>
      <c r="G21" s="93">
        <v>0</v>
      </c>
      <c r="H21" s="93">
        <v>1510450</v>
      </c>
      <c r="I21" s="93">
        <v>31180</v>
      </c>
      <c r="J21" s="93">
        <v>1541630</v>
      </c>
      <c r="K21" s="93">
        <v>0</v>
      </c>
      <c r="L21" s="77">
        <f t="shared" si="0"/>
        <v>96.2</v>
      </c>
      <c r="M21" s="78">
        <f t="shared" si="0"/>
        <v>6.4</v>
      </c>
      <c r="N21" s="79">
        <f t="shared" si="0"/>
        <v>74.900000000000006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3983375</v>
      </c>
      <c r="D22" s="94">
        <v>234402</v>
      </c>
      <c r="E22" s="94">
        <v>4217777</v>
      </c>
      <c r="F22" s="94">
        <v>0</v>
      </c>
      <c r="G22" s="94">
        <v>0</v>
      </c>
      <c r="H22" s="94">
        <v>3937077</v>
      </c>
      <c r="I22" s="94">
        <v>46099</v>
      </c>
      <c r="J22" s="94">
        <v>3983176</v>
      </c>
      <c r="K22" s="94">
        <v>0</v>
      </c>
      <c r="L22" s="95">
        <f t="shared" si="0"/>
        <v>98.8</v>
      </c>
      <c r="M22" s="96">
        <f t="shared" si="0"/>
        <v>19.7</v>
      </c>
      <c r="N22" s="97">
        <f t="shared" si="0"/>
        <v>94.4</v>
      </c>
    </row>
    <row r="23" spans="1:14" s="21" customFormat="1" ht="24.95" customHeight="1" x14ac:dyDescent="0.2">
      <c r="A23" s="58"/>
      <c r="B23" s="59" t="s">
        <v>344</v>
      </c>
      <c r="C23" s="85">
        <v>119451470</v>
      </c>
      <c r="D23" s="85">
        <v>9895734</v>
      </c>
      <c r="E23" s="85">
        <v>129347204</v>
      </c>
      <c r="F23" s="85">
        <v>0</v>
      </c>
      <c r="G23" s="85">
        <v>0</v>
      </c>
      <c r="H23" s="85">
        <v>117447321</v>
      </c>
      <c r="I23" s="85">
        <v>2090832</v>
      </c>
      <c r="J23" s="85">
        <v>119538153</v>
      </c>
      <c r="K23" s="85">
        <v>0</v>
      </c>
      <c r="L23" s="86">
        <f t="shared" si="0"/>
        <v>98.3</v>
      </c>
      <c r="M23" s="87">
        <f t="shared" si="0"/>
        <v>21.1</v>
      </c>
      <c r="N23" s="88">
        <f t="shared" si="0"/>
        <v>92.4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3032103</v>
      </c>
      <c r="D24" s="71">
        <v>117306</v>
      </c>
      <c r="E24" s="71">
        <v>3149409</v>
      </c>
      <c r="F24" s="71">
        <v>0</v>
      </c>
      <c r="G24" s="71">
        <v>0</v>
      </c>
      <c r="H24" s="71">
        <v>2995988</v>
      </c>
      <c r="I24" s="71">
        <v>20792</v>
      </c>
      <c r="J24" s="71">
        <v>3016780</v>
      </c>
      <c r="K24" s="71">
        <v>0</v>
      </c>
      <c r="L24" s="72">
        <f t="shared" si="0"/>
        <v>98.8</v>
      </c>
      <c r="M24" s="73">
        <f t="shared" si="0"/>
        <v>17.7</v>
      </c>
      <c r="N24" s="74">
        <f t="shared" si="0"/>
        <v>95.8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1085725</v>
      </c>
      <c r="D25" s="76">
        <v>227514</v>
      </c>
      <c r="E25" s="76">
        <v>1313239</v>
      </c>
      <c r="F25" s="76">
        <v>0</v>
      </c>
      <c r="G25" s="76">
        <v>0</v>
      </c>
      <c r="H25" s="76">
        <v>1053053</v>
      </c>
      <c r="I25" s="76">
        <v>19628</v>
      </c>
      <c r="J25" s="76">
        <v>1072681</v>
      </c>
      <c r="K25" s="76">
        <v>0</v>
      </c>
      <c r="L25" s="77">
        <f t="shared" si="0"/>
        <v>97</v>
      </c>
      <c r="M25" s="78">
        <f t="shared" si="0"/>
        <v>8.6</v>
      </c>
      <c r="N25" s="79">
        <f t="shared" si="0"/>
        <v>81.7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912212</v>
      </c>
      <c r="D26" s="76">
        <v>56743</v>
      </c>
      <c r="E26" s="76">
        <v>968955</v>
      </c>
      <c r="F26" s="76">
        <v>0</v>
      </c>
      <c r="G26" s="76">
        <v>0</v>
      </c>
      <c r="H26" s="76">
        <v>891085</v>
      </c>
      <c r="I26" s="76">
        <v>8441</v>
      </c>
      <c r="J26" s="76">
        <v>899526</v>
      </c>
      <c r="K26" s="76">
        <v>0</v>
      </c>
      <c r="L26" s="77">
        <f t="shared" si="0"/>
        <v>97.7</v>
      </c>
      <c r="M26" s="78">
        <f t="shared" si="0"/>
        <v>14.9</v>
      </c>
      <c r="N26" s="79">
        <f t="shared" si="0"/>
        <v>92.8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980583</v>
      </c>
      <c r="D27" s="76">
        <v>71274</v>
      </c>
      <c r="E27" s="76">
        <v>1051857</v>
      </c>
      <c r="F27" s="76">
        <v>0</v>
      </c>
      <c r="G27" s="76">
        <v>0</v>
      </c>
      <c r="H27" s="76">
        <v>967129</v>
      </c>
      <c r="I27" s="76">
        <v>5155</v>
      </c>
      <c r="J27" s="76">
        <v>972284</v>
      </c>
      <c r="K27" s="76">
        <v>0</v>
      </c>
      <c r="L27" s="77">
        <f t="shared" si="0"/>
        <v>98.6</v>
      </c>
      <c r="M27" s="78">
        <f t="shared" si="0"/>
        <v>7.2</v>
      </c>
      <c r="N27" s="79">
        <f t="shared" si="0"/>
        <v>92.4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3004419</v>
      </c>
      <c r="D28" s="76">
        <v>92128</v>
      </c>
      <c r="E28" s="76">
        <v>3096547</v>
      </c>
      <c r="F28" s="76">
        <v>0</v>
      </c>
      <c r="G28" s="76">
        <v>0</v>
      </c>
      <c r="H28" s="76">
        <v>2986181</v>
      </c>
      <c r="I28" s="76">
        <v>15266</v>
      </c>
      <c r="J28" s="76">
        <v>3001447</v>
      </c>
      <c r="K28" s="76">
        <v>0</v>
      </c>
      <c r="L28" s="77">
        <f t="shared" si="0"/>
        <v>99.4</v>
      </c>
      <c r="M28" s="78">
        <f t="shared" si="0"/>
        <v>16.600000000000001</v>
      </c>
      <c r="N28" s="79">
        <f t="shared" si="0"/>
        <v>96.9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2196477</v>
      </c>
      <c r="D29" s="76">
        <v>223207</v>
      </c>
      <c r="E29" s="76">
        <v>2419684</v>
      </c>
      <c r="F29" s="76">
        <v>0</v>
      </c>
      <c r="G29" s="76">
        <v>0</v>
      </c>
      <c r="H29" s="76">
        <v>2147812</v>
      </c>
      <c r="I29" s="76">
        <v>28302</v>
      </c>
      <c r="J29" s="76">
        <v>2176114</v>
      </c>
      <c r="K29" s="76">
        <v>0</v>
      </c>
      <c r="L29" s="77">
        <f t="shared" si="0"/>
        <v>97.8</v>
      </c>
      <c r="M29" s="78">
        <f t="shared" si="0"/>
        <v>12.7</v>
      </c>
      <c r="N29" s="79">
        <f t="shared" si="0"/>
        <v>89.9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1732009</v>
      </c>
      <c r="D30" s="76">
        <v>55604</v>
      </c>
      <c r="E30" s="76">
        <v>1787613</v>
      </c>
      <c r="F30" s="76">
        <v>0</v>
      </c>
      <c r="G30" s="76">
        <v>0</v>
      </c>
      <c r="H30" s="76">
        <v>1720536</v>
      </c>
      <c r="I30" s="76">
        <v>11674</v>
      </c>
      <c r="J30" s="76">
        <v>1732210</v>
      </c>
      <c r="K30" s="76">
        <v>0</v>
      </c>
      <c r="L30" s="77">
        <f t="shared" si="0"/>
        <v>99.3</v>
      </c>
      <c r="M30" s="78">
        <f t="shared" si="0"/>
        <v>21</v>
      </c>
      <c r="N30" s="79">
        <f t="shared" si="0"/>
        <v>96.9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778053</v>
      </c>
      <c r="D31" s="76">
        <v>53788</v>
      </c>
      <c r="E31" s="76">
        <v>831841</v>
      </c>
      <c r="F31" s="76">
        <v>0</v>
      </c>
      <c r="G31" s="76">
        <v>0</v>
      </c>
      <c r="H31" s="76">
        <v>762857</v>
      </c>
      <c r="I31" s="76">
        <v>12563</v>
      </c>
      <c r="J31" s="76">
        <v>775420</v>
      </c>
      <c r="K31" s="76">
        <v>0</v>
      </c>
      <c r="L31" s="77">
        <f t="shared" si="0"/>
        <v>98</v>
      </c>
      <c r="M31" s="78">
        <f t="shared" si="0"/>
        <v>23.4</v>
      </c>
      <c r="N31" s="79">
        <f t="shared" si="0"/>
        <v>93.2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1925652</v>
      </c>
      <c r="D32" s="76">
        <v>51281</v>
      </c>
      <c r="E32" s="76">
        <v>1976933</v>
      </c>
      <c r="F32" s="76">
        <v>0</v>
      </c>
      <c r="G32" s="76">
        <v>0</v>
      </c>
      <c r="H32" s="76">
        <v>1902679</v>
      </c>
      <c r="I32" s="76">
        <v>18820</v>
      </c>
      <c r="J32" s="76">
        <v>1921499</v>
      </c>
      <c r="K32" s="76">
        <v>0</v>
      </c>
      <c r="L32" s="77">
        <f t="shared" ref="L32:N36" si="1">IF(C32&gt;0,ROUND(H32/C32*100,1),"-")</f>
        <v>98.8</v>
      </c>
      <c r="M32" s="78">
        <f t="shared" si="1"/>
        <v>36.700000000000003</v>
      </c>
      <c r="N32" s="79">
        <f t="shared" si="1"/>
        <v>97.2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3348758</v>
      </c>
      <c r="D33" s="76">
        <v>416997</v>
      </c>
      <c r="E33" s="76">
        <v>3765755</v>
      </c>
      <c r="F33" s="76">
        <v>0</v>
      </c>
      <c r="G33" s="76">
        <v>0</v>
      </c>
      <c r="H33" s="76">
        <v>3265552</v>
      </c>
      <c r="I33" s="76">
        <v>78904</v>
      </c>
      <c r="J33" s="76">
        <v>3344456</v>
      </c>
      <c r="K33" s="76">
        <v>0</v>
      </c>
      <c r="L33" s="77">
        <f t="shared" si="1"/>
        <v>97.5</v>
      </c>
      <c r="M33" s="78">
        <f t="shared" si="1"/>
        <v>18.899999999999999</v>
      </c>
      <c r="N33" s="79">
        <f t="shared" si="1"/>
        <v>88.8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1023866</v>
      </c>
      <c r="D34" s="76">
        <v>272126</v>
      </c>
      <c r="E34" s="76">
        <v>1295992</v>
      </c>
      <c r="F34" s="76">
        <v>0</v>
      </c>
      <c r="G34" s="76">
        <v>0</v>
      </c>
      <c r="H34" s="76">
        <v>1000001</v>
      </c>
      <c r="I34" s="76">
        <v>16030</v>
      </c>
      <c r="J34" s="76">
        <v>1016031</v>
      </c>
      <c r="K34" s="76">
        <v>0</v>
      </c>
      <c r="L34" s="77">
        <f t="shared" si="1"/>
        <v>97.7</v>
      </c>
      <c r="M34" s="78">
        <f t="shared" si="1"/>
        <v>5.9</v>
      </c>
      <c r="N34" s="79">
        <f t="shared" si="1"/>
        <v>78.400000000000006</v>
      </c>
    </row>
    <row r="35" spans="1:14" s="21" customFormat="1" ht="24.95" customHeight="1" x14ac:dyDescent="0.2">
      <c r="A35" s="58"/>
      <c r="B35" s="59" t="s">
        <v>343</v>
      </c>
      <c r="C35" s="85">
        <v>20019857</v>
      </c>
      <c r="D35" s="85">
        <v>1637968</v>
      </c>
      <c r="E35" s="85">
        <v>21657825</v>
      </c>
      <c r="F35" s="85">
        <v>0</v>
      </c>
      <c r="G35" s="85">
        <v>0</v>
      </c>
      <c r="H35" s="85">
        <v>19692873</v>
      </c>
      <c r="I35" s="85">
        <v>235575</v>
      </c>
      <c r="J35" s="85">
        <v>19928448</v>
      </c>
      <c r="K35" s="85">
        <v>0</v>
      </c>
      <c r="L35" s="86">
        <f t="shared" si="1"/>
        <v>98.4</v>
      </c>
      <c r="M35" s="87">
        <f t="shared" si="1"/>
        <v>14.4</v>
      </c>
      <c r="N35" s="88">
        <f t="shared" si="1"/>
        <v>92</v>
      </c>
    </row>
    <row r="36" spans="1:14" s="21" customFormat="1" ht="24.95" customHeight="1" thickBot="1" x14ac:dyDescent="0.25">
      <c r="A36" s="60"/>
      <c r="B36" s="61" t="s">
        <v>50</v>
      </c>
      <c r="C36" s="89">
        <v>139471327</v>
      </c>
      <c r="D36" s="89">
        <v>11533702</v>
      </c>
      <c r="E36" s="89">
        <v>151005029</v>
      </c>
      <c r="F36" s="89">
        <v>0</v>
      </c>
      <c r="G36" s="89">
        <v>0</v>
      </c>
      <c r="H36" s="89">
        <v>137140194</v>
      </c>
      <c r="I36" s="89">
        <v>2326407</v>
      </c>
      <c r="J36" s="89">
        <v>139466601</v>
      </c>
      <c r="K36" s="89">
        <v>0</v>
      </c>
      <c r="L36" s="90">
        <f t="shared" si="1"/>
        <v>98.3</v>
      </c>
      <c r="M36" s="91">
        <f t="shared" si="1"/>
        <v>20.2</v>
      </c>
      <c r="N36" s="92">
        <f t="shared" si="1"/>
        <v>92.4</v>
      </c>
    </row>
    <row r="38" spans="1:14" x14ac:dyDescent="0.15">
      <c r="B38" s="1" t="s">
        <v>390</v>
      </c>
      <c r="C38" s="1">
        <v>139471327</v>
      </c>
      <c r="D38" s="1">
        <v>11533702</v>
      </c>
      <c r="E38" s="1">
        <v>151005029</v>
      </c>
      <c r="F38" s="1">
        <v>0</v>
      </c>
      <c r="G38" s="1">
        <v>0</v>
      </c>
      <c r="H38" s="1">
        <v>137140194</v>
      </c>
      <c r="I38" s="1">
        <v>2326407</v>
      </c>
      <c r="J38" s="1">
        <v>139466601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2">D36-D38</f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0</v>
      </c>
      <c r="I39" s="1">
        <f t="shared" si="2"/>
        <v>0</v>
      </c>
      <c r="J39" s="1">
        <f t="shared" si="2"/>
        <v>0</v>
      </c>
      <c r="K39" s="1">
        <f t="shared" si="2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IM39"/>
  <sheetViews>
    <sheetView view="pageBreakPreview" zoomScale="60" zoomScaleNormal="100" workbookViewId="0">
      <pane xSplit="2" ySplit="8" topLeftCell="C30" activePane="bottomRight" state="frozen"/>
      <selection activeCell="E14" sqref="E14"/>
      <selection pane="topRight" activeCell="E14" sqref="E14"/>
      <selection pane="bottomLeft" activeCell="E14" sqref="E14"/>
      <selection pane="bottomRight" activeCell="C38" sqref="C38:K38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395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194</v>
      </c>
      <c r="D3" s="8" t="s">
        <v>128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129</v>
      </c>
      <c r="D8" s="41" t="s">
        <v>130</v>
      </c>
      <c r="E8" s="41" t="s">
        <v>131</v>
      </c>
      <c r="F8" s="41" t="s">
        <v>132</v>
      </c>
      <c r="G8" s="41" t="s">
        <v>133</v>
      </c>
      <c r="H8" s="41" t="s">
        <v>134</v>
      </c>
      <c r="I8" s="41" t="s">
        <v>135</v>
      </c>
      <c r="J8" s="41" t="s">
        <v>136</v>
      </c>
      <c r="K8" s="41" t="s">
        <v>137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35118176</v>
      </c>
      <c r="D9" s="130">
        <v>1913869</v>
      </c>
      <c r="E9" s="130">
        <v>37032045</v>
      </c>
      <c r="F9" s="130">
        <v>0</v>
      </c>
      <c r="G9" s="130">
        <v>0</v>
      </c>
      <c r="H9" s="130">
        <v>34642673</v>
      </c>
      <c r="I9" s="130">
        <v>601140</v>
      </c>
      <c r="J9" s="130">
        <v>35243813</v>
      </c>
      <c r="K9" s="130">
        <v>0</v>
      </c>
      <c r="L9" s="72">
        <f t="shared" ref="L9:N31" si="0">IF(C9&gt;0,ROUND(H9/C9*100,1),"-")</f>
        <v>98.6</v>
      </c>
      <c r="M9" s="73">
        <f t="shared" si="0"/>
        <v>31.4</v>
      </c>
      <c r="N9" s="74">
        <f t="shared" si="0"/>
        <v>95.2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8264725</v>
      </c>
      <c r="D10" s="93">
        <v>918472</v>
      </c>
      <c r="E10" s="93">
        <v>9183197</v>
      </c>
      <c r="F10" s="93">
        <v>0</v>
      </c>
      <c r="G10" s="93">
        <v>0</v>
      </c>
      <c r="H10" s="93">
        <v>8095617</v>
      </c>
      <c r="I10" s="93">
        <v>191866</v>
      </c>
      <c r="J10" s="93">
        <v>8287483</v>
      </c>
      <c r="K10" s="93">
        <v>0</v>
      </c>
      <c r="L10" s="77">
        <f t="shared" si="0"/>
        <v>98</v>
      </c>
      <c r="M10" s="78">
        <f t="shared" si="0"/>
        <v>20.9</v>
      </c>
      <c r="N10" s="79">
        <f t="shared" si="0"/>
        <v>90.2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9623910</v>
      </c>
      <c r="D11" s="93">
        <v>808510</v>
      </c>
      <c r="E11" s="93">
        <v>10432420</v>
      </c>
      <c r="F11" s="93">
        <v>0</v>
      </c>
      <c r="G11" s="93">
        <v>0</v>
      </c>
      <c r="H11" s="93">
        <v>9470570</v>
      </c>
      <c r="I11" s="93">
        <v>128355</v>
      </c>
      <c r="J11" s="93">
        <v>9598925</v>
      </c>
      <c r="K11" s="93">
        <v>0</v>
      </c>
      <c r="L11" s="77">
        <f t="shared" si="0"/>
        <v>98.4</v>
      </c>
      <c r="M11" s="78">
        <f t="shared" si="0"/>
        <v>15.9</v>
      </c>
      <c r="N11" s="79">
        <f t="shared" si="0"/>
        <v>92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7932641</v>
      </c>
      <c r="D12" s="93">
        <v>291622</v>
      </c>
      <c r="E12" s="93">
        <v>8224263</v>
      </c>
      <c r="F12" s="93">
        <v>0</v>
      </c>
      <c r="G12" s="93">
        <v>0</v>
      </c>
      <c r="H12" s="93">
        <v>7876632</v>
      </c>
      <c r="I12" s="93">
        <v>70627</v>
      </c>
      <c r="J12" s="93">
        <v>7947259</v>
      </c>
      <c r="K12" s="93">
        <v>0</v>
      </c>
      <c r="L12" s="77">
        <f t="shared" si="0"/>
        <v>99.3</v>
      </c>
      <c r="M12" s="78">
        <f t="shared" si="0"/>
        <v>24.2</v>
      </c>
      <c r="N12" s="79">
        <f t="shared" si="0"/>
        <v>96.6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6554374</v>
      </c>
      <c r="D13" s="93">
        <v>576804</v>
      </c>
      <c r="E13" s="93">
        <v>7131178</v>
      </c>
      <c r="F13" s="93">
        <v>0</v>
      </c>
      <c r="G13" s="93">
        <v>0</v>
      </c>
      <c r="H13" s="93">
        <v>6403788</v>
      </c>
      <c r="I13" s="93">
        <v>141055</v>
      </c>
      <c r="J13" s="93">
        <v>6544843</v>
      </c>
      <c r="K13" s="93">
        <v>0</v>
      </c>
      <c r="L13" s="77">
        <f t="shared" si="0"/>
        <v>97.7</v>
      </c>
      <c r="M13" s="78">
        <f t="shared" si="0"/>
        <v>24.5</v>
      </c>
      <c r="N13" s="79">
        <f t="shared" si="0"/>
        <v>91.8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6635075</v>
      </c>
      <c r="D14" s="93">
        <v>758458</v>
      </c>
      <c r="E14" s="93">
        <v>7393533</v>
      </c>
      <c r="F14" s="93">
        <v>0</v>
      </c>
      <c r="G14" s="93">
        <v>0</v>
      </c>
      <c r="H14" s="93">
        <v>6409444</v>
      </c>
      <c r="I14" s="93">
        <v>192463</v>
      </c>
      <c r="J14" s="93">
        <v>6601907</v>
      </c>
      <c r="K14" s="93">
        <v>0</v>
      </c>
      <c r="L14" s="77">
        <f t="shared" si="0"/>
        <v>96.6</v>
      </c>
      <c r="M14" s="78">
        <f t="shared" si="0"/>
        <v>25.4</v>
      </c>
      <c r="N14" s="79">
        <f t="shared" si="0"/>
        <v>89.3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12477302</v>
      </c>
      <c r="D15" s="93">
        <v>1244858</v>
      </c>
      <c r="E15" s="93">
        <v>13722160</v>
      </c>
      <c r="F15" s="93">
        <v>0</v>
      </c>
      <c r="G15" s="93">
        <v>0</v>
      </c>
      <c r="H15" s="93">
        <v>12240099</v>
      </c>
      <c r="I15" s="93">
        <v>233939</v>
      </c>
      <c r="J15" s="93">
        <v>12474038</v>
      </c>
      <c r="K15" s="93">
        <v>0</v>
      </c>
      <c r="L15" s="77">
        <f t="shared" si="0"/>
        <v>98.1</v>
      </c>
      <c r="M15" s="78">
        <f t="shared" si="0"/>
        <v>18.8</v>
      </c>
      <c r="N15" s="79">
        <f t="shared" si="0"/>
        <v>90.9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6259134</v>
      </c>
      <c r="D16" s="93">
        <v>575844</v>
      </c>
      <c r="E16" s="93">
        <v>6834978</v>
      </c>
      <c r="F16" s="93">
        <v>0</v>
      </c>
      <c r="G16" s="93">
        <v>0</v>
      </c>
      <c r="H16" s="93">
        <v>6161685</v>
      </c>
      <c r="I16" s="93">
        <v>95634</v>
      </c>
      <c r="J16" s="93">
        <v>6257319</v>
      </c>
      <c r="K16" s="93">
        <v>0</v>
      </c>
      <c r="L16" s="77">
        <f t="shared" si="0"/>
        <v>98.4</v>
      </c>
      <c r="M16" s="78">
        <f t="shared" si="0"/>
        <v>16.600000000000001</v>
      </c>
      <c r="N16" s="79">
        <f t="shared" si="0"/>
        <v>91.5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4906692</v>
      </c>
      <c r="D17" s="93">
        <v>436758</v>
      </c>
      <c r="E17" s="93">
        <v>5343450</v>
      </c>
      <c r="F17" s="93">
        <v>0</v>
      </c>
      <c r="G17" s="93">
        <v>0</v>
      </c>
      <c r="H17" s="93">
        <v>4842492</v>
      </c>
      <c r="I17" s="93">
        <v>88353</v>
      </c>
      <c r="J17" s="93">
        <v>4930845</v>
      </c>
      <c r="K17" s="93">
        <v>0</v>
      </c>
      <c r="L17" s="77">
        <f>IF(C17&gt;0,ROUND(H17/C17*100,1),"-")</f>
        <v>98.7</v>
      </c>
      <c r="M17" s="78">
        <f>IF(D17&gt;0,ROUND(I17/D17*100,1),"-")</f>
        <v>20.2</v>
      </c>
      <c r="N17" s="79">
        <f>IF(E17&gt;0,ROUND(J17/E17*100,1),"-")</f>
        <v>92.3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2226450</v>
      </c>
      <c r="D18" s="93">
        <v>209186</v>
      </c>
      <c r="E18" s="93">
        <v>2435636</v>
      </c>
      <c r="F18" s="93">
        <v>0</v>
      </c>
      <c r="G18" s="93">
        <v>0</v>
      </c>
      <c r="H18" s="93">
        <v>2194161</v>
      </c>
      <c r="I18" s="93">
        <v>31734</v>
      </c>
      <c r="J18" s="93">
        <v>2225895</v>
      </c>
      <c r="K18" s="93">
        <v>0</v>
      </c>
      <c r="L18" s="77">
        <f t="shared" si="0"/>
        <v>98.5</v>
      </c>
      <c r="M18" s="78">
        <f t="shared" si="0"/>
        <v>15.2</v>
      </c>
      <c r="N18" s="79">
        <f t="shared" si="0"/>
        <v>91.4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9374539</v>
      </c>
      <c r="D19" s="93">
        <v>1106528</v>
      </c>
      <c r="E19" s="93">
        <v>10481067</v>
      </c>
      <c r="F19" s="93">
        <v>0</v>
      </c>
      <c r="G19" s="93">
        <v>0</v>
      </c>
      <c r="H19" s="93">
        <v>9182040</v>
      </c>
      <c r="I19" s="93">
        <v>169972</v>
      </c>
      <c r="J19" s="93">
        <v>9352012</v>
      </c>
      <c r="K19" s="93">
        <v>0</v>
      </c>
      <c r="L19" s="77">
        <f t="shared" si="0"/>
        <v>97.9</v>
      </c>
      <c r="M19" s="78">
        <f t="shared" si="0"/>
        <v>15.4</v>
      </c>
      <c r="N19" s="79">
        <f t="shared" si="0"/>
        <v>89.2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3333044</v>
      </c>
      <c r="D20" s="93">
        <v>332692</v>
      </c>
      <c r="E20" s="93">
        <v>3665736</v>
      </c>
      <c r="F20" s="93">
        <v>0</v>
      </c>
      <c r="G20" s="93">
        <v>0</v>
      </c>
      <c r="H20" s="93">
        <v>3287911</v>
      </c>
      <c r="I20" s="93">
        <v>68415</v>
      </c>
      <c r="J20" s="93">
        <v>3356326</v>
      </c>
      <c r="K20" s="93">
        <v>0</v>
      </c>
      <c r="L20" s="80">
        <f t="shared" si="0"/>
        <v>98.6</v>
      </c>
      <c r="M20" s="81">
        <f t="shared" si="0"/>
        <v>20.6</v>
      </c>
      <c r="N20" s="82">
        <f t="shared" si="0"/>
        <v>91.6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1568689</v>
      </c>
      <c r="D21" s="93">
        <v>487731</v>
      </c>
      <c r="E21" s="93">
        <v>2056420</v>
      </c>
      <c r="F21" s="93">
        <v>0</v>
      </c>
      <c r="G21" s="93">
        <v>0</v>
      </c>
      <c r="H21" s="93">
        <v>1509788</v>
      </c>
      <c r="I21" s="93">
        <v>31180</v>
      </c>
      <c r="J21" s="93">
        <v>1540968</v>
      </c>
      <c r="K21" s="93">
        <v>0</v>
      </c>
      <c r="L21" s="77">
        <f t="shared" si="0"/>
        <v>96.2</v>
      </c>
      <c r="M21" s="78">
        <f t="shared" si="0"/>
        <v>6.4</v>
      </c>
      <c r="N21" s="79">
        <f t="shared" si="0"/>
        <v>74.900000000000006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3977649</v>
      </c>
      <c r="D22" s="94">
        <v>234402</v>
      </c>
      <c r="E22" s="94">
        <v>4212051</v>
      </c>
      <c r="F22" s="94">
        <v>0</v>
      </c>
      <c r="G22" s="94">
        <v>0</v>
      </c>
      <c r="H22" s="94">
        <v>3931351</v>
      </c>
      <c r="I22" s="94">
        <v>46099</v>
      </c>
      <c r="J22" s="94">
        <v>3977450</v>
      </c>
      <c r="K22" s="94">
        <v>0</v>
      </c>
      <c r="L22" s="95">
        <f t="shared" si="0"/>
        <v>98.8</v>
      </c>
      <c r="M22" s="96">
        <f t="shared" si="0"/>
        <v>19.7</v>
      </c>
      <c r="N22" s="97">
        <f t="shared" si="0"/>
        <v>94.4</v>
      </c>
    </row>
    <row r="23" spans="1:14" s="21" customFormat="1" ht="24.95" customHeight="1" x14ac:dyDescent="0.2">
      <c r="A23" s="58"/>
      <c r="B23" s="59" t="s">
        <v>344</v>
      </c>
      <c r="C23" s="85">
        <v>118252400</v>
      </c>
      <c r="D23" s="85">
        <v>9895734</v>
      </c>
      <c r="E23" s="85">
        <v>128148134</v>
      </c>
      <c r="F23" s="85">
        <v>0</v>
      </c>
      <c r="G23" s="85">
        <v>0</v>
      </c>
      <c r="H23" s="85">
        <v>116248251</v>
      </c>
      <c r="I23" s="85">
        <v>2090832</v>
      </c>
      <c r="J23" s="85">
        <v>118339083</v>
      </c>
      <c r="K23" s="85">
        <v>0</v>
      </c>
      <c r="L23" s="86">
        <f t="shared" si="0"/>
        <v>98.3</v>
      </c>
      <c r="M23" s="87">
        <f t="shared" si="0"/>
        <v>21.1</v>
      </c>
      <c r="N23" s="88">
        <f t="shared" si="0"/>
        <v>92.3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3028677</v>
      </c>
      <c r="D24" s="71">
        <v>117306</v>
      </c>
      <c r="E24" s="71">
        <v>3145983</v>
      </c>
      <c r="F24" s="71">
        <v>0</v>
      </c>
      <c r="G24" s="71">
        <v>0</v>
      </c>
      <c r="H24" s="71">
        <v>2992562</v>
      </c>
      <c r="I24" s="71">
        <v>20792</v>
      </c>
      <c r="J24" s="71">
        <v>3013354</v>
      </c>
      <c r="K24" s="71">
        <v>0</v>
      </c>
      <c r="L24" s="72">
        <f t="shared" si="0"/>
        <v>98.8</v>
      </c>
      <c r="M24" s="73">
        <f t="shared" si="0"/>
        <v>17.7</v>
      </c>
      <c r="N24" s="74">
        <f t="shared" si="0"/>
        <v>95.8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1083331</v>
      </c>
      <c r="D25" s="76">
        <v>227514</v>
      </c>
      <c r="E25" s="76">
        <v>1310845</v>
      </c>
      <c r="F25" s="76">
        <v>0</v>
      </c>
      <c r="G25" s="76">
        <v>0</v>
      </c>
      <c r="H25" s="76">
        <v>1050659</v>
      </c>
      <c r="I25" s="76">
        <v>19628</v>
      </c>
      <c r="J25" s="76">
        <v>1070287</v>
      </c>
      <c r="K25" s="76">
        <v>0</v>
      </c>
      <c r="L25" s="77">
        <f t="shared" si="0"/>
        <v>97</v>
      </c>
      <c r="M25" s="78">
        <f t="shared" si="0"/>
        <v>8.6</v>
      </c>
      <c r="N25" s="79">
        <f t="shared" si="0"/>
        <v>81.599999999999994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911987</v>
      </c>
      <c r="D26" s="76">
        <v>56743</v>
      </c>
      <c r="E26" s="76">
        <v>968730</v>
      </c>
      <c r="F26" s="76">
        <v>0</v>
      </c>
      <c r="G26" s="76">
        <v>0</v>
      </c>
      <c r="H26" s="76">
        <v>890860</v>
      </c>
      <c r="I26" s="76">
        <v>8441</v>
      </c>
      <c r="J26" s="76">
        <v>899301</v>
      </c>
      <c r="K26" s="76">
        <v>0</v>
      </c>
      <c r="L26" s="77">
        <f t="shared" si="0"/>
        <v>97.7</v>
      </c>
      <c r="M26" s="78">
        <f t="shared" si="0"/>
        <v>14.9</v>
      </c>
      <c r="N26" s="79">
        <f t="shared" si="0"/>
        <v>92.8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980506</v>
      </c>
      <c r="D27" s="76">
        <v>71274</v>
      </c>
      <c r="E27" s="76">
        <v>1051780</v>
      </c>
      <c r="F27" s="76">
        <v>0</v>
      </c>
      <c r="G27" s="76">
        <v>0</v>
      </c>
      <c r="H27" s="76">
        <v>967052</v>
      </c>
      <c r="I27" s="76">
        <v>5155</v>
      </c>
      <c r="J27" s="76">
        <v>972207</v>
      </c>
      <c r="K27" s="76">
        <v>0</v>
      </c>
      <c r="L27" s="77">
        <f t="shared" si="0"/>
        <v>98.6</v>
      </c>
      <c r="M27" s="78">
        <f t="shared" si="0"/>
        <v>7.2</v>
      </c>
      <c r="N27" s="79">
        <f t="shared" si="0"/>
        <v>92.4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3002089</v>
      </c>
      <c r="D28" s="76">
        <v>92128</v>
      </c>
      <c r="E28" s="76">
        <v>3094217</v>
      </c>
      <c r="F28" s="76">
        <v>0</v>
      </c>
      <c r="G28" s="76">
        <v>0</v>
      </c>
      <c r="H28" s="76">
        <v>2983851</v>
      </c>
      <c r="I28" s="76">
        <v>15266</v>
      </c>
      <c r="J28" s="76">
        <v>2999117</v>
      </c>
      <c r="K28" s="76">
        <v>0</v>
      </c>
      <c r="L28" s="77">
        <f t="shared" si="0"/>
        <v>99.4</v>
      </c>
      <c r="M28" s="78">
        <f t="shared" si="0"/>
        <v>16.600000000000001</v>
      </c>
      <c r="N28" s="79">
        <f t="shared" si="0"/>
        <v>96.9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2193393</v>
      </c>
      <c r="D29" s="76">
        <v>223207</v>
      </c>
      <c r="E29" s="76">
        <v>2416600</v>
      </c>
      <c r="F29" s="76">
        <v>0</v>
      </c>
      <c r="G29" s="76">
        <v>0</v>
      </c>
      <c r="H29" s="76">
        <v>2144728</v>
      </c>
      <c r="I29" s="76">
        <v>28302</v>
      </c>
      <c r="J29" s="76">
        <v>2173030</v>
      </c>
      <c r="K29" s="76">
        <v>0</v>
      </c>
      <c r="L29" s="77">
        <f t="shared" si="0"/>
        <v>97.8</v>
      </c>
      <c r="M29" s="78">
        <f t="shared" si="0"/>
        <v>12.7</v>
      </c>
      <c r="N29" s="79">
        <f t="shared" si="0"/>
        <v>89.9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1677831</v>
      </c>
      <c r="D30" s="76">
        <v>55604</v>
      </c>
      <c r="E30" s="76">
        <v>1733435</v>
      </c>
      <c r="F30" s="76">
        <v>0</v>
      </c>
      <c r="G30" s="76">
        <v>0</v>
      </c>
      <c r="H30" s="76">
        <v>1666358</v>
      </c>
      <c r="I30" s="76">
        <v>11674</v>
      </c>
      <c r="J30" s="76">
        <v>1678032</v>
      </c>
      <c r="K30" s="76">
        <v>0</v>
      </c>
      <c r="L30" s="77">
        <f t="shared" si="0"/>
        <v>99.3</v>
      </c>
      <c r="M30" s="78">
        <f t="shared" si="0"/>
        <v>21</v>
      </c>
      <c r="N30" s="79">
        <f t="shared" si="0"/>
        <v>96.8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765274</v>
      </c>
      <c r="D31" s="76">
        <v>53788</v>
      </c>
      <c r="E31" s="76">
        <v>819062</v>
      </c>
      <c r="F31" s="76">
        <v>0</v>
      </c>
      <c r="G31" s="76">
        <v>0</v>
      </c>
      <c r="H31" s="76">
        <v>750078</v>
      </c>
      <c r="I31" s="76">
        <v>12563</v>
      </c>
      <c r="J31" s="76">
        <v>762641</v>
      </c>
      <c r="K31" s="76">
        <v>0</v>
      </c>
      <c r="L31" s="77">
        <f t="shared" si="0"/>
        <v>98</v>
      </c>
      <c r="M31" s="78">
        <f t="shared" si="0"/>
        <v>23.4</v>
      </c>
      <c r="N31" s="79">
        <f t="shared" si="0"/>
        <v>93.1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1916975</v>
      </c>
      <c r="D32" s="76">
        <v>51281</v>
      </c>
      <c r="E32" s="76">
        <v>1968256</v>
      </c>
      <c r="F32" s="76">
        <v>0</v>
      </c>
      <c r="G32" s="76">
        <v>0</v>
      </c>
      <c r="H32" s="76">
        <v>1894002</v>
      </c>
      <c r="I32" s="76">
        <v>18820</v>
      </c>
      <c r="J32" s="76">
        <v>1912822</v>
      </c>
      <c r="K32" s="76">
        <v>0</v>
      </c>
      <c r="L32" s="77">
        <f t="shared" ref="L32:N36" si="1">IF(C32&gt;0,ROUND(H32/C32*100,1),"-")</f>
        <v>98.8</v>
      </c>
      <c r="M32" s="78">
        <f t="shared" si="1"/>
        <v>36.700000000000003</v>
      </c>
      <c r="N32" s="79">
        <f t="shared" si="1"/>
        <v>97.2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3344016</v>
      </c>
      <c r="D33" s="76">
        <v>416997</v>
      </c>
      <c r="E33" s="76">
        <v>3761013</v>
      </c>
      <c r="F33" s="76">
        <v>0</v>
      </c>
      <c r="G33" s="76">
        <v>0</v>
      </c>
      <c r="H33" s="76">
        <v>3260810</v>
      </c>
      <c r="I33" s="76">
        <v>78904</v>
      </c>
      <c r="J33" s="76">
        <v>3339714</v>
      </c>
      <c r="K33" s="76">
        <v>0</v>
      </c>
      <c r="L33" s="77">
        <f t="shared" si="1"/>
        <v>97.5</v>
      </c>
      <c r="M33" s="78">
        <f t="shared" si="1"/>
        <v>18.899999999999999</v>
      </c>
      <c r="N33" s="79">
        <f t="shared" si="1"/>
        <v>88.8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1015877</v>
      </c>
      <c r="D34" s="76">
        <v>272126</v>
      </c>
      <c r="E34" s="76">
        <v>1288003</v>
      </c>
      <c r="F34" s="76">
        <v>0</v>
      </c>
      <c r="G34" s="76">
        <v>0</v>
      </c>
      <c r="H34" s="76">
        <v>992012</v>
      </c>
      <c r="I34" s="76">
        <v>16030</v>
      </c>
      <c r="J34" s="76">
        <v>1008042</v>
      </c>
      <c r="K34" s="76">
        <v>0</v>
      </c>
      <c r="L34" s="77">
        <f t="shared" si="1"/>
        <v>97.7</v>
      </c>
      <c r="M34" s="78">
        <f t="shared" si="1"/>
        <v>5.9</v>
      </c>
      <c r="N34" s="79">
        <f t="shared" si="1"/>
        <v>78.3</v>
      </c>
    </row>
    <row r="35" spans="1:14" s="21" customFormat="1" ht="24.95" customHeight="1" x14ac:dyDescent="0.2">
      <c r="A35" s="58"/>
      <c r="B35" s="59" t="s">
        <v>343</v>
      </c>
      <c r="C35" s="85">
        <v>19919956</v>
      </c>
      <c r="D35" s="85">
        <v>1637968</v>
      </c>
      <c r="E35" s="85">
        <v>21557924</v>
      </c>
      <c r="F35" s="85">
        <v>0</v>
      </c>
      <c r="G35" s="85">
        <v>0</v>
      </c>
      <c r="H35" s="85">
        <v>19592972</v>
      </c>
      <c r="I35" s="85">
        <v>235575</v>
      </c>
      <c r="J35" s="85">
        <v>19828547</v>
      </c>
      <c r="K35" s="85">
        <v>0</v>
      </c>
      <c r="L35" s="86">
        <f t="shared" si="1"/>
        <v>98.4</v>
      </c>
      <c r="M35" s="87">
        <f t="shared" si="1"/>
        <v>14.4</v>
      </c>
      <c r="N35" s="88">
        <f t="shared" si="1"/>
        <v>92</v>
      </c>
    </row>
    <row r="36" spans="1:14" s="21" customFormat="1" ht="24.95" customHeight="1" thickBot="1" x14ac:dyDescent="0.25">
      <c r="A36" s="60"/>
      <c r="B36" s="61" t="s">
        <v>50</v>
      </c>
      <c r="C36" s="89">
        <v>138172356</v>
      </c>
      <c r="D36" s="89">
        <v>11533702</v>
      </c>
      <c r="E36" s="89">
        <v>149706058</v>
      </c>
      <c r="F36" s="89">
        <v>0</v>
      </c>
      <c r="G36" s="89">
        <v>0</v>
      </c>
      <c r="H36" s="89">
        <v>135841223</v>
      </c>
      <c r="I36" s="89">
        <v>2326407</v>
      </c>
      <c r="J36" s="89">
        <v>138167630</v>
      </c>
      <c r="K36" s="89">
        <v>0</v>
      </c>
      <c r="L36" s="90">
        <f t="shared" si="1"/>
        <v>98.3</v>
      </c>
      <c r="M36" s="91">
        <f t="shared" si="1"/>
        <v>20.2</v>
      </c>
      <c r="N36" s="92">
        <f t="shared" si="1"/>
        <v>92.3</v>
      </c>
    </row>
    <row r="38" spans="1:14" x14ac:dyDescent="0.15">
      <c r="B38" s="1" t="s">
        <v>390</v>
      </c>
      <c r="C38" s="1">
        <v>138172356</v>
      </c>
      <c r="D38" s="1">
        <v>11533702</v>
      </c>
      <c r="E38" s="1">
        <v>149706058</v>
      </c>
      <c r="F38" s="1">
        <v>0</v>
      </c>
      <c r="G38" s="1">
        <v>0</v>
      </c>
      <c r="H38" s="1">
        <v>135841223</v>
      </c>
      <c r="I38" s="1">
        <v>2326407</v>
      </c>
      <c r="J38" s="1">
        <v>138167630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2">D36-D38</f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0</v>
      </c>
      <c r="I39" s="1">
        <f t="shared" si="2"/>
        <v>0</v>
      </c>
      <c r="J39" s="1">
        <f t="shared" si="2"/>
        <v>0</v>
      </c>
      <c r="K39" s="1">
        <f t="shared" si="2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IM39"/>
  <sheetViews>
    <sheetView view="pageBreakPreview" zoomScale="60" zoomScaleNormal="100" workbookViewId="0">
      <pane xSplit="2" ySplit="8" topLeftCell="C30" activePane="bottomRight" state="frozen"/>
      <selection activeCell="E14" sqref="E14"/>
      <selection pane="topRight" activeCell="E14" sqref="E14"/>
      <selection pane="bottomLeft" activeCell="E14" sqref="E14"/>
      <selection pane="bottomRight" activeCell="C38" sqref="C38:K38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395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195</v>
      </c>
      <c r="D3" s="8" t="s">
        <v>361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138</v>
      </c>
      <c r="D8" s="41" t="s">
        <v>139</v>
      </c>
      <c r="E8" s="41" t="s">
        <v>140</v>
      </c>
      <c r="F8" s="41" t="s">
        <v>141</v>
      </c>
      <c r="G8" s="41" t="s">
        <v>142</v>
      </c>
      <c r="H8" s="41" t="s">
        <v>143</v>
      </c>
      <c r="I8" s="41" t="s">
        <v>144</v>
      </c>
      <c r="J8" s="41" t="s">
        <v>145</v>
      </c>
      <c r="K8" s="41" t="s">
        <v>146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13244501</v>
      </c>
      <c r="D9" s="130">
        <v>859166</v>
      </c>
      <c r="E9" s="130">
        <v>14103667</v>
      </c>
      <c r="F9" s="130">
        <v>0</v>
      </c>
      <c r="G9" s="130">
        <v>0</v>
      </c>
      <c r="H9" s="130">
        <v>13031181</v>
      </c>
      <c r="I9" s="130">
        <v>269737</v>
      </c>
      <c r="J9" s="130">
        <v>13300918</v>
      </c>
      <c r="K9" s="130">
        <v>0</v>
      </c>
      <c r="L9" s="72">
        <f t="shared" ref="L9:N31" si="0">IF(C9&gt;0,ROUND(H9/C9*100,1),"-")</f>
        <v>98.4</v>
      </c>
      <c r="M9" s="73">
        <f t="shared" si="0"/>
        <v>31.4</v>
      </c>
      <c r="N9" s="74">
        <f t="shared" si="0"/>
        <v>94.3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3003089</v>
      </c>
      <c r="D10" s="93">
        <v>333738</v>
      </c>
      <c r="E10" s="93">
        <v>3336827</v>
      </c>
      <c r="F10" s="93">
        <v>0</v>
      </c>
      <c r="G10" s="93">
        <v>0</v>
      </c>
      <c r="H10" s="93">
        <v>2941642</v>
      </c>
      <c r="I10" s="93">
        <v>69717</v>
      </c>
      <c r="J10" s="93">
        <v>3011359</v>
      </c>
      <c r="K10" s="93">
        <v>0</v>
      </c>
      <c r="L10" s="77">
        <f t="shared" si="0"/>
        <v>98</v>
      </c>
      <c r="M10" s="78">
        <f t="shared" si="0"/>
        <v>20.9</v>
      </c>
      <c r="N10" s="79">
        <f t="shared" si="0"/>
        <v>90.2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3192337</v>
      </c>
      <c r="D11" s="93">
        <v>268190</v>
      </c>
      <c r="E11" s="93">
        <v>3460527</v>
      </c>
      <c r="F11" s="93">
        <v>0</v>
      </c>
      <c r="G11" s="93">
        <v>0</v>
      </c>
      <c r="H11" s="93">
        <v>3141473</v>
      </c>
      <c r="I11" s="93">
        <v>42577</v>
      </c>
      <c r="J11" s="93">
        <v>3184050</v>
      </c>
      <c r="K11" s="93">
        <v>0</v>
      </c>
      <c r="L11" s="77">
        <f t="shared" si="0"/>
        <v>98.4</v>
      </c>
      <c r="M11" s="78">
        <f t="shared" si="0"/>
        <v>15.9</v>
      </c>
      <c r="N11" s="79">
        <f t="shared" si="0"/>
        <v>92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2913256</v>
      </c>
      <c r="D12" s="93">
        <v>111539</v>
      </c>
      <c r="E12" s="93">
        <v>3024795</v>
      </c>
      <c r="F12" s="93">
        <v>0</v>
      </c>
      <c r="G12" s="93">
        <v>0</v>
      </c>
      <c r="H12" s="93">
        <v>2891834</v>
      </c>
      <c r="I12" s="93">
        <v>27014</v>
      </c>
      <c r="J12" s="93">
        <v>2918848</v>
      </c>
      <c r="K12" s="93">
        <v>0</v>
      </c>
      <c r="L12" s="77">
        <f t="shared" si="0"/>
        <v>99.3</v>
      </c>
      <c r="M12" s="78">
        <f t="shared" si="0"/>
        <v>24.2</v>
      </c>
      <c r="N12" s="79">
        <f t="shared" si="0"/>
        <v>96.5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2402359</v>
      </c>
      <c r="D13" s="93">
        <v>211415</v>
      </c>
      <c r="E13" s="93">
        <v>2613774</v>
      </c>
      <c r="F13" s="93">
        <v>0</v>
      </c>
      <c r="G13" s="93">
        <v>0</v>
      </c>
      <c r="H13" s="93">
        <v>2347165</v>
      </c>
      <c r="I13" s="93">
        <v>51701</v>
      </c>
      <c r="J13" s="93">
        <v>2398866</v>
      </c>
      <c r="K13" s="93">
        <v>0</v>
      </c>
      <c r="L13" s="77">
        <f t="shared" si="0"/>
        <v>97.7</v>
      </c>
      <c r="M13" s="78">
        <f t="shared" si="0"/>
        <v>24.5</v>
      </c>
      <c r="N13" s="79">
        <f t="shared" si="0"/>
        <v>91.8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1707519</v>
      </c>
      <c r="D14" s="93">
        <v>242750</v>
      </c>
      <c r="E14" s="93">
        <v>1950269</v>
      </c>
      <c r="F14" s="93">
        <v>0</v>
      </c>
      <c r="G14" s="93">
        <v>0</v>
      </c>
      <c r="H14" s="93">
        <v>1635305</v>
      </c>
      <c r="I14" s="93">
        <v>61599</v>
      </c>
      <c r="J14" s="93">
        <v>1696904</v>
      </c>
      <c r="K14" s="93">
        <v>0</v>
      </c>
      <c r="L14" s="77">
        <f t="shared" si="0"/>
        <v>95.8</v>
      </c>
      <c r="M14" s="78">
        <f t="shared" si="0"/>
        <v>25.4</v>
      </c>
      <c r="N14" s="79">
        <f t="shared" si="0"/>
        <v>87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4057188</v>
      </c>
      <c r="D15" s="93">
        <v>404785</v>
      </c>
      <c r="E15" s="93">
        <v>4461973</v>
      </c>
      <c r="F15" s="93">
        <v>0</v>
      </c>
      <c r="G15" s="93">
        <v>0</v>
      </c>
      <c r="H15" s="93">
        <v>3980285</v>
      </c>
      <c r="I15" s="93">
        <v>76069</v>
      </c>
      <c r="J15" s="93">
        <v>4056354</v>
      </c>
      <c r="K15" s="93">
        <v>0</v>
      </c>
      <c r="L15" s="77">
        <f t="shared" si="0"/>
        <v>98.1</v>
      </c>
      <c r="M15" s="78">
        <f t="shared" si="0"/>
        <v>18.8</v>
      </c>
      <c r="N15" s="79">
        <f t="shared" si="0"/>
        <v>90.9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1978394</v>
      </c>
      <c r="D16" s="93">
        <v>182013</v>
      </c>
      <c r="E16" s="93">
        <v>2160407</v>
      </c>
      <c r="F16" s="93">
        <v>0</v>
      </c>
      <c r="G16" s="93">
        <v>0</v>
      </c>
      <c r="H16" s="93">
        <v>1947592</v>
      </c>
      <c r="I16" s="93">
        <v>30228</v>
      </c>
      <c r="J16" s="93">
        <v>1977820</v>
      </c>
      <c r="K16" s="93">
        <v>0</v>
      </c>
      <c r="L16" s="77">
        <f t="shared" si="0"/>
        <v>98.4</v>
      </c>
      <c r="M16" s="78">
        <f t="shared" si="0"/>
        <v>16.600000000000001</v>
      </c>
      <c r="N16" s="79">
        <f t="shared" si="0"/>
        <v>91.5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1400266</v>
      </c>
      <c r="D17" s="93">
        <v>124641</v>
      </c>
      <c r="E17" s="93">
        <v>1524907</v>
      </c>
      <c r="F17" s="93">
        <v>0</v>
      </c>
      <c r="G17" s="93">
        <v>0</v>
      </c>
      <c r="H17" s="93">
        <v>1381944</v>
      </c>
      <c r="I17" s="93">
        <v>25214</v>
      </c>
      <c r="J17" s="93">
        <v>1407158</v>
      </c>
      <c r="K17" s="93">
        <v>0</v>
      </c>
      <c r="L17" s="77">
        <f>IF(C17&gt;0,ROUND(H17/C17*100,1),"-")</f>
        <v>98.7</v>
      </c>
      <c r="M17" s="78">
        <f>IF(D17&gt;0,ROUND(I17/D17*100,1),"-")</f>
        <v>20.2</v>
      </c>
      <c r="N17" s="79">
        <f>IF(E17&gt;0,ROUND(J17/E17*100,1),"-")</f>
        <v>92.3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630085</v>
      </c>
      <c r="D18" s="93">
        <v>59200</v>
      </c>
      <c r="E18" s="93">
        <v>689285</v>
      </c>
      <c r="F18" s="93">
        <v>0</v>
      </c>
      <c r="G18" s="93">
        <v>0</v>
      </c>
      <c r="H18" s="93">
        <v>620948</v>
      </c>
      <c r="I18" s="93">
        <v>8981</v>
      </c>
      <c r="J18" s="93">
        <v>629929</v>
      </c>
      <c r="K18" s="93">
        <v>0</v>
      </c>
      <c r="L18" s="77">
        <f t="shared" si="0"/>
        <v>98.5</v>
      </c>
      <c r="M18" s="78">
        <f t="shared" si="0"/>
        <v>15.2</v>
      </c>
      <c r="N18" s="79">
        <f t="shared" si="0"/>
        <v>91.4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2633013</v>
      </c>
      <c r="D19" s="93">
        <v>310789</v>
      </c>
      <c r="E19" s="93">
        <v>2943802</v>
      </c>
      <c r="F19" s="93">
        <v>0</v>
      </c>
      <c r="G19" s="93">
        <v>0</v>
      </c>
      <c r="H19" s="93">
        <v>2578946</v>
      </c>
      <c r="I19" s="93">
        <v>47740</v>
      </c>
      <c r="J19" s="93">
        <v>2626686</v>
      </c>
      <c r="K19" s="93">
        <v>0</v>
      </c>
      <c r="L19" s="77">
        <f t="shared" si="0"/>
        <v>97.9</v>
      </c>
      <c r="M19" s="78">
        <f t="shared" si="0"/>
        <v>15.4</v>
      </c>
      <c r="N19" s="79">
        <f t="shared" si="0"/>
        <v>89.2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1001017</v>
      </c>
      <c r="D20" s="93">
        <v>99918</v>
      </c>
      <c r="E20" s="93">
        <v>1100935</v>
      </c>
      <c r="F20" s="93">
        <v>0</v>
      </c>
      <c r="G20" s="93">
        <v>0</v>
      </c>
      <c r="H20" s="93">
        <v>987462</v>
      </c>
      <c r="I20" s="93">
        <v>20547</v>
      </c>
      <c r="J20" s="93">
        <v>1008009</v>
      </c>
      <c r="K20" s="93">
        <v>0</v>
      </c>
      <c r="L20" s="80">
        <f t="shared" si="0"/>
        <v>98.6</v>
      </c>
      <c r="M20" s="81">
        <f t="shared" si="0"/>
        <v>20.6</v>
      </c>
      <c r="N20" s="82">
        <f t="shared" si="0"/>
        <v>91.6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478060</v>
      </c>
      <c r="D21" s="93">
        <v>128286</v>
      </c>
      <c r="E21" s="93">
        <v>606346</v>
      </c>
      <c r="F21" s="93">
        <v>0</v>
      </c>
      <c r="G21" s="93">
        <v>0</v>
      </c>
      <c r="H21" s="93">
        <v>460110</v>
      </c>
      <c r="I21" s="93">
        <v>8201</v>
      </c>
      <c r="J21" s="93">
        <v>468311</v>
      </c>
      <c r="K21" s="93">
        <v>0</v>
      </c>
      <c r="L21" s="77">
        <f t="shared" si="0"/>
        <v>96.2</v>
      </c>
      <c r="M21" s="78">
        <f t="shared" si="0"/>
        <v>6.4</v>
      </c>
      <c r="N21" s="79">
        <f t="shared" si="0"/>
        <v>77.2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1441238</v>
      </c>
      <c r="D22" s="94">
        <v>84932</v>
      </c>
      <c r="E22" s="94">
        <v>1526170</v>
      </c>
      <c r="F22" s="94">
        <v>0</v>
      </c>
      <c r="G22" s="94">
        <v>0</v>
      </c>
      <c r="H22" s="94">
        <v>1424463</v>
      </c>
      <c r="I22" s="94">
        <v>16703</v>
      </c>
      <c r="J22" s="94">
        <v>1441166</v>
      </c>
      <c r="K22" s="94">
        <v>0</v>
      </c>
      <c r="L22" s="95">
        <f t="shared" si="0"/>
        <v>98.8</v>
      </c>
      <c r="M22" s="96">
        <f t="shared" si="0"/>
        <v>19.7</v>
      </c>
      <c r="N22" s="97">
        <f t="shared" si="0"/>
        <v>94.4</v>
      </c>
    </row>
    <row r="23" spans="1:14" s="21" customFormat="1" ht="24.95" customHeight="1" x14ac:dyDescent="0.2">
      <c r="A23" s="58"/>
      <c r="B23" s="59" t="s">
        <v>344</v>
      </c>
      <c r="C23" s="85">
        <v>40082322</v>
      </c>
      <c r="D23" s="85">
        <v>3421362</v>
      </c>
      <c r="E23" s="85">
        <v>43503684</v>
      </c>
      <c r="F23" s="85">
        <v>0</v>
      </c>
      <c r="G23" s="85">
        <v>0</v>
      </c>
      <c r="H23" s="85">
        <v>39370350</v>
      </c>
      <c r="I23" s="85">
        <v>756028</v>
      </c>
      <c r="J23" s="85">
        <v>40126378</v>
      </c>
      <c r="K23" s="85">
        <v>0</v>
      </c>
      <c r="L23" s="86">
        <f t="shared" si="0"/>
        <v>98.2</v>
      </c>
      <c r="M23" s="87">
        <f t="shared" si="0"/>
        <v>22.1</v>
      </c>
      <c r="N23" s="88">
        <f t="shared" si="0"/>
        <v>92.2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1020587</v>
      </c>
      <c r="D24" s="71">
        <v>39529</v>
      </c>
      <c r="E24" s="71">
        <v>1060116</v>
      </c>
      <c r="F24" s="71">
        <v>0</v>
      </c>
      <c r="G24" s="71">
        <v>0</v>
      </c>
      <c r="H24" s="71">
        <v>1008417</v>
      </c>
      <c r="I24" s="71">
        <v>7006</v>
      </c>
      <c r="J24" s="71">
        <v>1015423</v>
      </c>
      <c r="K24" s="71">
        <v>0</v>
      </c>
      <c r="L24" s="72">
        <f t="shared" si="0"/>
        <v>98.8</v>
      </c>
      <c r="M24" s="73">
        <f t="shared" si="0"/>
        <v>17.7</v>
      </c>
      <c r="N24" s="74">
        <f t="shared" si="0"/>
        <v>95.8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395416</v>
      </c>
      <c r="D25" s="76">
        <v>83043</v>
      </c>
      <c r="E25" s="76">
        <v>478459</v>
      </c>
      <c r="F25" s="76">
        <v>0</v>
      </c>
      <c r="G25" s="76">
        <v>0</v>
      </c>
      <c r="H25" s="76">
        <v>383490</v>
      </c>
      <c r="I25" s="76">
        <v>7164</v>
      </c>
      <c r="J25" s="76">
        <v>390654</v>
      </c>
      <c r="K25" s="76">
        <v>0</v>
      </c>
      <c r="L25" s="77">
        <f t="shared" si="0"/>
        <v>97</v>
      </c>
      <c r="M25" s="78">
        <f t="shared" si="0"/>
        <v>8.6</v>
      </c>
      <c r="N25" s="79">
        <f t="shared" si="0"/>
        <v>81.599999999999994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221248</v>
      </c>
      <c r="D26" s="76">
        <v>13766</v>
      </c>
      <c r="E26" s="76">
        <v>235014</v>
      </c>
      <c r="F26" s="76">
        <v>0</v>
      </c>
      <c r="G26" s="76">
        <v>0</v>
      </c>
      <c r="H26" s="76">
        <v>216123</v>
      </c>
      <c r="I26" s="76">
        <v>2048</v>
      </c>
      <c r="J26" s="76">
        <v>218171</v>
      </c>
      <c r="K26" s="76">
        <v>0</v>
      </c>
      <c r="L26" s="77">
        <f t="shared" si="0"/>
        <v>97.7</v>
      </c>
      <c r="M26" s="78">
        <f t="shared" si="0"/>
        <v>14.9</v>
      </c>
      <c r="N26" s="79">
        <f t="shared" si="0"/>
        <v>92.8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232380</v>
      </c>
      <c r="D27" s="76">
        <v>18347</v>
      </c>
      <c r="E27" s="76">
        <v>250727</v>
      </c>
      <c r="F27" s="76">
        <v>0</v>
      </c>
      <c r="G27" s="76">
        <v>0</v>
      </c>
      <c r="H27" s="76">
        <v>229191</v>
      </c>
      <c r="I27" s="76">
        <v>1327</v>
      </c>
      <c r="J27" s="76">
        <v>230518</v>
      </c>
      <c r="K27" s="76">
        <v>0</v>
      </c>
      <c r="L27" s="77">
        <f t="shared" si="0"/>
        <v>98.6</v>
      </c>
      <c r="M27" s="78">
        <f t="shared" si="0"/>
        <v>7.2</v>
      </c>
      <c r="N27" s="79">
        <f t="shared" si="0"/>
        <v>91.9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533746</v>
      </c>
      <c r="D28" s="76">
        <v>16380</v>
      </c>
      <c r="E28" s="76">
        <v>550126</v>
      </c>
      <c r="F28" s="76">
        <v>0</v>
      </c>
      <c r="G28" s="76">
        <v>0</v>
      </c>
      <c r="H28" s="76">
        <v>530503</v>
      </c>
      <c r="I28" s="76">
        <v>2714</v>
      </c>
      <c r="J28" s="76">
        <v>533217</v>
      </c>
      <c r="K28" s="76">
        <v>0</v>
      </c>
      <c r="L28" s="77">
        <f t="shared" si="0"/>
        <v>99.4</v>
      </c>
      <c r="M28" s="78">
        <f t="shared" si="0"/>
        <v>16.600000000000001</v>
      </c>
      <c r="N28" s="79">
        <f t="shared" si="0"/>
        <v>96.9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826909</v>
      </c>
      <c r="D29" s="76">
        <v>84149</v>
      </c>
      <c r="E29" s="76">
        <v>911058</v>
      </c>
      <c r="F29" s="76">
        <v>0</v>
      </c>
      <c r="G29" s="76">
        <v>0</v>
      </c>
      <c r="H29" s="76">
        <v>808562</v>
      </c>
      <c r="I29" s="76">
        <v>10670</v>
      </c>
      <c r="J29" s="76">
        <v>819232</v>
      </c>
      <c r="K29" s="76">
        <v>0</v>
      </c>
      <c r="L29" s="77">
        <f t="shared" si="0"/>
        <v>97.8</v>
      </c>
      <c r="M29" s="78">
        <f t="shared" si="0"/>
        <v>12.7</v>
      </c>
      <c r="N29" s="79">
        <f t="shared" si="0"/>
        <v>89.9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523483</v>
      </c>
      <c r="D30" s="76">
        <v>17348</v>
      </c>
      <c r="E30" s="76">
        <v>540831</v>
      </c>
      <c r="F30" s="76">
        <v>0</v>
      </c>
      <c r="G30" s="76">
        <v>0</v>
      </c>
      <c r="H30" s="76">
        <v>519904</v>
      </c>
      <c r="I30" s="76">
        <v>3642</v>
      </c>
      <c r="J30" s="76">
        <v>523546</v>
      </c>
      <c r="K30" s="76">
        <v>0</v>
      </c>
      <c r="L30" s="77">
        <f t="shared" si="0"/>
        <v>99.3</v>
      </c>
      <c r="M30" s="78">
        <f t="shared" si="0"/>
        <v>21</v>
      </c>
      <c r="N30" s="79">
        <f t="shared" si="0"/>
        <v>96.8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238080</v>
      </c>
      <c r="D31" s="76">
        <v>16734</v>
      </c>
      <c r="E31" s="76">
        <v>254814</v>
      </c>
      <c r="F31" s="76">
        <v>0</v>
      </c>
      <c r="G31" s="76">
        <v>0</v>
      </c>
      <c r="H31" s="76">
        <v>233352</v>
      </c>
      <c r="I31" s="76">
        <v>3908</v>
      </c>
      <c r="J31" s="76">
        <v>237260</v>
      </c>
      <c r="K31" s="76">
        <v>0</v>
      </c>
      <c r="L31" s="77">
        <f t="shared" si="0"/>
        <v>98</v>
      </c>
      <c r="M31" s="78">
        <f t="shared" si="0"/>
        <v>23.4</v>
      </c>
      <c r="N31" s="79">
        <f t="shared" si="0"/>
        <v>93.1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629343</v>
      </c>
      <c r="D32" s="76">
        <v>16835</v>
      </c>
      <c r="E32" s="76">
        <v>646178</v>
      </c>
      <c r="F32" s="76">
        <v>0</v>
      </c>
      <c r="G32" s="76">
        <v>0</v>
      </c>
      <c r="H32" s="76">
        <v>621801</v>
      </c>
      <c r="I32" s="76">
        <v>6179</v>
      </c>
      <c r="J32" s="76">
        <v>627980</v>
      </c>
      <c r="K32" s="76">
        <v>0</v>
      </c>
      <c r="L32" s="77">
        <f t="shared" ref="L32:N36" si="1">IF(C32&gt;0,ROUND(H32/C32*100,1),"-")</f>
        <v>98.8</v>
      </c>
      <c r="M32" s="78">
        <f t="shared" si="1"/>
        <v>36.700000000000003</v>
      </c>
      <c r="N32" s="79">
        <f t="shared" si="1"/>
        <v>97.2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945672</v>
      </c>
      <c r="D33" s="76">
        <v>118010</v>
      </c>
      <c r="E33" s="76">
        <v>1063682</v>
      </c>
      <c r="F33" s="76">
        <v>0</v>
      </c>
      <c r="G33" s="76">
        <v>0</v>
      </c>
      <c r="H33" s="76">
        <v>922809</v>
      </c>
      <c r="I33" s="76">
        <v>22330</v>
      </c>
      <c r="J33" s="76">
        <v>945139</v>
      </c>
      <c r="K33" s="76">
        <v>0</v>
      </c>
      <c r="L33" s="77">
        <f t="shared" si="1"/>
        <v>97.6</v>
      </c>
      <c r="M33" s="78">
        <f t="shared" si="1"/>
        <v>18.899999999999999</v>
      </c>
      <c r="N33" s="79">
        <f t="shared" si="1"/>
        <v>88.9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291719</v>
      </c>
      <c r="D34" s="76">
        <v>83086</v>
      </c>
      <c r="E34" s="76">
        <v>374805</v>
      </c>
      <c r="F34" s="76">
        <v>0</v>
      </c>
      <c r="G34" s="76">
        <v>0</v>
      </c>
      <c r="H34" s="76">
        <v>284866</v>
      </c>
      <c r="I34" s="76">
        <v>4894</v>
      </c>
      <c r="J34" s="76">
        <v>289760</v>
      </c>
      <c r="K34" s="76">
        <v>0</v>
      </c>
      <c r="L34" s="77">
        <f t="shared" si="1"/>
        <v>97.7</v>
      </c>
      <c r="M34" s="78">
        <f t="shared" si="1"/>
        <v>5.9</v>
      </c>
      <c r="N34" s="79">
        <f t="shared" si="1"/>
        <v>77.3</v>
      </c>
    </row>
    <row r="35" spans="1:14" s="21" customFormat="1" ht="24.95" customHeight="1" x14ac:dyDescent="0.2">
      <c r="A35" s="58"/>
      <c r="B35" s="59" t="s">
        <v>343</v>
      </c>
      <c r="C35" s="85">
        <v>5858583</v>
      </c>
      <c r="D35" s="85">
        <v>507227</v>
      </c>
      <c r="E35" s="85">
        <v>6365810</v>
      </c>
      <c r="F35" s="85">
        <v>0</v>
      </c>
      <c r="G35" s="85">
        <v>0</v>
      </c>
      <c r="H35" s="85">
        <v>5759018</v>
      </c>
      <c r="I35" s="85">
        <v>71882</v>
      </c>
      <c r="J35" s="85">
        <v>5830900</v>
      </c>
      <c r="K35" s="85">
        <v>0</v>
      </c>
      <c r="L35" s="86">
        <f t="shared" si="1"/>
        <v>98.3</v>
      </c>
      <c r="M35" s="87">
        <f t="shared" si="1"/>
        <v>14.2</v>
      </c>
      <c r="N35" s="88">
        <f t="shared" si="1"/>
        <v>91.6</v>
      </c>
    </row>
    <row r="36" spans="1:14" s="21" customFormat="1" ht="24.95" customHeight="1" thickBot="1" x14ac:dyDescent="0.25">
      <c r="A36" s="60"/>
      <c r="B36" s="61" t="s">
        <v>50</v>
      </c>
      <c r="C36" s="89">
        <v>45940905</v>
      </c>
      <c r="D36" s="89">
        <v>3928589</v>
      </c>
      <c r="E36" s="89">
        <v>49869494</v>
      </c>
      <c r="F36" s="89">
        <v>0</v>
      </c>
      <c r="G36" s="89">
        <v>0</v>
      </c>
      <c r="H36" s="89">
        <v>45129368</v>
      </c>
      <c r="I36" s="89">
        <v>827910</v>
      </c>
      <c r="J36" s="89">
        <v>45957278</v>
      </c>
      <c r="K36" s="89">
        <v>0</v>
      </c>
      <c r="L36" s="90">
        <f t="shared" si="1"/>
        <v>98.2</v>
      </c>
      <c r="M36" s="91">
        <f t="shared" si="1"/>
        <v>21.1</v>
      </c>
      <c r="N36" s="92">
        <f t="shared" si="1"/>
        <v>92.2</v>
      </c>
    </row>
    <row r="38" spans="1:14" x14ac:dyDescent="0.15">
      <c r="B38" s="1" t="s">
        <v>390</v>
      </c>
      <c r="C38" s="1">
        <v>45940905</v>
      </c>
      <c r="D38" s="1">
        <v>3928589</v>
      </c>
      <c r="E38" s="1">
        <v>49869494</v>
      </c>
      <c r="F38" s="1">
        <v>0</v>
      </c>
      <c r="G38" s="1">
        <v>0</v>
      </c>
      <c r="H38" s="1">
        <v>45129368</v>
      </c>
      <c r="I38" s="1">
        <v>827910</v>
      </c>
      <c r="J38" s="1">
        <v>45957278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2">D36-D38</f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0</v>
      </c>
      <c r="I39" s="1">
        <f t="shared" si="2"/>
        <v>0</v>
      </c>
      <c r="J39" s="1">
        <f t="shared" si="2"/>
        <v>0</v>
      </c>
      <c r="K39" s="1">
        <f t="shared" si="2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IM39"/>
  <sheetViews>
    <sheetView view="pageBreakPreview" zoomScale="60" zoomScaleNormal="100" workbookViewId="0">
      <pane xSplit="2" ySplit="8" topLeftCell="C27" activePane="bottomRight" state="frozen"/>
      <selection activeCell="E14" sqref="E14"/>
      <selection pane="topRight" activeCell="E14" sqref="E14"/>
      <selection pane="bottomLeft" activeCell="E14" sqref="E14"/>
      <selection pane="bottomRight" activeCell="C38" sqref="C38:K38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395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196</v>
      </c>
      <c r="D3" s="8" t="s">
        <v>362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147</v>
      </c>
      <c r="D8" s="41" t="s">
        <v>148</v>
      </c>
      <c r="E8" s="41" t="s">
        <v>149</v>
      </c>
      <c r="F8" s="41" t="s">
        <v>150</v>
      </c>
      <c r="G8" s="41" t="s">
        <v>151</v>
      </c>
      <c r="H8" s="41" t="s">
        <v>152</v>
      </c>
      <c r="I8" s="41" t="s">
        <v>153</v>
      </c>
      <c r="J8" s="41" t="s">
        <v>154</v>
      </c>
      <c r="K8" s="41" t="s">
        <v>155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15922864</v>
      </c>
      <c r="D9" s="130">
        <v>1032911</v>
      </c>
      <c r="E9" s="130">
        <v>16955775</v>
      </c>
      <c r="F9" s="130">
        <v>0</v>
      </c>
      <c r="G9" s="115"/>
      <c r="H9" s="130">
        <v>15666405</v>
      </c>
      <c r="I9" s="130">
        <v>324285</v>
      </c>
      <c r="J9" s="130">
        <v>15990690</v>
      </c>
      <c r="K9" s="130">
        <v>0</v>
      </c>
      <c r="L9" s="72">
        <f t="shared" ref="L9:N31" si="0">IF(C9&gt;0,ROUND(H9/C9*100,1),"-")</f>
        <v>98.4</v>
      </c>
      <c r="M9" s="73">
        <f t="shared" si="0"/>
        <v>31.4</v>
      </c>
      <c r="N9" s="74">
        <f t="shared" si="0"/>
        <v>94.3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3877165</v>
      </c>
      <c r="D10" s="93">
        <v>430875</v>
      </c>
      <c r="E10" s="93">
        <v>4308040</v>
      </c>
      <c r="F10" s="93">
        <v>0</v>
      </c>
      <c r="G10" s="116"/>
      <c r="H10" s="93">
        <v>3797833</v>
      </c>
      <c r="I10" s="93">
        <v>90009</v>
      </c>
      <c r="J10" s="93">
        <v>3887842</v>
      </c>
      <c r="K10" s="93">
        <v>0</v>
      </c>
      <c r="L10" s="77">
        <f t="shared" si="0"/>
        <v>98</v>
      </c>
      <c r="M10" s="78">
        <f t="shared" si="0"/>
        <v>20.9</v>
      </c>
      <c r="N10" s="79">
        <f t="shared" si="0"/>
        <v>90.2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4294646</v>
      </c>
      <c r="D11" s="93">
        <v>360796</v>
      </c>
      <c r="E11" s="93">
        <v>4655442</v>
      </c>
      <c r="F11" s="93">
        <v>0</v>
      </c>
      <c r="G11" s="116"/>
      <c r="H11" s="93">
        <v>4226218</v>
      </c>
      <c r="I11" s="93">
        <v>57278</v>
      </c>
      <c r="J11" s="93">
        <v>4283496</v>
      </c>
      <c r="K11" s="93">
        <v>0</v>
      </c>
      <c r="L11" s="77">
        <f t="shared" si="0"/>
        <v>98.4</v>
      </c>
      <c r="M11" s="78">
        <f t="shared" si="0"/>
        <v>15.9</v>
      </c>
      <c r="N11" s="79">
        <f t="shared" si="0"/>
        <v>92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3298451</v>
      </c>
      <c r="D12" s="93">
        <v>126286</v>
      </c>
      <c r="E12" s="93">
        <v>3424737</v>
      </c>
      <c r="F12" s="93">
        <v>0</v>
      </c>
      <c r="G12" s="116"/>
      <c r="H12" s="93">
        <v>3274196</v>
      </c>
      <c r="I12" s="93">
        <v>30585</v>
      </c>
      <c r="J12" s="93">
        <v>3304781</v>
      </c>
      <c r="K12" s="93">
        <v>0</v>
      </c>
      <c r="L12" s="77">
        <f t="shared" si="0"/>
        <v>99.3</v>
      </c>
      <c r="M12" s="78">
        <f t="shared" si="0"/>
        <v>24.2</v>
      </c>
      <c r="N12" s="79">
        <f t="shared" si="0"/>
        <v>96.5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2661746</v>
      </c>
      <c r="D13" s="93">
        <v>234241</v>
      </c>
      <c r="E13" s="93">
        <v>2895987</v>
      </c>
      <c r="F13" s="93">
        <v>0</v>
      </c>
      <c r="G13" s="116"/>
      <c r="H13" s="93">
        <v>2600593</v>
      </c>
      <c r="I13" s="93">
        <v>57283</v>
      </c>
      <c r="J13" s="93">
        <v>2657876</v>
      </c>
      <c r="K13" s="93">
        <v>0</v>
      </c>
      <c r="L13" s="77">
        <f t="shared" si="0"/>
        <v>97.7</v>
      </c>
      <c r="M13" s="78">
        <f t="shared" si="0"/>
        <v>24.5</v>
      </c>
      <c r="N13" s="79">
        <f t="shared" si="0"/>
        <v>91.8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2769609</v>
      </c>
      <c r="D14" s="93">
        <v>393742</v>
      </c>
      <c r="E14" s="93">
        <v>3163351</v>
      </c>
      <c r="F14" s="93">
        <v>0</v>
      </c>
      <c r="G14" s="116"/>
      <c r="H14" s="93">
        <v>2652475</v>
      </c>
      <c r="I14" s="93">
        <v>99914</v>
      </c>
      <c r="J14" s="93">
        <v>2752389</v>
      </c>
      <c r="K14" s="93">
        <v>0</v>
      </c>
      <c r="L14" s="77">
        <f t="shared" si="0"/>
        <v>95.8</v>
      </c>
      <c r="M14" s="78">
        <f t="shared" si="0"/>
        <v>25.4</v>
      </c>
      <c r="N14" s="79">
        <f t="shared" si="0"/>
        <v>87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5069403</v>
      </c>
      <c r="D15" s="93">
        <v>505773</v>
      </c>
      <c r="E15" s="93">
        <v>5575176</v>
      </c>
      <c r="F15" s="93">
        <v>0</v>
      </c>
      <c r="G15" s="116"/>
      <c r="H15" s="93">
        <v>4973297</v>
      </c>
      <c r="I15" s="93">
        <v>95047</v>
      </c>
      <c r="J15" s="93">
        <v>5068344</v>
      </c>
      <c r="K15" s="93">
        <v>0</v>
      </c>
      <c r="L15" s="77">
        <f t="shared" si="0"/>
        <v>98.1</v>
      </c>
      <c r="M15" s="78">
        <f t="shared" si="0"/>
        <v>18.8</v>
      </c>
      <c r="N15" s="79">
        <f t="shared" si="0"/>
        <v>90.9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2564920</v>
      </c>
      <c r="D16" s="93">
        <v>235974</v>
      </c>
      <c r="E16" s="93">
        <v>2800894</v>
      </c>
      <c r="F16" s="93">
        <v>0</v>
      </c>
      <c r="G16" s="116"/>
      <c r="H16" s="93">
        <v>2524986</v>
      </c>
      <c r="I16" s="93">
        <v>39190</v>
      </c>
      <c r="J16" s="93">
        <v>2564176</v>
      </c>
      <c r="K16" s="93">
        <v>0</v>
      </c>
      <c r="L16" s="77">
        <f t="shared" si="0"/>
        <v>98.4</v>
      </c>
      <c r="M16" s="78">
        <f t="shared" si="0"/>
        <v>16.600000000000001</v>
      </c>
      <c r="N16" s="79">
        <f t="shared" si="0"/>
        <v>91.5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2193024</v>
      </c>
      <c r="D17" s="93">
        <v>195207</v>
      </c>
      <c r="E17" s="93">
        <v>2388231</v>
      </c>
      <c r="F17" s="93">
        <v>0</v>
      </c>
      <c r="G17" s="116"/>
      <c r="H17" s="93">
        <v>2164330</v>
      </c>
      <c r="I17" s="93">
        <v>39489</v>
      </c>
      <c r="J17" s="93">
        <v>2203819</v>
      </c>
      <c r="K17" s="93">
        <v>0</v>
      </c>
      <c r="L17" s="77">
        <f>IF(C17&gt;0,ROUND(H17/C17*100,1),"-")</f>
        <v>98.7</v>
      </c>
      <c r="M17" s="78">
        <f>IF(D17&gt;0,ROUND(I17/D17*100,1),"-")</f>
        <v>20.2</v>
      </c>
      <c r="N17" s="79">
        <f>IF(E17&gt;0,ROUND(J17/E17*100,1),"-")</f>
        <v>92.3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955147</v>
      </c>
      <c r="D18" s="93">
        <v>89741</v>
      </c>
      <c r="E18" s="93">
        <v>1044888</v>
      </c>
      <c r="F18" s="93">
        <v>0</v>
      </c>
      <c r="G18" s="116"/>
      <c r="H18" s="93">
        <v>941295</v>
      </c>
      <c r="I18" s="93">
        <v>13614</v>
      </c>
      <c r="J18" s="93">
        <v>954909</v>
      </c>
      <c r="K18" s="93">
        <v>0</v>
      </c>
      <c r="L18" s="77">
        <f t="shared" si="0"/>
        <v>98.5</v>
      </c>
      <c r="M18" s="78">
        <f t="shared" si="0"/>
        <v>15.2</v>
      </c>
      <c r="N18" s="79">
        <f t="shared" si="0"/>
        <v>91.4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3566805</v>
      </c>
      <c r="D19" s="93">
        <v>421009</v>
      </c>
      <c r="E19" s="93">
        <v>3987814</v>
      </c>
      <c r="F19" s="93">
        <v>0</v>
      </c>
      <c r="G19" s="116"/>
      <c r="H19" s="93">
        <v>3493563</v>
      </c>
      <c r="I19" s="93">
        <v>64670</v>
      </c>
      <c r="J19" s="93">
        <v>3558233</v>
      </c>
      <c r="K19" s="93">
        <v>0</v>
      </c>
      <c r="L19" s="77">
        <f t="shared" si="0"/>
        <v>97.9</v>
      </c>
      <c r="M19" s="78">
        <f t="shared" si="0"/>
        <v>15.4</v>
      </c>
      <c r="N19" s="79">
        <f t="shared" si="0"/>
        <v>89.2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1460652</v>
      </c>
      <c r="D20" s="93">
        <v>145797</v>
      </c>
      <c r="E20" s="93">
        <v>1606449</v>
      </c>
      <c r="F20" s="93">
        <v>0</v>
      </c>
      <c r="G20" s="116"/>
      <c r="H20" s="93">
        <v>1440873</v>
      </c>
      <c r="I20" s="93">
        <v>29982</v>
      </c>
      <c r="J20" s="93">
        <v>1470855</v>
      </c>
      <c r="K20" s="93">
        <v>0</v>
      </c>
      <c r="L20" s="80">
        <f t="shared" si="0"/>
        <v>98.6</v>
      </c>
      <c r="M20" s="81">
        <f t="shared" si="0"/>
        <v>20.6</v>
      </c>
      <c r="N20" s="82">
        <f t="shared" si="0"/>
        <v>91.6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711093</v>
      </c>
      <c r="D21" s="93">
        <v>191297</v>
      </c>
      <c r="E21" s="93">
        <v>902390</v>
      </c>
      <c r="F21" s="93">
        <v>0</v>
      </c>
      <c r="G21" s="116"/>
      <c r="H21" s="93">
        <v>684393</v>
      </c>
      <c r="I21" s="93">
        <v>12229</v>
      </c>
      <c r="J21" s="93">
        <v>696622</v>
      </c>
      <c r="K21" s="93">
        <v>0</v>
      </c>
      <c r="L21" s="77">
        <f t="shared" si="0"/>
        <v>96.2</v>
      </c>
      <c r="M21" s="78">
        <f t="shared" si="0"/>
        <v>6.4</v>
      </c>
      <c r="N21" s="79">
        <f t="shared" si="0"/>
        <v>77.2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1724040</v>
      </c>
      <c r="D22" s="94">
        <v>101597</v>
      </c>
      <c r="E22" s="94">
        <v>1825637</v>
      </c>
      <c r="F22" s="94">
        <v>0</v>
      </c>
      <c r="G22" s="117"/>
      <c r="H22" s="94">
        <v>1703973</v>
      </c>
      <c r="I22" s="94">
        <v>19981</v>
      </c>
      <c r="J22" s="94">
        <v>1723954</v>
      </c>
      <c r="K22" s="94">
        <v>0</v>
      </c>
      <c r="L22" s="95">
        <f t="shared" si="0"/>
        <v>98.8</v>
      </c>
      <c r="M22" s="96">
        <f t="shared" si="0"/>
        <v>19.7</v>
      </c>
      <c r="N22" s="97">
        <f t="shared" si="0"/>
        <v>94.4</v>
      </c>
    </row>
    <row r="23" spans="1:14" s="21" customFormat="1" ht="24.95" customHeight="1" x14ac:dyDescent="0.2">
      <c r="A23" s="58"/>
      <c r="B23" s="59" t="s">
        <v>344</v>
      </c>
      <c r="C23" s="85">
        <v>51069565</v>
      </c>
      <c r="D23" s="85">
        <v>4465246</v>
      </c>
      <c r="E23" s="85">
        <v>55534811</v>
      </c>
      <c r="F23" s="85">
        <v>0</v>
      </c>
      <c r="G23" s="118"/>
      <c r="H23" s="85">
        <v>50144430</v>
      </c>
      <c r="I23" s="85">
        <v>973556</v>
      </c>
      <c r="J23" s="85">
        <v>51117986</v>
      </c>
      <c r="K23" s="85">
        <v>0</v>
      </c>
      <c r="L23" s="86">
        <f t="shared" si="0"/>
        <v>98.2</v>
      </c>
      <c r="M23" s="87">
        <f t="shared" si="0"/>
        <v>21.8</v>
      </c>
      <c r="N23" s="88">
        <f t="shared" si="0"/>
        <v>92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1063727</v>
      </c>
      <c r="D24" s="71">
        <v>41200</v>
      </c>
      <c r="E24" s="71">
        <v>1104927</v>
      </c>
      <c r="F24" s="71">
        <v>0</v>
      </c>
      <c r="G24" s="115"/>
      <c r="H24" s="71">
        <v>1051043</v>
      </c>
      <c r="I24" s="71">
        <v>7303</v>
      </c>
      <c r="J24" s="71">
        <v>1058346</v>
      </c>
      <c r="K24" s="71">
        <v>0</v>
      </c>
      <c r="L24" s="72">
        <f t="shared" si="0"/>
        <v>98.8</v>
      </c>
      <c r="M24" s="73">
        <f t="shared" si="0"/>
        <v>17.7</v>
      </c>
      <c r="N24" s="74">
        <f t="shared" si="0"/>
        <v>95.8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542099</v>
      </c>
      <c r="D25" s="76">
        <v>113848</v>
      </c>
      <c r="E25" s="76">
        <v>655947</v>
      </c>
      <c r="F25" s="76">
        <v>0</v>
      </c>
      <c r="G25" s="116"/>
      <c r="H25" s="76">
        <v>525750</v>
      </c>
      <c r="I25" s="76">
        <v>9822</v>
      </c>
      <c r="J25" s="76">
        <v>535572</v>
      </c>
      <c r="K25" s="76">
        <v>0</v>
      </c>
      <c r="L25" s="77">
        <f t="shared" si="0"/>
        <v>97</v>
      </c>
      <c r="M25" s="78">
        <f t="shared" si="0"/>
        <v>8.6</v>
      </c>
      <c r="N25" s="79">
        <f t="shared" si="0"/>
        <v>81.599999999999994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378748</v>
      </c>
      <c r="D26" s="76">
        <v>23565</v>
      </c>
      <c r="E26" s="76">
        <v>402313</v>
      </c>
      <c r="F26" s="76">
        <v>0</v>
      </c>
      <c r="G26" s="116"/>
      <c r="H26" s="76">
        <v>369974</v>
      </c>
      <c r="I26" s="76">
        <v>3506</v>
      </c>
      <c r="J26" s="76">
        <v>373480</v>
      </c>
      <c r="K26" s="76">
        <v>0</v>
      </c>
      <c r="L26" s="77">
        <f t="shared" si="0"/>
        <v>97.7</v>
      </c>
      <c r="M26" s="78">
        <f t="shared" si="0"/>
        <v>14.9</v>
      </c>
      <c r="N26" s="79">
        <f t="shared" si="0"/>
        <v>92.8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418676</v>
      </c>
      <c r="D27" s="76">
        <v>51611</v>
      </c>
      <c r="E27" s="76">
        <v>470287</v>
      </c>
      <c r="F27" s="76">
        <v>0</v>
      </c>
      <c r="G27" s="116"/>
      <c r="H27" s="76">
        <v>412931</v>
      </c>
      <c r="I27" s="76">
        <v>3733</v>
      </c>
      <c r="J27" s="76">
        <v>416664</v>
      </c>
      <c r="K27" s="76">
        <v>0</v>
      </c>
      <c r="L27" s="77">
        <f t="shared" si="0"/>
        <v>98.6</v>
      </c>
      <c r="M27" s="78">
        <f t="shared" si="0"/>
        <v>7.2</v>
      </c>
      <c r="N27" s="79">
        <f t="shared" si="0"/>
        <v>88.6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1280814</v>
      </c>
      <c r="D28" s="76">
        <v>39305</v>
      </c>
      <c r="E28" s="76">
        <v>1320119</v>
      </c>
      <c r="F28" s="76">
        <v>0</v>
      </c>
      <c r="G28" s="116"/>
      <c r="H28" s="76">
        <v>1273033</v>
      </c>
      <c r="I28" s="76">
        <v>6513</v>
      </c>
      <c r="J28" s="76">
        <v>1279546</v>
      </c>
      <c r="K28" s="76">
        <v>0</v>
      </c>
      <c r="L28" s="77">
        <f t="shared" si="0"/>
        <v>99.4</v>
      </c>
      <c r="M28" s="78">
        <f t="shared" si="0"/>
        <v>16.600000000000001</v>
      </c>
      <c r="N28" s="79">
        <f t="shared" si="0"/>
        <v>96.9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982640</v>
      </c>
      <c r="D29" s="76">
        <v>99997</v>
      </c>
      <c r="E29" s="76">
        <v>1082637</v>
      </c>
      <c r="F29" s="76">
        <v>0</v>
      </c>
      <c r="G29" s="116"/>
      <c r="H29" s="76">
        <v>960838</v>
      </c>
      <c r="I29" s="76">
        <v>12679</v>
      </c>
      <c r="J29" s="76">
        <v>973517</v>
      </c>
      <c r="K29" s="76">
        <v>0</v>
      </c>
      <c r="L29" s="77">
        <f t="shared" si="0"/>
        <v>97.8</v>
      </c>
      <c r="M29" s="78">
        <f t="shared" si="0"/>
        <v>12.7</v>
      </c>
      <c r="N29" s="79">
        <f t="shared" si="0"/>
        <v>89.9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733212</v>
      </c>
      <c r="D30" s="76">
        <v>24299</v>
      </c>
      <c r="E30" s="76">
        <v>757511</v>
      </c>
      <c r="F30" s="76">
        <v>0</v>
      </c>
      <c r="G30" s="116"/>
      <c r="H30" s="76">
        <v>728198</v>
      </c>
      <c r="I30" s="76">
        <v>5102</v>
      </c>
      <c r="J30" s="76">
        <v>733300</v>
      </c>
      <c r="K30" s="76">
        <v>0</v>
      </c>
      <c r="L30" s="77">
        <f t="shared" si="0"/>
        <v>99.3</v>
      </c>
      <c r="M30" s="78">
        <f t="shared" si="0"/>
        <v>21</v>
      </c>
      <c r="N30" s="79">
        <f t="shared" si="0"/>
        <v>96.8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292975</v>
      </c>
      <c r="D31" s="76">
        <v>20592</v>
      </c>
      <c r="E31" s="76">
        <v>313567</v>
      </c>
      <c r="F31" s="76">
        <v>0</v>
      </c>
      <c r="G31" s="116"/>
      <c r="H31" s="76">
        <v>287157</v>
      </c>
      <c r="I31" s="76">
        <v>4810</v>
      </c>
      <c r="J31" s="76">
        <v>291967</v>
      </c>
      <c r="K31" s="76">
        <v>0</v>
      </c>
      <c r="L31" s="77">
        <f t="shared" si="0"/>
        <v>98</v>
      </c>
      <c r="M31" s="78">
        <f t="shared" si="0"/>
        <v>23.4</v>
      </c>
      <c r="N31" s="79">
        <f t="shared" si="0"/>
        <v>93.1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850945</v>
      </c>
      <c r="D32" s="76">
        <v>22764</v>
      </c>
      <c r="E32" s="76">
        <v>873709</v>
      </c>
      <c r="F32" s="76">
        <v>0</v>
      </c>
      <c r="G32" s="116"/>
      <c r="H32" s="76">
        <v>840747</v>
      </c>
      <c r="I32" s="76">
        <v>8354</v>
      </c>
      <c r="J32" s="76">
        <v>849101</v>
      </c>
      <c r="K32" s="76">
        <v>0</v>
      </c>
      <c r="L32" s="77">
        <f t="shared" ref="L32:N36" si="1">IF(C32&gt;0,ROUND(H32/C32*100,1),"-")</f>
        <v>98.8</v>
      </c>
      <c r="M32" s="78">
        <f t="shared" si="1"/>
        <v>36.700000000000003</v>
      </c>
      <c r="N32" s="79">
        <f t="shared" si="1"/>
        <v>97.2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1601430</v>
      </c>
      <c r="D33" s="76">
        <v>199742</v>
      </c>
      <c r="E33" s="76">
        <v>1801172</v>
      </c>
      <c r="F33" s="76">
        <v>0</v>
      </c>
      <c r="G33" s="116"/>
      <c r="H33" s="76">
        <v>1561928</v>
      </c>
      <c r="I33" s="76">
        <v>37795</v>
      </c>
      <c r="J33" s="76">
        <v>1599723</v>
      </c>
      <c r="K33" s="76">
        <v>0</v>
      </c>
      <c r="L33" s="77">
        <f t="shared" si="1"/>
        <v>97.5</v>
      </c>
      <c r="M33" s="78">
        <f t="shared" si="1"/>
        <v>18.899999999999999</v>
      </c>
      <c r="N33" s="79">
        <f t="shared" si="1"/>
        <v>88.8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413752</v>
      </c>
      <c r="D34" s="76">
        <v>114963</v>
      </c>
      <c r="E34" s="76">
        <v>528715</v>
      </c>
      <c r="F34" s="76">
        <v>0</v>
      </c>
      <c r="G34" s="116"/>
      <c r="H34" s="76">
        <v>404032</v>
      </c>
      <c r="I34" s="76">
        <v>6772</v>
      </c>
      <c r="J34" s="76">
        <v>410804</v>
      </c>
      <c r="K34" s="76">
        <v>0</v>
      </c>
      <c r="L34" s="77">
        <f t="shared" si="1"/>
        <v>97.7</v>
      </c>
      <c r="M34" s="78">
        <f t="shared" si="1"/>
        <v>5.9</v>
      </c>
      <c r="N34" s="79">
        <f t="shared" si="1"/>
        <v>77.7</v>
      </c>
    </row>
    <row r="35" spans="1:14" s="21" customFormat="1" ht="24.95" customHeight="1" x14ac:dyDescent="0.2">
      <c r="A35" s="58"/>
      <c r="B35" s="59" t="s">
        <v>343</v>
      </c>
      <c r="C35" s="85">
        <v>8559018</v>
      </c>
      <c r="D35" s="85">
        <v>751886</v>
      </c>
      <c r="E35" s="85">
        <v>9310904</v>
      </c>
      <c r="F35" s="85">
        <v>0</v>
      </c>
      <c r="G35" s="119"/>
      <c r="H35" s="85">
        <v>8415631</v>
      </c>
      <c r="I35" s="85">
        <v>106389</v>
      </c>
      <c r="J35" s="85">
        <v>8522020</v>
      </c>
      <c r="K35" s="85">
        <v>0</v>
      </c>
      <c r="L35" s="86">
        <f t="shared" si="1"/>
        <v>98.3</v>
      </c>
      <c r="M35" s="87">
        <f t="shared" si="1"/>
        <v>14.1</v>
      </c>
      <c r="N35" s="88">
        <f t="shared" si="1"/>
        <v>91.5</v>
      </c>
    </row>
    <row r="36" spans="1:14" s="21" customFormat="1" ht="24.95" customHeight="1" thickBot="1" x14ac:dyDescent="0.25">
      <c r="A36" s="60"/>
      <c r="B36" s="61" t="s">
        <v>50</v>
      </c>
      <c r="C36" s="89">
        <v>59628583</v>
      </c>
      <c r="D36" s="89">
        <v>5217132</v>
      </c>
      <c r="E36" s="89">
        <v>64845715</v>
      </c>
      <c r="F36" s="89">
        <v>0</v>
      </c>
      <c r="G36" s="120"/>
      <c r="H36" s="89">
        <v>58560061</v>
      </c>
      <c r="I36" s="89">
        <v>1079945</v>
      </c>
      <c r="J36" s="89">
        <v>59640006</v>
      </c>
      <c r="K36" s="89">
        <v>0</v>
      </c>
      <c r="L36" s="90">
        <f t="shared" si="1"/>
        <v>98.2</v>
      </c>
      <c r="M36" s="91">
        <f t="shared" si="1"/>
        <v>20.7</v>
      </c>
      <c r="N36" s="92">
        <f t="shared" si="1"/>
        <v>92</v>
      </c>
    </row>
    <row r="38" spans="1:14" x14ac:dyDescent="0.15">
      <c r="B38" s="1" t="s">
        <v>390</v>
      </c>
      <c r="C38" s="1">
        <v>59628583</v>
      </c>
      <c r="D38" s="1">
        <v>5217132</v>
      </c>
      <c r="E38" s="1">
        <v>64845715</v>
      </c>
      <c r="F38" s="1">
        <v>0</v>
      </c>
      <c r="G38" s="1">
        <v>0</v>
      </c>
      <c r="H38" s="1">
        <v>58560061</v>
      </c>
      <c r="I38" s="1">
        <v>1079945</v>
      </c>
      <c r="J38" s="1">
        <v>59640006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2">D36-D38</f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0</v>
      </c>
      <c r="I39" s="1">
        <f t="shared" si="2"/>
        <v>0</v>
      </c>
      <c r="J39" s="1">
        <f t="shared" si="2"/>
        <v>0</v>
      </c>
      <c r="K39" s="1">
        <f t="shared" si="2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IM39"/>
  <sheetViews>
    <sheetView view="pageBreakPreview" zoomScale="60" zoomScaleNormal="100" workbookViewId="0">
      <pane xSplit="2" ySplit="8" topLeftCell="C30" activePane="bottomRight" state="frozen"/>
      <selection activeCell="E14" sqref="E14"/>
      <selection pane="topRight" activeCell="E14" sqref="E14"/>
      <selection pane="bottomLeft" activeCell="E14" sqref="E14"/>
      <selection pane="bottomRight" activeCell="C38" sqref="C38:K38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395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197</v>
      </c>
      <c r="D3" s="8" t="s">
        <v>363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156</v>
      </c>
      <c r="D8" s="41" t="s">
        <v>157</v>
      </c>
      <c r="E8" s="41" t="s">
        <v>158</v>
      </c>
      <c r="F8" s="41" t="s">
        <v>159</v>
      </c>
      <c r="G8" s="41" t="s">
        <v>160</v>
      </c>
      <c r="H8" s="41" t="s">
        <v>161</v>
      </c>
      <c r="I8" s="41" t="s">
        <v>162</v>
      </c>
      <c r="J8" s="41" t="s">
        <v>163</v>
      </c>
      <c r="K8" s="41" t="s">
        <v>164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5950811</v>
      </c>
      <c r="D9" s="130">
        <v>21792</v>
      </c>
      <c r="E9" s="130">
        <v>5972603</v>
      </c>
      <c r="F9" s="130">
        <v>0</v>
      </c>
      <c r="G9" s="115"/>
      <c r="H9" s="130">
        <v>5945087</v>
      </c>
      <c r="I9" s="130">
        <v>7118</v>
      </c>
      <c r="J9" s="130">
        <v>5952205</v>
      </c>
      <c r="K9" s="130">
        <v>0</v>
      </c>
      <c r="L9" s="72">
        <f t="shared" ref="L9:N31" si="0">IF(C9&gt;0,ROUND(H9/C9*100,1),"-")</f>
        <v>99.9</v>
      </c>
      <c r="M9" s="73">
        <f t="shared" si="0"/>
        <v>32.700000000000003</v>
      </c>
      <c r="N9" s="74">
        <f t="shared" si="0"/>
        <v>99.7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1384471</v>
      </c>
      <c r="D10" s="93">
        <v>153859</v>
      </c>
      <c r="E10" s="93">
        <v>1538330</v>
      </c>
      <c r="F10" s="93">
        <v>0</v>
      </c>
      <c r="G10" s="116"/>
      <c r="H10" s="93">
        <v>1356142</v>
      </c>
      <c r="I10" s="93">
        <v>32140</v>
      </c>
      <c r="J10" s="93">
        <v>1388282</v>
      </c>
      <c r="K10" s="93">
        <v>0</v>
      </c>
      <c r="L10" s="77">
        <f t="shared" si="0"/>
        <v>98</v>
      </c>
      <c r="M10" s="78">
        <f t="shared" si="0"/>
        <v>20.9</v>
      </c>
      <c r="N10" s="79">
        <f t="shared" si="0"/>
        <v>90.2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2136927</v>
      </c>
      <c r="D11" s="93">
        <v>179524</v>
      </c>
      <c r="E11" s="93">
        <v>2316451</v>
      </c>
      <c r="F11" s="93">
        <v>0</v>
      </c>
      <c r="G11" s="116"/>
      <c r="H11" s="93">
        <v>2102879</v>
      </c>
      <c r="I11" s="93">
        <v>28500</v>
      </c>
      <c r="J11" s="93">
        <v>2131379</v>
      </c>
      <c r="K11" s="93">
        <v>0</v>
      </c>
      <c r="L11" s="77">
        <f t="shared" si="0"/>
        <v>98.4</v>
      </c>
      <c r="M11" s="78">
        <f t="shared" si="0"/>
        <v>15.9</v>
      </c>
      <c r="N11" s="79">
        <f t="shared" si="0"/>
        <v>92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1720934</v>
      </c>
      <c r="D12" s="93">
        <v>53797</v>
      </c>
      <c r="E12" s="93">
        <v>1774731</v>
      </c>
      <c r="F12" s="93">
        <v>0</v>
      </c>
      <c r="G12" s="116"/>
      <c r="H12" s="93">
        <v>1710602</v>
      </c>
      <c r="I12" s="93">
        <v>13028</v>
      </c>
      <c r="J12" s="93">
        <v>1723630</v>
      </c>
      <c r="K12" s="93">
        <v>0</v>
      </c>
      <c r="L12" s="77">
        <f t="shared" si="0"/>
        <v>99.4</v>
      </c>
      <c r="M12" s="78">
        <f t="shared" si="0"/>
        <v>24.2</v>
      </c>
      <c r="N12" s="79">
        <f t="shared" si="0"/>
        <v>97.1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1490269</v>
      </c>
      <c r="D13" s="93">
        <v>131148</v>
      </c>
      <c r="E13" s="93">
        <v>1621417</v>
      </c>
      <c r="F13" s="93">
        <v>0</v>
      </c>
      <c r="G13" s="116"/>
      <c r="H13" s="93">
        <v>1456030</v>
      </c>
      <c r="I13" s="93">
        <v>32071</v>
      </c>
      <c r="J13" s="93">
        <v>1488101</v>
      </c>
      <c r="K13" s="93">
        <v>0</v>
      </c>
      <c r="L13" s="77">
        <f t="shared" si="0"/>
        <v>97.7</v>
      </c>
      <c r="M13" s="78">
        <f t="shared" si="0"/>
        <v>24.5</v>
      </c>
      <c r="N13" s="79">
        <f t="shared" si="0"/>
        <v>91.8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2157947</v>
      </c>
      <c r="D14" s="93">
        <v>121966</v>
      </c>
      <c r="E14" s="93">
        <v>2279913</v>
      </c>
      <c r="F14" s="93">
        <v>0</v>
      </c>
      <c r="G14" s="116"/>
      <c r="H14" s="93">
        <v>2121664</v>
      </c>
      <c r="I14" s="93">
        <v>30950</v>
      </c>
      <c r="J14" s="93">
        <v>2152614</v>
      </c>
      <c r="K14" s="93">
        <v>0</v>
      </c>
      <c r="L14" s="77">
        <f t="shared" si="0"/>
        <v>98.3</v>
      </c>
      <c r="M14" s="78">
        <f t="shared" si="0"/>
        <v>25.4</v>
      </c>
      <c r="N14" s="79">
        <f t="shared" si="0"/>
        <v>94.4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3350711</v>
      </c>
      <c r="D15" s="93">
        <v>334300</v>
      </c>
      <c r="E15" s="93">
        <v>3685011</v>
      </c>
      <c r="F15" s="93">
        <v>0</v>
      </c>
      <c r="G15" s="116"/>
      <c r="H15" s="93">
        <v>3286517</v>
      </c>
      <c r="I15" s="93">
        <v>62823</v>
      </c>
      <c r="J15" s="93">
        <v>3349340</v>
      </c>
      <c r="K15" s="93">
        <v>0</v>
      </c>
      <c r="L15" s="77">
        <f t="shared" si="0"/>
        <v>98.1</v>
      </c>
      <c r="M15" s="78">
        <f t="shared" si="0"/>
        <v>18.8</v>
      </c>
      <c r="N15" s="79">
        <f t="shared" si="0"/>
        <v>90.9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1715820</v>
      </c>
      <c r="D16" s="93">
        <v>157857</v>
      </c>
      <c r="E16" s="93">
        <v>1873677</v>
      </c>
      <c r="F16" s="93">
        <v>0</v>
      </c>
      <c r="G16" s="116"/>
      <c r="H16" s="93">
        <v>1689107</v>
      </c>
      <c r="I16" s="93">
        <v>26216</v>
      </c>
      <c r="J16" s="93">
        <v>1715323</v>
      </c>
      <c r="K16" s="93">
        <v>0</v>
      </c>
      <c r="L16" s="77">
        <f t="shared" si="0"/>
        <v>98.4</v>
      </c>
      <c r="M16" s="78">
        <f t="shared" si="0"/>
        <v>16.600000000000001</v>
      </c>
      <c r="N16" s="79">
        <f t="shared" si="0"/>
        <v>91.5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1313402</v>
      </c>
      <c r="D17" s="93">
        <v>116910</v>
      </c>
      <c r="E17" s="93">
        <v>1430312</v>
      </c>
      <c r="F17" s="93">
        <v>0</v>
      </c>
      <c r="G17" s="116"/>
      <c r="H17" s="93">
        <v>1296218</v>
      </c>
      <c r="I17" s="93">
        <v>23650</v>
      </c>
      <c r="J17" s="93">
        <v>1319868</v>
      </c>
      <c r="K17" s="93">
        <v>0</v>
      </c>
      <c r="L17" s="77">
        <f>IF(C17&gt;0,ROUND(H17/C17*100,1),"-")</f>
        <v>98.7</v>
      </c>
      <c r="M17" s="78">
        <f>IF(D17&gt;0,ROUND(I17/D17*100,1),"-")</f>
        <v>20.2</v>
      </c>
      <c r="N17" s="79">
        <f>IF(E17&gt;0,ROUND(J17/E17*100,1),"-")</f>
        <v>92.3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641218</v>
      </c>
      <c r="D18" s="93">
        <v>60245</v>
      </c>
      <c r="E18" s="93">
        <v>701463</v>
      </c>
      <c r="F18" s="93">
        <v>0</v>
      </c>
      <c r="G18" s="116"/>
      <c r="H18" s="93">
        <v>631918</v>
      </c>
      <c r="I18" s="93">
        <v>9139</v>
      </c>
      <c r="J18" s="93">
        <v>641057</v>
      </c>
      <c r="K18" s="93">
        <v>0</v>
      </c>
      <c r="L18" s="77">
        <f t="shared" si="0"/>
        <v>98.5</v>
      </c>
      <c r="M18" s="78">
        <f t="shared" si="0"/>
        <v>15.2</v>
      </c>
      <c r="N18" s="79">
        <f t="shared" si="0"/>
        <v>91.4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3174721</v>
      </c>
      <c r="D19" s="93">
        <v>374730</v>
      </c>
      <c r="E19" s="93">
        <v>3549451</v>
      </c>
      <c r="F19" s="93">
        <v>0</v>
      </c>
      <c r="G19" s="116"/>
      <c r="H19" s="93">
        <v>3109531</v>
      </c>
      <c r="I19" s="93">
        <v>57562</v>
      </c>
      <c r="J19" s="93">
        <v>3167093</v>
      </c>
      <c r="K19" s="93">
        <v>0</v>
      </c>
      <c r="L19" s="77">
        <f t="shared" si="0"/>
        <v>97.9</v>
      </c>
      <c r="M19" s="78">
        <f t="shared" si="0"/>
        <v>15.4</v>
      </c>
      <c r="N19" s="79">
        <f t="shared" si="0"/>
        <v>89.2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871375</v>
      </c>
      <c r="D20" s="93">
        <v>86977</v>
      </c>
      <c r="E20" s="93">
        <v>958352</v>
      </c>
      <c r="F20" s="93">
        <v>0</v>
      </c>
      <c r="G20" s="116"/>
      <c r="H20" s="93">
        <v>859576</v>
      </c>
      <c r="I20" s="93">
        <v>17886</v>
      </c>
      <c r="J20" s="93">
        <v>877462</v>
      </c>
      <c r="K20" s="93">
        <v>0</v>
      </c>
      <c r="L20" s="80">
        <f t="shared" si="0"/>
        <v>98.6</v>
      </c>
      <c r="M20" s="81">
        <f t="shared" si="0"/>
        <v>20.6</v>
      </c>
      <c r="N20" s="82">
        <f t="shared" si="0"/>
        <v>91.6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379536</v>
      </c>
      <c r="D21" s="93">
        <v>168148</v>
      </c>
      <c r="E21" s="93">
        <v>547684</v>
      </c>
      <c r="F21" s="93">
        <v>0</v>
      </c>
      <c r="G21" s="116"/>
      <c r="H21" s="93">
        <v>365285</v>
      </c>
      <c r="I21" s="93">
        <v>10750</v>
      </c>
      <c r="J21" s="93">
        <v>376035</v>
      </c>
      <c r="K21" s="93">
        <v>0</v>
      </c>
      <c r="L21" s="77">
        <f t="shared" si="0"/>
        <v>96.2</v>
      </c>
      <c r="M21" s="78">
        <f t="shared" si="0"/>
        <v>6.4</v>
      </c>
      <c r="N21" s="79">
        <f t="shared" si="0"/>
        <v>68.7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812371</v>
      </c>
      <c r="D22" s="94">
        <v>47873</v>
      </c>
      <c r="E22" s="94">
        <v>860244</v>
      </c>
      <c r="F22" s="94">
        <v>0</v>
      </c>
      <c r="G22" s="117"/>
      <c r="H22" s="94">
        <v>802915</v>
      </c>
      <c r="I22" s="94">
        <v>9415</v>
      </c>
      <c r="J22" s="94">
        <v>812330</v>
      </c>
      <c r="K22" s="94">
        <v>0</v>
      </c>
      <c r="L22" s="95">
        <f t="shared" si="0"/>
        <v>98.8</v>
      </c>
      <c r="M22" s="96">
        <f t="shared" si="0"/>
        <v>19.7</v>
      </c>
      <c r="N22" s="97">
        <f t="shared" si="0"/>
        <v>94.4</v>
      </c>
    </row>
    <row r="23" spans="1:14" s="21" customFormat="1" ht="24.95" customHeight="1" x14ac:dyDescent="0.2">
      <c r="A23" s="58"/>
      <c r="B23" s="59" t="s">
        <v>344</v>
      </c>
      <c r="C23" s="85">
        <v>27100513</v>
      </c>
      <c r="D23" s="85">
        <v>2009126</v>
      </c>
      <c r="E23" s="85">
        <v>29109639</v>
      </c>
      <c r="F23" s="85">
        <v>0</v>
      </c>
      <c r="G23" s="118"/>
      <c r="H23" s="85">
        <v>26733471</v>
      </c>
      <c r="I23" s="85">
        <v>361248</v>
      </c>
      <c r="J23" s="85">
        <v>27094719</v>
      </c>
      <c r="K23" s="85">
        <v>0</v>
      </c>
      <c r="L23" s="86">
        <f t="shared" si="0"/>
        <v>98.6</v>
      </c>
      <c r="M23" s="87">
        <f t="shared" si="0"/>
        <v>18</v>
      </c>
      <c r="N23" s="88">
        <f t="shared" si="0"/>
        <v>93.1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944363</v>
      </c>
      <c r="D24" s="71">
        <v>36577</v>
      </c>
      <c r="E24" s="71">
        <v>980940</v>
      </c>
      <c r="F24" s="71">
        <v>0</v>
      </c>
      <c r="G24" s="115"/>
      <c r="H24" s="71">
        <v>933102</v>
      </c>
      <c r="I24" s="71">
        <v>6483</v>
      </c>
      <c r="J24" s="71">
        <v>939585</v>
      </c>
      <c r="K24" s="71">
        <v>0</v>
      </c>
      <c r="L24" s="72">
        <f t="shared" si="0"/>
        <v>98.8</v>
      </c>
      <c r="M24" s="73">
        <f t="shared" si="0"/>
        <v>17.7</v>
      </c>
      <c r="N24" s="74">
        <f t="shared" si="0"/>
        <v>95.8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145816</v>
      </c>
      <c r="D25" s="76">
        <v>30623</v>
      </c>
      <c r="E25" s="76">
        <v>176439</v>
      </c>
      <c r="F25" s="76">
        <v>0</v>
      </c>
      <c r="G25" s="116"/>
      <c r="H25" s="76">
        <v>141419</v>
      </c>
      <c r="I25" s="76">
        <v>2642</v>
      </c>
      <c r="J25" s="76">
        <v>144061</v>
      </c>
      <c r="K25" s="76">
        <v>0</v>
      </c>
      <c r="L25" s="77">
        <f t="shared" si="0"/>
        <v>97</v>
      </c>
      <c r="M25" s="78">
        <f t="shared" si="0"/>
        <v>8.6</v>
      </c>
      <c r="N25" s="79">
        <f t="shared" si="0"/>
        <v>81.599999999999994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311991</v>
      </c>
      <c r="D26" s="76">
        <v>19412</v>
      </c>
      <c r="E26" s="76">
        <v>331403</v>
      </c>
      <c r="F26" s="76">
        <v>0</v>
      </c>
      <c r="G26" s="116"/>
      <c r="H26" s="76">
        <v>304763</v>
      </c>
      <c r="I26" s="76">
        <v>2887</v>
      </c>
      <c r="J26" s="76">
        <v>307650</v>
      </c>
      <c r="K26" s="76">
        <v>0</v>
      </c>
      <c r="L26" s="77">
        <f t="shared" si="0"/>
        <v>97.7</v>
      </c>
      <c r="M26" s="78">
        <f t="shared" si="0"/>
        <v>14.9</v>
      </c>
      <c r="N26" s="79">
        <f t="shared" si="0"/>
        <v>92.8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329450</v>
      </c>
      <c r="D27" s="76">
        <v>1316</v>
      </c>
      <c r="E27" s="76">
        <v>330766</v>
      </c>
      <c r="F27" s="76">
        <v>0</v>
      </c>
      <c r="G27" s="116"/>
      <c r="H27" s="76">
        <v>324930</v>
      </c>
      <c r="I27" s="76">
        <v>95</v>
      </c>
      <c r="J27" s="76">
        <v>325025</v>
      </c>
      <c r="K27" s="76">
        <v>0</v>
      </c>
      <c r="L27" s="77">
        <f t="shared" si="0"/>
        <v>98.6</v>
      </c>
      <c r="M27" s="78">
        <f t="shared" si="0"/>
        <v>7.2</v>
      </c>
      <c r="N27" s="79">
        <f t="shared" si="0"/>
        <v>98.3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1187529</v>
      </c>
      <c r="D28" s="76">
        <v>36443</v>
      </c>
      <c r="E28" s="76">
        <v>1223972</v>
      </c>
      <c r="F28" s="76">
        <v>0</v>
      </c>
      <c r="G28" s="116"/>
      <c r="H28" s="76">
        <v>1180315</v>
      </c>
      <c r="I28" s="76">
        <v>6039</v>
      </c>
      <c r="J28" s="76">
        <v>1186354</v>
      </c>
      <c r="K28" s="76">
        <v>0</v>
      </c>
      <c r="L28" s="77">
        <f t="shared" si="0"/>
        <v>99.4</v>
      </c>
      <c r="M28" s="78">
        <f t="shared" si="0"/>
        <v>16.600000000000001</v>
      </c>
      <c r="N28" s="79">
        <f t="shared" si="0"/>
        <v>96.9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383844</v>
      </c>
      <c r="D29" s="76">
        <v>39061</v>
      </c>
      <c r="E29" s="76">
        <v>422905</v>
      </c>
      <c r="F29" s="76">
        <v>0</v>
      </c>
      <c r="G29" s="116"/>
      <c r="H29" s="76">
        <v>375328</v>
      </c>
      <c r="I29" s="76">
        <v>4953</v>
      </c>
      <c r="J29" s="76">
        <v>380281</v>
      </c>
      <c r="K29" s="76">
        <v>0</v>
      </c>
      <c r="L29" s="77">
        <f t="shared" si="0"/>
        <v>97.8</v>
      </c>
      <c r="M29" s="78">
        <f t="shared" si="0"/>
        <v>12.7</v>
      </c>
      <c r="N29" s="79">
        <f t="shared" si="0"/>
        <v>89.9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421136</v>
      </c>
      <c r="D30" s="76">
        <v>13957</v>
      </c>
      <c r="E30" s="76">
        <v>435093</v>
      </c>
      <c r="F30" s="76">
        <v>0</v>
      </c>
      <c r="G30" s="116"/>
      <c r="H30" s="76">
        <v>418256</v>
      </c>
      <c r="I30" s="76">
        <v>2930</v>
      </c>
      <c r="J30" s="76">
        <v>421186</v>
      </c>
      <c r="K30" s="76">
        <v>0</v>
      </c>
      <c r="L30" s="77">
        <f t="shared" si="0"/>
        <v>99.3</v>
      </c>
      <c r="M30" s="78">
        <f t="shared" si="0"/>
        <v>21</v>
      </c>
      <c r="N30" s="79">
        <f t="shared" si="0"/>
        <v>96.8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234219</v>
      </c>
      <c r="D31" s="76">
        <v>16462</v>
      </c>
      <c r="E31" s="76">
        <v>250681</v>
      </c>
      <c r="F31" s="76">
        <v>0</v>
      </c>
      <c r="G31" s="116"/>
      <c r="H31" s="76">
        <v>229569</v>
      </c>
      <c r="I31" s="76">
        <v>3845</v>
      </c>
      <c r="J31" s="76">
        <v>233414</v>
      </c>
      <c r="K31" s="76">
        <v>0</v>
      </c>
      <c r="L31" s="77">
        <f t="shared" si="0"/>
        <v>98</v>
      </c>
      <c r="M31" s="78">
        <f t="shared" si="0"/>
        <v>23.4</v>
      </c>
      <c r="N31" s="79">
        <f t="shared" si="0"/>
        <v>93.1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436687</v>
      </c>
      <c r="D32" s="76">
        <v>11682</v>
      </c>
      <c r="E32" s="76">
        <v>448369</v>
      </c>
      <c r="F32" s="76">
        <v>0</v>
      </c>
      <c r="G32" s="116"/>
      <c r="H32" s="76">
        <v>431454</v>
      </c>
      <c r="I32" s="76">
        <v>4287</v>
      </c>
      <c r="J32" s="76">
        <v>435741</v>
      </c>
      <c r="K32" s="76">
        <v>0</v>
      </c>
      <c r="L32" s="77">
        <f t="shared" ref="L32:N36" si="1">IF(C32&gt;0,ROUND(H32/C32*100,1),"-")</f>
        <v>98.8</v>
      </c>
      <c r="M32" s="78">
        <f t="shared" si="1"/>
        <v>36.700000000000003</v>
      </c>
      <c r="N32" s="79">
        <f t="shared" si="1"/>
        <v>97.2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796914</v>
      </c>
      <c r="D33" s="76">
        <v>99245</v>
      </c>
      <c r="E33" s="76">
        <v>896159</v>
      </c>
      <c r="F33" s="76">
        <v>0</v>
      </c>
      <c r="G33" s="116"/>
      <c r="H33" s="76">
        <v>776073</v>
      </c>
      <c r="I33" s="76">
        <v>18779</v>
      </c>
      <c r="J33" s="76">
        <v>794852</v>
      </c>
      <c r="K33" s="76">
        <v>0</v>
      </c>
      <c r="L33" s="77">
        <f t="shared" si="1"/>
        <v>97.4</v>
      </c>
      <c r="M33" s="78">
        <f t="shared" si="1"/>
        <v>18.899999999999999</v>
      </c>
      <c r="N33" s="79">
        <f t="shared" si="1"/>
        <v>88.7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310406</v>
      </c>
      <c r="D34" s="76">
        <v>74077</v>
      </c>
      <c r="E34" s="76">
        <v>384483</v>
      </c>
      <c r="F34" s="76">
        <v>0</v>
      </c>
      <c r="G34" s="116"/>
      <c r="H34" s="76">
        <v>303114</v>
      </c>
      <c r="I34" s="76">
        <v>4364</v>
      </c>
      <c r="J34" s="76">
        <v>307478</v>
      </c>
      <c r="K34" s="76">
        <v>0</v>
      </c>
      <c r="L34" s="77">
        <f t="shared" si="1"/>
        <v>97.7</v>
      </c>
      <c r="M34" s="78">
        <f t="shared" si="1"/>
        <v>5.9</v>
      </c>
      <c r="N34" s="79">
        <f t="shared" si="1"/>
        <v>80</v>
      </c>
    </row>
    <row r="35" spans="1:14" s="21" customFormat="1" ht="24.95" customHeight="1" x14ac:dyDescent="0.2">
      <c r="A35" s="58"/>
      <c r="B35" s="59" t="s">
        <v>343</v>
      </c>
      <c r="C35" s="85">
        <v>5502355</v>
      </c>
      <c r="D35" s="85">
        <v>378855</v>
      </c>
      <c r="E35" s="85">
        <v>5881210</v>
      </c>
      <c r="F35" s="85">
        <v>0</v>
      </c>
      <c r="G35" s="119"/>
      <c r="H35" s="85">
        <v>5418323</v>
      </c>
      <c r="I35" s="85">
        <v>57304</v>
      </c>
      <c r="J35" s="85">
        <v>5475627</v>
      </c>
      <c r="K35" s="85">
        <v>0</v>
      </c>
      <c r="L35" s="86">
        <f t="shared" si="1"/>
        <v>98.5</v>
      </c>
      <c r="M35" s="87">
        <f t="shared" si="1"/>
        <v>15.1</v>
      </c>
      <c r="N35" s="88">
        <f t="shared" si="1"/>
        <v>93.1</v>
      </c>
    </row>
    <row r="36" spans="1:14" s="21" customFormat="1" ht="24.95" customHeight="1" thickBot="1" x14ac:dyDescent="0.25">
      <c r="A36" s="60"/>
      <c r="B36" s="61" t="s">
        <v>50</v>
      </c>
      <c r="C36" s="89">
        <v>32602868</v>
      </c>
      <c r="D36" s="89">
        <v>2387981</v>
      </c>
      <c r="E36" s="89">
        <v>34990849</v>
      </c>
      <c r="F36" s="89">
        <v>0</v>
      </c>
      <c r="G36" s="120"/>
      <c r="H36" s="89">
        <v>32151794</v>
      </c>
      <c r="I36" s="89">
        <v>418552</v>
      </c>
      <c r="J36" s="89">
        <v>32570346</v>
      </c>
      <c r="K36" s="89">
        <v>0</v>
      </c>
      <c r="L36" s="90">
        <f t="shared" si="1"/>
        <v>98.6</v>
      </c>
      <c r="M36" s="91">
        <f t="shared" si="1"/>
        <v>17.5</v>
      </c>
      <c r="N36" s="92">
        <f t="shared" si="1"/>
        <v>93.1</v>
      </c>
    </row>
    <row r="38" spans="1:14" x14ac:dyDescent="0.15">
      <c r="B38" s="1" t="s">
        <v>390</v>
      </c>
      <c r="C38" s="1">
        <v>32602868</v>
      </c>
      <c r="D38" s="1">
        <v>2387981</v>
      </c>
      <c r="E38" s="1">
        <v>34990849</v>
      </c>
      <c r="F38" s="1">
        <v>0</v>
      </c>
      <c r="G38" s="1">
        <v>0</v>
      </c>
      <c r="H38" s="1">
        <v>32151794</v>
      </c>
      <c r="I38" s="1">
        <v>418552</v>
      </c>
      <c r="J38" s="1">
        <v>32570346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2">D36-D38</f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0</v>
      </c>
      <c r="I39" s="1">
        <f t="shared" si="2"/>
        <v>0</v>
      </c>
      <c r="J39" s="1">
        <f t="shared" si="2"/>
        <v>0</v>
      </c>
      <c r="K39" s="1">
        <f t="shared" si="2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IM39"/>
  <sheetViews>
    <sheetView view="pageBreakPreview" zoomScale="60" zoomScaleNormal="100" workbookViewId="0">
      <pane xSplit="2" ySplit="8" topLeftCell="C30" activePane="bottomRight" state="frozen"/>
      <selection activeCell="E14" sqref="E14"/>
      <selection pane="topRight" activeCell="E14" sqref="E14"/>
      <selection pane="bottomLeft" activeCell="E14" sqref="E14"/>
      <selection pane="bottomRight" activeCell="H42" sqref="H42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395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209</v>
      </c>
      <c r="D3" s="121" t="s">
        <v>388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165</v>
      </c>
      <c r="D8" s="41" t="s">
        <v>166</v>
      </c>
      <c r="E8" s="41" t="s">
        <v>167</v>
      </c>
      <c r="F8" s="41" t="s">
        <v>168</v>
      </c>
      <c r="G8" s="41" t="s">
        <v>169</v>
      </c>
      <c r="H8" s="41" t="s">
        <v>170</v>
      </c>
      <c r="I8" s="41" t="s">
        <v>171</v>
      </c>
      <c r="J8" s="41" t="s">
        <v>172</v>
      </c>
      <c r="K8" s="41" t="s">
        <v>173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143846</v>
      </c>
      <c r="D9" s="115"/>
      <c r="E9" s="130">
        <v>143846</v>
      </c>
      <c r="F9" s="115"/>
      <c r="G9" s="115"/>
      <c r="H9" s="130">
        <v>143846</v>
      </c>
      <c r="I9" s="115"/>
      <c r="J9" s="130">
        <v>143846</v>
      </c>
      <c r="K9" s="115"/>
      <c r="L9" s="72">
        <f t="shared" ref="L9:N31" si="0">IF(C9&gt;0,ROUND(H9/C9*100,1),"-")</f>
        <v>100</v>
      </c>
      <c r="M9" s="73" t="str">
        <f t="shared" si="0"/>
        <v>-</v>
      </c>
      <c r="N9" s="74">
        <f t="shared" si="0"/>
        <v>100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24421</v>
      </c>
      <c r="D10" s="116"/>
      <c r="E10" s="93">
        <v>24421</v>
      </c>
      <c r="F10" s="116"/>
      <c r="G10" s="116"/>
      <c r="H10" s="93">
        <v>24421</v>
      </c>
      <c r="I10" s="116"/>
      <c r="J10" s="93">
        <v>24421</v>
      </c>
      <c r="K10" s="116"/>
      <c r="L10" s="77">
        <f t="shared" si="0"/>
        <v>100</v>
      </c>
      <c r="M10" s="78" t="str">
        <f t="shared" si="0"/>
        <v>-</v>
      </c>
      <c r="N10" s="79">
        <f t="shared" si="0"/>
        <v>100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265648</v>
      </c>
      <c r="D11" s="116"/>
      <c r="E11" s="93">
        <v>265648</v>
      </c>
      <c r="F11" s="116"/>
      <c r="G11" s="116"/>
      <c r="H11" s="93">
        <v>265648</v>
      </c>
      <c r="I11" s="116"/>
      <c r="J11" s="93">
        <v>265648</v>
      </c>
      <c r="K11" s="116"/>
      <c r="L11" s="77">
        <f t="shared" si="0"/>
        <v>100</v>
      </c>
      <c r="M11" s="78" t="str">
        <f t="shared" si="0"/>
        <v>-</v>
      </c>
      <c r="N11" s="79">
        <f t="shared" si="0"/>
        <v>100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15311</v>
      </c>
      <c r="D12" s="116"/>
      <c r="E12" s="93">
        <v>15311</v>
      </c>
      <c r="F12" s="116"/>
      <c r="G12" s="116"/>
      <c r="H12" s="93">
        <v>15311</v>
      </c>
      <c r="I12" s="116"/>
      <c r="J12" s="93">
        <v>15311</v>
      </c>
      <c r="K12" s="116"/>
      <c r="L12" s="77">
        <f t="shared" si="0"/>
        <v>100</v>
      </c>
      <c r="M12" s="78" t="str">
        <f t="shared" si="0"/>
        <v>-</v>
      </c>
      <c r="N12" s="79">
        <f t="shared" si="0"/>
        <v>100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17824</v>
      </c>
      <c r="D13" s="116"/>
      <c r="E13" s="93">
        <v>17824</v>
      </c>
      <c r="F13" s="116"/>
      <c r="G13" s="116"/>
      <c r="H13" s="93">
        <v>17824</v>
      </c>
      <c r="I13" s="116"/>
      <c r="J13" s="93">
        <v>17824</v>
      </c>
      <c r="K13" s="116"/>
      <c r="L13" s="77">
        <f t="shared" si="0"/>
        <v>100</v>
      </c>
      <c r="M13" s="78" t="str">
        <f t="shared" si="0"/>
        <v>-</v>
      </c>
      <c r="N13" s="79">
        <f t="shared" si="0"/>
        <v>100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591591</v>
      </c>
      <c r="D14" s="116"/>
      <c r="E14" s="93">
        <v>591591</v>
      </c>
      <c r="F14" s="116"/>
      <c r="G14" s="116"/>
      <c r="H14" s="93">
        <v>591591</v>
      </c>
      <c r="I14" s="116"/>
      <c r="J14" s="93">
        <v>591591</v>
      </c>
      <c r="K14" s="116"/>
      <c r="L14" s="77">
        <f t="shared" si="0"/>
        <v>100</v>
      </c>
      <c r="M14" s="78" t="str">
        <f t="shared" si="0"/>
        <v>-</v>
      </c>
      <c r="N14" s="79">
        <f t="shared" si="0"/>
        <v>100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16518</v>
      </c>
      <c r="D15" s="116"/>
      <c r="E15" s="93">
        <v>16518</v>
      </c>
      <c r="F15" s="116"/>
      <c r="G15" s="116"/>
      <c r="H15" s="93">
        <v>16518</v>
      </c>
      <c r="I15" s="116"/>
      <c r="J15" s="93">
        <v>16518</v>
      </c>
      <c r="K15" s="116"/>
      <c r="L15" s="77">
        <f t="shared" si="0"/>
        <v>100</v>
      </c>
      <c r="M15" s="78" t="str">
        <f t="shared" si="0"/>
        <v>-</v>
      </c>
      <c r="N15" s="79">
        <f t="shared" si="0"/>
        <v>100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1743</v>
      </c>
      <c r="D16" s="116"/>
      <c r="E16" s="93">
        <v>1743</v>
      </c>
      <c r="F16" s="116"/>
      <c r="G16" s="116"/>
      <c r="H16" s="93">
        <v>1743</v>
      </c>
      <c r="I16" s="116"/>
      <c r="J16" s="93">
        <v>1743</v>
      </c>
      <c r="K16" s="116"/>
      <c r="L16" s="77">
        <f t="shared" si="0"/>
        <v>100</v>
      </c>
      <c r="M16" s="78" t="str">
        <f t="shared" si="0"/>
        <v>-</v>
      </c>
      <c r="N16" s="79">
        <f t="shared" si="0"/>
        <v>100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8856</v>
      </c>
      <c r="D17" s="116"/>
      <c r="E17" s="93">
        <v>8856</v>
      </c>
      <c r="F17" s="116"/>
      <c r="G17" s="116"/>
      <c r="H17" s="93">
        <v>8856</v>
      </c>
      <c r="I17" s="116"/>
      <c r="J17" s="93">
        <v>8856</v>
      </c>
      <c r="K17" s="116"/>
      <c r="L17" s="77">
        <f>IF(C17&gt;0,ROUND(H17/C17*100,1),"-")</f>
        <v>100</v>
      </c>
      <c r="M17" s="78" t="str">
        <f>IF(D17&gt;0,ROUND(I17/D17*100,1),"-")</f>
        <v>-</v>
      </c>
      <c r="N17" s="79">
        <f>IF(E17&gt;0,ROUND(J17/E17*100,1),"-")</f>
        <v>100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14187</v>
      </c>
      <c r="D18" s="116"/>
      <c r="E18" s="93">
        <v>14187</v>
      </c>
      <c r="F18" s="116"/>
      <c r="G18" s="116"/>
      <c r="H18" s="93">
        <v>14187</v>
      </c>
      <c r="I18" s="116"/>
      <c r="J18" s="93">
        <v>14187</v>
      </c>
      <c r="K18" s="116"/>
      <c r="L18" s="77">
        <f t="shared" si="0"/>
        <v>100</v>
      </c>
      <c r="M18" s="78" t="str">
        <f t="shared" si="0"/>
        <v>-</v>
      </c>
      <c r="N18" s="79">
        <f t="shared" si="0"/>
        <v>100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83043</v>
      </c>
      <c r="D19" s="116"/>
      <c r="E19" s="93">
        <v>83043</v>
      </c>
      <c r="F19" s="116"/>
      <c r="G19" s="116"/>
      <c r="H19" s="93">
        <v>83043</v>
      </c>
      <c r="I19" s="116"/>
      <c r="J19" s="93">
        <v>83043</v>
      </c>
      <c r="K19" s="116"/>
      <c r="L19" s="77">
        <f t="shared" si="0"/>
        <v>100</v>
      </c>
      <c r="M19" s="78" t="str">
        <f t="shared" si="0"/>
        <v>-</v>
      </c>
      <c r="N19" s="79">
        <f t="shared" si="0"/>
        <v>100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9694</v>
      </c>
      <c r="D20" s="116"/>
      <c r="E20" s="93">
        <v>9694</v>
      </c>
      <c r="F20" s="116"/>
      <c r="G20" s="116"/>
      <c r="H20" s="93">
        <v>9694</v>
      </c>
      <c r="I20" s="116"/>
      <c r="J20" s="93">
        <v>9694</v>
      </c>
      <c r="K20" s="116"/>
      <c r="L20" s="80">
        <f t="shared" si="0"/>
        <v>100</v>
      </c>
      <c r="M20" s="81" t="str">
        <f t="shared" si="0"/>
        <v>-</v>
      </c>
      <c r="N20" s="82">
        <f t="shared" si="0"/>
        <v>100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662</v>
      </c>
      <c r="D21" s="116"/>
      <c r="E21" s="93">
        <v>662</v>
      </c>
      <c r="F21" s="116"/>
      <c r="G21" s="116"/>
      <c r="H21" s="93">
        <v>662</v>
      </c>
      <c r="I21" s="116"/>
      <c r="J21" s="93">
        <v>662</v>
      </c>
      <c r="K21" s="116"/>
      <c r="L21" s="77">
        <f t="shared" si="0"/>
        <v>100</v>
      </c>
      <c r="M21" s="78" t="str">
        <f t="shared" si="0"/>
        <v>-</v>
      </c>
      <c r="N21" s="79">
        <f t="shared" si="0"/>
        <v>100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5726</v>
      </c>
      <c r="D22" s="117"/>
      <c r="E22" s="94">
        <v>5726</v>
      </c>
      <c r="F22" s="117"/>
      <c r="G22" s="117"/>
      <c r="H22" s="94">
        <v>5726</v>
      </c>
      <c r="I22" s="117"/>
      <c r="J22" s="94">
        <v>5726</v>
      </c>
      <c r="K22" s="117"/>
      <c r="L22" s="95">
        <f t="shared" si="0"/>
        <v>100</v>
      </c>
      <c r="M22" s="96" t="str">
        <f t="shared" si="0"/>
        <v>-</v>
      </c>
      <c r="N22" s="97">
        <f t="shared" si="0"/>
        <v>100</v>
      </c>
    </row>
    <row r="23" spans="1:14" s="21" customFormat="1" ht="24.95" customHeight="1" x14ac:dyDescent="0.2">
      <c r="A23" s="58"/>
      <c r="B23" s="59" t="s">
        <v>344</v>
      </c>
      <c r="C23" s="85">
        <v>1199070</v>
      </c>
      <c r="D23" s="118"/>
      <c r="E23" s="85">
        <v>1199070</v>
      </c>
      <c r="F23" s="118"/>
      <c r="G23" s="118"/>
      <c r="H23" s="85">
        <v>1199070</v>
      </c>
      <c r="I23" s="118"/>
      <c r="J23" s="85">
        <v>1199070</v>
      </c>
      <c r="K23" s="118"/>
      <c r="L23" s="86">
        <f t="shared" si="0"/>
        <v>100</v>
      </c>
      <c r="M23" s="87" t="str">
        <f t="shared" si="0"/>
        <v>-</v>
      </c>
      <c r="N23" s="88">
        <f t="shared" si="0"/>
        <v>100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3426</v>
      </c>
      <c r="D24" s="115"/>
      <c r="E24" s="71">
        <v>3426</v>
      </c>
      <c r="F24" s="115"/>
      <c r="G24" s="115"/>
      <c r="H24" s="71">
        <v>3426</v>
      </c>
      <c r="I24" s="115"/>
      <c r="J24" s="71">
        <v>3426</v>
      </c>
      <c r="K24" s="115"/>
      <c r="L24" s="72">
        <f t="shared" si="0"/>
        <v>100</v>
      </c>
      <c r="M24" s="73" t="str">
        <f t="shared" si="0"/>
        <v>-</v>
      </c>
      <c r="N24" s="74">
        <f t="shared" si="0"/>
        <v>100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2394</v>
      </c>
      <c r="D25" s="116"/>
      <c r="E25" s="76">
        <v>2394</v>
      </c>
      <c r="F25" s="116"/>
      <c r="G25" s="116"/>
      <c r="H25" s="76">
        <v>2394</v>
      </c>
      <c r="I25" s="116"/>
      <c r="J25" s="76">
        <v>2394</v>
      </c>
      <c r="K25" s="116"/>
      <c r="L25" s="77">
        <f t="shared" si="0"/>
        <v>100</v>
      </c>
      <c r="M25" s="78" t="str">
        <f t="shared" si="0"/>
        <v>-</v>
      </c>
      <c r="N25" s="79">
        <f t="shared" si="0"/>
        <v>100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225</v>
      </c>
      <c r="D26" s="116"/>
      <c r="E26" s="76">
        <v>225</v>
      </c>
      <c r="F26" s="116"/>
      <c r="G26" s="116"/>
      <c r="H26" s="76">
        <v>225</v>
      </c>
      <c r="I26" s="116"/>
      <c r="J26" s="76">
        <v>225</v>
      </c>
      <c r="K26" s="116"/>
      <c r="L26" s="77">
        <f t="shared" si="0"/>
        <v>100</v>
      </c>
      <c r="M26" s="78" t="str">
        <f t="shared" si="0"/>
        <v>-</v>
      </c>
      <c r="N26" s="79">
        <f t="shared" si="0"/>
        <v>100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77</v>
      </c>
      <c r="D27" s="116"/>
      <c r="E27" s="76">
        <v>77</v>
      </c>
      <c r="F27" s="116"/>
      <c r="G27" s="116"/>
      <c r="H27" s="76">
        <v>77</v>
      </c>
      <c r="I27" s="116"/>
      <c r="J27" s="76">
        <v>77</v>
      </c>
      <c r="K27" s="116"/>
      <c r="L27" s="77">
        <f t="shared" si="0"/>
        <v>100</v>
      </c>
      <c r="M27" s="78" t="str">
        <f t="shared" si="0"/>
        <v>-</v>
      </c>
      <c r="N27" s="79">
        <f t="shared" si="0"/>
        <v>100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2330</v>
      </c>
      <c r="D28" s="116"/>
      <c r="E28" s="76">
        <v>2330</v>
      </c>
      <c r="F28" s="116"/>
      <c r="G28" s="116"/>
      <c r="H28" s="76">
        <v>2330</v>
      </c>
      <c r="I28" s="116"/>
      <c r="J28" s="76">
        <v>2330</v>
      </c>
      <c r="K28" s="116"/>
      <c r="L28" s="77">
        <f t="shared" si="0"/>
        <v>100</v>
      </c>
      <c r="M28" s="78" t="str">
        <f t="shared" si="0"/>
        <v>-</v>
      </c>
      <c r="N28" s="79">
        <f t="shared" si="0"/>
        <v>100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3084</v>
      </c>
      <c r="D29" s="116"/>
      <c r="E29" s="76">
        <v>3084</v>
      </c>
      <c r="F29" s="116"/>
      <c r="G29" s="116"/>
      <c r="H29" s="76">
        <v>3084</v>
      </c>
      <c r="I29" s="116"/>
      <c r="J29" s="76">
        <v>3084</v>
      </c>
      <c r="K29" s="116"/>
      <c r="L29" s="77">
        <f t="shared" si="0"/>
        <v>100</v>
      </c>
      <c r="M29" s="78" t="str">
        <f t="shared" si="0"/>
        <v>-</v>
      </c>
      <c r="N29" s="79">
        <f t="shared" si="0"/>
        <v>100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54178</v>
      </c>
      <c r="D30" s="116"/>
      <c r="E30" s="76">
        <v>54178</v>
      </c>
      <c r="F30" s="116"/>
      <c r="G30" s="116"/>
      <c r="H30" s="76">
        <v>54178</v>
      </c>
      <c r="I30" s="116"/>
      <c r="J30" s="76">
        <v>54178</v>
      </c>
      <c r="K30" s="116"/>
      <c r="L30" s="77">
        <f t="shared" si="0"/>
        <v>100</v>
      </c>
      <c r="M30" s="78" t="str">
        <f t="shared" si="0"/>
        <v>-</v>
      </c>
      <c r="N30" s="79">
        <f t="shared" si="0"/>
        <v>100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12779</v>
      </c>
      <c r="D31" s="116"/>
      <c r="E31" s="76">
        <v>12779</v>
      </c>
      <c r="F31" s="116"/>
      <c r="G31" s="116"/>
      <c r="H31" s="76">
        <v>12779</v>
      </c>
      <c r="I31" s="116"/>
      <c r="J31" s="76">
        <v>12779</v>
      </c>
      <c r="K31" s="116"/>
      <c r="L31" s="77">
        <f t="shared" si="0"/>
        <v>100</v>
      </c>
      <c r="M31" s="78" t="str">
        <f t="shared" si="0"/>
        <v>-</v>
      </c>
      <c r="N31" s="79">
        <f t="shared" si="0"/>
        <v>100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8677</v>
      </c>
      <c r="D32" s="116"/>
      <c r="E32" s="76">
        <v>8677</v>
      </c>
      <c r="F32" s="116"/>
      <c r="G32" s="116"/>
      <c r="H32" s="76">
        <v>8677</v>
      </c>
      <c r="I32" s="116"/>
      <c r="J32" s="76">
        <v>8677</v>
      </c>
      <c r="K32" s="116"/>
      <c r="L32" s="77">
        <f t="shared" ref="L32:N36" si="1">IF(C32&gt;0,ROUND(H32/C32*100,1),"-")</f>
        <v>100</v>
      </c>
      <c r="M32" s="78" t="str">
        <f t="shared" si="1"/>
        <v>-</v>
      </c>
      <c r="N32" s="79">
        <f t="shared" si="1"/>
        <v>100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4742</v>
      </c>
      <c r="D33" s="116"/>
      <c r="E33" s="76">
        <v>4742</v>
      </c>
      <c r="F33" s="116"/>
      <c r="G33" s="116"/>
      <c r="H33" s="76">
        <v>4742</v>
      </c>
      <c r="I33" s="116"/>
      <c r="J33" s="76">
        <v>4742</v>
      </c>
      <c r="K33" s="116"/>
      <c r="L33" s="77">
        <f t="shared" si="1"/>
        <v>100</v>
      </c>
      <c r="M33" s="78" t="str">
        <f t="shared" si="1"/>
        <v>-</v>
      </c>
      <c r="N33" s="79">
        <f t="shared" si="1"/>
        <v>100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7989</v>
      </c>
      <c r="D34" s="116"/>
      <c r="E34" s="76">
        <v>7989</v>
      </c>
      <c r="F34" s="116"/>
      <c r="G34" s="116"/>
      <c r="H34" s="76">
        <v>7989</v>
      </c>
      <c r="I34" s="116"/>
      <c r="J34" s="76">
        <v>7989</v>
      </c>
      <c r="K34" s="116"/>
      <c r="L34" s="77">
        <f t="shared" si="1"/>
        <v>100</v>
      </c>
      <c r="M34" s="78" t="str">
        <f t="shared" si="1"/>
        <v>-</v>
      </c>
      <c r="N34" s="79">
        <f t="shared" si="1"/>
        <v>100</v>
      </c>
    </row>
    <row r="35" spans="1:14" s="21" customFormat="1" ht="24.95" customHeight="1" x14ac:dyDescent="0.2">
      <c r="A35" s="58"/>
      <c r="B35" s="59" t="s">
        <v>343</v>
      </c>
      <c r="C35" s="85">
        <v>99901</v>
      </c>
      <c r="D35" s="119"/>
      <c r="E35" s="85">
        <v>99901</v>
      </c>
      <c r="F35" s="119"/>
      <c r="G35" s="119"/>
      <c r="H35" s="85">
        <v>99901</v>
      </c>
      <c r="I35" s="119"/>
      <c r="J35" s="85">
        <v>99901</v>
      </c>
      <c r="K35" s="119"/>
      <c r="L35" s="86">
        <f t="shared" si="1"/>
        <v>100</v>
      </c>
      <c r="M35" s="87" t="str">
        <f t="shared" si="1"/>
        <v>-</v>
      </c>
      <c r="N35" s="88">
        <f t="shared" si="1"/>
        <v>100</v>
      </c>
    </row>
    <row r="36" spans="1:14" s="21" customFormat="1" ht="24.95" customHeight="1" thickBot="1" x14ac:dyDescent="0.25">
      <c r="A36" s="60"/>
      <c r="B36" s="61" t="s">
        <v>50</v>
      </c>
      <c r="C36" s="89">
        <v>1298971</v>
      </c>
      <c r="D36" s="120"/>
      <c r="E36" s="89">
        <v>1298971</v>
      </c>
      <c r="F36" s="120"/>
      <c r="G36" s="120"/>
      <c r="H36" s="89">
        <v>1298971</v>
      </c>
      <c r="I36" s="120"/>
      <c r="J36" s="89">
        <v>1298971</v>
      </c>
      <c r="K36" s="120"/>
      <c r="L36" s="90">
        <f t="shared" si="1"/>
        <v>100</v>
      </c>
      <c r="M36" s="91" t="str">
        <f t="shared" si="1"/>
        <v>-</v>
      </c>
      <c r="N36" s="92">
        <f t="shared" si="1"/>
        <v>100</v>
      </c>
    </row>
    <row r="38" spans="1:14" x14ac:dyDescent="0.15">
      <c r="B38" s="1" t="s">
        <v>390</v>
      </c>
      <c r="C38" s="1">
        <v>1298971</v>
      </c>
      <c r="D38" s="1">
        <v>0</v>
      </c>
      <c r="E38" s="1">
        <v>1298971</v>
      </c>
      <c r="F38" s="1">
        <v>0</v>
      </c>
      <c r="G38" s="1">
        <v>0</v>
      </c>
      <c r="H38" s="1">
        <v>1298971</v>
      </c>
      <c r="I38" s="1">
        <v>0</v>
      </c>
      <c r="J38" s="1">
        <v>1298971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2">D36-D38</f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0</v>
      </c>
      <c r="I39" s="1">
        <f t="shared" si="2"/>
        <v>0</v>
      </c>
      <c r="J39" s="1">
        <f t="shared" si="2"/>
        <v>0</v>
      </c>
      <c r="K39" s="1">
        <f t="shared" si="2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IM39"/>
  <sheetViews>
    <sheetView view="pageBreakPreview" zoomScale="60" zoomScaleNormal="100" workbookViewId="0">
      <pane xSplit="2" ySplit="8" topLeftCell="C27" activePane="bottomRight" state="frozen"/>
      <selection activeCell="E14" sqref="E14"/>
      <selection pane="topRight" activeCell="E14" sqref="E14"/>
      <selection pane="bottomLeft" activeCell="E14" sqref="E14"/>
      <selection pane="bottomRight" activeCell="C38" sqref="C38:K38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395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368</v>
      </c>
      <c r="D3" s="8" t="s">
        <v>174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210</v>
      </c>
      <c r="D8" s="41" t="s">
        <v>211</v>
      </c>
      <c r="E8" s="41" t="s">
        <v>212</v>
      </c>
      <c r="F8" s="41" t="s">
        <v>213</v>
      </c>
      <c r="G8" s="41" t="s">
        <v>214</v>
      </c>
      <c r="H8" s="41" t="s">
        <v>215</v>
      </c>
      <c r="I8" s="41" t="s">
        <v>216</v>
      </c>
      <c r="J8" s="41" t="s">
        <v>217</v>
      </c>
      <c r="K8" s="41" t="s">
        <v>218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988656</v>
      </c>
      <c r="D9" s="130">
        <v>60193</v>
      </c>
      <c r="E9" s="130">
        <v>1048849</v>
      </c>
      <c r="F9" s="130">
        <v>0</v>
      </c>
      <c r="G9" s="115"/>
      <c r="H9" s="130">
        <v>961466</v>
      </c>
      <c r="I9" s="130">
        <v>13509</v>
      </c>
      <c r="J9" s="130">
        <v>974975</v>
      </c>
      <c r="K9" s="130">
        <v>0</v>
      </c>
      <c r="L9" s="72">
        <f t="shared" ref="L9:N31" si="0">IF(C9&gt;0,ROUND(H9/C9*100,1),"-")</f>
        <v>97.2</v>
      </c>
      <c r="M9" s="73">
        <f t="shared" si="0"/>
        <v>22.4</v>
      </c>
      <c r="N9" s="74">
        <f t="shared" si="0"/>
        <v>93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370952</v>
      </c>
      <c r="D10" s="93">
        <v>29882</v>
      </c>
      <c r="E10" s="93">
        <v>400834</v>
      </c>
      <c r="F10" s="93">
        <v>0</v>
      </c>
      <c r="G10" s="116"/>
      <c r="H10" s="93">
        <v>356804</v>
      </c>
      <c r="I10" s="93">
        <v>5347</v>
      </c>
      <c r="J10" s="93">
        <v>362151</v>
      </c>
      <c r="K10" s="93">
        <v>0</v>
      </c>
      <c r="L10" s="77">
        <f t="shared" si="0"/>
        <v>96.2</v>
      </c>
      <c r="M10" s="78">
        <f t="shared" si="0"/>
        <v>17.899999999999999</v>
      </c>
      <c r="N10" s="79">
        <f t="shared" si="0"/>
        <v>90.3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400643</v>
      </c>
      <c r="D11" s="93">
        <v>26393</v>
      </c>
      <c r="E11" s="93">
        <v>427036</v>
      </c>
      <c r="F11" s="93">
        <v>0</v>
      </c>
      <c r="G11" s="116"/>
      <c r="H11" s="93">
        <v>387503</v>
      </c>
      <c r="I11" s="93">
        <v>4461</v>
      </c>
      <c r="J11" s="93">
        <v>391964</v>
      </c>
      <c r="K11" s="93">
        <v>0</v>
      </c>
      <c r="L11" s="77">
        <f t="shared" si="0"/>
        <v>96.7</v>
      </c>
      <c r="M11" s="78">
        <f t="shared" si="0"/>
        <v>16.899999999999999</v>
      </c>
      <c r="N11" s="79">
        <f t="shared" si="0"/>
        <v>91.8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323669</v>
      </c>
      <c r="D12" s="93">
        <v>13855</v>
      </c>
      <c r="E12" s="93">
        <v>337524</v>
      </c>
      <c r="F12" s="93">
        <v>0</v>
      </c>
      <c r="G12" s="116"/>
      <c r="H12" s="93">
        <v>316977</v>
      </c>
      <c r="I12" s="93">
        <v>3076</v>
      </c>
      <c r="J12" s="93">
        <v>320053</v>
      </c>
      <c r="K12" s="93">
        <v>0</v>
      </c>
      <c r="L12" s="77">
        <f t="shared" si="0"/>
        <v>97.9</v>
      </c>
      <c r="M12" s="78">
        <f t="shared" si="0"/>
        <v>22.2</v>
      </c>
      <c r="N12" s="79">
        <f t="shared" si="0"/>
        <v>94.8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270253</v>
      </c>
      <c r="D13" s="93">
        <v>23484</v>
      </c>
      <c r="E13" s="93">
        <v>293737</v>
      </c>
      <c r="F13" s="93">
        <v>0</v>
      </c>
      <c r="G13" s="116"/>
      <c r="H13" s="93">
        <v>258641</v>
      </c>
      <c r="I13" s="93">
        <v>5053</v>
      </c>
      <c r="J13" s="93">
        <v>263694</v>
      </c>
      <c r="K13" s="93">
        <v>0</v>
      </c>
      <c r="L13" s="77">
        <f t="shared" si="0"/>
        <v>95.7</v>
      </c>
      <c r="M13" s="78">
        <f t="shared" si="0"/>
        <v>21.5</v>
      </c>
      <c r="N13" s="79">
        <f t="shared" si="0"/>
        <v>89.8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228359</v>
      </c>
      <c r="D14" s="93">
        <v>33639</v>
      </c>
      <c r="E14" s="93">
        <v>261998</v>
      </c>
      <c r="F14" s="93">
        <v>0</v>
      </c>
      <c r="G14" s="116"/>
      <c r="H14" s="93">
        <v>216467</v>
      </c>
      <c r="I14" s="93">
        <v>6240</v>
      </c>
      <c r="J14" s="93">
        <v>222707</v>
      </c>
      <c r="K14" s="93">
        <v>0</v>
      </c>
      <c r="L14" s="77">
        <f t="shared" si="0"/>
        <v>94.8</v>
      </c>
      <c r="M14" s="78">
        <f t="shared" si="0"/>
        <v>18.5</v>
      </c>
      <c r="N14" s="79">
        <f t="shared" si="0"/>
        <v>85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340617</v>
      </c>
      <c r="D15" s="93">
        <v>33226</v>
      </c>
      <c r="E15" s="93">
        <v>373843</v>
      </c>
      <c r="F15" s="93">
        <v>0</v>
      </c>
      <c r="G15" s="116"/>
      <c r="H15" s="93">
        <v>325645</v>
      </c>
      <c r="I15" s="93">
        <v>6177</v>
      </c>
      <c r="J15" s="93">
        <v>331822</v>
      </c>
      <c r="K15" s="93">
        <v>0</v>
      </c>
      <c r="L15" s="77">
        <f t="shared" si="0"/>
        <v>95.6</v>
      </c>
      <c r="M15" s="78">
        <f t="shared" si="0"/>
        <v>18.600000000000001</v>
      </c>
      <c r="N15" s="79">
        <f t="shared" si="0"/>
        <v>88.8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219429</v>
      </c>
      <c r="D16" s="93">
        <v>21970</v>
      </c>
      <c r="E16" s="93">
        <v>241399</v>
      </c>
      <c r="F16" s="93">
        <v>0</v>
      </c>
      <c r="G16" s="116"/>
      <c r="H16" s="93">
        <v>210386</v>
      </c>
      <c r="I16" s="93">
        <v>3586</v>
      </c>
      <c r="J16" s="93">
        <v>213972</v>
      </c>
      <c r="K16" s="93">
        <v>0</v>
      </c>
      <c r="L16" s="77">
        <f t="shared" si="0"/>
        <v>95.9</v>
      </c>
      <c r="M16" s="78">
        <f t="shared" si="0"/>
        <v>16.3</v>
      </c>
      <c r="N16" s="79">
        <f t="shared" si="0"/>
        <v>88.6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223139</v>
      </c>
      <c r="D17" s="93">
        <v>11816</v>
      </c>
      <c r="E17" s="93">
        <v>234955</v>
      </c>
      <c r="F17" s="93">
        <v>0</v>
      </c>
      <c r="G17" s="116"/>
      <c r="H17" s="93">
        <v>216866</v>
      </c>
      <c r="I17" s="93">
        <v>3108</v>
      </c>
      <c r="J17" s="93">
        <v>219974</v>
      </c>
      <c r="K17" s="93">
        <v>0</v>
      </c>
      <c r="L17" s="77">
        <f>IF(C17&gt;0,ROUND(H17/C17*100,1),"-")</f>
        <v>97.2</v>
      </c>
      <c r="M17" s="78">
        <f>IF(D17&gt;0,ROUND(I17/D17*100,1),"-")</f>
        <v>26.3</v>
      </c>
      <c r="N17" s="79">
        <f>IF(E17&gt;0,ROUND(J17/E17*100,1),"-")</f>
        <v>93.6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87794</v>
      </c>
      <c r="D18" s="93">
        <v>5940</v>
      </c>
      <c r="E18" s="93">
        <v>93734</v>
      </c>
      <c r="F18" s="93">
        <v>0</v>
      </c>
      <c r="G18" s="116"/>
      <c r="H18" s="93">
        <v>85047</v>
      </c>
      <c r="I18" s="93">
        <v>1135</v>
      </c>
      <c r="J18" s="93">
        <v>86182</v>
      </c>
      <c r="K18" s="93">
        <v>0</v>
      </c>
      <c r="L18" s="77">
        <f t="shared" si="0"/>
        <v>96.9</v>
      </c>
      <c r="M18" s="78">
        <f t="shared" si="0"/>
        <v>19.100000000000001</v>
      </c>
      <c r="N18" s="79">
        <f t="shared" si="0"/>
        <v>91.9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336578</v>
      </c>
      <c r="D19" s="93">
        <v>30723</v>
      </c>
      <c r="E19" s="93">
        <v>367301</v>
      </c>
      <c r="F19" s="93">
        <v>0</v>
      </c>
      <c r="G19" s="116"/>
      <c r="H19" s="93">
        <v>322744</v>
      </c>
      <c r="I19" s="93">
        <v>5493</v>
      </c>
      <c r="J19" s="93">
        <v>328237</v>
      </c>
      <c r="K19" s="93">
        <v>0</v>
      </c>
      <c r="L19" s="77">
        <f t="shared" si="0"/>
        <v>95.9</v>
      </c>
      <c r="M19" s="78">
        <f t="shared" si="0"/>
        <v>17.899999999999999</v>
      </c>
      <c r="N19" s="79">
        <f t="shared" si="0"/>
        <v>89.4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113986</v>
      </c>
      <c r="D20" s="93">
        <v>5113</v>
      </c>
      <c r="E20" s="93">
        <v>119099</v>
      </c>
      <c r="F20" s="93">
        <v>0</v>
      </c>
      <c r="G20" s="116"/>
      <c r="H20" s="93">
        <v>111433</v>
      </c>
      <c r="I20" s="93">
        <v>1720</v>
      </c>
      <c r="J20" s="93">
        <v>113153</v>
      </c>
      <c r="K20" s="93">
        <v>0</v>
      </c>
      <c r="L20" s="80">
        <f t="shared" si="0"/>
        <v>97.8</v>
      </c>
      <c r="M20" s="81">
        <f t="shared" si="0"/>
        <v>33.6</v>
      </c>
      <c r="N20" s="82">
        <f t="shared" si="0"/>
        <v>95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85586</v>
      </c>
      <c r="D21" s="93">
        <v>2906</v>
      </c>
      <c r="E21" s="93">
        <v>88492</v>
      </c>
      <c r="F21" s="93">
        <v>0</v>
      </c>
      <c r="G21" s="116"/>
      <c r="H21" s="93">
        <v>84128</v>
      </c>
      <c r="I21" s="93">
        <v>845</v>
      </c>
      <c r="J21" s="93">
        <v>84973</v>
      </c>
      <c r="K21" s="93">
        <v>0</v>
      </c>
      <c r="L21" s="77">
        <f t="shared" si="0"/>
        <v>98.3</v>
      </c>
      <c r="M21" s="78">
        <f t="shared" si="0"/>
        <v>29.1</v>
      </c>
      <c r="N21" s="79">
        <f t="shared" si="0"/>
        <v>96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119321</v>
      </c>
      <c r="D22" s="94">
        <v>6882</v>
      </c>
      <c r="E22" s="94">
        <v>126203</v>
      </c>
      <c r="F22" s="94">
        <v>0</v>
      </c>
      <c r="G22" s="117"/>
      <c r="H22" s="94">
        <v>116376</v>
      </c>
      <c r="I22" s="94">
        <v>1423</v>
      </c>
      <c r="J22" s="94">
        <v>117799</v>
      </c>
      <c r="K22" s="94">
        <v>0</v>
      </c>
      <c r="L22" s="95">
        <f t="shared" si="0"/>
        <v>97.5</v>
      </c>
      <c r="M22" s="96">
        <f t="shared" si="0"/>
        <v>20.7</v>
      </c>
      <c r="N22" s="97">
        <f t="shared" si="0"/>
        <v>93.3</v>
      </c>
    </row>
    <row r="23" spans="1:14" s="21" customFormat="1" ht="24.95" customHeight="1" x14ac:dyDescent="0.2">
      <c r="A23" s="58"/>
      <c r="B23" s="59" t="s">
        <v>344</v>
      </c>
      <c r="C23" s="85">
        <v>4108982</v>
      </c>
      <c r="D23" s="85">
        <v>306022</v>
      </c>
      <c r="E23" s="85">
        <v>4415004</v>
      </c>
      <c r="F23" s="85">
        <v>0</v>
      </c>
      <c r="G23" s="118"/>
      <c r="H23" s="85">
        <v>3970483</v>
      </c>
      <c r="I23" s="85">
        <v>61173</v>
      </c>
      <c r="J23" s="85">
        <v>4031656</v>
      </c>
      <c r="K23" s="85">
        <v>0</v>
      </c>
      <c r="L23" s="86">
        <f t="shared" si="0"/>
        <v>96.6</v>
      </c>
      <c r="M23" s="87">
        <f t="shared" si="0"/>
        <v>20</v>
      </c>
      <c r="N23" s="88">
        <f t="shared" si="0"/>
        <v>91.3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80233</v>
      </c>
      <c r="D24" s="71">
        <v>4822</v>
      </c>
      <c r="E24" s="71">
        <v>85055</v>
      </c>
      <c r="F24" s="71">
        <v>0</v>
      </c>
      <c r="G24" s="115"/>
      <c r="H24" s="71">
        <v>78141</v>
      </c>
      <c r="I24" s="71">
        <v>1092</v>
      </c>
      <c r="J24" s="71">
        <v>79233</v>
      </c>
      <c r="K24" s="71">
        <v>0</v>
      </c>
      <c r="L24" s="72">
        <f t="shared" si="0"/>
        <v>97.4</v>
      </c>
      <c r="M24" s="73">
        <f t="shared" si="0"/>
        <v>22.6</v>
      </c>
      <c r="N24" s="74">
        <f t="shared" si="0"/>
        <v>93.2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68384</v>
      </c>
      <c r="D25" s="76">
        <v>4200</v>
      </c>
      <c r="E25" s="76">
        <v>72584</v>
      </c>
      <c r="F25" s="76">
        <v>0</v>
      </c>
      <c r="G25" s="116"/>
      <c r="H25" s="76">
        <v>65976</v>
      </c>
      <c r="I25" s="76">
        <v>798</v>
      </c>
      <c r="J25" s="76">
        <v>66774</v>
      </c>
      <c r="K25" s="76">
        <v>0</v>
      </c>
      <c r="L25" s="77">
        <f t="shared" si="0"/>
        <v>96.5</v>
      </c>
      <c r="M25" s="78">
        <f t="shared" si="0"/>
        <v>19</v>
      </c>
      <c r="N25" s="79">
        <f t="shared" si="0"/>
        <v>92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43701</v>
      </c>
      <c r="D26" s="76">
        <v>1932</v>
      </c>
      <c r="E26" s="76">
        <v>45633</v>
      </c>
      <c r="F26" s="76">
        <v>0</v>
      </c>
      <c r="G26" s="116"/>
      <c r="H26" s="76">
        <v>42792</v>
      </c>
      <c r="I26" s="76">
        <v>440</v>
      </c>
      <c r="J26" s="76">
        <v>43232</v>
      </c>
      <c r="K26" s="76">
        <v>0</v>
      </c>
      <c r="L26" s="77">
        <f t="shared" si="0"/>
        <v>97.9</v>
      </c>
      <c r="M26" s="78">
        <f t="shared" si="0"/>
        <v>22.8</v>
      </c>
      <c r="N26" s="79">
        <f t="shared" si="0"/>
        <v>94.7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36112</v>
      </c>
      <c r="D27" s="76">
        <v>2008</v>
      </c>
      <c r="E27" s="76">
        <v>38120</v>
      </c>
      <c r="F27" s="76">
        <v>0</v>
      </c>
      <c r="G27" s="116"/>
      <c r="H27" s="76">
        <v>35109</v>
      </c>
      <c r="I27" s="76">
        <v>335</v>
      </c>
      <c r="J27" s="76">
        <v>35444</v>
      </c>
      <c r="K27" s="76">
        <v>0</v>
      </c>
      <c r="L27" s="77">
        <f t="shared" si="0"/>
        <v>97.2</v>
      </c>
      <c r="M27" s="78">
        <f t="shared" si="0"/>
        <v>16.7</v>
      </c>
      <c r="N27" s="79">
        <f t="shared" si="0"/>
        <v>93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48868</v>
      </c>
      <c r="D28" s="76">
        <v>4000</v>
      </c>
      <c r="E28" s="76">
        <v>52868</v>
      </c>
      <c r="F28" s="76">
        <v>0</v>
      </c>
      <c r="G28" s="116"/>
      <c r="H28" s="76">
        <v>47616</v>
      </c>
      <c r="I28" s="76">
        <v>660</v>
      </c>
      <c r="J28" s="76">
        <v>48276</v>
      </c>
      <c r="K28" s="76">
        <v>0</v>
      </c>
      <c r="L28" s="77">
        <f t="shared" si="0"/>
        <v>97.4</v>
      </c>
      <c r="M28" s="78">
        <f t="shared" si="0"/>
        <v>16.5</v>
      </c>
      <c r="N28" s="79">
        <f t="shared" si="0"/>
        <v>91.3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90395</v>
      </c>
      <c r="D29" s="76">
        <v>6654</v>
      </c>
      <c r="E29" s="76">
        <v>97049</v>
      </c>
      <c r="F29" s="76">
        <v>0</v>
      </c>
      <c r="G29" s="116"/>
      <c r="H29" s="76">
        <v>87804</v>
      </c>
      <c r="I29" s="76">
        <v>1043</v>
      </c>
      <c r="J29" s="76">
        <v>88847</v>
      </c>
      <c r="K29" s="76">
        <v>0</v>
      </c>
      <c r="L29" s="77">
        <f t="shared" si="0"/>
        <v>97.1</v>
      </c>
      <c r="M29" s="78">
        <f t="shared" si="0"/>
        <v>15.7</v>
      </c>
      <c r="N29" s="79">
        <f t="shared" si="0"/>
        <v>91.5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53253</v>
      </c>
      <c r="D30" s="76">
        <v>3647</v>
      </c>
      <c r="E30" s="76">
        <v>56900</v>
      </c>
      <c r="F30" s="76">
        <v>0</v>
      </c>
      <c r="G30" s="116"/>
      <c r="H30" s="76">
        <v>51619</v>
      </c>
      <c r="I30" s="76">
        <v>591</v>
      </c>
      <c r="J30" s="76">
        <v>52210</v>
      </c>
      <c r="K30" s="76">
        <v>0</v>
      </c>
      <c r="L30" s="77">
        <f t="shared" si="0"/>
        <v>96.9</v>
      </c>
      <c r="M30" s="78">
        <f t="shared" si="0"/>
        <v>16.2</v>
      </c>
      <c r="N30" s="79">
        <f t="shared" si="0"/>
        <v>91.8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39239</v>
      </c>
      <c r="D31" s="76">
        <v>2773</v>
      </c>
      <c r="E31" s="76">
        <v>42012</v>
      </c>
      <c r="F31" s="76">
        <v>0</v>
      </c>
      <c r="G31" s="116"/>
      <c r="H31" s="76">
        <v>38280</v>
      </c>
      <c r="I31" s="76">
        <v>808</v>
      </c>
      <c r="J31" s="76">
        <v>39088</v>
      </c>
      <c r="K31" s="76">
        <v>0</v>
      </c>
      <c r="L31" s="77">
        <f t="shared" si="0"/>
        <v>97.6</v>
      </c>
      <c r="M31" s="78">
        <f t="shared" si="0"/>
        <v>29.1</v>
      </c>
      <c r="N31" s="79">
        <f t="shared" si="0"/>
        <v>93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77464</v>
      </c>
      <c r="D32" s="76">
        <v>2857</v>
      </c>
      <c r="E32" s="76">
        <v>80321</v>
      </c>
      <c r="F32" s="76">
        <v>0</v>
      </c>
      <c r="G32" s="116"/>
      <c r="H32" s="76">
        <v>75505</v>
      </c>
      <c r="I32" s="76">
        <v>1054</v>
      </c>
      <c r="J32" s="76">
        <v>76559</v>
      </c>
      <c r="K32" s="76">
        <v>0</v>
      </c>
      <c r="L32" s="77">
        <f t="shared" ref="L32:N36" si="1">IF(C32&gt;0,ROUND(H32/C32*100,1),"-")</f>
        <v>97.5</v>
      </c>
      <c r="M32" s="78">
        <f t="shared" si="1"/>
        <v>36.9</v>
      </c>
      <c r="N32" s="79">
        <f t="shared" si="1"/>
        <v>95.3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86761</v>
      </c>
      <c r="D33" s="76">
        <v>7439</v>
      </c>
      <c r="E33" s="76">
        <v>94200</v>
      </c>
      <c r="F33" s="76">
        <v>0</v>
      </c>
      <c r="G33" s="116"/>
      <c r="H33" s="76">
        <v>83599</v>
      </c>
      <c r="I33" s="76">
        <v>1816</v>
      </c>
      <c r="J33" s="76">
        <v>85415</v>
      </c>
      <c r="K33" s="76">
        <v>0</v>
      </c>
      <c r="L33" s="77">
        <f t="shared" si="1"/>
        <v>96.4</v>
      </c>
      <c r="M33" s="78">
        <f t="shared" si="1"/>
        <v>24.4</v>
      </c>
      <c r="N33" s="79">
        <f t="shared" si="1"/>
        <v>90.7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57262</v>
      </c>
      <c r="D34" s="76">
        <v>3751</v>
      </c>
      <c r="E34" s="76">
        <v>61013</v>
      </c>
      <c r="F34" s="76">
        <v>0</v>
      </c>
      <c r="G34" s="116"/>
      <c r="H34" s="76">
        <v>55680</v>
      </c>
      <c r="I34" s="76">
        <v>797</v>
      </c>
      <c r="J34" s="76">
        <v>56477</v>
      </c>
      <c r="K34" s="76">
        <v>0</v>
      </c>
      <c r="L34" s="77">
        <f t="shared" si="1"/>
        <v>97.2</v>
      </c>
      <c r="M34" s="78">
        <f t="shared" si="1"/>
        <v>21.2</v>
      </c>
      <c r="N34" s="79">
        <f t="shared" si="1"/>
        <v>92.6</v>
      </c>
    </row>
    <row r="35" spans="1:14" s="21" customFormat="1" ht="24.95" customHeight="1" x14ac:dyDescent="0.2">
      <c r="A35" s="58"/>
      <c r="B35" s="59" t="s">
        <v>343</v>
      </c>
      <c r="C35" s="85">
        <v>681672</v>
      </c>
      <c r="D35" s="85">
        <v>44083</v>
      </c>
      <c r="E35" s="85">
        <v>725755</v>
      </c>
      <c r="F35" s="85">
        <v>0</v>
      </c>
      <c r="G35" s="119"/>
      <c r="H35" s="85">
        <v>662121</v>
      </c>
      <c r="I35" s="85">
        <v>9434</v>
      </c>
      <c r="J35" s="85">
        <v>671555</v>
      </c>
      <c r="K35" s="85">
        <v>0</v>
      </c>
      <c r="L35" s="86">
        <f t="shared" si="1"/>
        <v>97.1</v>
      </c>
      <c r="M35" s="87">
        <f t="shared" si="1"/>
        <v>21.4</v>
      </c>
      <c r="N35" s="88">
        <f t="shared" si="1"/>
        <v>92.5</v>
      </c>
    </row>
    <row r="36" spans="1:14" s="21" customFormat="1" ht="24.95" customHeight="1" thickBot="1" x14ac:dyDescent="0.25">
      <c r="A36" s="60"/>
      <c r="B36" s="61" t="s">
        <v>50</v>
      </c>
      <c r="C36" s="89">
        <v>4790654</v>
      </c>
      <c r="D36" s="89">
        <v>350105</v>
      </c>
      <c r="E36" s="89">
        <v>5140759</v>
      </c>
      <c r="F36" s="89">
        <v>0</v>
      </c>
      <c r="G36" s="120"/>
      <c r="H36" s="89">
        <v>4632604</v>
      </c>
      <c r="I36" s="89">
        <v>70607</v>
      </c>
      <c r="J36" s="89">
        <v>4703211</v>
      </c>
      <c r="K36" s="89">
        <v>0</v>
      </c>
      <c r="L36" s="90">
        <f t="shared" si="1"/>
        <v>96.7</v>
      </c>
      <c r="M36" s="91">
        <f t="shared" si="1"/>
        <v>20.2</v>
      </c>
      <c r="N36" s="92">
        <f t="shared" si="1"/>
        <v>91.5</v>
      </c>
    </row>
    <row r="38" spans="1:14" x14ac:dyDescent="0.15">
      <c r="B38" s="1" t="s">
        <v>389</v>
      </c>
      <c r="C38" s="1">
        <v>4790654</v>
      </c>
      <c r="D38" s="1">
        <v>350105</v>
      </c>
      <c r="E38" s="1">
        <v>5140759</v>
      </c>
      <c r="F38" s="1">
        <v>0</v>
      </c>
      <c r="G38" s="1">
        <v>0</v>
      </c>
      <c r="H38" s="1">
        <v>4632604</v>
      </c>
      <c r="I38" s="1">
        <v>70607</v>
      </c>
      <c r="J38" s="1">
        <v>4703211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2">D36-D38</f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0</v>
      </c>
      <c r="I39" s="1">
        <f t="shared" si="2"/>
        <v>0</v>
      </c>
      <c r="J39" s="1">
        <f t="shared" si="2"/>
        <v>0</v>
      </c>
      <c r="K39" s="1">
        <f t="shared" si="2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IM39"/>
  <sheetViews>
    <sheetView view="pageBreakPreview" zoomScale="60" zoomScaleNormal="100" workbookViewId="0">
      <pane xSplit="2" ySplit="8" topLeftCell="C30" activePane="bottomRight" state="frozen"/>
      <selection activeCell="E14" sqref="E14"/>
      <selection pane="topRight" activeCell="E14" sqref="E14"/>
      <selection pane="bottomLeft" activeCell="E14" sqref="E14"/>
      <selection pane="bottomRight" activeCell="K35" sqref="K35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395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369</v>
      </c>
      <c r="D3" s="8" t="s">
        <v>175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219</v>
      </c>
      <c r="D8" s="41" t="s">
        <v>220</v>
      </c>
      <c r="E8" s="41" t="s">
        <v>221</v>
      </c>
      <c r="F8" s="41" t="s">
        <v>222</v>
      </c>
      <c r="G8" s="41" t="s">
        <v>223</v>
      </c>
      <c r="H8" s="41" t="s">
        <v>224</v>
      </c>
      <c r="I8" s="41" t="s">
        <v>225</v>
      </c>
      <c r="J8" s="41" t="s">
        <v>226</v>
      </c>
      <c r="K8" s="41" t="s">
        <v>227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3896794</v>
      </c>
      <c r="D9" s="130">
        <v>0</v>
      </c>
      <c r="E9" s="130">
        <v>3896794</v>
      </c>
      <c r="F9" s="115"/>
      <c r="G9" s="115"/>
      <c r="H9" s="130">
        <v>3896794</v>
      </c>
      <c r="I9" s="130">
        <v>0</v>
      </c>
      <c r="J9" s="130">
        <v>3896794</v>
      </c>
      <c r="K9" s="115"/>
      <c r="L9" s="72">
        <f t="shared" ref="L9:N31" si="0">IF(C9&gt;0,ROUND(H9/C9*100,1),"-")</f>
        <v>100</v>
      </c>
      <c r="M9" s="73" t="str">
        <f t="shared" si="0"/>
        <v>-</v>
      </c>
      <c r="N9" s="74">
        <f t="shared" si="0"/>
        <v>100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1012630</v>
      </c>
      <c r="D10" s="93">
        <v>0</v>
      </c>
      <c r="E10" s="93">
        <v>1012630</v>
      </c>
      <c r="F10" s="116"/>
      <c r="G10" s="116"/>
      <c r="H10" s="93">
        <v>1012630</v>
      </c>
      <c r="I10" s="93">
        <v>0</v>
      </c>
      <c r="J10" s="93">
        <v>1012630</v>
      </c>
      <c r="K10" s="116"/>
      <c r="L10" s="77">
        <f t="shared" si="0"/>
        <v>100</v>
      </c>
      <c r="M10" s="78" t="str">
        <f t="shared" si="0"/>
        <v>-</v>
      </c>
      <c r="N10" s="79">
        <f t="shared" si="0"/>
        <v>100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1158954</v>
      </c>
      <c r="D11" s="93">
        <v>0</v>
      </c>
      <c r="E11" s="93">
        <v>1158954</v>
      </c>
      <c r="F11" s="116"/>
      <c r="G11" s="116"/>
      <c r="H11" s="93">
        <v>1158954</v>
      </c>
      <c r="I11" s="93">
        <v>0</v>
      </c>
      <c r="J11" s="93">
        <v>1158954</v>
      </c>
      <c r="K11" s="116"/>
      <c r="L11" s="77">
        <f t="shared" si="0"/>
        <v>100</v>
      </c>
      <c r="M11" s="78" t="str">
        <f t="shared" si="0"/>
        <v>-</v>
      </c>
      <c r="N11" s="79">
        <f t="shared" si="0"/>
        <v>100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915977</v>
      </c>
      <c r="D12" s="93">
        <v>0</v>
      </c>
      <c r="E12" s="93">
        <v>915977</v>
      </c>
      <c r="F12" s="116"/>
      <c r="G12" s="116"/>
      <c r="H12" s="93">
        <v>915977</v>
      </c>
      <c r="I12" s="93">
        <v>0</v>
      </c>
      <c r="J12" s="93">
        <v>915977</v>
      </c>
      <c r="K12" s="116"/>
      <c r="L12" s="77">
        <f t="shared" si="0"/>
        <v>100</v>
      </c>
      <c r="M12" s="78" t="str">
        <f t="shared" si="0"/>
        <v>-</v>
      </c>
      <c r="N12" s="79">
        <f t="shared" si="0"/>
        <v>100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707323</v>
      </c>
      <c r="D13" s="93">
        <v>0</v>
      </c>
      <c r="E13" s="93">
        <v>707323</v>
      </c>
      <c r="F13" s="116"/>
      <c r="G13" s="116"/>
      <c r="H13" s="93">
        <v>707323</v>
      </c>
      <c r="I13" s="93">
        <v>0</v>
      </c>
      <c r="J13" s="93">
        <v>707323</v>
      </c>
      <c r="K13" s="116"/>
      <c r="L13" s="77">
        <f t="shared" si="0"/>
        <v>100</v>
      </c>
      <c r="M13" s="78" t="str">
        <f t="shared" si="0"/>
        <v>-</v>
      </c>
      <c r="N13" s="79">
        <f t="shared" si="0"/>
        <v>100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651242</v>
      </c>
      <c r="D14" s="93">
        <v>0</v>
      </c>
      <c r="E14" s="93">
        <v>651242</v>
      </c>
      <c r="F14" s="116"/>
      <c r="G14" s="116"/>
      <c r="H14" s="93">
        <v>651242</v>
      </c>
      <c r="I14" s="93">
        <v>0</v>
      </c>
      <c r="J14" s="93">
        <v>651242</v>
      </c>
      <c r="K14" s="116"/>
      <c r="L14" s="77">
        <f t="shared" si="0"/>
        <v>100</v>
      </c>
      <c r="M14" s="78" t="str">
        <f t="shared" si="0"/>
        <v>-</v>
      </c>
      <c r="N14" s="79">
        <f t="shared" si="0"/>
        <v>100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1331611</v>
      </c>
      <c r="D15" s="93">
        <v>0</v>
      </c>
      <c r="E15" s="93">
        <v>1331611</v>
      </c>
      <c r="F15" s="116"/>
      <c r="G15" s="116"/>
      <c r="H15" s="93">
        <v>1331611</v>
      </c>
      <c r="I15" s="93">
        <v>0</v>
      </c>
      <c r="J15" s="93">
        <v>1331611</v>
      </c>
      <c r="K15" s="116"/>
      <c r="L15" s="77">
        <f t="shared" si="0"/>
        <v>100</v>
      </c>
      <c r="M15" s="78" t="str">
        <f t="shared" si="0"/>
        <v>-</v>
      </c>
      <c r="N15" s="79">
        <f t="shared" si="0"/>
        <v>100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646620</v>
      </c>
      <c r="D16" s="93">
        <v>0</v>
      </c>
      <c r="E16" s="93">
        <v>646620</v>
      </c>
      <c r="F16" s="116"/>
      <c r="G16" s="116"/>
      <c r="H16" s="93">
        <v>646620</v>
      </c>
      <c r="I16" s="93">
        <v>0</v>
      </c>
      <c r="J16" s="93">
        <v>646620</v>
      </c>
      <c r="K16" s="116"/>
      <c r="L16" s="77">
        <f t="shared" si="0"/>
        <v>100</v>
      </c>
      <c r="M16" s="78" t="str">
        <f t="shared" si="0"/>
        <v>-</v>
      </c>
      <c r="N16" s="79">
        <f t="shared" si="0"/>
        <v>100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511353</v>
      </c>
      <c r="D17" s="93">
        <v>0</v>
      </c>
      <c r="E17" s="93">
        <v>511353</v>
      </c>
      <c r="F17" s="116"/>
      <c r="G17" s="116"/>
      <c r="H17" s="93">
        <v>511353</v>
      </c>
      <c r="I17" s="93">
        <v>0</v>
      </c>
      <c r="J17" s="93">
        <v>511353</v>
      </c>
      <c r="K17" s="116"/>
      <c r="L17" s="77">
        <f>IF(C17&gt;0,ROUND(H17/C17*100,1),"-")</f>
        <v>100</v>
      </c>
      <c r="M17" s="78" t="str">
        <f>IF(D17&gt;0,ROUND(I17/D17*100,1),"-")</f>
        <v>-</v>
      </c>
      <c r="N17" s="79">
        <f>IF(E17&gt;0,ROUND(J17/E17*100,1),"-")</f>
        <v>100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243364</v>
      </c>
      <c r="D18" s="93">
        <v>0</v>
      </c>
      <c r="E18" s="93">
        <v>243364</v>
      </c>
      <c r="F18" s="116"/>
      <c r="G18" s="116"/>
      <c r="H18" s="93">
        <v>243364</v>
      </c>
      <c r="I18" s="93">
        <v>0</v>
      </c>
      <c r="J18" s="93">
        <v>243364</v>
      </c>
      <c r="K18" s="116"/>
      <c r="L18" s="77">
        <f t="shared" si="0"/>
        <v>100</v>
      </c>
      <c r="M18" s="78" t="str">
        <f t="shared" si="0"/>
        <v>-</v>
      </c>
      <c r="N18" s="79">
        <f t="shared" si="0"/>
        <v>100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1076023</v>
      </c>
      <c r="D19" s="93">
        <v>0</v>
      </c>
      <c r="E19" s="93">
        <v>1076023</v>
      </c>
      <c r="F19" s="116"/>
      <c r="G19" s="116"/>
      <c r="H19" s="93">
        <v>1076023</v>
      </c>
      <c r="I19" s="93">
        <v>0</v>
      </c>
      <c r="J19" s="93">
        <v>1076023</v>
      </c>
      <c r="K19" s="116"/>
      <c r="L19" s="77">
        <f t="shared" si="0"/>
        <v>100</v>
      </c>
      <c r="M19" s="78" t="str">
        <f t="shared" si="0"/>
        <v>-</v>
      </c>
      <c r="N19" s="79">
        <f t="shared" si="0"/>
        <v>100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335795</v>
      </c>
      <c r="D20" s="93">
        <v>0</v>
      </c>
      <c r="E20" s="93">
        <v>335795</v>
      </c>
      <c r="F20" s="116"/>
      <c r="G20" s="116"/>
      <c r="H20" s="93">
        <v>335795</v>
      </c>
      <c r="I20" s="93">
        <v>0</v>
      </c>
      <c r="J20" s="93">
        <v>335795</v>
      </c>
      <c r="K20" s="116"/>
      <c r="L20" s="80">
        <f t="shared" si="0"/>
        <v>100</v>
      </c>
      <c r="M20" s="81" t="str">
        <f t="shared" si="0"/>
        <v>-</v>
      </c>
      <c r="N20" s="82">
        <f t="shared" si="0"/>
        <v>100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181402</v>
      </c>
      <c r="D21" s="93">
        <v>0</v>
      </c>
      <c r="E21" s="93">
        <v>181402</v>
      </c>
      <c r="F21" s="116"/>
      <c r="G21" s="116"/>
      <c r="H21" s="93">
        <v>181402</v>
      </c>
      <c r="I21" s="93">
        <v>0</v>
      </c>
      <c r="J21" s="93">
        <v>181402</v>
      </c>
      <c r="K21" s="116"/>
      <c r="L21" s="77">
        <f t="shared" si="0"/>
        <v>100</v>
      </c>
      <c r="M21" s="78" t="str">
        <f t="shared" si="0"/>
        <v>-</v>
      </c>
      <c r="N21" s="79">
        <f t="shared" si="0"/>
        <v>100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405447</v>
      </c>
      <c r="D22" s="94">
        <v>0</v>
      </c>
      <c r="E22" s="94">
        <v>405447</v>
      </c>
      <c r="F22" s="117"/>
      <c r="G22" s="117"/>
      <c r="H22" s="94">
        <v>405447</v>
      </c>
      <c r="I22" s="94">
        <v>0</v>
      </c>
      <c r="J22" s="94">
        <v>405447</v>
      </c>
      <c r="K22" s="117"/>
      <c r="L22" s="95">
        <f t="shared" si="0"/>
        <v>100</v>
      </c>
      <c r="M22" s="96" t="str">
        <f t="shared" si="0"/>
        <v>-</v>
      </c>
      <c r="N22" s="97">
        <f t="shared" si="0"/>
        <v>100</v>
      </c>
    </row>
    <row r="23" spans="1:14" s="21" customFormat="1" ht="24.95" customHeight="1" x14ac:dyDescent="0.2">
      <c r="A23" s="58"/>
      <c r="B23" s="59" t="s">
        <v>344</v>
      </c>
      <c r="C23" s="85">
        <v>13074535</v>
      </c>
      <c r="D23" s="85">
        <v>0</v>
      </c>
      <c r="E23" s="85">
        <v>13074535</v>
      </c>
      <c r="F23" s="118"/>
      <c r="G23" s="118"/>
      <c r="H23" s="85">
        <v>13074535</v>
      </c>
      <c r="I23" s="85">
        <v>0</v>
      </c>
      <c r="J23" s="85">
        <v>13074535</v>
      </c>
      <c r="K23" s="118"/>
      <c r="L23" s="86">
        <f t="shared" si="0"/>
        <v>100</v>
      </c>
      <c r="M23" s="87" t="str">
        <f t="shared" si="0"/>
        <v>-</v>
      </c>
      <c r="N23" s="88">
        <f t="shared" si="0"/>
        <v>100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295674</v>
      </c>
      <c r="D24" s="71">
        <v>0</v>
      </c>
      <c r="E24" s="71">
        <v>295674</v>
      </c>
      <c r="F24" s="115"/>
      <c r="G24" s="115"/>
      <c r="H24" s="71">
        <v>295674</v>
      </c>
      <c r="I24" s="71">
        <v>0</v>
      </c>
      <c r="J24" s="71">
        <v>295674</v>
      </c>
      <c r="K24" s="115"/>
      <c r="L24" s="72">
        <f t="shared" si="0"/>
        <v>100</v>
      </c>
      <c r="M24" s="73" t="str">
        <f t="shared" si="0"/>
        <v>-</v>
      </c>
      <c r="N24" s="74">
        <f t="shared" si="0"/>
        <v>100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139672</v>
      </c>
      <c r="D25" s="76">
        <v>0</v>
      </c>
      <c r="E25" s="76">
        <v>139672</v>
      </c>
      <c r="F25" s="116"/>
      <c r="G25" s="116"/>
      <c r="H25" s="76">
        <v>139672</v>
      </c>
      <c r="I25" s="76">
        <v>0</v>
      </c>
      <c r="J25" s="76">
        <v>139672</v>
      </c>
      <c r="K25" s="116"/>
      <c r="L25" s="77">
        <f t="shared" si="0"/>
        <v>100</v>
      </c>
      <c r="M25" s="78" t="str">
        <f t="shared" si="0"/>
        <v>-</v>
      </c>
      <c r="N25" s="79">
        <f t="shared" si="0"/>
        <v>100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56160</v>
      </c>
      <c r="D26" s="76">
        <v>0</v>
      </c>
      <c r="E26" s="76">
        <v>56160</v>
      </c>
      <c r="F26" s="116"/>
      <c r="G26" s="116"/>
      <c r="H26" s="76">
        <v>56160</v>
      </c>
      <c r="I26" s="76">
        <v>0</v>
      </c>
      <c r="J26" s="76">
        <v>56160</v>
      </c>
      <c r="K26" s="116"/>
      <c r="L26" s="77">
        <f t="shared" si="0"/>
        <v>100</v>
      </c>
      <c r="M26" s="78" t="str">
        <f t="shared" si="0"/>
        <v>-</v>
      </c>
      <c r="N26" s="79">
        <f t="shared" si="0"/>
        <v>100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65717</v>
      </c>
      <c r="D27" s="76">
        <v>0</v>
      </c>
      <c r="E27" s="76">
        <v>65717</v>
      </c>
      <c r="F27" s="116"/>
      <c r="G27" s="116"/>
      <c r="H27" s="76">
        <v>65717</v>
      </c>
      <c r="I27" s="76">
        <v>0</v>
      </c>
      <c r="J27" s="76">
        <v>65717</v>
      </c>
      <c r="K27" s="116"/>
      <c r="L27" s="77">
        <f t="shared" si="0"/>
        <v>100</v>
      </c>
      <c r="M27" s="78" t="str">
        <f t="shared" si="0"/>
        <v>-</v>
      </c>
      <c r="N27" s="79">
        <f t="shared" si="0"/>
        <v>100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114691</v>
      </c>
      <c r="D28" s="76">
        <v>0</v>
      </c>
      <c r="E28" s="76">
        <v>114691</v>
      </c>
      <c r="F28" s="116"/>
      <c r="G28" s="116"/>
      <c r="H28" s="76">
        <v>114691</v>
      </c>
      <c r="I28" s="76">
        <v>0</v>
      </c>
      <c r="J28" s="76">
        <v>114691</v>
      </c>
      <c r="K28" s="116"/>
      <c r="L28" s="77">
        <f t="shared" si="0"/>
        <v>100</v>
      </c>
      <c r="M28" s="78" t="str">
        <f t="shared" si="0"/>
        <v>-</v>
      </c>
      <c r="N28" s="79">
        <f t="shared" si="0"/>
        <v>100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259129</v>
      </c>
      <c r="D29" s="76">
        <v>0</v>
      </c>
      <c r="E29" s="76">
        <v>259129</v>
      </c>
      <c r="F29" s="116"/>
      <c r="G29" s="116"/>
      <c r="H29" s="76">
        <v>259129</v>
      </c>
      <c r="I29" s="76">
        <v>0</v>
      </c>
      <c r="J29" s="76">
        <v>259129</v>
      </c>
      <c r="K29" s="116"/>
      <c r="L29" s="77">
        <f t="shared" si="0"/>
        <v>100</v>
      </c>
      <c r="M29" s="78" t="str">
        <f t="shared" si="0"/>
        <v>-</v>
      </c>
      <c r="N29" s="79">
        <f t="shared" si="0"/>
        <v>100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160697</v>
      </c>
      <c r="D30" s="76">
        <v>0</v>
      </c>
      <c r="E30" s="76">
        <v>160697</v>
      </c>
      <c r="F30" s="116"/>
      <c r="G30" s="116"/>
      <c r="H30" s="76">
        <v>160697</v>
      </c>
      <c r="I30" s="76">
        <v>0</v>
      </c>
      <c r="J30" s="76">
        <v>160697</v>
      </c>
      <c r="K30" s="116"/>
      <c r="L30" s="77">
        <f t="shared" si="0"/>
        <v>100</v>
      </c>
      <c r="M30" s="78" t="str">
        <f t="shared" si="0"/>
        <v>-</v>
      </c>
      <c r="N30" s="79">
        <f t="shared" si="0"/>
        <v>100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78039</v>
      </c>
      <c r="D31" s="76">
        <v>0</v>
      </c>
      <c r="E31" s="76">
        <v>78039</v>
      </c>
      <c r="F31" s="116"/>
      <c r="G31" s="116"/>
      <c r="H31" s="76">
        <v>78039</v>
      </c>
      <c r="I31" s="76">
        <v>0</v>
      </c>
      <c r="J31" s="76">
        <v>78039</v>
      </c>
      <c r="K31" s="116"/>
      <c r="L31" s="77">
        <f t="shared" si="0"/>
        <v>100</v>
      </c>
      <c r="M31" s="78" t="str">
        <f t="shared" si="0"/>
        <v>-</v>
      </c>
      <c r="N31" s="79">
        <f t="shared" si="0"/>
        <v>100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204552</v>
      </c>
      <c r="D32" s="76">
        <v>0</v>
      </c>
      <c r="E32" s="76">
        <v>204552</v>
      </c>
      <c r="F32" s="116"/>
      <c r="G32" s="116"/>
      <c r="H32" s="76">
        <v>204552</v>
      </c>
      <c r="I32" s="76">
        <v>0</v>
      </c>
      <c r="J32" s="76">
        <v>204552</v>
      </c>
      <c r="K32" s="116"/>
      <c r="L32" s="77">
        <f t="shared" ref="L32:N36" si="1">IF(C32&gt;0,ROUND(H32/C32*100,1),"-")</f>
        <v>100</v>
      </c>
      <c r="M32" s="78" t="str">
        <f t="shared" si="1"/>
        <v>-</v>
      </c>
      <c r="N32" s="79">
        <f t="shared" si="1"/>
        <v>100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177582</v>
      </c>
      <c r="D33" s="76">
        <v>0</v>
      </c>
      <c r="E33" s="76">
        <v>177582</v>
      </c>
      <c r="F33" s="116"/>
      <c r="G33" s="116"/>
      <c r="H33" s="76">
        <v>177582</v>
      </c>
      <c r="I33" s="76">
        <v>0</v>
      </c>
      <c r="J33" s="76">
        <v>177582</v>
      </c>
      <c r="K33" s="116"/>
      <c r="L33" s="77">
        <f t="shared" si="1"/>
        <v>100</v>
      </c>
      <c r="M33" s="78" t="str">
        <f t="shared" si="1"/>
        <v>-</v>
      </c>
      <c r="N33" s="79">
        <f t="shared" si="1"/>
        <v>100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120462</v>
      </c>
      <c r="D34" s="76">
        <v>0</v>
      </c>
      <c r="E34" s="76">
        <v>120462</v>
      </c>
      <c r="F34" s="116"/>
      <c r="G34" s="116"/>
      <c r="H34" s="76">
        <v>120462</v>
      </c>
      <c r="I34" s="76">
        <v>0</v>
      </c>
      <c r="J34" s="76">
        <v>120462</v>
      </c>
      <c r="K34" s="116"/>
      <c r="L34" s="77">
        <f t="shared" si="1"/>
        <v>100</v>
      </c>
      <c r="M34" s="78" t="str">
        <f t="shared" si="1"/>
        <v>-</v>
      </c>
      <c r="N34" s="79">
        <f t="shared" si="1"/>
        <v>100</v>
      </c>
    </row>
    <row r="35" spans="1:14" s="21" customFormat="1" ht="24.95" customHeight="1" x14ac:dyDescent="0.2">
      <c r="A35" s="58"/>
      <c r="B35" s="59" t="s">
        <v>343</v>
      </c>
      <c r="C35" s="85">
        <v>1672375</v>
      </c>
      <c r="D35" s="85">
        <v>0</v>
      </c>
      <c r="E35" s="85">
        <v>1672375</v>
      </c>
      <c r="F35" s="119"/>
      <c r="G35" s="119"/>
      <c r="H35" s="85">
        <v>1672375</v>
      </c>
      <c r="I35" s="85">
        <v>0</v>
      </c>
      <c r="J35" s="85">
        <v>1672375</v>
      </c>
      <c r="K35" s="119"/>
      <c r="L35" s="86">
        <f t="shared" si="1"/>
        <v>100</v>
      </c>
      <c r="M35" s="87" t="str">
        <f t="shared" si="1"/>
        <v>-</v>
      </c>
      <c r="N35" s="88">
        <f t="shared" si="1"/>
        <v>100</v>
      </c>
    </row>
    <row r="36" spans="1:14" s="21" customFormat="1" ht="24.95" customHeight="1" thickBot="1" x14ac:dyDescent="0.25">
      <c r="A36" s="60"/>
      <c r="B36" s="61" t="s">
        <v>50</v>
      </c>
      <c r="C36" s="89">
        <v>14746910</v>
      </c>
      <c r="D36" s="89">
        <v>0</v>
      </c>
      <c r="E36" s="89">
        <v>14746910</v>
      </c>
      <c r="F36" s="120"/>
      <c r="G36" s="120"/>
      <c r="H36" s="89">
        <v>14746910</v>
      </c>
      <c r="I36" s="89">
        <v>0</v>
      </c>
      <c r="J36" s="89">
        <v>14746910</v>
      </c>
      <c r="K36" s="120"/>
      <c r="L36" s="90">
        <f t="shared" si="1"/>
        <v>100</v>
      </c>
      <c r="M36" s="91" t="str">
        <f t="shared" si="1"/>
        <v>-</v>
      </c>
      <c r="N36" s="92">
        <f t="shared" si="1"/>
        <v>100</v>
      </c>
    </row>
    <row r="38" spans="1:14" x14ac:dyDescent="0.15">
      <c r="B38" s="1" t="s">
        <v>389</v>
      </c>
      <c r="C38" s="1">
        <v>14746910</v>
      </c>
      <c r="D38" s="1">
        <v>0</v>
      </c>
      <c r="E38" s="1">
        <v>14746910</v>
      </c>
      <c r="F38" s="1">
        <v>0</v>
      </c>
      <c r="G38" s="1">
        <v>0</v>
      </c>
      <c r="H38" s="1">
        <v>14746910</v>
      </c>
      <c r="I38" s="1">
        <v>0</v>
      </c>
      <c r="J38" s="1">
        <v>14746910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2">D36-D38</f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0</v>
      </c>
      <c r="I39" s="1">
        <f t="shared" si="2"/>
        <v>0</v>
      </c>
      <c r="J39" s="1">
        <f t="shared" si="2"/>
        <v>0</v>
      </c>
      <c r="K39" s="1">
        <f t="shared" si="2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IM39"/>
  <sheetViews>
    <sheetView view="pageBreakPreview" zoomScale="60" zoomScaleNormal="100" workbookViewId="0">
      <pane xSplit="2" ySplit="8" topLeftCell="C27" activePane="bottomRight" state="frozen"/>
      <selection activeCell="E14" sqref="E14"/>
      <selection pane="topRight" activeCell="E14" sqref="E14"/>
      <selection pane="bottomLeft" activeCell="E14" sqref="E14"/>
      <selection pane="bottomRight" activeCell="C38" sqref="C38:K38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395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370</v>
      </c>
      <c r="D3" s="8" t="s">
        <v>176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228</v>
      </c>
      <c r="D8" s="41" t="s">
        <v>229</v>
      </c>
      <c r="E8" s="41" t="s">
        <v>230</v>
      </c>
      <c r="F8" s="41" t="s">
        <v>231</v>
      </c>
      <c r="G8" s="41" t="s">
        <v>232</v>
      </c>
      <c r="H8" s="41" t="s">
        <v>233</v>
      </c>
      <c r="I8" s="41" t="s">
        <v>234</v>
      </c>
      <c r="J8" s="41" t="s">
        <v>235</v>
      </c>
      <c r="K8" s="41" t="s">
        <v>236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20</v>
      </c>
      <c r="D9" s="130">
        <v>0</v>
      </c>
      <c r="E9" s="130">
        <v>20</v>
      </c>
      <c r="F9" s="130">
        <v>0</v>
      </c>
      <c r="G9" s="115"/>
      <c r="H9" s="130">
        <v>20</v>
      </c>
      <c r="I9" s="130">
        <v>0</v>
      </c>
      <c r="J9" s="130">
        <v>20</v>
      </c>
      <c r="K9" s="130">
        <v>0</v>
      </c>
      <c r="L9" s="72">
        <f t="shared" ref="L9:N31" si="0">IF(C9&gt;0,ROUND(H9/C9*100,1),"-")</f>
        <v>100</v>
      </c>
      <c r="M9" s="73" t="str">
        <f t="shared" si="0"/>
        <v>-</v>
      </c>
      <c r="N9" s="74">
        <f t="shared" si="0"/>
        <v>100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347</v>
      </c>
      <c r="D10" s="93">
        <v>0</v>
      </c>
      <c r="E10" s="93">
        <v>347</v>
      </c>
      <c r="F10" s="93">
        <v>0</v>
      </c>
      <c r="G10" s="116"/>
      <c r="H10" s="93">
        <v>347</v>
      </c>
      <c r="I10" s="93">
        <v>0</v>
      </c>
      <c r="J10" s="93">
        <v>347</v>
      </c>
      <c r="K10" s="93">
        <v>0</v>
      </c>
      <c r="L10" s="77">
        <f t="shared" si="0"/>
        <v>100</v>
      </c>
      <c r="M10" s="78" t="str">
        <f t="shared" si="0"/>
        <v>-</v>
      </c>
      <c r="N10" s="79">
        <f t="shared" si="0"/>
        <v>100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3009</v>
      </c>
      <c r="D11" s="93">
        <v>0</v>
      </c>
      <c r="E11" s="93">
        <v>3009</v>
      </c>
      <c r="F11" s="93">
        <v>0</v>
      </c>
      <c r="G11" s="116"/>
      <c r="H11" s="93">
        <v>3009</v>
      </c>
      <c r="I11" s="93">
        <v>0</v>
      </c>
      <c r="J11" s="93">
        <v>3009</v>
      </c>
      <c r="K11" s="93">
        <v>0</v>
      </c>
      <c r="L11" s="77">
        <f t="shared" si="0"/>
        <v>100</v>
      </c>
      <c r="M11" s="78" t="str">
        <f t="shared" si="0"/>
        <v>-</v>
      </c>
      <c r="N11" s="79">
        <f t="shared" si="0"/>
        <v>100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18849</v>
      </c>
      <c r="D12" s="93">
        <v>0</v>
      </c>
      <c r="E12" s="93">
        <v>18849</v>
      </c>
      <c r="F12" s="93">
        <v>0</v>
      </c>
      <c r="G12" s="116"/>
      <c r="H12" s="93">
        <v>18849</v>
      </c>
      <c r="I12" s="93">
        <v>0</v>
      </c>
      <c r="J12" s="93">
        <v>18849</v>
      </c>
      <c r="K12" s="93">
        <v>0</v>
      </c>
      <c r="L12" s="77">
        <f t="shared" si="0"/>
        <v>100</v>
      </c>
      <c r="M12" s="78" t="str">
        <f t="shared" si="0"/>
        <v>-</v>
      </c>
      <c r="N12" s="79">
        <f t="shared" si="0"/>
        <v>100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613</v>
      </c>
      <c r="D13" s="93">
        <v>0</v>
      </c>
      <c r="E13" s="93">
        <v>613</v>
      </c>
      <c r="F13" s="93">
        <v>0</v>
      </c>
      <c r="G13" s="116"/>
      <c r="H13" s="93">
        <v>613</v>
      </c>
      <c r="I13" s="93">
        <v>0</v>
      </c>
      <c r="J13" s="93">
        <v>613</v>
      </c>
      <c r="K13" s="93">
        <v>0</v>
      </c>
      <c r="L13" s="77">
        <f t="shared" si="0"/>
        <v>100</v>
      </c>
      <c r="M13" s="78" t="str">
        <f t="shared" si="0"/>
        <v>-</v>
      </c>
      <c r="N13" s="79">
        <f t="shared" si="0"/>
        <v>100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235</v>
      </c>
      <c r="D14" s="93">
        <v>0</v>
      </c>
      <c r="E14" s="93">
        <v>235</v>
      </c>
      <c r="F14" s="93">
        <v>0</v>
      </c>
      <c r="G14" s="116"/>
      <c r="H14" s="93">
        <v>235</v>
      </c>
      <c r="I14" s="93">
        <v>0</v>
      </c>
      <c r="J14" s="93">
        <v>235</v>
      </c>
      <c r="K14" s="93">
        <v>0</v>
      </c>
      <c r="L14" s="77">
        <f t="shared" si="0"/>
        <v>100</v>
      </c>
      <c r="M14" s="78" t="str">
        <f t="shared" si="0"/>
        <v>-</v>
      </c>
      <c r="N14" s="79">
        <f t="shared" si="0"/>
        <v>100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0</v>
      </c>
      <c r="D15" s="93">
        <v>0</v>
      </c>
      <c r="E15" s="93">
        <v>0</v>
      </c>
      <c r="F15" s="93">
        <v>0</v>
      </c>
      <c r="G15" s="116"/>
      <c r="H15" s="93">
        <v>0</v>
      </c>
      <c r="I15" s="93">
        <v>0</v>
      </c>
      <c r="J15" s="93">
        <v>0</v>
      </c>
      <c r="K15" s="93">
        <v>0</v>
      </c>
      <c r="L15" s="77" t="str">
        <f t="shared" si="0"/>
        <v>-</v>
      </c>
      <c r="M15" s="78" t="str">
        <f t="shared" si="0"/>
        <v>-</v>
      </c>
      <c r="N15" s="79" t="str">
        <f t="shared" si="0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0</v>
      </c>
      <c r="D16" s="93">
        <v>0</v>
      </c>
      <c r="E16" s="93">
        <v>0</v>
      </c>
      <c r="F16" s="93">
        <v>0</v>
      </c>
      <c r="G16" s="116"/>
      <c r="H16" s="93">
        <v>0</v>
      </c>
      <c r="I16" s="93">
        <v>0</v>
      </c>
      <c r="J16" s="93">
        <v>0</v>
      </c>
      <c r="K16" s="93">
        <v>0</v>
      </c>
      <c r="L16" s="77" t="str">
        <f t="shared" si="0"/>
        <v>-</v>
      </c>
      <c r="M16" s="78" t="str">
        <f t="shared" si="0"/>
        <v>-</v>
      </c>
      <c r="N16" s="79" t="str">
        <f t="shared" si="0"/>
        <v>-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0</v>
      </c>
      <c r="D17" s="93">
        <v>0</v>
      </c>
      <c r="E17" s="93">
        <v>0</v>
      </c>
      <c r="F17" s="93">
        <v>0</v>
      </c>
      <c r="G17" s="116"/>
      <c r="H17" s="93">
        <v>0</v>
      </c>
      <c r="I17" s="93">
        <v>0</v>
      </c>
      <c r="J17" s="93">
        <v>0</v>
      </c>
      <c r="K17" s="93">
        <v>0</v>
      </c>
      <c r="L17" s="77" t="str">
        <f>IF(C17&gt;0,ROUND(H17/C17*100,1),"-")</f>
        <v>-</v>
      </c>
      <c r="M17" s="78" t="str">
        <f>IF(D17&gt;0,ROUND(I17/D17*100,1),"-")</f>
        <v>-</v>
      </c>
      <c r="N17" s="79" t="str">
        <f>IF(E17&gt;0,ROUND(J17/E17*100,1),"-")</f>
        <v>-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0</v>
      </c>
      <c r="D18" s="93">
        <v>0</v>
      </c>
      <c r="E18" s="93">
        <v>0</v>
      </c>
      <c r="F18" s="93">
        <v>0</v>
      </c>
      <c r="G18" s="116"/>
      <c r="H18" s="93">
        <v>0</v>
      </c>
      <c r="I18" s="93">
        <v>0</v>
      </c>
      <c r="J18" s="93">
        <v>0</v>
      </c>
      <c r="K18" s="93">
        <v>0</v>
      </c>
      <c r="L18" s="77" t="str">
        <f t="shared" si="0"/>
        <v>-</v>
      </c>
      <c r="M18" s="78" t="str">
        <f t="shared" si="0"/>
        <v>-</v>
      </c>
      <c r="N18" s="79" t="str">
        <f t="shared" si="0"/>
        <v>-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0</v>
      </c>
      <c r="D19" s="93">
        <v>0</v>
      </c>
      <c r="E19" s="93">
        <v>0</v>
      </c>
      <c r="F19" s="93">
        <v>0</v>
      </c>
      <c r="G19" s="116"/>
      <c r="H19" s="93">
        <v>0</v>
      </c>
      <c r="I19" s="93">
        <v>0</v>
      </c>
      <c r="J19" s="93">
        <v>0</v>
      </c>
      <c r="K19" s="93">
        <v>0</v>
      </c>
      <c r="L19" s="77" t="str">
        <f t="shared" si="0"/>
        <v>-</v>
      </c>
      <c r="M19" s="78" t="str">
        <f t="shared" si="0"/>
        <v>-</v>
      </c>
      <c r="N19" s="79" t="str">
        <f t="shared" si="0"/>
        <v>-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0</v>
      </c>
      <c r="D20" s="93">
        <v>0</v>
      </c>
      <c r="E20" s="93">
        <v>0</v>
      </c>
      <c r="F20" s="93">
        <v>0</v>
      </c>
      <c r="G20" s="116"/>
      <c r="H20" s="93">
        <v>0</v>
      </c>
      <c r="I20" s="93">
        <v>0</v>
      </c>
      <c r="J20" s="93">
        <v>0</v>
      </c>
      <c r="K20" s="93">
        <v>0</v>
      </c>
      <c r="L20" s="80" t="str">
        <f t="shared" si="0"/>
        <v>-</v>
      </c>
      <c r="M20" s="81" t="str">
        <f t="shared" si="0"/>
        <v>-</v>
      </c>
      <c r="N20" s="82" t="str">
        <f t="shared" si="0"/>
        <v>-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0</v>
      </c>
      <c r="D21" s="93">
        <v>0</v>
      </c>
      <c r="E21" s="93">
        <v>0</v>
      </c>
      <c r="F21" s="93">
        <v>0</v>
      </c>
      <c r="G21" s="116"/>
      <c r="H21" s="93">
        <v>0</v>
      </c>
      <c r="I21" s="93">
        <v>0</v>
      </c>
      <c r="J21" s="93">
        <v>0</v>
      </c>
      <c r="K21" s="93">
        <v>0</v>
      </c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0</v>
      </c>
      <c r="D22" s="94">
        <v>0</v>
      </c>
      <c r="E22" s="94">
        <v>0</v>
      </c>
      <c r="F22" s="94">
        <v>0</v>
      </c>
      <c r="G22" s="117"/>
      <c r="H22" s="94">
        <v>0</v>
      </c>
      <c r="I22" s="94">
        <v>0</v>
      </c>
      <c r="J22" s="94">
        <v>0</v>
      </c>
      <c r="K22" s="94">
        <v>0</v>
      </c>
      <c r="L22" s="95" t="str">
        <f t="shared" si="0"/>
        <v>-</v>
      </c>
      <c r="M22" s="96" t="str">
        <f t="shared" si="0"/>
        <v>-</v>
      </c>
      <c r="N22" s="97" t="str">
        <f t="shared" si="0"/>
        <v>-</v>
      </c>
    </row>
    <row r="23" spans="1:14" s="21" customFormat="1" ht="24.95" customHeight="1" x14ac:dyDescent="0.2">
      <c r="A23" s="58"/>
      <c r="B23" s="59" t="s">
        <v>344</v>
      </c>
      <c r="C23" s="85">
        <v>23073</v>
      </c>
      <c r="D23" s="85">
        <v>0</v>
      </c>
      <c r="E23" s="85">
        <v>23073</v>
      </c>
      <c r="F23" s="85">
        <v>0</v>
      </c>
      <c r="G23" s="118"/>
      <c r="H23" s="85">
        <v>23073</v>
      </c>
      <c r="I23" s="85">
        <v>0</v>
      </c>
      <c r="J23" s="85">
        <v>23073</v>
      </c>
      <c r="K23" s="85">
        <v>0</v>
      </c>
      <c r="L23" s="86">
        <f t="shared" si="0"/>
        <v>100</v>
      </c>
      <c r="M23" s="87" t="str">
        <f t="shared" si="0"/>
        <v>-</v>
      </c>
      <c r="N23" s="88">
        <f t="shared" si="0"/>
        <v>100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71">
        <v>0</v>
      </c>
      <c r="G24" s="115"/>
      <c r="H24" s="71">
        <v>0</v>
      </c>
      <c r="I24" s="71">
        <v>0</v>
      </c>
      <c r="J24" s="71">
        <v>0</v>
      </c>
      <c r="K24" s="71">
        <v>0</v>
      </c>
      <c r="L24" s="72" t="str">
        <f t="shared" si="0"/>
        <v>-</v>
      </c>
      <c r="M24" s="73" t="str">
        <f t="shared" si="0"/>
        <v>-</v>
      </c>
      <c r="N24" s="74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0</v>
      </c>
      <c r="D25" s="76">
        <v>0</v>
      </c>
      <c r="E25" s="76">
        <v>0</v>
      </c>
      <c r="F25" s="76">
        <v>0</v>
      </c>
      <c r="G25" s="116"/>
      <c r="H25" s="76">
        <v>0</v>
      </c>
      <c r="I25" s="76">
        <v>0</v>
      </c>
      <c r="J25" s="76">
        <v>0</v>
      </c>
      <c r="K25" s="76">
        <v>0</v>
      </c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76">
        <v>0</v>
      </c>
      <c r="G26" s="116"/>
      <c r="H26" s="76">
        <v>0</v>
      </c>
      <c r="I26" s="76">
        <v>0</v>
      </c>
      <c r="J26" s="76">
        <v>0</v>
      </c>
      <c r="K26" s="76">
        <v>0</v>
      </c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76">
        <v>0</v>
      </c>
      <c r="G27" s="116"/>
      <c r="H27" s="76">
        <v>0</v>
      </c>
      <c r="I27" s="76">
        <v>0</v>
      </c>
      <c r="J27" s="76">
        <v>0</v>
      </c>
      <c r="K27" s="76">
        <v>0</v>
      </c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0</v>
      </c>
      <c r="D28" s="76">
        <v>0</v>
      </c>
      <c r="E28" s="76">
        <v>0</v>
      </c>
      <c r="F28" s="76">
        <v>0</v>
      </c>
      <c r="G28" s="116"/>
      <c r="H28" s="76">
        <v>0</v>
      </c>
      <c r="I28" s="76">
        <v>0</v>
      </c>
      <c r="J28" s="76">
        <v>0</v>
      </c>
      <c r="K28" s="76">
        <v>0</v>
      </c>
      <c r="L28" s="77" t="str">
        <f t="shared" si="0"/>
        <v>-</v>
      </c>
      <c r="M28" s="78" t="str">
        <f t="shared" si="0"/>
        <v>-</v>
      </c>
      <c r="N28" s="79" t="str">
        <f t="shared" si="0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76">
        <v>0</v>
      </c>
      <c r="G29" s="116"/>
      <c r="H29" s="76">
        <v>0</v>
      </c>
      <c r="I29" s="76">
        <v>0</v>
      </c>
      <c r="J29" s="76">
        <v>0</v>
      </c>
      <c r="K29" s="76">
        <v>0</v>
      </c>
      <c r="L29" s="77" t="str">
        <f t="shared" si="0"/>
        <v>-</v>
      </c>
      <c r="M29" s="78" t="str">
        <f t="shared" si="0"/>
        <v>-</v>
      </c>
      <c r="N29" s="79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76">
        <v>0</v>
      </c>
      <c r="G30" s="116"/>
      <c r="H30" s="76">
        <v>0</v>
      </c>
      <c r="I30" s="76">
        <v>0</v>
      </c>
      <c r="J30" s="76">
        <v>0</v>
      </c>
      <c r="K30" s="76">
        <v>0</v>
      </c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76">
        <v>0</v>
      </c>
      <c r="G31" s="116"/>
      <c r="H31" s="76">
        <v>0</v>
      </c>
      <c r="I31" s="76">
        <v>0</v>
      </c>
      <c r="J31" s="76">
        <v>0</v>
      </c>
      <c r="K31" s="76">
        <v>0</v>
      </c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0</v>
      </c>
      <c r="D32" s="76">
        <v>0</v>
      </c>
      <c r="E32" s="76">
        <v>0</v>
      </c>
      <c r="F32" s="76">
        <v>0</v>
      </c>
      <c r="G32" s="116"/>
      <c r="H32" s="76">
        <v>0</v>
      </c>
      <c r="I32" s="76">
        <v>0</v>
      </c>
      <c r="J32" s="76">
        <v>0</v>
      </c>
      <c r="K32" s="76">
        <v>0</v>
      </c>
      <c r="L32" s="77" t="str">
        <f t="shared" ref="L32:N36" si="1">IF(C32&gt;0,ROUND(H32/C32*100,1),"-")</f>
        <v>-</v>
      </c>
      <c r="M32" s="78" t="str">
        <f t="shared" si="1"/>
        <v>-</v>
      </c>
      <c r="N32" s="79" t="str">
        <f t="shared" si="1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76">
        <v>0</v>
      </c>
      <c r="G33" s="116"/>
      <c r="H33" s="76">
        <v>0</v>
      </c>
      <c r="I33" s="76">
        <v>0</v>
      </c>
      <c r="J33" s="76">
        <v>0</v>
      </c>
      <c r="K33" s="76">
        <v>0</v>
      </c>
      <c r="L33" s="77" t="str">
        <f t="shared" si="1"/>
        <v>-</v>
      </c>
      <c r="M33" s="78" t="str">
        <f t="shared" si="1"/>
        <v>-</v>
      </c>
      <c r="N33" s="79" t="str">
        <f t="shared" si="1"/>
        <v>-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0</v>
      </c>
      <c r="D34" s="76">
        <v>0</v>
      </c>
      <c r="E34" s="76">
        <v>0</v>
      </c>
      <c r="F34" s="76">
        <v>0</v>
      </c>
      <c r="G34" s="116"/>
      <c r="H34" s="76">
        <v>0</v>
      </c>
      <c r="I34" s="76">
        <v>0</v>
      </c>
      <c r="J34" s="76">
        <v>0</v>
      </c>
      <c r="K34" s="76">
        <v>0</v>
      </c>
      <c r="L34" s="77" t="str">
        <f t="shared" si="1"/>
        <v>-</v>
      </c>
      <c r="M34" s="78" t="str">
        <f t="shared" si="1"/>
        <v>-</v>
      </c>
      <c r="N34" s="79" t="str">
        <f t="shared" si="1"/>
        <v>-</v>
      </c>
    </row>
    <row r="35" spans="1:14" s="21" customFormat="1" ht="24.95" customHeight="1" x14ac:dyDescent="0.2">
      <c r="A35" s="58"/>
      <c r="B35" s="59" t="s">
        <v>343</v>
      </c>
      <c r="C35" s="85">
        <v>0</v>
      </c>
      <c r="D35" s="85">
        <v>0</v>
      </c>
      <c r="E35" s="85">
        <v>0</v>
      </c>
      <c r="F35" s="85">
        <v>0</v>
      </c>
      <c r="G35" s="119"/>
      <c r="H35" s="85">
        <v>0</v>
      </c>
      <c r="I35" s="85">
        <v>0</v>
      </c>
      <c r="J35" s="85">
        <v>0</v>
      </c>
      <c r="K35" s="85">
        <v>0</v>
      </c>
      <c r="L35" s="86" t="str">
        <f t="shared" si="1"/>
        <v>-</v>
      </c>
      <c r="M35" s="87" t="str">
        <f t="shared" si="1"/>
        <v>-</v>
      </c>
      <c r="N35" s="88" t="str">
        <f t="shared" si="1"/>
        <v>-</v>
      </c>
    </row>
    <row r="36" spans="1:14" s="21" customFormat="1" ht="24.95" customHeight="1" thickBot="1" x14ac:dyDescent="0.25">
      <c r="A36" s="60"/>
      <c r="B36" s="61" t="s">
        <v>50</v>
      </c>
      <c r="C36" s="89">
        <v>23073</v>
      </c>
      <c r="D36" s="89">
        <v>0</v>
      </c>
      <c r="E36" s="89">
        <v>23073</v>
      </c>
      <c r="F36" s="89">
        <v>0</v>
      </c>
      <c r="G36" s="120"/>
      <c r="H36" s="89">
        <v>23073</v>
      </c>
      <c r="I36" s="89">
        <v>0</v>
      </c>
      <c r="J36" s="89">
        <v>23073</v>
      </c>
      <c r="K36" s="89">
        <v>0</v>
      </c>
      <c r="L36" s="90">
        <f t="shared" si="1"/>
        <v>100</v>
      </c>
      <c r="M36" s="91" t="str">
        <f t="shared" si="1"/>
        <v>-</v>
      </c>
      <c r="N36" s="92">
        <f t="shared" si="1"/>
        <v>100</v>
      </c>
    </row>
    <row r="38" spans="1:14" x14ac:dyDescent="0.15">
      <c r="B38" s="1" t="s">
        <v>389</v>
      </c>
      <c r="C38" s="1">
        <v>23073</v>
      </c>
      <c r="D38" s="1">
        <v>0</v>
      </c>
      <c r="E38" s="1">
        <v>23073</v>
      </c>
      <c r="F38" s="1">
        <v>0</v>
      </c>
      <c r="G38" s="1">
        <v>0</v>
      </c>
      <c r="H38" s="1">
        <v>23073</v>
      </c>
      <c r="I38" s="1">
        <v>0</v>
      </c>
      <c r="J38" s="1">
        <v>23073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2">D36-D38</f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0</v>
      </c>
      <c r="I39" s="1">
        <f t="shared" si="2"/>
        <v>0</v>
      </c>
      <c r="J39" s="1">
        <f t="shared" si="2"/>
        <v>0</v>
      </c>
      <c r="K39" s="1">
        <f t="shared" si="2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M39"/>
  <sheetViews>
    <sheetView view="pageBreakPreview" zoomScale="70" zoomScaleNormal="100" zoomScaleSheetLayoutView="70" workbookViewId="0">
      <pane xSplit="2" ySplit="8" topLeftCell="C33" activePane="bottomRight" state="frozen"/>
      <selection activeCell="E14" sqref="E14"/>
      <selection pane="topRight" activeCell="E14" sqref="E14"/>
      <selection pane="bottomLeft" activeCell="E14" sqref="E14"/>
      <selection pane="bottomRight" activeCell="E41" sqref="E41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394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185</v>
      </c>
      <c r="D3" s="8" t="s">
        <v>51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52</v>
      </c>
      <c r="D8" s="41" t="s">
        <v>53</v>
      </c>
      <c r="E8" s="41" t="s">
        <v>54</v>
      </c>
      <c r="F8" s="41" t="s">
        <v>55</v>
      </c>
      <c r="G8" s="41" t="s">
        <v>56</v>
      </c>
      <c r="H8" s="41" t="s">
        <v>57</v>
      </c>
      <c r="I8" s="41" t="s">
        <v>58</v>
      </c>
      <c r="J8" s="41" t="s">
        <v>59</v>
      </c>
      <c r="K8" s="41" t="s">
        <v>60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26">
        <v>84060610</v>
      </c>
      <c r="D9" s="126">
        <v>4046743</v>
      </c>
      <c r="E9" s="126">
        <v>88107353</v>
      </c>
      <c r="F9" s="126">
        <v>2183995</v>
      </c>
      <c r="G9" s="126">
        <v>0</v>
      </c>
      <c r="H9" s="126">
        <v>83106118</v>
      </c>
      <c r="I9" s="126">
        <v>1141557</v>
      </c>
      <c r="J9" s="126">
        <v>84247675</v>
      </c>
      <c r="K9" s="126">
        <v>2175259</v>
      </c>
      <c r="L9" s="72">
        <f t="shared" ref="L9:N31" si="0">IF(C9&gt;0,ROUND(H9/C9*100,1),"-")</f>
        <v>98.9</v>
      </c>
      <c r="M9" s="73">
        <f t="shared" si="0"/>
        <v>28.2</v>
      </c>
      <c r="N9" s="74">
        <f t="shared" si="0"/>
        <v>95.6</v>
      </c>
    </row>
    <row r="10" spans="1:247" s="21" customFormat="1" ht="24.95" customHeight="1" x14ac:dyDescent="0.2">
      <c r="A10" s="46">
        <v>2</v>
      </c>
      <c r="B10" s="47" t="s">
        <v>34</v>
      </c>
      <c r="C10" s="128">
        <v>18077676</v>
      </c>
      <c r="D10" s="128">
        <v>1625170</v>
      </c>
      <c r="E10" s="128">
        <v>19702846</v>
      </c>
      <c r="F10" s="128">
        <v>245370</v>
      </c>
      <c r="G10" s="128">
        <v>0</v>
      </c>
      <c r="H10" s="128">
        <v>17764139</v>
      </c>
      <c r="I10" s="128">
        <v>342689</v>
      </c>
      <c r="J10" s="128">
        <v>18106828</v>
      </c>
      <c r="K10" s="128">
        <v>243898</v>
      </c>
      <c r="L10" s="77">
        <f t="shared" si="0"/>
        <v>98.3</v>
      </c>
      <c r="M10" s="78">
        <f t="shared" si="0"/>
        <v>21.1</v>
      </c>
      <c r="N10" s="79">
        <f t="shared" si="0"/>
        <v>91.9</v>
      </c>
    </row>
    <row r="11" spans="1:247" s="21" customFormat="1" ht="24.95" customHeight="1" x14ac:dyDescent="0.2">
      <c r="A11" s="46">
        <v>3</v>
      </c>
      <c r="B11" s="47" t="s">
        <v>35</v>
      </c>
      <c r="C11" s="128">
        <v>21057322</v>
      </c>
      <c r="D11" s="128">
        <v>1493281</v>
      </c>
      <c r="E11" s="128">
        <v>22550603</v>
      </c>
      <c r="F11" s="128">
        <v>358256</v>
      </c>
      <c r="G11" s="128">
        <v>0</v>
      </c>
      <c r="H11" s="128">
        <v>20754622</v>
      </c>
      <c r="I11" s="128">
        <v>244034</v>
      </c>
      <c r="J11" s="128">
        <v>20998656</v>
      </c>
      <c r="K11" s="128">
        <v>357382</v>
      </c>
      <c r="L11" s="77">
        <f t="shared" si="0"/>
        <v>98.6</v>
      </c>
      <c r="M11" s="78">
        <f t="shared" si="0"/>
        <v>16.3</v>
      </c>
      <c r="N11" s="79">
        <f t="shared" si="0"/>
        <v>93.1</v>
      </c>
    </row>
    <row r="12" spans="1:247" s="21" customFormat="1" ht="24.95" customHeight="1" x14ac:dyDescent="0.2">
      <c r="A12" s="46">
        <v>4</v>
      </c>
      <c r="B12" s="47" t="s">
        <v>36</v>
      </c>
      <c r="C12" s="128">
        <v>16515594</v>
      </c>
      <c r="D12" s="128">
        <v>557179</v>
      </c>
      <c r="E12" s="128">
        <v>17072773</v>
      </c>
      <c r="F12" s="128">
        <v>312751</v>
      </c>
      <c r="G12" s="128">
        <v>0</v>
      </c>
      <c r="H12" s="128">
        <v>16386657</v>
      </c>
      <c r="I12" s="128">
        <v>134693</v>
      </c>
      <c r="J12" s="128">
        <v>16521350</v>
      </c>
      <c r="K12" s="128">
        <v>311906</v>
      </c>
      <c r="L12" s="77">
        <f t="shared" si="0"/>
        <v>99.2</v>
      </c>
      <c r="M12" s="78">
        <f t="shared" si="0"/>
        <v>24.2</v>
      </c>
      <c r="N12" s="79">
        <f t="shared" si="0"/>
        <v>96.8</v>
      </c>
    </row>
    <row r="13" spans="1:247" s="21" customFormat="1" ht="24.95" customHeight="1" x14ac:dyDescent="0.2">
      <c r="A13" s="46">
        <v>5</v>
      </c>
      <c r="B13" s="47" t="s">
        <v>37</v>
      </c>
      <c r="C13" s="128">
        <v>13599239</v>
      </c>
      <c r="D13" s="128">
        <v>943968</v>
      </c>
      <c r="E13" s="128">
        <v>14543207</v>
      </c>
      <c r="F13" s="128">
        <v>250874</v>
      </c>
      <c r="G13" s="128">
        <v>0</v>
      </c>
      <c r="H13" s="128">
        <v>13343906</v>
      </c>
      <c r="I13" s="128">
        <v>249119</v>
      </c>
      <c r="J13" s="128">
        <v>13593025</v>
      </c>
      <c r="K13" s="128">
        <v>249369</v>
      </c>
      <c r="L13" s="77">
        <f t="shared" si="0"/>
        <v>98.1</v>
      </c>
      <c r="M13" s="78">
        <f t="shared" si="0"/>
        <v>26.4</v>
      </c>
      <c r="N13" s="79">
        <f t="shared" si="0"/>
        <v>93.5</v>
      </c>
    </row>
    <row r="14" spans="1:247" s="21" customFormat="1" ht="24.95" customHeight="1" x14ac:dyDescent="0.2">
      <c r="A14" s="46">
        <v>6</v>
      </c>
      <c r="B14" s="47" t="s">
        <v>38</v>
      </c>
      <c r="C14" s="128">
        <v>12508516</v>
      </c>
      <c r="D14" s="128">
        <v>1055141</v>
      </c>
      <c r="E14" s="128">
        <v>13563657</v>
      </c>
      <c r="F14" s="128">
        <v>141157</v>
      </c>
      <c r="G14" s="128">
        <v>0</v>
      </c>
      <c r="H14" s="128">
        <v>12186973</v>
      </c>
      <c r="I14" s="128">
        <v>323071</v>
      </c>
      <c r="J14" s="128">
        <v>12510044</v>
      </c>
      <c r="K14" s="128">
        <v>140028</v>
      </c>
      <c r="L14" s="77">
        <f t="shared" si="0"/>
        <v>97.4</v>
      </c>
      <c r="M14" s="78">
        <f t="shared" si="0"/>
        <v>30.6</v>
      </c>
      <c r="N14" s="79">
        <f t="shared" si="0"/>
        <v>92.2</v>
      </c>
    </row>
    <row r="15" spans="1:247" s="21" customFormat="1" ht="24.95" customHeight="1" x14ac:dyDescent="0.2">
      <c r="A15" s="46">
        <v>7</v>
      </c>
      <c r="B15" s="47" t="s">
        <v>39</v>
      </c>
      <c r="C15" s="128">
        <v>26061569</v>
      </c>
      <c r="D15" s="128">
        <v>2237211</v>
      </c>
      <c r="E15" s="128">
        <v>28298780</v>
      </c>
      <c r="F15" s="128">
        <v>549437</v>
      </c>
      <c r="G15" s="128">
        <v>0</v>
      </c>
      <c r="H15" s="128">
        <v>25611211</v>
      </c>
      <c r="I15" s="128">
        <v>433577</v>
      </c>
      <c r="J15" s="128">
        <v>26044788</v>
      </c>
      <c r="K15" s="128">
        <v>548338</v>
      </c>
      <c r="L15" s="77">
        <f t="shared" si="0"/>
        <v>98.3</v>
      </c>
      <c r="M15" s="78">
        <f t="shared" si="0"/>
        <v>19.399999999999999</v>
      </c>
      <c r="N15" s="79">
        <f t="shared" si="0"/>
        <v>92</v>
      </c>
    </row>
    <row r="16" spans="1:247" s="21" customFormat="1" ht="24.95" customHeight="1" x14ac:dyDescent="0.2">
      <c r="A16" s="46">
        <v>8</v>
      </c>
      <c r="B16" s="47" t="s">
        <v>40</v>
      </c>
      <c r="C16" s="128">
        <v>11974426</v>
      </c>
      <c r="D16" s="128">
        <v>952439</v>
      </c>
      <c r="E16" s="128">
        <v>12926865</v>
      </c>
      <c r="F16" s="128">
        <v>189300</v>
      </c>
      <c r="G16" s="128">
        <v>0</v>
      </c>
      <c r="H16" s="128">
        <v>11806493</v>
      </c>
      <c r="I16" s="128">
        <v>169747</v>
      </c>
      <c r="J16" s="128">
        <v>11976240</v>
      </c>
      <c r="K16" s="128">
        <v>188732</v>
      </c>
      <c r="L16" s="77">
        <f t="shared" si="0"/>
        <v>98.6</v>
      </c>
      <c r="M16" s="78">
        <f t="shared" si="0"/>
        <v>17.8</v>
      </c>
      <c r="N16" s="79">
        <f t="shared" si="0"/>
        <v>92.6</v>
      </c>
    </row>
    <row r="17" spans="1:14" s="21" customFormat="1" ht="24.95" customHeight="1" x14ac:dyDescent="0.2">
      <c r="A17" s="46">
        <v>9</v>
      </c>
      <c r="B17" s="47" t="s">
        <v>208</v>
      </c>
      <c r="C17" s="128">
        <v>10052285</v>
      </c>
      <c r="D17" s="128">
        <v>611588</v>
      </c>
      <c r="E17" s="128">
        <v>10663873</v>
      </c>
      <c r="F17" s="128">
        <v>168798</v>
      </c>
      <c r="G17" s="128">
        <v>0</v>
      </c>
      <c r="H17" s="128">
        <v>9941422</v>
      </c>
      <c r="I17" s="128">
        <v>145967</v>
      </c>
      <c r="J17" s="128">
        <v>10087389</v>
      </c>
      <c r="K17" s="128">
        <v>168798</v>
      </c>
      <c r="L17" s="77">
        <f>IF(C17&gt;0,ROUND(H17/C17*100,1),"-")</f>
        <v>98.9</v>
      </c>
      <c r="M17" s="78">
        <f>IF(D17&gt;0,ROUND(I17/D17*100,1),"-")</f>
        <v>23.9</v>
      </c>
      <c r="N17" s="79">
        <f>IF(E17&gt;0,ROUND(J17/E17*100,1),"-")</f>
        <v>94.6</v>
      </c>
    </row>
    <row r="18" spans="1:14" s="21" customFormat="1" ht="24.95" customHeight="1" x14ac:dyDescent="0.2">
      <c r="A18" s="46">
        <v>10</v>
      </c>
      <c r="B18" s="47" t="s">
        <v>205</v>
      </c>
      <c r="C18" s="128">
        <v>4406914</v>
      </c>
      <c r="D18" s="128">
        <v>341425</v>
      </c>
      <c r="E18" s="128">
        <v>4748339</v>
      </c>
      <c r="F18" s="128">
        <v>60361</v>
      </c>
      <c r="G18" s="128">
        <v>0</v>
      </c>
      <c r="H18" s="128">
        <v>4349809</v>
      </c>
      <c r="I18" s="128">
        <v>67063</v>
      </c>
      <c r="J18" s="128">
        <v>4416872</v>
      </c>
      <c r="K18" s="128">
        <v>60138</v>
      </c>
      <c r="L18" s="77">
        <f t="shared" si="0"/>
        <v>98.7</v>
      </c>
      <c r="M18" s="78">
        <f t="shared" si="0"/>
        <v>19.600000000000001</v>
      </c>
      <c r="N18" s="79">
        <f t="shared" si="0"/>
        <v>93</v>
      </c>
    </row>
    <row r="19" spans="1:14" s="21" customFormat="1" ht="24.95" customHeight="1" x14ac:dyDescent="0.2">
      <c r="A19" s="46">
        <v>11</v>
      </c>
      <c r="B19" s="47" t="s">
        <v>206</v>
      </c>
      <c r="C19" s="128">
        <v>18289315</v>
      </c>
      <c r="D19" s="128">
        <v>1674982</v>
      </c>
      <c r="E19" s="128">
        <v>19964297</v>
      </c>
      <c r="F19" s="128">
        <v>311281</v>
      </c>
      <c r="G19" s="128">
        <v>0</v>
      </c>
      <c r="H19" s="128">
        <v>17970991</v>
      </c>
      <c r="I19" s="128">
        <v>285857</v>
      </c>
      <c r="J19" s="128">
        <v>18256848</v>
      </c>
      <c r="K19" s="128">
        <v>309725</v>
      </c>
      <c r="L19" s="77">
        <f t="shared" si="0"/>
        <v>98.3</v>
      </c>
      <c r="M19" s="78">
        <f t="shared" si="0"/>
        <v>17.100000000000001</v>
      </c>
      <c r="N19" s="79">
        <f t="shared" si="0"/>
        <v>91.4</v>
      </c>
    </row>
    <row r="20" spans="1:14" s="21" customFormat="1" ht="24.95" customHeight="1" x14ac:dyDescent="0.2">
      <c r="A20" s="48">
        <v>12</v>
      </c>
      <c r="B20" s="49" t="s">
        <v>207</v>
      </c>
      <c r="C20" s="128">
        <v>6615741</v>
      </c>
      <c r="D20" s="128">
        <v>457596</v>
      </c>
      <c r="E20" s="128">
        <v>7073337</v>
      </c>
      <c r="F20" s="128">
        <v>116415</v>
      </c>
      <c r="G20" s="128">
        <v>0</v>
      </c>
      <c r="H20" s="128">
        <v>6540181</v>
      </c>
      <c r="I20" s="128">
        <v>118212</v>
      </c>
      <c r="J20" s="128">
        <v>6658393</v>
      </c>
      <c r="K20" s="128">
        <v>116157</v>
      </c>
      <c r="L20" s="80">
        <f t="shared" si="0"/>
        <v>98.9</v>
      </c>
      <c r="M20" s="81">
        <f t="shared" si="0"/>
        <v>25.8</v>
      </c>
      <c r="N20" s="82">
        <f t="shared" si="0"/>
        <v>94.1</v>
      </c>
    </row>
    <row r="21" spans="1:14" s="21" customFormat="1" ht="24.95" customHeight="1" x14ac:dyDescent="0.2">
      <c r="A21" s="46">
        <v>13</v>
      </c>
      <c r="B21" s="47" t="s">
        <v>338</v>
      </c>
      <c r="C21" s="128">
        <v>3164251</v>
      </c>
      <c r="D21" s="128">
        <v>551978</v>
      </c>
      <c r="E21" s="128">
        <v>3716229</v>
      </c>
      <c r="F21" s="128">
        <v>40534</v>
      </c>
      <c r="G21" s="128">
        <v>0</v>
      </c>
      <c r="H21" s="128">
        <v>3092660</v>
      </c>
      <c r="I21" s="128">
        <v>47427</v>
      </c>
      <c r="J21" s="128">
        <v>3140087</v>
      </c>
      <c r="K21" s="128">
        <v>40388</v>
      </c>
      <c r="L21" s="77">
        <f t="shared" ref="L21:N22" si="1">IF(C21&gt;0,ROUND(H21/C21*100,1),"-")</f>
        <v>97.7</v>
      </c>
      <c r="M21" s="78">
        <f t="shared" si="1"/>
        <v>8.6</v>
      </c>
      <c r="N21" s="79">
        <f t="shared" si="1"/>
        <v>84.5</v>
      </c>
    </row>
    <row r="22" spans="1:14" s="21" customFormat="1" ht="24.95" customHeight="1" x14ac:dyDescent="0.2">
      <c r="A22" s="46">
        <v>14</v>
      </c>
      <c r="B22" s="50" t="s">
        <v>339</v>
      </c>
      <c r="C22" s="131">
        <v>8959654</v>
      </c>
      <c r="D22" s="131">
        <v>376971</v>
      </c>
      <c r="E22" s="131">
        <v>9336625</v>
      </c>
      <c r="F22" s="131">
        <v>102672</v>
      </c>
      <c r="G22" s="131">
        <v>0</v>
      </c>
      <c r="H22" s="131">
        <v>8880164</v>
      </c>
      <c r="I22" s="131">
        <v>89040</v>
      </c>
      <c r="J22" s="131">
        <v>8969204</v>
      </c>
      <c r="K22" s="131">
        <v>102056</v>
      </c>
      <c r="L22" s="80">
        <f t="shared" si="1"/>
        <v>99.1</v>
      </c>
      <c r="M22" s="81">
        <f t="shared" si="1"/>
        <v>23.6</v>
      </c>
      <c r="N22" s="82">
        <f t="shared" si="1"/>
        <v>96.1</v>
      </c>
    </row>
    <row r="23" spans="1:14" s="21" customFormat="1" ht="24.95" customHeight="1" x14ac:dyDescent="0.2">
      <c r="A23" s="58"/>
      <c r="B23" s="59" t="s">
        <v>344</v>
      </c>
      <c r="C23" s="85">
        <v>255343112</v>
      </c>
      <c r="D23" s="85">
        <v>16925672</v>
      </c>
      <c r="E23" s="85">
        <v>272268784</v>
      </c>
      <c r="F23" s="85">
        <v>5031201</v>
      </c>
      <c r="G23" s="85">
        <v>0</v>
      </c>
      <c r="H23" s="85">
        <v>251735346</v>
      </c>
      <c r="I23" s="85">
        <v>3792053</v>
      </c>
      <c r="J23" s="85">
        <v>255527399</v>
      </c>
      <c r="K23" s="85">
        <v>5012174</v>
      </c>
      <c r="L23" s="86">
        <f t="shared" si="0"/>
        <v>98.6</v>
      </c>
      <c r="M23" s="87">
        <f t="shared" si="0"/>
        <v>22.4</v>
      </c>
      <c r="N23" s="88">
        <f t="shared" si="0"/>
        <v>93.9</v>
      </c>
    </row>
    <row r="24" spans="1:14" s="21" customFormat="1" ht="24.95" customHeight="1" x14ac:dyDescent="0.2">
      <c r="A24" s="44">
        <v>15</v>
      </c>
      <c r="B24" s="45" t="s">
        <v>41</v>
      </c>
      <c r="C24" s="132">
        <v>5526741</v>
      </c>
      <c r="D24" s="126">
        <v>198131</v>
      </c>
      <c r="E24" s="126">
        <v>5724872</v>
      </c>
      <c r="F24" s="126">
        <v>74961</v>
      </c>
      <c r="G24" s="126">
        <v>0</v>
      </c>
      <c r="H24" s="126">
        <v>5466266</v>
      </c>
      <c r="I24" s="126">
        <v>41072</v>
      </c>
      <c r="J24" s="126">
        <v>5507338</v>
      </c>
      <c r="K24" s="133">
        <v>74661</v>
      </c>
      <c r="L24" s="72">
        <f t="shared" si="0"/>
        <v>98.9</v>
      </c>
      <c r="M24" s="73">
        <f t="shared" si="0"/>
        <v>20.7</v>
      </c>
      <c r="N24" s="74">
        <f t="shared" si="0"/>
        <v>96.2</v>
      </c>
    </row>
    <row r="25" spans="1:14" s="21" customFormat="1" ht="24.95" customHeight="1" x14ac:dyDescent="0.2">
      <c r="A25" s="46">
        <v>16</v>
      </c>
      <c r="B25" s="47" t="s">
        <v>387</v>
      </c>
      <c r="C25" s="127">
        <v>2411577</v>
      </c>
      <c r="D25" s="128">
        <v>308330</v>
      </c>
      <c r="E25" s="128">
        <v>2719907</v>
      </c>
      <c r="F25" s="128">
        <v>23065</v>
      </c>
      <c r="G25" s="128">
        <v>0</v>
      </c>
      <c r="H25" s="128">
        <v>2358860</v>
      </c>
      <c r="I25" s="128">
        <v>38342</v>
      </c>
      <c r="J25" s="128">
        <v>2397202</v>
      </c>
      <c r="K25" s="134">
        <v>22861</v>
      </c>
      <c r="L25" s="77">
        <f t="shared" si="0"/>
        <v>97.8</v>
      </c>
      <c r="M25" s="78">
        <f t="shared" si="0"/>
        <v>12.4</v>
      </c>
      <c r="N25" s="79">
        <f t="shared" si="0"/>
        <v>88.1</v>
      </c>
    </row>
    <row r="26" spans="1:14" s="21" customFormat="1" ht="24.95" customHeight="1" x14ac:dyDescent="0.2">
      <c r="A26" s="46">
        <v>17</v>
      </c>
      <c r="B26" s="47" t="s">
        <v>42</v>
      </c>
      <c r="C26" s="127">
        <v>1580071</v>
      </c>
      <c r="D26" s="128">
        <v>85972</v>
      </c>
      <c r="E26" s="128">
        <v>1666043</v>
      </c>
      <c r="F26" s="128">
        <v>7034</v>
      </c>
      <c r="G26" s="128">
        <v>0</v>
      </c>
      <c r="H26" s="128">
        <v>1551875</v>
      </c>
      <c r="I26" s="128">
        <v>16851</v>
      </c>
      <c r="J26" s="128">
        <v>1568726</v>
      </c>
      <c r="K26" s="134">
        <v>7034</v>
      </c>
      <c r="L26" s="77">
        <f t="shared" si="0"/>
        <v>98.2</v>
      </c>
      <c r="M26" s="78">
        <f t="shared" si="0"/>
        <v>19.600000000000001</v>
      </c>
      <c r="N26" s="79">
        <f t="shared" si="0"/>
        <v>94.2</v>
      </c>
    </row>
    <row r="27" spans="1:14" s="21" customFormat="1" ht="24.95" customHeight="1" x14ac:dyDescent="0.2">
      <c r="A27" s="46">
        <v>18</v>
      </c>
      <c r="B27" s="47" t="s">
        <v>43</v>
      </c>
      <c r="C27" s="127">
        <v>2280631</v>
      </c>
      <c r="D27" s="128">
        <v>110396</v>
      </c>
      <c r="E27" s="128">
        <v>2391027</v>
      </c>
      <c r="F27" s="128">
        <v>121015</v>
      </c>
      <c r="G27" s="128">
        <v>0</v>
      </c>
      <c r="H27" s="128">
        <v>2259316</v>
      </c>
      <c r="I27" s="128">
        <v>13765</v>
      </c>
      <c r="J27" s="128">
        <v>2273081</v>
      </c>
      <c r="K27" s="134">
        <v>121015</v>
      </c>
      <c r="L27" s="77">
        <f t="shared" si="0"/>
        <v>99.1</v>
      </c>
      <c r="M27" s="78">
        <f t="shared" si="0"/>
        <v>12.5</v>
      </c>
      <c r="N27" s="79">
        <f t="shared" si="0"/>
        <v>95.1</v>
      </c>
    </row>
    <row r="28" spans="1:14" s="21" customFormat="1" ht="24.95" customHeight="1" x14ac:dyDescent="0.2">
      <c r="A28" s="46">
        <v>19</v>
      </c>
      <c r="B28" s="47" t="s">
        <v>44</v>
      </c>
      <c r="C28" s="127">
        <v>4388876</v>
      </c>
      <c r="D28" s="128">
        <v>158611</v>
      </c>
      <c r="E28" s="128">
        <v>4547487</v>
      </c>
      <c r="F28" s="128">
        <v>90310</v>
      </c>
      <c r="G28" s="128">
        <v>0</v>
      </c>
      <c r="H28" s="128">
        <v>4358790</v>
      </c>
      <c r="I28" s="128">
        <v>30076</v>
      </c>
      <c r="J28" s="128">
        <v>4388866</v>
      </c>
      <c r="K28" s="134">
        <v>90220</v>
      </c>
      <c r="L28" s="77">
        <f t="shared" si="0"/>
        <v>99.3</v>
      </c>
      <c r="M28" s="78">
        <f t="shared" si="0"/>
        <v>19</v>
      </c>
      <c r="N28" s="79">
        <f t="shared" si="0"/>
        <v>96.5</v>
      </c>
    </row>
    <row r="29" spans="1:14" s="21" customFormat="1" ht="24.95" customHeight="1" x14ac:dyDescent="0.2">
      <c r="A29" s="46">
        <v>20</v>
      </c>
      <c r="B29" s="47" t="s">
        <v>45</v>
      </c>
      <c r="C29" s="127">
        <v>4890037</v>
      </c>
      <c r="D29" s="128">
        <v>345406</v>
      </c>
      <c r="E29" s="128">
        <v>5235443</v>
      </c>
      <c r="F29" s="128">
        <v>65219</v>
      </c>
      <c r="G29" s="128">
        <v>0</v>
      </c>
      <c r="H29" s="128">
        <v>4811427</v>
      </c>
      <c r="I29" s="128">
        <v>54605</v>
      </c>
      <c r="J29" s="128">
        <v>4866032</v>
      </c>
      <c r="K29" s="134">
        <v>64827</v>
      </c>
      <c r="L29" s="77">
        <f t="shared" si="0"/>
        <v>98.4</v>
      </c>
      <c r="M29" s="78">
        <f t="shared" si="0"/>
        <v>15.8</v>
      </c>
      <c r="N29" s="79">
        <f t="shared" si="0"/>
        <v>92.9</v>
      </c>
    </row>
    <row r="30" spans="1:14" s="21" customFormat="1" ht="24.95" customHeight="1" x14ac:dyDescent="0.2">
      <c r="A30" s="46">
        <v>21</v>
      </c>
      <c r="B30" s="47" t="s">
        <v>46</v>
      </c>
      <c r="C30" s="127">
        <v>3669698</v>
      </c>
      <c r="D30" s="128">
        <v>99761</v>
      </c>
      <c r="E30" s="128">
        <v>3769459</v>
      </c>
      <c r="F30" s="128">
        <v>70878</v>
      </c>
      <c r="G30" s="128">
        <v>0</v>
      </c>
      <c r="H30" s="128">
        <v>3646145</v>
      </c>
      <c r="I30" s="128">
        <v>23640</v>
      </c>
      <c r="J30" s="128">
        <v>3669785</v>
      </c>
      <c r="K30" s="134">
        <v>70710</v>
      </c>
      <c r="L30" s="77">
        <f t="shared" si="0"/>
        <v>99.4</v>
      </c>
      <c r="M30" s="78">
        <f t="shared" si="0"/>
        <v>23.7</v>
      </c>
      <c r="N30" s="79">
        <f t="shared" si="0"/>
        <v>97.4</v>
      </c>
    </row>
    <row r="31" spans="1:14" s="21" customFormat="1" ht="24.95" customHeight="1" x14ac:dyDescent="0.2">
      <c r="A31" s="46">
        <v>22</v>
      </c>
      <c r="B31" s="47" t="s">
        <v>47</v>
      </c>
      <c r="C31" s="127">
        <v>1436259</v>
      </c>
      <c r="D31" s="128">
        <v>80331</v>
      </c>
      <c r="E31" s="128">
        <v>1516590</v>
      </c>
      <c r="F31" s="128">
        <v>11478</v>
      </c>
      <c r="G31" s="128">
        <v>0</v>
      </c>
      <c r="H31" s="128">
        <v>1413767</v>
      </c>
      <c r="I31" s="128">
        <v>20600</v>
      </c>
      <c r="J31" s="128">
        <v>1434367</v>
      </c>
      <c r="K31" s="134">
        <v>11145</v>
      </c>
      <c r="L31" s="77">
        <f t="shared" si="0"/>
        <v>98.4</v>
      </c>
      <c r="M31" s="78">
        <f t="shared" si="0"/>
        <v>25.6</v>
      </c>
      <c r="N31" s="79">
        <f t="shared" si="0"/>
        <v>94.6</v>
      </c>
    </row>
    <row r="32" spans="1:14" s="21" customFormat="1" ht="24.95" customHeight="1" x14ac:dyDescent="0.2">
      <c r="A32" s="46">
        <v>23</v>
      </c>
      <c r="B32" s="47" t="s">
        <v>48</v>
      </c>
      <c r="C32" s="127">
        <v>4206245</v>
      </c>
      <c r="D32" s="128">
        <v>111749</v>
      </c>
      <c r="E32" s="128">
        <v>4317994</v>
      </c>
      <c r="F32" s="128">
        <v>50445</v>
      </c>
      <c r="G32" s="128">
        <v>0</v>
      </c>
      <c r="H32" s="128">
        <v>4162484</v>
      </c>
      <c r="I32" s="128">
        <v>38413</v>
      </c>
      <c r="J32" s="128">
        <v>4200897</v>
      </c>
      <c r="K32" s="134">
        <v>50364</v>
      </c>
      <c r="L32" s="77">
        <f t="shared" ref="L32:N36" si="2">IF(C32&gt;0,ROUND(H32/C32*100,1),"-")</f>
        <v>99</v>
      </c>
      <c r="M32" s="78">
        <f t="shared" si="2"/>
        <v>34.4</v>
      </c>
      <c r="N32" s="79">
        <f t="shared" si="2"/>
        <v>97.3</v>
      </c>
    </row>
    <row r="33" spans="1:14" s="21" customFormat="1" ht="24.95" customHeight="1" x14ac:dyDescent="0.2">
      <c r="A33" s="46">
        <v>24</v>
      </c>
      <c r="B33" s="47" t="s">
        <v>49</v>
      </c>
      <c r="C33" s="127">
        <v>4889325</v>
      </c>
      <c r="D33" s="128">
        <v>551984</v>
      </c>
      <c r="E33" s="128">
        <v>5441309</v>
      </c>
      <c r="F33" s="128">
        <v>26710</v>
      </c>
      <c r="G33" s="128">
        <v>0</v>
      </c>
      <c r="H33" s="128">
        <v>4778966</v>
      </c>
      <c r="I33" s="128">
        <v>116279</v>
      </c>
      <c r="J33" s="128">
        <v>4895245</v>
      </c>
      <c r="K33" s="134">
        <v>26576</v>
      </c>
      <c r="L33" s="77">
        <f t="shared" si="2"/>
        <v>97.7</v>
      </c>
      <c r="M33" s="78">
        <f t="shared" si="2"/>
        <v>21.1</v>
      </c>
      <c r="N33" s="79">
        <f t="shared" si="2"/>
        <v>90</v>
      </c>
    </row>
    <row r="34" spans="1:14" s="21" customFormat="1" ht="24.95" customHeight="1" x14ac:dyDescent="0.2">
      <c r="A34" s="46">
        <v>25</v>
      </c>
      <c r="B34" s="51" t="s">
        <v>340</v>
      </c>
      <c r="C34" s="127">
        <v>2025790</v>
      </c>
      <c r="D34" s="128">
        <v>326934</v>
      </c>
      <c r="E34" s="128">
        <v>2352724</v>
      </c>
      <c r="F34" s="128">
        <v>42346</v>
      </c>
      <c r="G34" s="128">
        <v>0</v>
      </c>
      <c r="H34" s="128">
        <v>1991235</v>
      </c>
      <c r="I34" s="128">
        <v>29689</v>
      </c>
      <c r="J34" s="128">
        <v>2020924</v>
      </c>
      <c r="K34" s="134">
        <v>42303</v>
      </c>
      <c r="L34" s="77">
        <f t="shared" si="2"/>
        <v>98.3</v>
      </c>
      <c r="M34" s="78">
        <f t="shared" si="2"/>
        <v>9.1</v>
      </c>
      <c r="N34" s="79">
        <f t="shared" si="2"/>
        <v>85.9</v>
      </c>
    </row>
    <row r="35" spans="1:14" s="21" customFormat="1" ht="24.95" customHeight="1" x14ac:dyDescent="0.2">
      <c r="A35" s="58"/>
      <c r="B35" s="59" t="s">
        <v>343</v>
      </c>
      <c r="C35" s="85">
        <v>37305250</v>
      </c>
      <c r="D35" s="85">
        <v>2377605</v>
      </c>
      <c r="E35" s="85">
        <v>39682855</v>
      </c>
      <c r="F35" s="85">
        <v>583461</v>
      </c>
      <c r="G35" s="85">
        <v>0</v>
      </c>
      <c r="H35" s="85">
        <v>36799131</v>
      </c>
      <c r="I35" s="85">
        <v>423332</v>
      </c>
      <c r="J35" s="85">
        <v>37222463</v>
      </c>
      <c r="K35" s="85">
        <v>581716</v>
      </c>
      <c r="L35" s="86">
        <f t="shared" si="2"/>
        <v>98.6</v>
      </c>
      <c r="M35" s="87">
        <f t="shared" si="2"/>
        <v>17.8</v>
      </c>
      <c r="N35" s="88">
        <f t="shared" si="2"/>
        <v>93.8</v>
      </c>
    </row>
    <row r="36" spans="1:14" s="21" customFormat="1" ht="24.95" customHeight="1" thickBot="1" x14ac:dyDescent="0.25">
      <c r="A36" s="60"/>
      <c r="B36" s="61" t="s">
        <v>50</v>
      </c>
      <c r="C36" s="89">
        <v>292648362</v>
      </c>
      <c r="D36" s="89">
        <v>19303277</v>
      </c>
      <c r="E36" s="89">
        <v>311951639</v>
      </c>
      <c r="F36" s="89">
        <v>5614662</v>
      </c>
      <c r="G36" s="89">
        <v>0</v>
      </c>
      <c r="H36" s="89">
        <v>288534477</v>
      </c>
      <c r="I36" s="89">
        <v>4215385</v>
      </c>
      <c r="J36" s="89">
        <v>292749862</v>
      </c>
      <c r="K36" s="89">
        <v>5593890</v>
      </c>
      <c r="L36" s="90">
        <f t="shared" si="2"/>
        <v>98.6</v>
      </c>
      <c r="M36" s="91">
        <f t="shared" si="2"/>
        <v>21.8</v>
      </c>
      <c r="N36" s="92">
        <f t="shared" si="2"/>
        <v>93.8</v>
      </c>
    </row>
    <row r="38" spans="1:14" x14ac:dyDescent="0.15">
      <c r="B38" s="1" t="s">
        <v>390</v>
      </c>
      <c r="C38" s="1">
        <v>292648362</v>
      </c>
      <c r="D38" s="1">
        <v>19303277</v>
      </c>
      <c r="E38" s="1">
        <v>311951639</v>
      </c>
      <c r="F38" s="1">
        <v>5614662</v>
      </c>
      <c r="G38" s="1">
        <v>0</v>
      </c>
      <c r="H38" s="1">
        <v>288534477</v>
      </c>
      <c r="I38" s="1">
        <v>4215385</v>
      </c>
      <c r="J38" s="1">
        <v>292749862</v>
      </c>
      <c r="K38" s="1">
        <v>5593890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IM39"/>
  <sheetViews>
    <sheetView view="pageBreakPreview" zoomScale="60" zoomScaleNormal="100" workbookViewId="0">
      <pane xSplit="2" ySplit="8" topLeftCell="C33" activePane="bottomRight" state="frozen"/>
      <selection activeCell="E14" sqref="E14"/>
      <selection pane="topRight" activeCell="E14" sqref="E14"/>
      <selection pane="bottomLeft" activeCell="E14" sqref="E14"/>
      <selection pane="bottomRight" activeCell="D35" sqref="D35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395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371</v>
      </c>
      <c r="D3" s="8" t="s">
        <v>177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237</v>
      </c>
      <c r="D8" s="41" t="s">
        <v>238</v>
      </c>
      <c r="E8" s="41" t="s">
        <v>239</v>
      </c>
      <c r="F8" s="41"/>
      <c r="G8" s="41" t="s">
        <v>240</v>
      </c>
      <c r="H8" s="41" t="s">
        <v>241</v>
      </c>
      <c r="I8" s="41" t="s">
        <v>242</v>
      </c>
      <c r="J8" s="41" t="s">
        <v>243</v>
      </c>
      <c r="K8" s="41" t="s">
        <v>244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0</v>
      </c>
      <c r="D9" s="130">
        <v>0</v>
      </c>
      <c r="E9" s="130">
        <v>0</v>
      </c>
      <c r="F9" s="115"/>
      <c r="G9" s="130">
        <v>0</v>
      </c>
      <c r="H9" s="130">
        <v>0</v>
      </c>
      <c r="I9" s="130">
        <v>0</v>
      </c>
      <c r="J9" s="130">
        <v>0</v>
      </c>
      <c r="K9" s="115"/>
      <c r="L9" s="72">
        <v>0</v>
      </c>
      <c r="M9" s="73" t="str">
        <f t="shared" ref="L9:N31" si="0">IF(D9&gt;0,ROUND(I9/D9*100,1),"-")</f>
        <v>-</v>
      </c>
      <c r="N9" s="74" t="str">
        <f t="shared" si="0"/>
        <v>-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0</v>
      </c>
      <c r="D10" s="93">
        <v>0</v>
      </c>
      <c r="E10" s="93">
        <v>0</v>
      </c>
      <c r="F10" s="116"/>
      <c r="G10" s="93">
        <v>0</v>
      </c>
      <c r="H10" s="93">
        <v>0</v>
      </c>
      <c r="I10" s="93">
        <v>0</v>
      </c>
      <c r="J10" s="93">
        <v>0</v>
      </c>
      <c r="K10" s="116"/>
      <c r="L10" s="77">
        <v>0</v>
      </c>
      <c r="M10" s="78" t="str">
        <f t="shared" si="0"/>
        <v>-</v>
      </c>
      <c r="N10" s="79" t="str">
        <f t="shared" si="0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0</v>
      </c>
      <c r="D11" s="93">
        <v>15100</v>
      </c>
      <c r="E11" s="93">
        <v>15100</v>
      </c>
      <c r="F11" s="116"/>
      <c r="G11" s="93">
        <v>0</v>
      </c>
      <c r="H11" s="93">
        <v>0</v>
      </c>
      <c r="I11" s="93">
        <v>0</v>
      </c>
      <c r="J11" s="93">
        <v>0</v>
      </c>
      <c r="K11" s="116"/>
      <c r="L11" s="77">
        <v>0</v>
      </c>
      <c r="M11" s="78">
        <f t="shared" si="0"/>
        <v>0</v>
      </c>
      <c r="N11" s="79">
        <f t="shared" si="0"/>
        <v>0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0</v>
      </c>
      <c r="D12" s="93">
        <v>0</v>
      </c>
      <c r="E12" s="93">
        <v>0</v>
      </c>
      <c r="F12" s="116"/>
      <c r="G12" s="93">
        <v>0</v>
      </c>
      <c r="H12" s="93">
        <v>0</v>
      </c>
      <c r="I12" s="93">
        <v>0</v>
      </c>
      <c r="J12" s="93">
        <v>0</v>
      </c>
      <c r="K12" s="116"/>
      <c r="L12" s="77">
        <v>0</v>
      </c>
      <c r="M12" s="78" t="str">
        <f t="shared" si="0"/>
        <v>-</v>
      </c>
      <c r="N12" s="79" t="str">
        <f t="shared" si="0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0</v>
      </c>
      <c r="D13" s="93">
        <v>0</v>
      </c>
      <c r="E13" s="93">
        <v>0</v>
      </c>
      <c r="F13" s="116"/>
      <c r="G13" s="93">
        <v>0</v>
      </c>
      <c r="H13" s="93">
        <v>0</v>
      </c>
      <c r="I13" s="93">
        <v>0</v>
      </c>
      <c r="J13" s="93">
        <v>0</v>
      </c>
      <c r="K13" s="116"/>
      <c r="L13" s="77">
        <v>0</v>
      </c>
      <c r="M13" s="78" t="str">
        <f t="shared" si="0"/>
        <v>-</v>
      </c>
      <c r="N13" s="79" t="str">
        <f t="shared" si="0"/>
        <v>-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0</v>
      </c>
      <c r="D14" s="93">
        <v>0</v>
      </c>
      <c r="E14" s="93">
        <v>0</v>
      </c>
      <c r="F14" s="116"/>
      <c r="G14" s="93">
        <v>0</v>
      </c>
      <c r="H14" s="93">
        <v>0</v>
      </c>
      <c r="I14" s="93">
        <v>0</v>
      </c>
      <c r="J14" s="93">
        <v>0</v>
      </c>
      <c r="K14" s="116"/>
      <c r="L14" s="77">
        <v>0</v>
      </c>
      <c r="M14" s="78" t="str">
        <f t="shared" si="0"/>
        <v>-</v>
      </c>
      <c r="N14" s="79" t="str">
        <f t="shared" si="0"/>
        <v>-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0</v>
      </c>
      <c r="D15" s="93">
        <v>0</v>
      </c>
      <c r="E15" s="93">
        <v>0</v>
      </c>
      <c r="F15" s="116"/>
      <c r="G15" s="93">
        <v>0</v>
      </c>
      <c r="H15" s="93">
        <v>0</v>
      </c>
      <c r="I15" s="93">
        <v>0</v>
      </c>
      <c r="J15" s="93">
        <v>0</v>
      </c>
      <c r="K15" s="116"/>
      <c r="L15" s="77">
        <v>0</v>
      </c>
      <c r="M15" s="78" t="str">
        <f t="shared" si="0"/>
        <v>-</v>
      </c>
      <c r="N15" s="79" t="str">
        <f t="shared" si="0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0</v>
      </c>
      <c r="D16" s="93">
        <v>0</v>
      </c>
      <c r="E16" s="93">
        <v>0</v>
      </c>
      <c r="F16" s="116"/>
      <c r="G16" s="93">
        <v>0</v>
      </c>
      <c r="H16" s="93">
        <v>0</v>
      </c>
      <c r="I16" s="93">
        <v>0</v>
      </c>
      <c r="J16" s="93">
        <v>0</v>
      </c>
      <c r="K16" s="116"/>
      <c r="L16" s="77">
        <v>0</v>
      </c>
      <c r="M16" s="78" t="str">
        <f t="shared" si="0"/>
        <v>-</v>
      </c>
      <c r="N16" s="79" t="str">
        <f t="shared" si="0"/>
        <v>-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0</v>
      </c>
      <c r="D17" s="93">
        <v>0</v>
      </c>
      <c r="E17" s="93">
        <v>0</v>
      </c>
      <c r="F17" s="116"/>
      <c r="G17" s="93">
        <v>0</v>
      </c>
      <c r="H17" s="93">
        <v>0</v>
      </c>
      <c r="I17" s="93">
        <v>0</v>
      </c>
      <c r="J17" s="93">
        <v>0</v>
      </c>
      <c r="K17" s="116"/>
      <c r="L17" s="77">
        <v>0</v>
      </c>
      <c r="M17" s="78" t="str">
        <f>IF(D17&gt;0,ROUND(I17/D17*100,1),"-")</f>
        <v>-</v>
      </c>
      <c r="N17" s="79" t="str">
        <f>IF(E17&gt;0,ROUND(J17/E17*100,1),"-")</f>
        <v>-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0</v>
      </c>
      <c r="D18" s="93">
        <v>0</v>
      </c>
      <c r="E18" s="93">
        <v>0</v>
      </c>
      <c r="F18" s="116"/>
      <c r="G18" s="93">
        <v>0</v>
      </c>
      <c r="H18" s="93">
        <v>0</v>
      </c>
      <c r="I18" s="93">
        <v>0</v>
      </c>
      <c r="J18" s="93">
        <v>0</v>
      </c>
      <c r="K18" s="116"/>
      <c r="L18" s="77">
        <v>0</v>
      </c>
      <c r="M18" s="78" t="str">
        <f t="shared" si="0"/>
        <v>-</v>
      </c>
      <c r="N18" s="79" t="str">
        <f t="shared" si="0"/>
        <v>-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0</v>
      </c>
      <c r="D19" s="93">
        <v>0</v>
      </c>
      <c r="E19" s="93">
        <v>0</v>
      </c>
      <c r="F19" s="116"/>
      <c r="G19" s="93">
        <v>0</v>
      </c>
      <c r="H19" s="93">
        <v>0</v>
      </c>
      <c r="I19" s="93">
        <v>0</v>
      </c>
      <c r="J19" s="93">
        <v>0</v>
      </c>
      <c r="K19" s="116"/>
      <c r="L19" s="77">
        <v>0</v>
      </c>
      <c r="M19" s="78" t="str">
        <f t="shared" si="0"/>
        <v>-</v>
      </c>
      <c r="N19" s="79" t="str">
        <f t="shared" si="0"/>
        <v>-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0</v>
      </c>
      <c r="D20" s="93">
        <v>0</v>
      </c>
      <c r="E20" s="93">
        <v>0</v>
      </c>
      <c r="F20" s="116"/>
      <c r="G20" s="93">
        <v>0</v>
      </c>
      <c r="H20" s="93">
        <v>0</v>
      </c>
      <c r="I20" s="93">
        <v>0</v>
      </c>
      <c r="J20" s="93">
        <v>0</v>
      </c>
      <c r="K20" s="116"/>
      <c r="L20" s="80">
        <v>0</v>
      </c>
      <c r="M20" s="81" t="str">
        <f t="shared" si="0"/>
        <v>-</v>
      </c>
      <c r="N20" s="82" t="str">
        <f t="shared" si="0"/>
        <v>-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0</v>
      </c>
      <c r="D21" s="93">
        <v>0</v>
      </c>
      <c r="E21" s="93">
        <v>0</v>
      </c>
      <c r="F21" s="116"/>
      <c r="G21" s="93">
        <v>0</v>
      </c>
      <c r="H21" s="93">
        <v>0</v>
      </c>
      <c r="I21" s="93">
        <v>0</v>
      </c>
      <c r="J21" s="93">
        <v>0</v>
      </c>
      <c r="K21" s="116"/>
      <c r="L21" s="77">
        <v>0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0</v>
      </c>
      <c r="D22" s="94">
        <v>0</v>
      </c>
      <c r="E22" s="94">
        <v>0</v>
      </c>
      <c r="F22" s="117"/>
      <c r="G22" s="94">
        <v>0</v>
      </c>
      <c r="H22" s="94">
        <v>0</v>
      </c>
      <c r="I22" s="94">
        <v>0</v>
      </c>
      <c r="J22" s="94">
        <v>0</v>
      </c>
      <c r="K22" s="117"/>
      <c r="L22" s="95">
        <v>0</v>
      </c>
      <c r="M22" s="96" t="str">
        <f t="shared" si="0"/>
        <v>-</v>
      </c>
      <c r="N22" s="97" t="str">
        <f t="shared" si="0"/>
        <v>-</v>
      </c>
    </row>
    <row r="23" spans="1:14" s="21" customFormat="1" ht="24.95" customHeight="1" x14ac:dyDescent="0.2">
      <c r="A23" s="58"/>
      <c r="B23" s="59" t="s">
        <v>344</v>
      </c>
      <c r="C23" s="85">
        <v>0</v>
      </c>
      <c r="D23" s="85">
        <v>15100</v>
      </c>
      <c r="E23" s="85">
        <v>15100</v>
      </c>
      <c r="F23" s="118"/>
      <c r="G23" s="85">
        <v>0</v>
      </c>
      <c r="H23" s="85">
        <v>0</v>
      </c>
      <c r="I23" s="85">
        <v>0</v>
      </c>
      <c r="J23" s="85">
        <v>0</v>
      </c>
      <c r="K23" s="118"/>
      <c r="L23" s="86" t="str">
        <f t="shared" si="0"/>
        <v>-</v>
      </c>
      <c r="M23" s="87">
        <f t="shared" si="0"/>
        <v>0</v>
      </c>
      <c r="N23" s="88">
        <f t="shared" si="0"/>
        <v>0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115"/>
      <c r="G24" s="71">
        <v>0</v>
      </c>
      <c r="H24" s="71">
        <v>0</v>
      </c>
      <c r="I24" s="71">
        <v>0</v>
      </c>
      <c r="J24" s="71">
        <v>0</v>
      </c>
      <c r="K24" s="115"/>
      <c r="L24" s="72">
        <v>0</v>
      </c>
      <c r="M24" s="73" t="str">
        <f t="shared" si="0"/>
        <v>-</v>
      </c>
      <c r="N24" s="74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0</v>
      </c>
      <c r="D25" s="76">
        <v>0</v>
      </c>
      <c r="E25" s="76">
        <v>0</v>
      </c>
      <c r="F25" s="116"/>
      <c r="G25" s="76">
        <v>0</v>
      </c>
      <c r="H25" s="76">
        <v>0</v>
      </c>
      <c r="I25" s="76">
        <v>0</v>
      </c>
      <c r="J25" s="76">
        <v>0</v>
      </c>
      <c r="K25" s="116"/>
      <c r="L25" s="77">
        <v>0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16"/>
      <c r="G26" s="76">
        <v>0</v>
      </c>
      <c r="H26" s="76">
        <v>0</v>
      </c>
      <c r="I26" s="76">
        <v>0</v>
      </c>
      <c r="J26" s="76">
        <v>0</v>
      </c>
      <c r="K26" s="116"/>
      <c r="L26" s="77">
        <v>0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16"/>
      <c r="G27" s="76">
        <v>0</v>
      </c>
      <c r="H27" s="76">
        <v>0</v>
      </c>
      <c r="I27" s="76">
        <v>0</v>
      </c>
      <c r="J27" s="76">
        <v>0</v>
      </c>
      <c r="K27" s="116"/>
      <c r="L27" s="77">
        <v>0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0</v>
      </c>
      <c r="D28" s="76">
        <v>0</v>
      </c>
      <c r="E28" s="76">
        <v>0</v>
      </c>
      <c r="F28" s="116"/>
      <c r="G28" s="76">
        <v>0</v>
      </c>
      <c r="H28" s="76">
        <v>0</v>
      </c>
      <c r="I28" s="76">
        <v>0</v>
      </c>
      <c r="J28" s="76">
        <v>0</v>
      </c>
      <c r="K28" s="116"/>
      <c r="L28" s="77">
        <v>0</v>
      </c>
      <c r="M28" s="78" t="str">
        <f t="shared" si="0"/>
        <v>-</v>
      </c>
      <c r="N28" s="79" t="str">
        <f t="shared" si="0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116"/>
      <c r="G29" s="76">
        <v>0</v>
      </c>
      <c r="H29" s="76">
        <v>0</v>
      </c>
      <c r="I29" s="76">
        <v>0</v>
      </c>
      <c r="J29" s="76">
        <v>0</v>
      </c>
      <c r="K29" s="116"/>
      <c r="L29" s="77">
        <v>0</v>
      </c>
      <c r="M29" s="78" t="str">
        <f t="shared" si="0"/>
        <v>-</v>
      </c>
      <c r="N29" s="79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16"/>
      <c r="G30" s="76">
        <v>0</v>
      </c>
      <c r="H30" s="76">
        <v>0</v>
      </c>
      <c r="I30" s="76">
        <v>0</v>
      </c>
      <c r="J30" s="76">
        <v>0</v>
      </c>
      <c r="K30" s="116"/>
      <c r="L30" s="77">
        <v>0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431</v>
      </c>
      <c r="E31" s="76">
        <v>431</v>
      </c>
      <c r="F31" s="116"/>
      <c r="G31" s="76">
        <v>0</v>
      </c>
      <c r="H31" s="76">
        <v>0</v>
      </c>
      <c r="I31" s="76">
        <v>0</v>
      </c>
      <c r="J31" s="76">
        <v>0</v>
      </c>
      <c r="K31" s="116"/>
      <c r="L31" s="77">
        <v>0</v>
      </c>
      <c r="M31" s="78">
        <f t="shared" si="0"/>
        <v>0</v>
      </c>
      <c r="N31" s="79">
        <f t="shared" si="0"/>
        <v>0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0</v>
      </c>
      <c r="D32" s="76">
        <v>0</v>
      </c>
      <c r="E32" s="76">
        <v>0</v>
      </c>
      <c r="F32" s="116"/>
      <c r="G32" s="76">
        <v>0</v>
      </c>
      <c r="H32" s="76">
        <v>0</v>
      </c>
      <c r="I32" s="76">
        <v>0</v>
      </c>
      <c r="J32" s="76">
        <v>0</v>
      </c>
      <c r="K32" s="116"/>
      <c r="L32" s="77">
        <v>0</v>
      </c>
      <c r="M32" s="78" t="str">
        <f t="shared" ref="L32:N36" si="1">IF(D32&gt;0,ROUND(I32/D32*100,1),"-")</f>
        <v>-</v>
      </c>
      <c r="N32" s="79" t="str">
        <f t="shared" si="1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16"/>
      <c r="G33" s="76">
        <v>0</v>
      </c>
      <c r="H33" s="76">
        <v>0</v>
      </c>
      <c r="I33" s="76">
        <v>0</v>
      </c>
      <c r="J33" s="76">
        <v>0</v>
      </c>
      <c r="K33" s="116"/>
      <c r="L33" s="77">
        <v>0</v>
      </c>
      <c r="M33" s="78" t="str">
        <f t="shared" si="1"/>
        <v>-</v>
      </c>
      <c r="N33" s="79" t="str">
        <f t="shared" si="1"/>
        <v>-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0</v>
      </c>
      <c r="D34" s="76">
        <v>5014</v>
      </c>
      <c r="E34" s="76">
        <v>5014</v>
      </c>
      <c r="F34" s="116"/>
      <c r="G34" s="76">
        <v>0</v>
      </c>
      <c r="H34" s="76">
        <v>0</v>
      </c>
      <c r="I34" s="76">
        <v>0</v>
      </c>
      <c r="J34" s="76">
        <v>0</v>
      </c>
      <c r="K34" s="116"/>
      <c r="L34" s="77">
        <v>0</v>
      </c>
      <c r="M34" s="78">
        <f t="shared" si="1"/>
        <v>0</v>
      </c>
      <c r="N34" s="79">
        <f t="shared" si="1"/>
        <v>0</v>
      </c>
    </row>
    <row r="35" spans="1:14" s="21" customFormat="1" ht="24.95" customHeight="1" x14ac:dyDescent="0.2">
      <c r="A35" s="58"/>
      <c r="B35" s="59" t="s">
        <v>343</v>
      </c>
      <c r="C35" s="85">
        <v>0</v>
      </c>
      <c r="D35" s="85">
        <v>5445</v>
      </c>
      <c r="E35" s="85">
        <v>5445</v>
      </c>
      <c r="F35" s="119"/>
      <c r="G35" s="85">
        <v>0</v>
      </c>
      <c r="H35" s="85">
        <v>0</v>
      </c>
      <c r="I35" s="85">
        <v>0</v>
      </c>
      <c r="J35" s="85">
        <v>0</v>
      </c>
      <c r="K35" s="119"/>
      <c r="L35" s="86" t="str">
        <f t="shared" si="1"/>
        <v>-</v>
      </c>
      <c r="M35" s="87">
        <f t="shared" si="1"/>
        <v>0</v>
      </c>
      <c r="N35" s="88">
        <f t="shared" si="1"/>
        <v>0</v>
      </c>
    </row>
    <row r="36" spans="1:14" s="21" customFormat="1" ht="24.95" customHeight="1" thickBot="1" x14ac:dyDescent="0.25">
      <c r="A36" s="60"/>
      <c r="B36" s="61" t="s">
        <v>50</v>
      </c>
      <c r="C36" s="89">
        <v>0</v>
      </c>
      <c r="D36" s="89">
        <v>20545</v>
      </c>
      <c r="E36" s="89">
        <v>20545</v>
      </c>
      <c r="F36" s="120"/>
      <c r="G36" s="89">
        <v>0</v>
      </c>
      <c r="H36" s="89">
        <v>0</v>
      </c>
      <c r="I36" s="89">
        <v>0</v>
      </c>
      <c r="J36" s="89">
        <v>0</v>
      </c>
      <c r="K36" s="120"/>
      <c r="L36" s="90" t="str">
        <f t="shared" si="1"/>
        <v>-</v>
      </c>
      <c r="M36" s="91">
        <f t="shared" si="1"/>
        <v>0</v>
      </c>
      <c r="N36" s="92">
        <f t="shared" si="1"/>
        <v>0</v>
      </c>
    </row>
    <row r="38" spans="1:14" x14ac:dyDescent="0.15">
      <c r="B38" s="1" t="s">
        <v>389</v>
      </c>
      <c r="C38" s="1">
        <v>0</v>
      </c>
      <c r="D38" s="1">
        <v>20545</v>
      </c>
      <c r="E38" s="1">
        <v>20545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2">D36-D38</f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0</v>
      </c>
      <c r="I39" s="1">
        <f t="shared" si="2"/>
        <v>0</v>
      </c>
      <c r="J39" s="1">
        <f t="shared" si="2"/>
        <v>0</v>
      </c>
      <c r="K39" s="1">
        <f t="shared" si="2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F24" sqref="F24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395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372</v>
      </c>
      <c r="D3" s="8" t="s">
        <v>364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245</v>
      </c>
      <c r="D8" s="41" t="s">
        <v>246</v>
      </c>
      <c r="E8" s="41" t="s">
        <v>247</v>
      </c>
      <c r="F8" s="41" t="s">
        <v>248</v>
      </c>
      <c r="G8" s="41" t="s">
        <v>249</v>
      </c>
      <c r="H8" s="41" t="s">
        <v>250</v>
      </c>
      <c r="I8" s="41" t="s">
        <v>251</v>
      </c>
      <c r="J8" s="41" t="s">
        <v>252</v>
      </c>
      <c r="K8" s="41" t="s">
        <v>253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0</v>
      </c>
      <c r="D9" s="130">
        <v>0</v>
      </c>
      <c r="E9" s="130">
        <v>0</v>
      </c>
      <c r="F9" s="115">
        <v>0</v>
      </c>
      <c r="G9" s="130">
        <v>0</v>
      </c>
      <c r="H9" s="130">
        <v>0</v>
      </c>
      <c r="I9" s="130">
        <v>0</v>
      </c>
      <c r="J9" s="130">
        <v>0</v>
      </c>
      <c r="K9" s="115"/>
      <c r="L9" s="72" t="str">
        <f t="shared" ref="L9:N31" si="0">IF(C9&gt;0,ROUND(H9/C9*100,1),"-")</f>
        <v>-</v>
      </c>
      <c r="M9" s="73" t="str">
        <f t="shared" si="0"/>
        <v>-</v>
      </c>
      <c r="N9" s="74" t="str">
        <f t="shared" si="0"/>
        <v>-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0</v>
      </c>
      <c r="D10" s="93">
        <v>0</v>
      </c>
      <c r="E10" s="93">
        <v>0</v>
      </c>
      <c r="F10" s="116">
        <v>0</v>
      </c>
      <c r="G10" s="93">
        <v>0</v>
      </c>
      <c r="H10" s="93">
        <v>0</v>
      </c>
      <c r="I10" s="93">
        <v>0</v>
      </c>
      <c r="J10" s="93">
        <v>0</v>
      </c>
      <c r="K10" s="116"/>
      <c r="L10" s="77" t="str">
        <f t="shared" si="0"/>
        <v>-</v>
      </c>
      <c r="M10" s="78" t="str">
        <f t="shared" si="0"/>
        <v>-</v>
      </c>
      <c r="N10" s="79" t="str">
        <f t="shared" si="0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0</v>
      </c>
      <c r="D11" s="93">
        <v>11022</v>
      </c>
      <c r="E11" s="93">
        <v>11022</v>
      </c>
      <c r="F11" s="116">
        <v>0</v>
      </c>
      <c r="G11" s="93">
        <v>0</v>
      </c>
      <c r="H11" s="93">
        <v>0</v>
      </c>
      <c r="I11" s="93">
        <v>0</v>
      </c>
      <c r="J11" s="93">
        <v>0</v>
      </c>
      <c r="K11" s="116"/>
      <c r="L11" s="77" t="str">
        <f t="shared" si="0"/>
        <v>-</v>
      </c>
      <c r="M11" s="78">
        <f t="shared" si="0"/>
        <v>0</v>
      </c>
      <c r="N11" s="79">
        <f t="shared" si="0"/>
        <v>0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0</v>
      </c>
      <c r="D12" s="93">
        <v>0</v>
      </c>
      <c r="E12" s="93">
        <v>0</v>
      </c>
      <c r="F12" s="116">
        <v>0</v>
      </c>
      <c r="G12" s="93">
        <v>0</v>
      </c>
      <c r="H12" s="93">
        <v>0</v>
      </c>
      <c r="I12" s="93">
        <v>0</v>
      </c>
      <c r="J12" s="93">
        <v>0</v>
      </c>
      <c r="K12" s="116"/>
      <c r="L12" s="77" t="str">
        <f t="shared" si="0"/>
        <v>-</v>
      </c>
      <c r="M12" s="78" t="str">
        <f t="shared" si="0"/>
        <v>-</v>
      </c>
      <c r="N12" s="79" t="str">
        <f t="shared" si="0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0</v>
      </c>
      <c r="D13" s="93">
        <v>0</v>
      </c>
      <c r="E13" s="93">
        <v>0</v>
      </c>
      <c r="F13" s="116">
        <v>0</v>
      </c>
      <c r="G13" s="93">
        <v>0</v>
      </c>
      <c r="H13" s="93">
        <v>0</v>
      </c>
      <c r="I13" s="93">
        <v>0</v>
      </c>
      <c r="J13" s="93">
        <v>0</v>
      </c>
      <c r="K13" s="116"/>
      <c r="L13" s="77" t="str">
        <f t="shared" si="0"/>
        <v>-</v>
      </c>
      <c r="M13" s="78" t="str">
        <f t="shared" si="0"/>
        <v>-</v>
      </c>
      <c r="N13" s="79" t="str">
        <f t="shared" si="0"/>
        <v>-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0</v>
      </c>
      <c r="D14" s="93">
        <v>0</v>
      </c>
      <c r="E14" s="93">
        <v>0</v>
      </c>
      <c r="F14" s="116">
        <v>0</v>
      </c>
      <c r="G14" s="93">
        <v>0</v>
      </c>
      <c r="H14" s="93">
        <v>0</v>
      </c>
      <c r="I14" s="93">
        <v>0</v>
      </c>
      <c r="J14" s="93">
        <v>0</v>
      </c>
      <c r="K14" s="116"/>
      <c r="L14" s="77" t="str">
        <f t="shared" si="0"/>
        <v>-</v>
      </c>
      <c r="M14" s="78" t="str">
        <f t="shared" si="0"/>
        <v>-</v>
      </c>
      <c r="N14" s="79" t="str">
        <f t="shared" si="0"/>
        <v>-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0</v>
      </c>
      <c r="D15" s="93">
        <v>0</v>
      </c>
      <c r="E15" s="93">
        <v>0</v>
      </c>
      <c r="F15" s="116">
        <v>0</v>
      </c>
      <c r="G15" s="93">
        <v>0</v>
      </c>
      <c r="H15" s="93">
        <v>0</v>
      </c>
      <c r="I15" s="93">
        <v>0</v>
      </c>
      <c r="J15" s="93">
        <v>0</v>
      </c>
      <c r="K15" s="116"/>
      <c r="L15" s="77" t="str">
        <f t="shared" si="0"/>
        <v>-</v>
      </c>
      <c r="M15" s="78" t="str">
        <f t="shared" si="0"/>
        <v>-</v>
      </c>
      <c r="N15" s="79" t="str">
        <f t="shared" si="0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0</v>
      </c>
      <c r="D16" s="93">
        <v>0</v>
      </c>
      <c r="E16" s="93">
        <v>0</v>
      </c>
      <c r="F16" s="116">
        <v>0</v>
      </c>
      <c r="G16" s="93">
        <v>0</v>
      </c>
      <c r="H16" s="93">
        <v>0</v>
      </c>
      <c r="I16" s="93">
        <v>0</v>
      </c>
      <c r="J16" s="93">
        <v>0</v>
      </c>
      <c r="K16" s="116"/>
      <c r="L16" s="77" t="str">
        <f t="shared" si="0"/>
        <v>-</v>
      </c>
      <c r="M16" s="78" t="str">
        <f t="shared" si="0"/>
        <v>-</v>
      </c>
      <c r="N16" s="79" t="str">
        <f t="shared" si="0"/>
        <v>-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0</v>
      </c>
      <c r="D17" s="93">
        <v>0</v>
      </c>
      <c r="E17" s="93">
        <v>0</v>
      </c>
      <c r="F17" s="116">
        <v>0</v>
      </c>
      <c r="G17" s="93">
        <v>0</v>
      </c>
      <c r="H17" s="93">
        <v>0</v>
      </c>
      <c r="I17" s="93">
        <v>0</v>
      </c>
      <c r="J17" s="93">
        <v>0</v>
      </c>
      <c r="K17" s="116"/>
      <c r="L17" s="77" t="str">
        <f>IF(C17&gt;0,ROUND(H17/C17*100,1),"-")</f>
        <v>-</v>
      </c>
      <c r="M17" s="78" t="str">
        <f>IF(D17&gt;0,ROUND(I17/D17*100,1),"-")</f>
        <v>-</v>
      </c>
      <c r="N17" s="79" t="str">
        <f>IF(E17&gt;0,ROUND(J17/E17*100,1),"-")</f>
        <v>-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0</v>
      </c>
      <c r="D18" s="93">
        <v>0</v>
      </c>
      <c r="E18" s="93">
        <v>0</v>
      </c>
      <c r="F18" s="116">
        <v>0</v>
      </c>
      <c r="G18" s="93">
        <v>0</v>
      </c>
      <c r="H18" s="93">
        <v>0</v>
      </c>
      <c r="I18" s="93">
        <v>0</v>
      </c>
      <c r="J18" s="93">
        <v>0</v>
      </c>
      <c r="K18" s="116"/>
      <c r="L18" s="77" t="str">
        <f t="shared" si="0"/>
        <v>-</v>
      </c>
      <c r="M18" s="78" t="str">
        <f t="shared" si="0"/>
        <v>-</v>
      </c>
      <c r="N18" s="79" t="str">
        <f t="shared" si="0"/>
        <v>-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0</v>
      </c>
      <c r="D19" s="93">
        <v>0</v>
      </c>
      <c r="E19" s="93">
        <v>0</v>
      </c>
      <c r="F19" s="116">
        <v>0</v>
      </c>
      <c r="G19" s="93">
        <v>0</v>
      </c>
      <c r="H19" s="93">
        <v>0</v>
      </c>
      <c r="I19" s="93">
        <v>0</v>
      </c>
      <c r="J19" s="93">
        <v>0</v>
      </c>
      <c r="K19" s="116"/>
      <c r="L19" s="77" t="str">
        <f t="shared" si="0"/>
        <v>-</v>
      </c>
      <c r="M19" s="78" t="str">
        <f t="shared" si="0"/>
        <v>-</v>
      </c>
      <c r="N19" s="79" t="str">
        <f t="shared" si="0"/>
        <v>-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0</v>
      </c>
      <c r="D20" s="93">
        <v>0</v>
      </c>
      <c r="E20" s="93">
        <v>0</v>
      </c>
      <c r="F20" s="116">
        <v>0</v>
      </c>
      <c r="G20" s="93">
        <v>0</v>
      </c>
      <c r="H20" s="93">
        <v>0</v>
      </c>
      <c r="I20" s="93">
        <v>0</v>
      </c>
      <c r="J20" s="93">
        <v>0</v>
      </c>
      <c r="K20" s="116"/>
      <c r="L20" s="80" t="str">
        <f t="shared" si="0"/>
        <v>-</v>
      </c>
      <c r="M20" s="81" t="str">
        <f t="shared" si="0"/>
        <v>-</v>
      </c>
      <c r="N20" s="82" t="str">
        <f t="shared" si="0"/>
        <v>-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0</v>
      </c>
      <c r="D21" s="93">
        <v>0</v>
      </c>
      <c r="E21" s="93">
        <v>0</v>
      </c>
      <c r="F21" s="116">
        <v>0</v>
      </c>
      <c r="G21" s="93">
        <v>0</v>
      </c>
      <c r="H21" s="93">
        <v>0</v>
      </c>
      <c r="I21" s="93">
        <v>0</v>
      </c>
      <c r="J21" s="93">
        <v>0</v>
      </c>
      <c r="K21" s="116"/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0</v>
      </c>
      <c r="D22" s="94">
        <v>0</v>
      </c>
      <c r="E22" s="94">
        <v>0</v>
      </c>
      <c r="F22" s="117">
        <v>0</v>
      </c>
      <c r="G22" s="94">
        <v>0</v>
      </c>
      <c r="H22" s="94">
        <v>0</v>
      </c>
      <c r="I22" s="94">
        <v>0</v>
      </c>
      <c r="J22" s="94">
        <v>0</v>
      </c>
      <c r="K22" s="117"/>
      <c r="L22" s="95" t="str">
        <f t="shared" si="0"/>
        <v>-</v>
      </c>
      <c r="M22" s="96" t="str">
        <f t="shared" si="0"/>
        <v>-</v>
      </c>
      <c r="N22" s="97" t="str">
        <f t="shared" si="0"/>
        <v>-</v>
      </c>
    </row>
    <row r="23" spans="1:14" s="21" customFormat="1" ht="24.95" customHeight="1" x14ac:dyDescent="0.2">
      <c r="A23" s="58"/>
      <c r="B23" s="59" t="s">
        <v>344</v>
      </c>
      <c r="C23" s="85">
        <v>0</v>
      </c>
      <c r="D23" s="85">
        <v>11022</v>
      </c>
      <c r="E23" s="85">
        <v>11022</v>
      </c>
      <c r="F23" s="118"/>
      <c r="G23" s="85">
        <v>0</v>
      </c>
      <c r="H23" s="85">
        <v>0</v>
      </c>
      <c r="I23" s="85">
        <v>0</v>
      </c>
      <c r="J23" s="85">
        <v>0</v>
      </c>
      <c r="K23" s="118"/>
      <c r="L23" s="86" t="str">
        <f t="shared" si="0"/>
        <v>-</v>
      </c>
      <c r="M23" s="87">
        <f t="shared" si="0"/>
        <v>0</v>
      </c>
      <c r="N23" s="88">
        <f t="shared" si="0"/>
        <v>0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115">
        <v>0</v>
      </c>
      <c r="G24" s="71">
        <v>0</v>
      </c>
      <c r="H24" s="71">
        <v>0</v>
      </c>
      <c r="I24" s="71">
        <v>0</v>
      </c>
      <c r="J24" s="71">
        <v>0</v>
      </c>
      <c r="K24" s="115"/>
      <c r="L24" s="72" t="str">
        <f t="shared" si="0"/>
        <v>-</v>
      </c>
      <c r="M24" s="73" t="str">
        <f t="shared" si="0"/>
        <v>-</v>
      </c>
      <c r="N24" s="74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0</v>
      </c>
      <c r="D25" s="76">
        <v>0</v>
      </c>
      <c r="E25" s="76">
        <v>0</v>
      </c>
      <c r="F25" s="116">
        <v>0</v>
      </c>
      <c r="G25" s="76">
        <v>0</v>
      </c>
      <c r="H25" s="76">
        <v>0</v>
      </c>
      <c r="I25" s="76">
        <v>0</v>
      </c>
      <c r="J25" s="76">
        <v>0</v>
      </c>
      <c r="K25" s="116"/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16">
        <v>0</v>
      </c>
      <c r="G26" s="76">
        <v>0</v>
      </c>
      <c r="H26" s="76">
        <v>0</v>
      </c>
      <c r="I26" s="76">
        <v>0</v>
      </c>
      <c r="J26" s="76">
        <v>0</v>
      </c>
      <c r="K26" s="116"/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16">
        <v>0</v>
      </c>
      <c r="G27" s="76">
        <v>0</v>
      </c>
      <c r="H27" s="76">
        <v>0</v>
      </c>
      <c r="I27" s="76">
        <v>0</v>
      </c>
      <c r="J27" s="76">
        <v>0</v>
      </c>
      <c r="K27" s="116"/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0</v>
      </c>
      <c r="D28" s="76">
        <v>0</v>
      </c>
      <c r="E28" s="76">
        <v>0</v>
      </c>
      <c r="F28" s="116">
        <v>0</v>
      </c>
      <c r="G28" s="76">
        <v>0</v>
      </c>
      <c r="H28" s="76">
        <v>0</v>
      </c>
      <c r="I28" s="76">
        <v>0</v>
      </c>
      <c r="J28" s="76">
        <v>0</v>
      </c>
      <c r="K28" s="116"/>
      <c r="L28" s="77" t="str">
        <f t="shared" si="0"/>
        <v>-</v>
      </c>
      <c r="M28" s="78" t="str">
        <f t="shared" si="0"/>
        <v>-</v>
      </c>
      <c r="N28" s="79" t="str">
        <f t="shared" si="0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116">
        <v>0</v>
      </c>
      <c r="G29" s="76">
        <v>0</v>
      </c>
      <c r="H29" s="76">
        <v>0</v>
      </c>
      <c r="I29" s="76">
        <v>0</v>
      </c>
      <c r="J29" s="76">
        <v>0</v>
      </c>
      <c r="K29" s="116"/>
      <c r="L29" s="77" t="str">
        <f t="shared" si="0"/>
        <v>-</v>
      </c>
      <c r="M29" s="78" t="str">
        <f t="shared" si="0"/>
        <v>-</v>
      </c>
      <c r="N29" s="79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16">
        <v>0</v>
      </c>
      <c r="G30" s="76">
        <v>0</v>
      </c>
      <c r="H30" s="76">
        <v>0</v>
      </c>
      <c r="I30" s="76">
        <v>0</v>
      </c>
      <c r="J30" s="76">
        <v>0</v>
      </c>
      <c r="K30" s="116"/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431</v>
      </c>
      <c r="E31" s="76">
        <v>431</v>
      </c>
      <c r="F31" s="116">
        <v>0</v>
      </c>
      <c r="G31" s="76">
        <v>0</v>
      </c>
      <c r="H31" s="76">
        <v>0</v>
      </c>
      <c r="I31" s="76">
        <v>0</v>
      </c>
      <c r="J31" s="76">
        <v>0</v>
      </c>
      <c r="K31" s="116"/>
      <c r="L31" s="77" t="str">
        <f t="shared" si="0"/>
        <v>-</v>
      </c>
      <c r="M31" s="78">
        <f t="shared" si="0"/>
        <v>0</v>
      </c>
      <c r="N31" s="79">
        <f t="shared" si="0"/>
        <v>0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0</v>
      </c>
      <c r="D32" s="76">
        <v>0</v>
      </c>
      <c r="E32" s="76">
        <v>0</v>
      </c>
      <c r="F32" s="116">
        <v>0</v>
      </c>
      <c r="G32" s="76">
        <v>0</v>
      </c>
      <c r="H32" s="76">
        <v>0</v>
      </c>
      <c r="I32" s="76">
        <v>0</v>
      </c>
      <c r="J32" s="76">
        <v>0</v>
      </c>
      <c r="K32" s="116"/>
      <c r="L32" s="77" t="str">
        <f t="shared" ref="L32:N36" si="1">IF(C32&gt;0,ROUND(H32/C32*100,1),"-")</f>
        <v>-</v>
      </c>
      <c r="M32" s="78" t="str">
        <f t="shared" si="1"/>
        <v>-</v>
      </c>
      <c r="N32" s="79" t="str">
        <f t="shared" si="1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16">
        <v>0</v>
      </c>
      <c r="G33" s="76">
        <v>0</v>
      </c>
      <c r="H33" s="76">
        <v>0</v>
      </c>
      <c r="I33" s="76">
        <v>0</v>
      </c>
      <c r="J33" s="76">
        <v>0</v>
      </c>
      <c r="K33" s="116"/>
      <c r="L33" s="77" t="str">
        <f t="shared" si="1"/>
        <v>-</v>
      </c>
      <c r="M33" s="78" t="str">
        <f t="shared" si="1"/>
        <v>-</v>
      </c>
      <c r="N33" s="79" t="str">
        <f t="shared" si="1"/>
        <v>-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0</v>
      </c>
      <c r="D34" s="76">
        <v>4820</v>
      </c>
      <c r="E34" s="76">
        <v>4820</v>
      </c>
      <c r="F34" s="116">
        <v>0</v>
      </c>
      <c r="G34" s="76">
        <v>0</v>
      </c>
      <c r="H34" s="76">
        <v>0</v>
      </c>
      <c r="I34" s="76">
        <v>0</v>
      </c>
      <c r="J34" s="76">
        <v>0</v>
      </c>
      <c r="K34" s="116"/>
      <c r="L34" s="77" t="str">
        <f t="shared" si="1"/>
        <v>-</v>
      </c>
      <c r="M34" s="78">
        <f t="shared" si="1"/>
        <v>0</v>
      </c>
      <c r="N34" s="79">
        <f t="shared" si="1"/>
        <v>0</v>
      </c>
    </row>
    <row r="35" spans="1:14" s="21" customFormat="1" ht="24.95" customHeight="1" x14ac:dyDescent="0.2">
      <c r="A35" s="58"/>
      <c r="B35" s="59" t="s">
        <v>343</v>
      </c>
      <c r="C35" s="85">
        <v>0</v>
      </c>
      <c r="D35" s="85">
        <v>5251</v>
      </c>
      <c r="E35" s="85">
        <v>5251</v>
      </c>
      <c r="F35" s="119"/>
      <c r="G35" s="85">
        <v>0</v>
      </c>
      <c r="H35" s="85">
        <v>0</v>
      </c>
      <c r="I35" s="85">
        <v>0</v>
      </c>
      <c r="J35" s="85">
        <v>0</v>
      </c>
      <c r="K35" s="119"/>
      <c r="L35" s="86" t="str">
        <f t="shared" si="1"/>
        <v>-</v>
      </c>
      <c r="M35" s="87">
        <f t="shared" si="1"/>
        <v>0</v>
      </c>
      <c r="N35" s="88">
        <f t="shared" si="1"/>
        <v>0</v>
      </c>
    </row>
    <row r="36" spans="1:14" s="21" customFormat="1" ht="24.95" customHeight="1" thickBot="1" x14ac:dyDescent="0.25">
      <c r="A36" s="60"/>
      <c r="B36" s="61" t="s">
        <v>50</v>
      </c>
      <c r="C36" s="89">
        <v>0</v>
      </c>
      <c r="D36" s="89">
        <f>SUM(D35)+D23</f>
        <v>16273</v>
      </c>
      <c r="E36" s="89">
        <f>SUM(E35)+E23</f>
        <v>16273</v>
      </c>
      <c r="F36" s="120"/>
      <c r="G36" s="89">
        <v>0</v>
      </c>
      <c r="H36" s="89">
        <v>0</v>
      </c>
      <c r="I36" s="89">
        <v>0</v>
      </c>
      <c r="J36" s="89">
        <v>0</v>
      </c>
      <c r="K36" s="120"/>
      <c r="L36" s="90" t="str">
        <f t="shared" si="1"/>
        <v>-</v>
      </c>
      <c r="M36" s="91">
        <f t="shared" si="1"/>
        <v>0</v>
      </c>
      <c r="N36" s="92">
        <f t="shared" si="1"/>
        <v>0</v>
      </c>
    </row>
    <row r="38" spans="1:14" x14ac:dyDescent="0.15">
      <c r="B38" s="1" t="s">
        <v>389</v>
      </c>
      <c r="C38" s="1">
        <v>0</v>
      </c>
      <c r="D38" s="1">
        <v>16273</v>
      </c>
      <c r="E38" s="1">
        <v>16273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2">D36-D38</f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0</v>
      </c>
      <c r="I39" s="1">
        <f t="shared" si="2"/>
        <v>0</v>
      </c>
      <c r="J39" s="1">
        <f t="shared" si="2"/>
        <v>0</v>
      </c>
      <c r="K39" s="1">
        <f t="shared" si="2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F25" sqref="F25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395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373</v>
      </c>
      <c r="D3" s="8" t="s">
        <v>365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254</v>
      </c>
      <c r="D8" s="41" t="s">
        <v>255</v>
      </c>
      <c r="E8" s="41" t="s">
        <v>256</v>
      </c>
      <c r="F8" s="41" t="s">
        <v>257</v>
      </c>
      <c r="G8" s="41" t="s">
        <v>258</v>
      </c>
      <c r="H8" s="41" t="s">
        <v>259</v>
      </c>
      <c r="I8" s="41" t="s">
        <v>260</v>
      </c>
      <c r="J8" s="41" t="s">
        <v>261</v>
      </c>
      <c r="K8" s="41" t="s">
        <v>262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0</v>
      </c>
      <c r="D9" s="130">
        <v>0</v>
      </c>
      <c r="E9" s="130">
        <v>0</v>
      </c>
      <c r="F9" s="115"/>
      <c r="G9" s="130">
        <v>0</v>
      </c>
      <c r="H9" s="130">
        <v>0</v>
      </c>
      <c r="I9" s="130">
        <v>0</v>
      </c>
      <c r="J9" s="130">
        <v>0</v>
      </c>
      <c r="K9" s="115"/>
      <c r="L9" s="72" t="str">
        <f t="shared" ref="L9:N31" si="0">IF(C9&gt;0,ROUND(H9/C9*100,1),"-")</f>
        <v>-</v>
      </c>
      <c r="M9" s="73" t="str">
        <f t="shared" si="0"/>
        <v>-</v>
      </c>
      <c r="N9" s="74" t="str">
        <f t="shared" si="0"/>
        <v>-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0</v>
      </c>
      <c r="D10" s="93">
        <v>0</v>
      </c>
      <c r="E10" s="93">
        <v>0</v>
      </c>
      <c r="F10" s="116"/>
      <c r="G10" s="93">
        <v>0</v>
      </c>
      <c r="H10" s="93">
        <v>0</v>
      </c>
      <c r="I10" s="93">
        <v>0</v>
      </c>
      <c r="J10" s="93">
        <v>0</v>
      </c>
      <c r="K10" s="116"/>
      <c r="L10" s="77" t="str">
        <f t="shared" si="0"/>
        <v>-</v>
      </c>
      <c r="M10" s="78" t="str">
        <f t="shared" si="0"/>
        <v>-</v>
      </c>
      <c r="N10" s="79" t="str">
        <f t="shared" si="0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0</v>
      </c>
      <c r="D11" s="93">
        <v>4078</v>
      </c>
      <c r="E11" s="93">
        <v>4078</v>
      </c>
      <c r="F11" s="116"/>
      <c r="G11" s="93">
        <v>0</v>
      </c>
      <c r="H11" s="93">
        <v>0</v>
      </c>
      <c r="I11" s="93">
        <v>0</v>
      </c>
      <c r="J11" s="93">
        <v>0</v>
      </c>
      <c r="K11" s="116"/>
      <c r="L11" s="77" t="str">
        <f t="shared" si="0"/>
        <v>-</v>
      </c>
      <c r="M11" s="78">
        <f t="shared" si="0"/>
        <v>0</v>
      </c>
      <c r="N11" s="79">
        <f t="shared" si="0"/>
        <v>0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0</v>
      </c>
      <c r="D12" s="93">
        <v>0</v>
      </c>
      <c r="E12" s="93">
        <v>0</v>
      </c>
      <c r="F12" s="116"/>
      <c r="G12" s="93">
        <v>0</v>
      </c>
      <c r="H12" s="93">
        <v>0</v>
      </c>
      <c r="I12" s="93">
        <v>0</v>
      </c>
      <c r="J12" s="93">
        <v>0</v>
      </c>
      <c r="K12" s="116"/>
      <c r="L12" s="77" t="str">
        <f t="shared" si="0"/>
        <v>-</v>
      </c>
      <c r="M12" s="78" t="str">
        <f t="shared" si="0"/>
        <v>-</v>
      </c>
      <c r="N12" s="79" t="str">
        <f t="shared" si="0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0</v>
      </c>
      <c r="D13" s="93">
        <v>0</v>
      </c>
      <c r="E13" s="93">
        <v>0</v>
      </c>
      <c r="F13" s="116"/>
      <c r="G13" s="93">
        <v>0</v>
      </c>
      <c r="H13" s="93">
        <v>0</v>
      </c>
      <c r="I13" s="93">
        <v>0</v>
      </c>
      <c r="J13" s="93">
        <v>0</v>
      </c>
      <c r="K13" s="116"/>
      <c r="L13" s="77" t="str">
        <f t="shared" si="0"/>
        <v>-</v>
      </c>
      <c r="M13" s="78" t="str">
        <f t="shared" si="0"/>
        <v>-</v>
      </c>
      <c r="N13" s="79" t="str">
        <f t="shared" si="0"/>
        <v>-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0</v>
      </c>
      <c r="D14" s="93">
        <v>0</v>
      </c>
      <c r="E14" s="93">
        <v>0</v>
      </c>
      <c r="F14" s="116"/>
      <c r="G14" s="93">
        <v>0</v>
      </c>
      <c r="H14" s="93">
        <v>0</v>
      </c>
      <c r="I14" s="93">
        <v>0</v>
      </c>
      <c r="J14" s="93">
        <v>0</v>
      </c>
      <c r="K14" s="116"/>
      <c r="L14" s="77" t="str">
        <f t="shared" si="0"/>
        <v>-</v>
      </c>
      <c r="M14" s="78" t="str">
        <f t="shared" si="0"/>
        <v>-</v>
      </c>
      <c r="N14" s="79" t="str">
        <f t="shared" si="0"/>
        <v>-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0</v>
      </c>
      <c r="D15" s="93">
        <v>0</v>
      </c>
      <c r="E15" s="93">
        <v>0</v>
      </c>
      <c r="F15" s="116"/>
      <c r="G15" s="93">
        <v>0</v>
      </c>
      <c r="H15" s="93">
        <v>0</v>
      </c>
      <c r="I15" s="93">
        <v>0</v>
      </c>
      <c r="J15" s="93">
        <v>0</v>
      </c>
      <c r="K15" s="116"/>
      <c r="L15" s="77" t="str">
        <f t="shared" si="0"/>
        <v>-</v>
      </c>
      <c r="M15" s="78" t="str">
        <f t="shared" si="0"/>
        <v>-</v>
      </c>
      <c r="N15" s="79" t="str">
        <f t="shared" si="0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0</v>
      </c>
      <c r="D16" s="93">
        <v>0</v>
      </c>
      <c r="E16" s="93">
        <v>0</v>
      </c>
      <c r="F16" s="116"/>
      <c r="G16" s="93">
        <v>0</v>
      </c>
      <c r="H16" s="93">
        <v>0</v>
      </c>
      <c r="I16" s="93">
        <v>0</v>
      </c>
      <c r="J16" s="93">
        <v>0</v>
      </c>
      <c r="K16" s="116"/>
      <c r="L16" s="77" t="str">
        <f t="shared" si="0"/>
        <v>-</v>
      </c>
      <c r="M16" s="78" t="str">
        <f t="shared" si="0"/>
        <v>-</v>
      </c>
      <c r="N16" s="79" t="str">
        <f t="shared" si="0"/>
        <v>-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0</v>
      </c>
      <c r="D17" s="93">
        <v>0</v>
      </c>
      <c r="E17" s="93">
        <v>0</v>
      </c>
      <c r="F17" s="116"/>
      <c r="G17" s="93">
        <v>0</v>
      </c>
      <c r="H17" s="93">
        <v>0</v>
      </c>
      <c r="I17" s="93">
        <v>0</v>
      </c>
      <c r="J17" s="93">
        <v>0</v>
      </c>
      <c r="K17" s="116"/>
      <c r="L17" s="77" t="str">
        <f>IF(C17&gt;0,ROUND(H17/C17*100,1),"-")</f>
        <v>-</v>
      </c>
      <c r="M17" s="78" t="str">
        <f>IF(D17&gt;0,ROUND(I17/D17*100,1),"-")</f>
        <v>-</v>
      </c>
      <c r="N17" s="79" t="str">
        <f>IF(E17&gt;0,ROUND(J17/E17*100,1),"-")</f>
        <v>-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0</v>
      </c>
      <c r="D18" s="93">
        <v>0</v>
      </c>
      <c r="E18" s="93">
        <v>0</v>
      </c>
      <c r="F18" s="116"/>
      <c r="G18" s="93">
        <v>0</v>
      </c>
      <c r="H18" s="93">
        <v>0</v>
      </c>
      <c r="I18" s="93">
        <v>0</v>
      </c>
      <c r="J18" s="93">
        <v>0</v>
      </c>
      <c r="K18" s="116"/>
      <c r="L18" s="77" t="str">
        <f t="shared" si="0"/>
        <v>-</v>
      </c>
      <c r="M18" s="78" t="str">
        <f t="shared" si="0"/>
        <v>-</v>
      </c>
      <c r="N18" s="79" t="str">
        <f t="shared" si="0"/>
        <v>-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0</v>
      </c>
      <c r="D19" s="93">
        <v>0</v>
      </c>
      <c r="E19" s="93">
        <v>0</v>
      </c>
      <c r="F19" s="116"/>
      <c r="G19" s="93">
        <v>0</v>
      </c>
      <c r="H19" s="93">
        <v>0</v>
      </c>
      <c r="I19" s="93">
        <v>0</v>
      </c>
      <c r="J19" s="93">
        <v>0</v>
      </c>
      <c r="K19" s="116"/>
      <c r="L19" s="77" t="str">
        <f t="shared" si="0"/>
        <v>-</v>
      </c>
      <c r="M19" s="78" t="str">
        <f t="shared" si="0"/>
        <v>-</v>
      </c>
      <c r="N19" s="79" t="str">
        <f t="shared" si="0"/>
        <v>-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0</v>
      </c>
      <c r="D20" s="93">
        <v>0</v>
      </c>
      <c r="E20" s="93">
        <v>0</v>
      </c>
      <c r="F20" s="116"/>
      <c r="G20" s="93">
        <v>0</v>
      </c>
      <c r="H20" s="93">
        <v>0</v>
      </c>
      <c r="I20" s="93">
        <v>0</v>
      </c>
      <c r="J20" s="93">
        <v>0</v>
      </c>
      <c r="K20" s="116"/>
      <c r="L20" s="80" t="str">
        <f t="shared" si="0"/>
        <v>-</v>
      </c>
      <c r="M20" s="81" t="str">
        <f t="shared" si="0"/>
        <v>-</v>
      </c>
      <c r="N20" s="82" t="str">
        <f t="shared" si="0"/>
        <v>-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0</v>
      </c>
      <c r="D21" s="93">
        <v>0</v>
      </c>
      <c r="E21" s="93">
        <v>0</v>
      </c>
      <c r="F21" s="116"/>
      <c r="G21" s="93">
        <v>0</v>
      </c>
      <c r="H21" s="93">
        <v>0</v>
      </c>
      <c r="I21" s="93">
        <v>0</v>
      </c>
      <c r="J21" s="93">
        <v>0</v>
      </c>
      <c r="K21" s="116"/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0</v>
      </c>
      <c r="D22" s="94">
        <v>0</v>
      </c>
      <c r="E22" s="94">
        <v>0</v>
      </c>
      <c r="F22" s="117"/>
      <c r="G22" s="94">
        <v>0</v>
      </c>
      <c r="H22" s="94">
        <v>0</v>
      </c>
      <c r="I22" s="94">
        <v>0</v>
      </c>
      <c r="J22" s="94">
        <v>0</v>
      </c>
      <c r="K22" s="117"/>
      <c r="L22" s="95" t="str">
        <f t="shared" si="0"/>
        <v>-</v>
      </c>
      <c r="M22" s="96" t="str">
        <f t="shared" si="0"/>
        <v>-</v>
      </c>
      <c r="N22" s="97" t="str">
        <f t="shared" si="0"/>
        <v>-</v>
      </c>
    </row>
    <row r="23" spans="1:14" s="21" customFormat="1" ht="24.95" customHeight="1" x14ac:dyDescent="0.2">
      <c r="A23" s="58"/>
      <c r="B23" s="59" t="s">
        <v>344</v>
      </c>
      <c r="C23" s="85">
        <v>0</v>
      </c>
      <c r="D23" s="85">
        <v>4078</v>
      </c>
      <c r="E23" s="85">
        <v>4078</v>
      </c>
      <c r="F23" s="118"/>
      <c r="G23" s="85">
        <v>0</v>
      </c>
      <c r="H23" s="85">
        <v>0</v>
      </c>
      <c r="I23" s="85">
        <v>0</v>
      </c>
      <c r="J23" s="85">
        <v>0</v>
      </c>
      <c r="K23" s="118"/>
      <c r="L23" s="86" t="str">
        <f t="shared" si="0"/>
        <v>-</v>
      </c>
      <c r="M23" s="87">
        <f t="shared" si="0"/>
        <v>0</v>
      </c>
      <c r="N23" s="88">
        <f t="shared" si="0"/>
        <v>0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115"/>
      <c r="G24" s="71">
        <v>0</v>
      </c>
      <c r="H24" s="71">
        <v>0</v>
      </c>
      <c r="I24" s="71">
        <v>0</v>
      </c>
      <c r="J24" s="71">
        <v>0</v>
      </c>
      <c r="K24" s="115"/>
      <c r="L24" s="72" t="str">
        <f t="shared" si="0"/>
        <v>-</v>
      </c>
      <c r="M24" s="73" t="str">
        <f t="shared" si="0"/>
        <v>-</v>
      </c>
      <c r="N24" s="74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0</v>
      </c>
      <c r="D25" s="76">
        <v>0</v>
      </c>
      <c r="E25" s="76">
        <v>0</v>
      </c>
      <c r="F25" s="116"/>
      <c r="G25" s="76">
        <v>0</v>
      </c>
      <c r="H25" s="76">
        <v>0</v>
      </c>
      <c r="I25" s="76">
        <v>0</v>
      </c>
      <c r="J25" s="76">
        <v>0</v>
      </c>
      <c r="K25" s="116"/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16"/>
      <c r="G26" s="76">
        <v>0</v>
      </c>
      <c r="H26" s="76">
        <v>0</v>
      </c>
      <c r="I26" s="76">
        <v>0</v>
      </c>
      <c r="J26" s="76">
        <v>0</v>
      </c>
      <c r="K26" s="116"/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16"/>
      <c r="G27" s="76">
        <v>0</v>
      </c>
      <c r="H27" s="76">
        <v>0</v>
      </c>
      <c r="I27" s="76">
        <v>0</v>
      </c>
      <c r="J27" s="76">
        <v>0</v>
      </c>
      <c r="K27" s="116"/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0</v>
      </c>
      <c r="D28" s="76">
        <v>0</v>
      </c>
      <c r="E28" s="76">
        <v>0</v>
      </c>
      <c r="F28" s="116"/>
      <c r="G28" s="76">
        <v>0</v>
      </c>
      <c r="H28" s="76">
        <v>0</v>
      </c>
      <c r="I28" s="76">
        <v>0</v>
      </c>
      <c r="J28" s="76">
        <v>0</v>
      </c>
      <c r="K28" s="116"/>
      <c r="L28" s="77" t="str">
        <f t="shared" si="0"/>
        <v>-</v>
      </c>
      <c r="M28" s="78" t="str">
        <f t="shared" si="0"/>
        <v>-</v>
      </c>
      <c r="N28" s="79" t="str">
        <f t="shared" si="0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116"/>
      <c r="G29" s="76">
        <v>0</v>
      </c>
      <c r="H29" s="76">
        <v>0</v>
      </c>
      <c r="I29" s="76">
        <v>0</v>
      </c>
      <c r="J29" s="76">
        <v>0</v>
      </c>
      <c r="K29" s="116"/>
      <c r="L29" s="77" t="str">
        <f t="shared" si="0"/>
        <v>-</v>
      </c>
      <c r="M29" s="78" t="str">
        <f t="shared" si="0"/>
        <v>-</v>
      </c>
      <c r="N29" s="79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16"/>
      <c r="G30" s="76">
        <v>0</v>
      </c>
      <c r="H30" s="76">
        <v>0</v>
      </c>
      <c r="I30" s="76">
        <v>0</v>
      </c>
      <c r="J30" s="76">
        <v>0</v>
      </c>
      <c r="K30" s="116"/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16"/>
      <c r="G31" s="76">
        <v>0</v>
      </c>
      <c r="H31" s="76">
        <v>0</v>
      </c>
      <c r="I31" s="76">
        <v>0</v>
      </c>
      <c r="J31" s="76">
        <v>0</v>
      </c>
      <c r="K31" s="116"/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0</v>
      </c>
      <c r="D32" s="76">
        <v>0</v>
      </c>
      <c r="E32" s="76">
        <v>0</v>
      </c>
      <c r="F32" s="116"/>
      <c r="G32" s="76">
        <v>0</v>
      </c>
      <c r="H32" s="76">
        <v>0</v>
      </c>
      <c r="I32" s="76">
        <v>0</v>
      </c>
      <c r="J32" s="76">
        <v>0</v>
      </c>
      <c r="K32" s="116"/>
      <c r="L32" s="77" t="str">
        <f t="shared" ref="L32:N36" si="1">IF(C32&gt;0,ROUND(H32/C32*100,1),"-")</f>
        <v>-</v>
      </c>
      <c r="M32" s="78" t="str">
        <f t="shared" si="1"/>
        <v>-</v>
      </c>
      <c r="N32" s="79" t="str">
        <f t="shared" si="1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16"/>
      <c r="G33" s="76">
        <v>0</v>
      </c>
      <c r="H33" s="76">
        <v>0</v>
      </c>
      <c r="I33" s="76">
        <v>0</v>
      </c>
      <c r="J33" s="76">
        <v>0</v>
      </c>
      <c r="K33" s="116"/>
      <c r="L33" s="77" t="str">
        <f t="shared" si="1"/>
        <v>-</v>
      </c>
      <c r="M33" s="78" t="str">
        <f t="shared" si="1"/>
        <v>-</v>
      </c>
      <c r="N33" s="79" t="str">
        <f t="shared" si="1"/>
        <v>-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0</v>
      </c>
      <c r="D34" s="76">
        <v>194</v>
      </c>
      <c r="E34" s="76">
        <v>194</v>
      </c>
      <c r="F34" s="116"/>
      <c r="G34" s="76">
        <v>0</v>
      </c>
      <c r="H34" s="76">
        <v>0</v>
      </c>
      <c r="I34" s="76">
        <v>0</v>
      </c>
      <c r="J34" s="76">
        <v>0</v>
      </c>
      <c r="K34" s="116"/>
      <c r="L34" s="77" t="str">
        <f t="shared" si="1"/>
        <v>-</v>
      </c>
      <c r="M34" s="78">
        <f t="shared" si="1"/>
        <v>0</v>
      </c>
      <c r="N34" s="79">
        <f t="shared" si="1"/>
        <v>0</v>
      </c>
    </row>
    <row r="35" spans="1:14" s="21" customFormat="1" ht="24.95" customHeight="1" x14ac:dyDescent="0.2">
      <c r="A35" s="58"/>
      <c r="B35" s="59" t="s">
        <v>343</v>
      </c>
      <c r="C35" s="85">
        <v>0</v>
      </c>
      <c r="D35" s="85">
        <v>194</v>
      </c>
      <c r="E35" s="85">
        <v>194</v>
      </c>
      <c r="F35" s="119"/>
      <c r="G35" s="85">
        <v>0</v>
      </c>
      <c r="H35" s="85">
        <v>0</v>
      </c>
      <c r="I35" s="85">
        <v>0</v>
      </c>
      <c r="J35" s="85">
        <v>0</v>
      </c>
      <c r="K35" s="119"/>
      <c r="L35" s="86" t="str">
        <f t="shared" si="1"/>
        <v>-</v>
      </c>
      <c r="M35" s="87">
        <f t="shared" si="1"/>
        <v>0</v>
      </c>
      <c r="N35" s="88">
        <f t="shared" si="1"/>
        <v>0</v>
      </c>
    </row>
    <row r="36" spans="1:14" s="21" customFormat="1" ht="24.95" customHeight="1" thickBot="1" x14ac:dyDescent="0.25">
      <c r="A36" s="60"/>
      <c r="B36" s="61" t="s">
        <v>50</v>
      </c>
      <c r="C36" s="89">
        <v>0</v>
      </c>
      <c r="D36" s="89">
        <v>4272</v>
      </c>
      <c r="E36" s="89">
        <v>4272</v>
      </c>
      <c r="F36" s="120"/>
      <c r="G36" s="89">
        <v>0</v>
      </c>
      <c r="H36" s="89">
        <v>0</v>
      </c>
      <c r="I36" s="89">
        <v>0</v>
      </c>
      <c r="J36" s="89">
        <v>0</v>
      </c>
      <c r="K36" s="120"/>
      <c r="L36" s="90" t="str">
        <f t="shared" si="1"/>
        <v>-</v>
      </c>
      <c r="M36" s="91">
        <f t="shared" si="1"/>
        <v>0</v>
      </c>
      <c r="N36" s="92">
        <f t="shared" si="1"/>
        <v>0</v>
      </c>
    </row>
    <row r="38" spans="1:14" x14ac:dyDescent="0.15">
      <c r="B38" s="1" t="s">
        <v>389</v>
      </c>
      <c r="C38" s="1">
        <v>0</v>
      </c>
      <c r="D38" s="1">
        <v>4272</v>
      </c>
      <c r="E38" s="1">
        <v>4272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2">D36-D38</f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0</v>
      </c>
      <c r="I39" s="1">
        <f t="shared" si="2"/>
        <v>0</v>
      </c>
      <c r="J39" s="1">
        <f t="shared" si="2"/>
        <v>0</v>
      </c>
      <c r="K39" s="1">
        <f t="shared" si="2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IM39"/>
  <sheetViews>
    <sheetView view="pageBreakPreview" zoomScale="60" zoomScaleNormal="100" workbookViewId="0">
      <selection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397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374</v>
      </c>
      <c r="D3" s="8" t="s">
        <v>178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263</v>
      </c>
      <c r="D8" s="41" t="s">
        <v>264</v>
      </c>
      <c r="E8" s="41" t="s">
        <v>265</v>
      </c>
      <c r="F8" s="41" t="s">
        <v>266</v>
      </c>
      <c r="G8" s="41" t="s">
        <v>267</v>
      </c>
      <c r="H8" s="41" t="s">
        <v>268</v>
      </c>
      <c r="I8" s="41" t="s">
        <v>269</v>
      </c>
      <c r="J8" s="41" t="s">
        <v>270</v>
      </c>
      <c r="K8" s="41" t="s">
        <v>271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0</v>
      </c>
      <c r="D9" s="130">
        <v>0</v>
      </c>
      <c r="E9" s="130">
        <v>0</v>
      </c>
      <c r="F9" s="115"/>
      <c r="G9" s="115"/>
      <c r="H9" s="130">
        <v>0</v>
      </c>
      <c r="I9" s="130">
        <v>0</v>
      </c>
      <c r="J9" s="130">
        <v>0</v>
      </c>
      <c r="K9" s="115"/>
      <c r="L9" s="72" t="str">
        <f t="shared" ref="L9:N31" si="0">IF(C9&gt;0,ROUND(H9/C9*100,1),"-")</f>
        <v>-</v>
      </c>
      <c r="M9" s="73" t="str">
        <f t="shared" si="0"/>
        <v>-</v>
      </c>
      <c r="N9" s="74" t="str">
        <f t="shared" si="0"/>
        <v>-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0</v>
      </c>
      <c r="D10" s="93">
        <v>0</v>
      </c>
      <c r="E10" s="93">
        <v>0</v>
      </c>
      <c r="F10" s="116"/>
      <c r="G10" s="116"/>
      <c r="H10" s="93">
        <v>0</v>
      </c>
      <c r="I10" s="93">
        <v>0</v>
      </c>
      <c r="J10" s="93">
        <v>0</v>
      </c>
      <c r="K10" s="116"/>
      <c r="L10" s="77" t="str">
        <f t="shared" si="0"/>
        <v>-</v>
      </c>
      <c r="M10" s="78" t="str">
        <f t="shared" si="0"/>
        <v>-</v>
      </c>
      <c r="N10" s="79" t="str">
        <f t="shared" si="0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0</v>
      </c>
      <c r="D11" s="93">
        <v>0</v>
      </c>
      <c r="E11" s="93">
        <v>0</v>
      </c>
      <c r="F11" s="116"/>
      <c r="G11" s="116"/>
      <c r="H11" s="93">
        <v>0</v>
      </c>
      <c r="I11" s="93">
        <v>0</v>
      </c>
      <c r="J11" s="93">
        <v>0</v>
      </c>
      <c r="K11" s="116"/>
      <c r="L11" s="77" t="str">
        <f t="shared" si="0"/>
        <v>-</v>
      </c>
      <c r="M11" s="78" t="str">
        <f t="shared" si="0"/>
        <v>-</v>
      </c>
      <c r="N11" s="79" t="str">
        <f t="shared" si="0"/>
        <v>-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0</v>
      </c>
      <c r="D12" s="93">
        <v>0</v>
      </c>
      <c r="E12" s="93">
        <v>0</v>
      </c>
      <c r="F12" s="116"/>
      <c r="G12" s="116"/>
      <c r="H12" s="93">
        <v>0</v>
      </c>
      <c r="I12" s="93">
        <v>0</v>
      </c>
      <c r="J12" s="93">
        <v>0</v>
      </c>
      <c r="K12" s="116"/>
      <c r="L12" s="77" t="str">
        <f t="shared" si="0"/>
        <v>-</v>
      </c>
      <c r="M12" s="78" t="str">
        <f t="shared" si="0"/>
        <v>-</v>
      </c>
      <c r="N12" s="79" t="str">
        <f t="shared" si="0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0</v>
      </c>
      <c r="D13" s="93">
        <v>0</v>
      </c>
      <c r="E13" s="93">
        <v>0</v>
      </c>
      <c r="F13" s="116"/>
      <c r="G13" s="116"/>
      <c r="H13" s="93">
        <v>0</v>
      </c>
      <c r="I13" s="93">
        <v>0</v>
      </c>
      <c r="J13" s="93">
        <v>0</v>
      </c>
      <c r="K13" s="116"/>
      <c r="L13" s="77" t="str">
        <f t="shared" si="0"/>
        <v>-</v>
      </c>
      <c r="M13" s="78" t="str">
        <f t="shared" si="0"/>
        <v>-</v>
      </c>
      <c r="N13" s="79" t="str">
        <f t="shared" si="0"/>
        <v>-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0</v>
      </c>
      <c r="D14" s="93">
        <v>0</v>
      </c>
      <c r="E14" s="93">
        <v>0</v>
      </c>
      <c r="F14" s="116"/>
      <c r="G14" s="116"/>
      <c r="H14" s="93">
        <v>0</v>
      </c>
      <c r="I14" s="93">
        <v>0</v>
      </c>
      <c r="J14" s="93">
        <v>0</v>
      </c>
      <c r="K14" s="116"/>
      <c r="L14" s="77" t="str">
        <f t="shared" si="0"/>
        <v>-</v>
      </c>
      <c r="M14" s="78" t="str">
        <f t="shared" si="0"/>
        <v>-</v>
      </c>
      <c r="N14" s="79" t="str">
        <f t="shared" si="0"/>
        <v>-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0</v>
      </c>
      <c r="D15" s="93">
        <v>0</v>
      </c>
      <c r="E15" s="93">
        <v>0</v>
      </c>
      <c r="F15" s="116"/>
      <c r="G15" s="116"/>
      <c r="H15" s="93">
        <v>0</v>
      </c>
      <c r="I15" s="93">
        <v>0</v>
      </c>
      <c r="J15" s="93">
        <v>0</v>
      </c>
      <c r="K15" s="116"/>
      <c r="L15" s="77" t="str">
        <f t="shared" si="0"/>
        <v>-</v>
      </c>
      <c r="M15" s="78" t="str">
        <f t="shared" si="0"/>
        <v>-</v>
      </c>
      <c r="N15" s="79" t="str">
        <f t="shared" si="0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0</v>
      </c>
      <c r="D16" s="93">
        <v>0</v>
      </c>
      <c r="E16" s="93">
        <v>0</v>
      </c>
      <c r="F16" s="116"/>
      <c r="G16" s="116"/>
      <c r="H16" s="93">
        <v>0</v>
      </c>
      <c r="I16" s="93">
        <v>0</v>
      </c>
      <c r="J16" s="93">
        <v>0</v>
      </c>
      <c r="K16" s="116"/>
      <c r="L16" s="77" t="str">
        <f t="shared" si="0"/>
        <v>-</v>
      </c>
      <c r="M16" s="78" t="str">
        <f t="shared" si="0"/>
        <v>-</v>
      </c>
      <c r="N16" s="79" t="str">
        <f t="shared" si="0"/>
        <v>-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0</v>
      </c>
      <c r="D17" s="93">
        <v>0</v>
      </c>
      <c r="E17" s="93">
        <v>0</v>
      </c>
      <c r="F17" s="116"/>
      <c r="G17" s="116"/>
      <c r="H17" s="93">
        <v>0</v>
      </c>
      <c r="I17" s="93">
        <v>0</v>
      </c>
      <c r="J17" s="93">
        <v>0</v>
      </c>
      <c r="K17" s="116"/>
      <c r="L17" s="77" t="str">
        <f>IF(C17&gt;0,ROUND(H17/C17*100,1),"-")</f>
        <v>-</v>
      </c>
      <c r="M17" s="78" t="str">
        <f>IF(D17&gt;0,ROUND(I17/D17*100,1),"-")</f>
        <v>-</v>
      </c>
      <c r="N17" s="79" t="str">
        <f>IF(E17&gt;0,ROUND(J17/E17*100,1),"-")</f>
        <v>-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0</v>
      </c>
      <c r="D18" s="93">
        <v>0</v>
      </c>
      <c r="E18" s="93">
        <v>0</v>
      </c>
      <c r="F18" s="116"/>
      <c r="G18" s="116"/>
      <c r="H18" s="93">
        <v>0</v>
      </c>
      <c r="I18" s="93">
        <v>0</v>
      </c>
      <c r="J18" s="93">
        <v>0</v>
      </c>
      <c r="K18" s="116"/>
      <c r="L18" s="77" t="str">
        <f t="shared" si="0"/>
        <v>-</v>
      </c>
      <c r="M18" s="78" t="str">
        <f t="shared" si="0"/>
        <v>-</v>
      </c>
      <c r="N18" s="79" t="str">
        <f t="shared" si="0"/>
        <v>-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0</v>
      </c>
      <c r="D19" s="93">
        <v>0</v>
      </c>
      <c r="E19" s="93">
        <v>0</v>
      </c>
      <c r="F19" s="116"/>
      <c r="G19" s="116"/>
      <c r="H19" s="93">
        <v>0</v>
      </c>
      <c r="I19" s="93">
        <v>0</v>
      </c>
      <c r="J19" s="93">
        <v>0</v>
      </c>
      <c r="K19" s="116"/>
      <c r="L19" s="77" t="str">
        <f t="shared" si="0"/>
        <v>-</v>
      </c>
      <c r="M19" s="78" t="str">
        <f t="shared" si="0"/>
        <v>-</v>
      </c>
      <c r="N19" s="79" t="str">
        <f t="shared" si="0"/>
        <v>-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0</v>
      </c>
      <c r="D20" s="93">
        <v>0</v>
      </c>
      <c r="E20" s="93">
        <v>0</v>
      </c>
      <c r="F20" s="116"/>
      <c r="G20" s="116"/>
      <c r="H20" s="93">
        <v>0</v>
      </c>
      <c r="I20" s="93">
        <v>0</v>
      </c>
      <c r="J20" s="93">
        <v>0</v>
      </c>
      <c r="K20" s="116"/>
      <c r="L20" s="80" t="str">
        <f t="shared" si="0"/>
        <v>-</v>
      </c>
      <c r="M20" s="81" t="str">
        <f t="shared" si="0"/>
        <v>-</v>
      </c>
      <c r="N20" s="82" t="str">
        <f t="shared" si="0"/>
        <v>-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0</v>
      </c>
      <c r="D21" s="93">
        <v>0</v>
      </c>
      <c r="E21" s="93">
        <v>0</v>
      </c>
      <c r="F21" s="116"/>
      <c r="G21" s="116"/>
      <c r="H21" s="93">
        <v>0</v>
      </c>
      <c r="I21" s="93">
        <v>0</v>
      </c>
      <c r="J21" s="93">
        <v>0</v>
      </c>
      <c r="K21" s="116"/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0</v>
      </c>
      <c r="D22" s="94">
        <v>0</v>
      </c>
      <c r="E22" s="94">
        <v>0</v>
      </c>
      <c r="F22" s="117"/>
      <c r="G22" s="117"/>
      <c r="H22" s="94">
        <v>0</v>
      </c>
      <c r="I22" s="94">
        <v>0</v>
      </c>
      <c r="J22" s="94">
        <v>0</v>
      </c>
      <c r="K22" s="117"/>
      <c r="L22" s="95" t="str">
        <f t="shared" si="0"/>
        <v>-</v>
      </c>
      <c r="M22" s="96" t="str">
        <f t="shared" si="0"/>
        <v>-</v>
      </c>
      <c r="N22" s="97" t="str">
        <f t="shared" si="0"/>
        <v>-</v>
      </c>
    </row>
    <row r="23" spans="1:14" s="21" customFormat="1" ht="24.95" customHeight="1" x14ac:dyDescent="0.2">
      <c r="A23" s="58"/>
      <c r="B23" s="59" t="s">
        <v>344</v>
      </c>
      <c r="C23" s="85">
        <v>0</v>
      </c>
      <c r="D23" s="85">
        <v>0</v>
      </c>
      <c r="E23" s="85">
        <v>0</v>
      </c>
      <c r="F23" s="118"/>
      <c r="G23" s="118"/>
      <c r="H23" s="85">
        <v>0</v>
      </c>
      <c r="I23" s="85">
        <v>0</v>
      </c>
      <c r="J23" s="85">
        <v>0</v>
      </c>
      <c r="K23" s="118"/>
      <c r="L23" s="86" t="str">
        <f t="shared" si="0"/>
        <v>-</v>
      </c>
      <c r="M23" s="87" t="str">
        <f t="shared" si="0"/>
        <v>-</v>
      </c>
      <c r="N23" s="88" t="str">
        <f t="shared" si="0"/>
        <v>-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115"/>
      <c r="G24" s="115"/>
      <c r="H24" s="71">
        <v>0</v>
      </c>
      <c r="I24" s="71">
        <v>0</v>
      </c>
      <c r="J24" s="71">
        <v>0</v>
      </c>
      <c r="K24" s="115"/>
      <c r="L24" s="72" t="str">
        <f t="shared" si="0"/>
        <v>-</v>
      </c>
      <c r="M24" s="73" t="str">
        <f t="shared" si="0"/>
        <v>-</v>
      </c>
      <c r="N24" s="74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0</v>
      </c>
      <c r="D25" s="76">
        <v>0</v>
      </c>
      <c r="E25" s="76">
        <v>0</v>
      </c>
      <c r="F25" s="116"/>
      <c r="G25" s="116"/>
      <c r="H25" s="76">
        <v>0</v>
      </c>
      <c r="I25" s="76">
        <v>0</v>
      </c>
      <c r="J25" s="76">
        <v>0</v>
      </c>
      <c r="K25" s="116"/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16"/>
      <c r="G26" s="116"/>
      <c r="H26" s="76">
        <v>0</v>
      </c>
      <c r="I26" s="76">
        <v>0</v>
      </c>
      <c r="J26" s="76">
        <v>0</v>
      </c>
      <c r="K26" s="116"/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16"/>
      <c r="G27" s="116"/>
      <c r="H27" s="76">
        <v>0</v>
      </c>
      <c r="I27" s="76">
        <v>0</v>
      </c>
      <c r="J27" s="76">
        <v>0</v>
      </c>
      <c r="K27" s="116"/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0</v>
      </c>
      <c r="D28" s="76">
        <v>0</v>
      </c>
      <c r="E28" s="76">
        <v>0</v>
      </c>
      <c r="F28" s="116"/>
      <c r="G28" s="116"/>
      <c r="H28" s="76">
        <v>0</v>
      </c>
      <c r="I28" s="76">
        <v>0</v>
      </c>
      <c r="J28" s="76">
        <v>0</v>
      </c>
      <c r="K28" s="116"/>
      <c r="L28" s="77" t="str">
        <f t="shared" si="0"/>
        <v>-</v>
      </c>
      <c r="M28" s="78" t="str">
        <f t="shared" si="0"/>
        <v>-</v>
      </c>
      <c r="N28" s="79" t="str">
        <f t="shared" si="0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116"/>
      <c r="G29" s="116"/>
      <c r="H29" s="76">
        <v>0</v>
      </c>
      <c r="I29" s="76">
        <v>0</v>
      </c>
      <c r="J29" s="76">
        <v>0</v>
      </c>
      <c r="K29" s="116"/>
      <c r="L29" s="77" t="str">
        <f t="shared" si="0"/>
        <v>-</v>
      </c>
      <c r="M29" s="78" t="str">
        <f t="shared" si="0"/>
        <v>-</v>
      </c>
      <c r="N29" s="79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16"/>
      <c r="G30" s="116"/>
      <c r="H30" s="76">
        <v>0</v>
      </c>
      <c r="I30" s="76">
        <v>0</v>
      </c>
      <c r="J30" s="76">
        <v>0</v>
      </c>
      <c r="K30" s="116"/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16"/>
      <c r="G31" s="116"/>
      <c r="H31" s="76">
        <v>0</v>
      </c>
      <c r="I31" s="76">
        <v>0</v>
      </c>
      <c r="J31" s="76">
        <v>0</v>
      </c>
      <c r="K31" s="116"/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0</v>
      </c>
      <c r="D32" s="76">
        <v>0</v>
      </c>
      <c r="E32" s="76">
        <v>0</v>
      </c>
      <c r="F32" s="116"/>
      <c r="G32" s="116"/>
      <c r="H32" s="76">
        <v>0</v>
      </c>
      <c r="I32" s="76">
        <v>0</v>
      </c>
      <c r="J32" s="76">
        <v>0</v>
      </c>
      <c r="K32" s="116"/>
      <c r="L32" s="77" t="str">
        <f t="shared" ref="L32:N36" si="1">IF(C32&gt;0,ROUND(H32/C32*100,1),"-")</f>
        <v>-</v>
      </c>
      <c r="M32" s="78" t="str">
        <f t="shared" si="1"/>
        <v>-</v>
      </c>
      <c r="N32" s="79" t="str">
        <f t="shared" si="1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16"/>
      <c r="G33" s="116"/>
      <c r="H33" s="76">
        <v>0</v>
      </c>
      <c r="I33" s="76">
        <v>0</v>
      </c>
      <c r="J33" s="76">
        <v>0</v>
      </c>
      <c r="K33" s="116"/>
      <c r="L33" s="77" t="str">
        <f t="shared" si="1"/>
        <v>-</v>
      </c>
      <c r="M33" s="78" t="str">
        <f t="shared" si="1"/>
        <v>-</v>
      </c>
      <c r="N33" s="79" t="str">
        <f t="shared" si="1"/>
        <v>-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0</v>
      </c>
      <c r="D34" s="76">
        <v>0</v>
      </c>
      <c r="E34" s="76">
        <v>0</v>
      </c>
      <c r="F34" s="116"/>
      <c r="G34" s="116"/>
      <c r="H34" s="76">
        <v>0</v>
      </c>
      <c r="I34" s="76">
        <v>0</v>
      </c>
      <c r="J34" s="76">
        <v>0</v>
      </c>
      <c r="K34" s="116"/>
      <c r="L34" s="77" t="str">
        <f t="shared" si="1"/>
        <v>-</v>
      </c>
      <c r="M34" s="78" t="str">
        <f t="shared" si="1"/>
        <v>-</v>
      </c>
      <c r="N34" s="79" t="str">
        <f t="shared" si="1"/>
        <v>-</v>
      </c>
    </row>
    <row r="35" spans="1:14" s="21" customFormat="1" ht="24.95" customHeight="1" x14ac:dyDescent="0.2">
      <c r="A35" s="58"/>
      <c r="B35" s="59" t="s">
        <v>343</v>
      </c>
      <c r="C35" s="85">
        <v>0</v>
      </c>
      <c r="D35" s="85">
        <v>0</v>
      </c>
      <c r="E35" s="85">
        <v>0</v>
      </c>
      <c r="F35" s="119"/>
      <c r="G35" s="119"/>
      <c r="H35" s="85">
        <v>0</v>
      </c>
      <c r="I35" s="85">
        <v>0</v>
      </c>
      <c r="J35" s="85">
        <v>0</v>
      </c>
      <c r="K35" s="119"/>
      <c r="L35" s="86" t="str">
        <f t="shared" si="1"/>
        <v>-</v>
      </c>
      <c r="M35" s="87" t="str">
        <f t="shared" si="1"/>
        <v>-</v>
      </c>
      <c r="N35" s="88" t="str">
        <f t="shared" si="1"/>
        <v>-</v>
      </c>
    </row>
    <row r="36" spans="1:14" s="21" customFormat="1" ht="24.95" customHeight="1" thickBot="1" x14ac:dyDescent="0.25">
      <c r="A36" s="60"/>
      <c r="B36" s="61" t="s">
        <v>50</v>
      </c>
      <c r="C36" s="89">
        <v>0</v>
      </c>
      <c r="D36" s="89">
        <v>0</v>
      </c>
      <c r="E36" s="89">
        <v>0</v>
      </c>
      <c r="F36" s="120"/>
      <c r="G36" s="120"/>
      <c r="H36" s="89">
        <v>0</v>
      </c>
      <c r="I36" s="89">
        <v>0</v>
      </c>
      <c r="J36" s="89">
        <v>0</v>
      </c>
      <c r="K36" s="120"/>
      <c r="L36" s="90" t="str">
        <f t="shared" si="1"/>
        <v>-</v>
      </c>
      <c r="M36" s="91" t="str">
        <f t="shared" si="1"/>
        <v>-</v>
      </c>
      <c r="N36" s="92" t="str">
        <f t="shared" si="1"/>
        <v>-</v>
      </c>
    </row>
    <row r="38" spans="1:14" x14ac:dyDescent="0.15">
      <c r="B38" s="1" t="s">
        <v>389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2">D36-D38</f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0</v>
      </c>
      <c r="I39" s="1">
        <f t="shared" si="2"/>
        <v>0</v>
      </c>
      <c r="J39" s="1">
        <f t="shared" si="2"/>
        <v>0</v>
      </c>
      <c r="K39" s="1">
        <f t="shared" si="2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C38" sqref="C38:K38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5" width="17.125" style="1" customWidth="1"/>
    <col min="16" max="17" width="17.25" style="1" customWidth="1"/>
    <col min="18" max="16384" width="11" style="1"/>
  </cols>
  <sheetData>
    <row r="1" spans="1:247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ht="24.95" customHeight="1" x14ac:dyDescent="0.15">
      <c r="B2" s="4"/>
      <c r="C2" s="5" t="s">
        <v>394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375</v>
      </c>
      <c r="D3" s="8" t="s">
        <v>179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272</v>
      </c>
      <c r="D8" s="41" t="s">
        <v>273</v>
      </c>
      <c r="E8" s="41" t="s">
        <v>274</v>
      </c>
      <c r="F8" s="41" t="s">
        <v>275</v>
      </c>
      <c r="G8" s="41" t="s">
        <v>276</v>
      </c>
      <c r="H8" s="41" t="s">
        <v>277</v>
      </c>
      <c r="I8" s="41" t="s">
        <v>278</v>
      </c>
      <c r="J8" s="41" t="s">
        <v>279</v>
      </c>
      <c r="K8" s="41" t="s">
        <v>280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8617745</v>
      </c>
      <c r="D9" s="130">
        <v>347720</v>
      </c>
      <c r="E9" s="130">
        <v>8965465</v>
      </c>
      <c r="F9" s="130">
        <v>0</v>
      </c>
      <c r="G9" s="130">
        <v>0</v>
      </c>
      <c r="H9" s="130">
        <v>8529610</v>
      </c>
      <c r="I9" s="130">
        <v>112338</v>
      </c>
      <c r="J9" s="130">
        <v>8641948</v>
      </c>
      <c r="K9" s="130">
        <v>0</v>
      </c>
      <c r="L9" s="72">
        <f t="shared" ref="L9:N31" si="0">IF(C9&gt;0,ROUND(H9/C9*100,1),"-")</f>
        <v>99</v>
      </c>
      <c r="M9" s="73">
        <f t="shared" si="0"/>
        <v>32.299999999999997</v>
      </c>
      <c r="N9" s="74">
        <f t="shared" si="0"/>
        <v>96.4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1336693</v>
      </c>
      <c r="D10" s="93">
        <v>170686</v>
      </c>
      <c r="E10" s="93">
        <v>1507379</v>
      </c>
      <c r="F10" s="93">
        <v>0</v>
      </c>
      <c r="G10" s="93">
        <v>0</v>
      </c>
      <c r="H10" s="93">
        <v>1306030</v>
      </c>
      <c r="I10" s="93">
        <v>38029</v>
      </c>
      <c r="J10" s="93">
        <v>1344059</v>
      </c>
      <c r="K10" s="93">
        <v>0</v>
      </c>
      <c r="L10" s="77">
        <f t="shared" si="0"/>
        <v>97.7</v>
      </c>
      <c r="M10" s="78">
        <f t="shared" si="0"/>
        <v>22.3</v>
      </c>
      <c r="N10" s="79">
        <f t="shared" si="0"/>
        <v>89.2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559865</v>
      </c>
      <c r="D11" s="93">
        <v>74657</v>
      </c>
      <c r="E11" s="93">
        <v>634522</v>
      </c>
      <c r="F11" s="93">
        <v>0</v>
      </c>
      <c r="G11" s="93">
        <v>0</v>
      </c>
      <c r="H11" s="93">
        <v>549387</v>
      </c>
      <c r="I11" s="93">
        <v>14418</v>
      </c>
      <c r="J11" s="93">
        <v>563805</v>
      </c>
      <c r="K11" s="93">
        <v>0</v>
      </c>
      <c r="L11" s="77">
        <f t="shared" si="0"/>
        <v>98.1</v>
      </c>
      <c r="M11" s="78">
        <f t="shared" si="0"/>
        <v>19.3</v>
      </c>
      <c r="N11" s="79">
        <f t="shared" si="0"/>
        <v>88.9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1174009</v>
      </c>
      <c r="D12" s="93">
        <v>44949</v>
      </c>
      <c r="E12" s="93">
        <v>1218958</v>
      </c>
      <c r="F12" s="93">
        <v>0</v>
      </c>
      <c r="G12" s="93">
        <v>0</v>
      </c>
      <c r="H12" s="93">
        <v>1165378</v>
      </c>
      <c r="I12" s="93">
        <v>10886</v>
      </c>
      <c r="J12" s="93">
        <v>1176264</v>
      </c>
      <c r="K12" s="93">
        <v>0</v>
      </c>
      <c r="L12" s="77">
        <f t="shared" si="0"/>
        <v>99.3</v>
      </c>
      <c r="M12" s="78">
        <f t="shared" si="0"/>
        <v>24.2</v>
      </c>
      <c r="N12" s="79">
        <f t="shared" si="0"/>
        <v>96.5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801467</v>
      </c>
      <c r="D13" s="93">
        <v>86128</v>
      </c>
      <c r="E13" s="93">
        <v>887595</v>
      </c>
      <c r="F13" s="93">
        <v>0</v>
      </c>
      <c r="G13" s="93">
        <v>0</v>
      </c>
      <c r="H13" s="93">
        <v>778694</v>
      </c>
      <c r="I13" s="93">
        <v>20080</v>
      </c>
      <c r="J13" s="93">
        <v>798774</v>
      </c>
      <c r="K13" s="93">
        <v>0</v>
      </c>
      <c r="L13" s="77">
        <f t="shared" si="0"/>
        <v>97.2</v>
      </c>
      <c r="M13" s="78">
        <f t="shared" si="0"/>
        <v>23.3</v>
      </c>
      <c r="N13" s="79">
        <f t="shared" si="0"/>
        <v>90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823657</v>
      </c>
      <c r="D14" s="93">
        <v>114609</v>
      </c>
      <c r="E14" s="93">
        <v>938266</v>
      </c>
      <c r="F14" s="93">
        <v>0</v>
      </c>
      <c r="G14" s="93">
        <v>0</v>
      </c>
      <c r="H14" s="93">
        <v>795023</v>
      </c>
      <c r="I14" s="93">
        <v>29025</v>
      </c>
      <c r="J14" s="93">
        <v>824048</v>
      </c>
      <c r="K14" s="93">
        <v>0</v>
      </c>
      <c r="L14" s="77">
        <f t="shared" si="0"/>
        <v>96.5</v>
      </c>
      <c r="M14" s="78">
        <f t="shared" si="0"/>
        <v>25.3</v>
      </c>
      <c r="N14" s="79">
        <f t="shared" si="0"/>
        <v>87.8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1750606</v>
      </c>
      <c r="D15" s="93">
        <v>174622</v>
      </c>
      <c r="E15" s="93">
        <v>1925228</v>
      </c>
      <c r="F15" s="93">
        <v>0</v>
      </c>
      <c r="G15" s="93">
        <v>0</v>
      </c>
      <c r="H15" s="93">
        <v>1717197</v>
      </c>
      <c r="I15" s="93">
        <v>32815</v>
      </c>
      <c r="J15" s="93">
        <v>1750012</v>
      </c>
      <c r="K15" s="93">
        <v>0</v>
      </c>
      <c r="L15" s="77">
        <f t="shared" si="0"/>
        <v>98.1</v>
      </c>
      <c r="M15" s="78">
        <f t="shared" si="0"/>
        <v>18.8</v>
      </c>
      <c r="N15" s="79">
        <f t="shared" si="0"/>
        <v>90.9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711386</v>
      </c>
      <c r="D16" s="93">
        <v>64965</v>
      </c>
      <c r="E16" s="93">
        <v>776351</v>
      </c>
      <c r="F16" s="93">
        <v>0</v>
      </c>
      <c r="G16" s="93">
        <v>0</v>
      </c>
      <c r="H16" s="93">
        <v>700391</v>
      </c>
      <c r="I16" s="93">
        <v>10789</v>
      </c>
      <c r="J16" s="93">
        <v>711180</v>
      </c>
      <c r="K16" s="93">
        <v>0</v>
      </c>
      <c r="L16" s="77">
        <f t="shared" si="0"/>
        <v>98.5</v>
      </c>
      <c r="M16" s="78">
        <f t="shared" si="0"/>
        <v>16.600000000000001</v>
      </c>
      <c r="N16" s="79">
        <f t="shared" si="0"/>
        <v>91.6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342959</v>
      </c>
      <c r="D17" s="93">
        <v>30380</v>
      </c>
      <c r="E17" s="93">
        <v>373339</v>
      </c>
      <c r="F17" s="93">
        <v>0</v>
      </c>
      <c r="G17" s="93">
        <v>0</v>
      </c>
      <c r="H17" s="93">
        <v>338757</v>
      </c>
      <c r="I17" s="93">
        <v>5948</v>
      </c>
      <c r="J17" s="93">
        <v>344705</v>
      </c>
      <c r="K17" s="93">
        <v>0</v>
      </c>
      <c r="L17" s="77">
        <f>IF(C17&gt;0,ROUND(H17/C17*100,1),"-")</f>
        <v>98.8</v>
      </c>
      <c r="M17" s="78">
        <f>IF(D17&gt;0,ROUND(I17/D17*100,1),"-")</f>
        <v>19.600000000000001</v>
      </c>
      <c r="N17" s="79">
        <f>IF(E17&gt;0,ROUND(J17/E17*100,1),"-")</f>
        <v>92.3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164219</v>
      </c>
      <c r="D18" s="93">
        <v>16828</v>
      </c>
      <c r="E18" s="93">
        <v>181047</v>
      </c>
      <c r="F18" s="93">
        <v>0</v>
      </c>
      <c r="G18" s="93">
        <v>0</v>
      </c>
      <c r="H18" s="93">
        <v>161130</v>
      </c>
      <c r="I18" s="93">
        <v>3320</v>
      </c>
      <c r="J18" s="93">
        <v>164450</v>
      </c>
      <c r="K18" s="93">
        <v>0</v>
      </c>
      <c r="L18" s="77">
        <f t="shared" si="0"/>
        <v>98.1</v>
      </c>
      <c r="M18" s="78">
        <f t="shared" si="0"/>
        <v>19.7</v>
      </c>
      <c r="N18" s="79">
        <f t="shared" si="0"/>
        <v>90.8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601674</v>
      </c>
      <c r="D19" s="93">
        <v>102737</v>
      </c>
      <c r="E19" s="93">
        <v>704411</v>
      </c>
      <c r="F19" s="93">
        <v>0</v>
      </c>
      <c r="G19" s="93">
        <v>0</v>
      </c>
      <c r="H19" s="93">
        <v>584271</v>
      </c>
      <c r="I19" s="93">
        <v>17806</v>
      </c>
      <c r="J19" s="93">
        <v>602077</v>
      </c>
      <c r="K19" s="93">
        <v>0</v>
      </c>
      <c r="L19" s="77">
        <f t="shared" si="0"/>
        <v>97.1</v>
      </c>
      <c r="M19" s="78">
        <f t="shared" si="0"/>
        <v>17.3</v>
      </c>
      <c r="N19" s="79">
        <f t="shared" si="0"/>
        <v>85.5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185281</v>
      </c>
      <c r="D20" s="93">
        <v>15640</v>
      </c>
      <c r="E20" s="93">
        <v>200921</v>
      </c>
      <c r="F20" s="93">
        <v>0</v>
      </c>
      <c r="G20" s="93">
        <v>0</v>
      </c>
      <c r="H20" s="93">
        <v>183159</v>
      </c>
      <c r="I20" s="93">
        <v>3216</v>
      </c>
      <c r="J20" s="93">
        <v>186375</v>
      </c>
      <c r="K20" s="93">
        <v>0</v>
      </c>
      <c r="L20" s="80">
        <f t="shared" si="0"/>
        <v>98.9</v>
      </c>
      <c r="M20" s="81">
        <f t="shared" si="0"/>
        <v>20.6</v>
      </c>
      <c r="N20" s="82">
        <f t="shared" si="0"/>
        <v>92.8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8168</v>
      </c>
      <c r="D21" s="93">
        <v>1007</v>
      </c>
      <c r="E21" s="93">
        <v>9175</v>
      </c>
      <c r="F21" s="93">
        <v>0</v>
      </c>
      <c r="G21" s="93">
        <v>0</v>
      </c>
      <c r="H21" s="93">
        <v>7733</v>
      </c>
      <c r="I21" s="93">
        <v>747</v>
      </c>
      <c r="J21" s="93">
        <v>8480</v>
      </c>
      <c r="K21" s="93">
        <v>0</v>
      </c>
      <c r="L21" s="77">
        <f t="shared" si="0"/>
        <v>94.7</v>
      </c>
      <c r="M21" s="78">
        <f t="shared" si="0"/>
        <v>74.2</v>
      </c>
      <c r="N21" s="79">
        <f t="shared" si="0"/>
        <v>92.4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476872</v>
      </c>
      <c r="D22" s="94">
        <v>25801</v>
      </c>
      <c r="E22" s="94">
        <v>502673</v>
      </c>
      <c r="F22" s="94">
        <v>0</v>
      </c>
      <c r="G22" s="94">
        <v>0</v>
      </c>
      <c r="H22" s="94">
        <v>470713</v>
      </c>
      <c r="I22" s="94">
        <v>4861</v>
      </c>
      <c r="J22" s="94">
        <v>475574</v>
      </c>
      <c r="K22" s="94">
        <v>0</v>
      </c>
      <c r="L22" s="95">
        <f t="shared" si="0"/>
        <v>98.7</v>
      </c>
      <c r="M22" s="96">
        <f t="shared" si="0"/>
        <v>18.8</v>
      </c>
      <c r="N22" s="97">
        <f t="shared" si="0"/>
        <v>94.6</v>
      </c>
    </row>
    <row r="23" spans="1:14" s="21" customFormat="1" ht="24.95" customHeight="1" x14ac:dyDescent="0.2">
      <c r="A23" s="58"/>
      <c r="B23" s="59" t="s">
        <v>344</v>
      </c>
      <c r="C23" s="85">
        <v>17554601</v>
      </c>
      <c r="D23" s="85">
        <v>1270729</v>
      </c>
      <c r="E23" s="85">
        <v>18825330</v>
      </c>
      <c r="F23" s="85">
        <v>0</v>
      </c>
      <c r="G23" s="85">
        <v>0</v>
      </c>
      <c r="H23" s="85">
        <v>17287473</v>
      </c>
      <c r="I23" s="85">
        <v>304278</v>
      </c>
      <c r="J23" s="85">
        <v>17591751</v>
      </c>
      <c r="K23" s="85">
        <v>0</v>
      </c>
      <c r="L23" s="86">
        <f t="shared" si="0"/>
        <v>98.5</v>
      </c>
      <c r="M23" s="87">
        <f t="shared" si="0"/>
        <v>23.9</v>
      </c>
      <c r="N23" s="88">
        <f t="shared" si="0"/>
        <v>93.4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220182</v>
      </c>
      <c r="D24" s="71">
        <v>7365</v>
      </c>
      <c r="E24" s="71">
        <v>227547</v>
      </c>
      <c r="F24" s="71">
        <v>0</v>
      </c>
      <c r="G24" s="71">
        <v>0</v>
      </c>
      <c r="H24" s="71">
        <v>217350</v>
      </c>
      <c r="I24" s="71">
        <v>1180</v>
      </c>
      <c r="J24" s="71">
        <v>218530</v>
      </c>
      <c r="K24" s="71">
        <v>0</v>
      </c>
      <c r="L24" s="72">
        <f t="shared" si="0"/>
        <v>98.7</v>
      </c>
      <c r="M24" s="73">
        <f t="shared" si="0"/>
        <v>16</v>
      </c>
      <c r="N24" s="74">
        <f t="shared" si="0"/>
        <v>96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2337</v>
      </c>
      <c r="D25" s="76">
        <v>0</v>
      </c>
      <c r="E25" s="76">
        <v>2337</v>
      </c>
      <c r="F25" s="76">
        <v>0</v>
      </c>
      <c r="G25" s="76">
        <v>0</v>
      </c>
      <c r="H25" s="76">
        <v>2337</v>
      </c>
      <c r="I25" s="76">
        <v>0</v>
      </c>
      <c r="J25" s="76">
        <v>2337</v>
      </c>
      <c r="K25" s="76">
        <v>0</v>
      </c>
      <c r="L25" s="77">
        <f t="shared" si="0"/>
        <v>100</v>
      </c>
      <c r="M25" s="78" t="str">
        <f t="shared" si="0"/>
        <v>-</v>
      </c>
      <c r="N25" s="79">
        <f t="shared" si="0"/>
        <v>100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76">
        <v>0</v>
      </c>
      <c r="G26" s="76">
        <v>0</v>
      </c>
      <c r="H26" s="76">
        <v>0</v>
      </c>
      <c r="I26" s="76">
        <v>0</v>
      </c>
      <c r="J26" s="76">
        <v>0</v>
      </c>
      <c r="K26" s="76">
        <v>0</v>
      </c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1744</v>
      </c>
      <c r="D27" s="76">
        <v>0</v>
      </c>
      <c r="E27" s="76">
        <v>1744</v>
      </c>
      <c r="F27" s="76">
        <v>0</v>
      </c>
      <c r="G27" s="76">
        <v>0</v>
      </c>
      <c r="H27" s="76">
        <v>1744</v>
      </c>
      <c r="I27" s="76">
        <v>0</v>
      </c>
      <c r="J27" s="76">
        <v>1744</v>
      </c>
      <c r="K27" s="76">
        <v>0</v>
      </c>
      <c r="L27" s="77">
        <f t="shared" si="0"/>
        <v>100</v>
      </c>
      <c r="M27" s="78" t="str">
        <f t="shared" si="0"/>
        <v>-</v>
      </c>
      <c r="N27" s="79">
        <f t="shared" si="0"/>
        <v>100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199056</v>
      </c>
      <c r="D28" s="76">
        <v>1075</v>
      </c>
      <c r="E28" s="76">
        <v>200131</v>
      </c>
      <c r="F28" s="76">
        <v>0</v>
      </c>
      <c r="G28" s="76">
        <v>0</v>
      </c>
      <c r="H28" s="76">
        <v>198513</v>
      </c>
      <c r="I28" s="76">
        <v>354</v>
      </c>
      <c r="J28" s="76">
        <v>198867</v>
      </c>
      <c r="K28" s="76">
        <v>0</v>
      </c>
      <c r="L28" s="77">
        <f t="shared" si="0"/>
        <v>99.7</v>
      </c>
      <c r="M28" s="78">
        <f t="shared" si="0"/>
        <v>32.9</v>
      </c>
      <c r="N28" s="79">
        <f t="shared" si="0"/>
        <v>99.4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10737</v>
      </c>
      <c r="E29" s="76">
        <v>10737</v>
      </c>
      <c r="F29" s="76">
        <v>0</v>
      </c>
      <c r="G29" s="76">
        <v>0</v>
      </c>
      <c r="H29" s="76">
        <v>0</v>
      </c>
      <c r="I29" s="76">
        <v>1360</v>
      </c>
      <c r="J29" s="76">
        <v>1360</v>
      </c>
      <c r="K29" s="76">
        <v>0</v>
      </c>
      <c r="L29" s="77" t="str">
        <f t="shared" si="0"/>
        <v>-</v>
      </c>
      <c r="M29" s="78">
        <f t="shared" si="0"/>
        <v>12.7</v>
      </c>
      <c r="N29" s="79">
        <f t="shared" si="0"/>
        <v>12.7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76">
        <v>0</v>
      </c>
      <c r="G30" s="76">
        <v>0</v>
      </c>
      <c r="H30" s="76">
        <v>0</v>
      </c>
      <c r="I30" s="76">
        <v>0</v>
      </c>
      <c r="J30" s="76">
        <v>0</v>
      </c>
      <c r="K30" s="76">
        <v>0</v>
      </c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76">
        <v>0</v>
      </c>
      <c r="G31" s="76">
        <v>0</v>
      </c>
      <c r="H31" s="76">
        <v>0</v>
      </c>
      <c r="I31" s="76">
        <v>0</v>
      </c>
      <c r="J31" s="76">
        <v>0</v>
      </c>
      <c r="K31" s="76">
        <v>0</v>
      </c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135978</v>
      </c>
      <c r="D32" s="76">
        <v>3227</v>
      </c>
      <c r="E32" s="76">
        <v>139205</v>
      </c>
      <c r="F32" s="76">
        <v>0</v>
      </c>
      <c r="G32" s="76">
        <v>0</v>
      </c>
      <c r="H32" s="76">
        <v>134505</v>
      </c>
      <c r="I32" s="76">
        <v>1190</v>
      </c>
      <c r="J32" s="76">
        <v>135695</v>
      </c>
      <c r="K32" s="76">
        <v>0</v>
      </c>
      <c r="L32" s="77">
        <f t="shared" ref="L32:N36" si="1">IF(C32&gt;0,ROUND(H32/C32*100,1),"-")</f>
        <v>98.9</v>
      </c>
      <c r="M32" s="78">
        <f t="shared" si="1"/>
        <v>36.9</v>
      </c>
      <c r="N32" s="79">
        <f t="shared" si="1"/>
        <v>97.5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199865</v>
      </c>
      <c r="D33" s="76">
        <v>19373</v>
      </c>
      <c r="E33" s="76">
        <v>219238</v>
      </c>
      <c r="F33" s="76">
        <v>0</v>
      </c>
      <c r="G33" s="76">
        <v>0</v>
      </c>
      <c r="H33" s="76">
        <v>198764</v>
      </c>
      <c r="I33" s="76">
        <v>2344</v>
      </c>
      <c r="J33" s="76">
        <v>201108</v>
      </c>
      <c r="K33" s="76">
        <v>0</v>
      </c>
      <c r="L33" s="77">
        <f t="shared" si="1"/>
        <v>99.4</v>
      </c>
      <c r="M33" s="78">
        <f t="shared" si="1"/>
        <v>12.1</v>
      </c>
      <c r="N33" s="79">
        <f t="shared" si="1"/>
        <v>91.7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17560</v>
      </c>
      <c r="D34" s="76">
        <v>0</v>
      </c>
      <c r="E34" s="76">
        <v>17560</v>
      </c>
      <c r="F34" s="76">
        <v>0</v>
      </c>
      <c r="G34" s="76">
        <v>0</v>
      </c>
      <c r="H34" s="76">
        <v>17276</v>
      </c>
      <c r="I34" s="76">
        <v>0</v>
      </c>
      <c r="J34" s="76">
        <v>17276</v>
      </c>
      <c r="K34" s="76">
        <v>0</v>
      </c>
      <c r="L34" s="77">
        <f t="shared" si="1"/>
        <v>98.4</v>
      </c>
      <c r="M34" s="78" t="str">
        <f t="shared" si="1"/>
        <v>-</v>
      </c>
      <c r="N34" s="79">
        <f t="shared" si="1"/>
        <v>98.4</v>
      </c>
    </row>
    <row r="35" spans="1:14" s="21" customFormat="1" ht="24.95" customHeight="1" x14ac:dyDescent="0.2">
      <c r="A35" s="58"/>
      <c r="B35" s="59" t="s">
        <v>343</v>
      </c>
      <c r="C35" s="85">
        <v>776722</v>
      </c>
      <c r="D35" s="85">
        <v>41777</v>
      </c>
      <c r="E35" s="85">
        <v>818499</v>
      </c>
      <c r="F35" s="85">
        <v>0</v>
      </c>
      <c r="G35" s="85">
        <v>0</v>
      </c>
      <c r="H35" s="85">
        <v>770489</v>
      </c>
      <c r="I35" s="85">
        <v>6428</v>
      </c>
      <c r="J35" s="85">
        <v>776917</v>
      </c>
      <c r="K35" s="85">
        <v>0</v>
      </c>
      <c r="L35" s="86">
        <f t="shared" si="1"/>
        <v>99.2</v>
      </c>
      <c r="M35" s="87">
        <f t="shared" si="1"/>
        <v>15.4</v>
      </c>
      <c r="N35" s="88">
        <f t="shared" si="1"/>
        <v>94.9</v>
      </c>
    </row>
    <row r="36" spans="1:14" s="21" customFormat="1" ht="24.95" customHeight="1" thickBot="1" x14ac:dyDescent="0.25">
      <c r="A36" s="60"/>
      <c r="B36" s="61" t="s">
        <v>50</v>
      </c>
      <c r="C36" s="89">
        <v>18331323</v>
      </c>
      <c r="D36" s="89">
        <v>1312506</v>
      </c>
      <c r="E36" s="89">
        <v>19643829</v>
      </c>
      <c r="F36" s="89">
        <v>0</v>
      </c>
      <c r="G36" s="89">
        <v>0</v>
      </c>
      <c r="H36" s="89">
        <v>18057962</v>
      </c>
      <c r="I36" s="89">
        <v>310706</v>
      </c>
      <c r="J36" s="89">
        <v>18368668</v>
      </c>
      <c r="K36" s="89">
        <v>0</v>
      </c>
      <c r="L36" s="90">
        <f t="shared" si="1"/>
        <v>98.5</v>
      </c>
      <c r="M36" s="91">
        <f t="shared" si="1"/>
        <v>23.7</v>
      </c>
      <c r="N36" s="92">
        <f t="shared" si="1"/>
        <v>93.5</v>
      </c>
    </row>
    <row r="38" spans="1:14" x14ac:dyDescent="0.15">
      <c r="B38" s="1" t="s">
        <v>389</v>
      </c>
      <c r="C38" s="1">
        <v>18331323</v>
      </c>
      <c r="D38" s="1">
        <v>1312506</v>
      </c>
      <c r="E38" s="1">
        <v>19643829</v>
      </c>
      <c r="F38" s="1">
        <v>0</v>
      </c>
      <c r="G38" s="1">
        <v>0</v>
      </c>
      <c r="H38" s="1">
        <v>18057962</v>
      </c>
      <c r="I38" s="1">
        <v>310706</v>
      </c>
      <c r="J38" s="1">
        <v>18368668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2">D36-D38</f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0</v>
      </c>
      <c r="I39" s="1">
        <f t="shared" si="2"/>
        <v>0</v>
      </c>
      <c r="J39" s="1">
        <f t="shared" si="2"/>
        <v>0</v>
      </c>
      <c r="K39" s="1">
        <f t="shared" si="2"/>
        <v>0</v>
      </c>
      <c r="L39" s="2"/>
      <c r="M39" s="2"/>
      <c r="N39" s="2"/>
    </row>
  </sheetData>
  <sheetProtection selectLockedCells="1" selectUnlockedCells="1"/>
  <phoneticPr fontId="2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IM39"/>
  <sheetViews>
    <sheetView view="pageBreakPreview" zoomScale="60" zoomScaleNormal="100" workbookViewId="0">
      <pane xSplit="2" ySplit="8" topLeftCell="C33" activePane="bottomRight" state="frozen"/>
      <selection activeCell="E14" sqref="E14"/>
      <selection pane="topRight" activeCell="E14" sqref="E14"/>
      <selection pane="bottomLeft" activeCell="E14" sqref="E14"/>
      <selection pane="bottomRight" activeCell="C38" sqref="C38:K38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395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376</v>
      </c>
      <c r="D3" s="8" t="s">
        <v>180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281</v>
      </c>
      <c r="D8" s="41" t="s">
        <v>282</v>
      </c>
      <c r="E8" s="41" t="s">
        <v>283</v>
      </c>
      <c r="F8" s="41" t="s">
        <v>284</v>
      </c>
      <c r="G8" s="41" t="s">
        <v>285</v>
      </c>
      <c r="H8" s="41" t="s">
        <v>286</v>
      </c>
      <c r="I8" s="41" t="s">
        <v>287</v>
      </c>
      <c r="J8" s="41" t="s">
        <v>288</v>
      </c>
      <c r="K8" s="41" t="s">
        <v>289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27725</v>
      </c>
      <c r="D9" s="130">
        <v>0</v>
      </c>
      <c r="E9" s="130">
        <v>27725</v>
      </c>
      <c r="F9" s="130">
        <v>0</v>
      </c>
      <c r="G9" s="115"/>
      <c r="H9" s="130">
        <v>27725</v>
      </c>
      <c r="I9" s="130">
        <v>0</v>
      </c>
      <c r="J9" s="130">
        <v>27725</v>
      </c>
      <c r="K9" s="130">
        <v>0</v>
      </c>
      <c r="L9" s="72">
        <f t="shared" ref="L9:N31" si="0">IF(C9&gt;0,ROUND(H9/C9*100,1),"-")</f>
        <v>100</v>
      </c>
      <c r="M9" s="73" t="str">
        <f t="shared" si="0"/>
        <v>-</v>
      </c>
      <c r="N9" s="74">
        <f t="shared" si="0"/>
        <v>100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0</v>
      </c>
      <c r="D10" s="93">
        <v>0</v>
      </c>
      <c r="E10" s="93">
        <v>0</v>
      </c>
      <c r="F10" s="93">
        <v>0</v>
      </c>
      <c r="G10" s="116"/>
      <c r="H10" s="93">
        <v>0</v>
      </c>
      <c r="I10" s="93">
        <v>0</v>
      </c>
      <c r="J10" s="93">
        <v>0</v>
      </c>
      <c r="K10" s="93">
        <v>0</v>
      </c>
      <c r="L10" s="77" t="str">
        <f t="shared" si="0"/>
        <v>-</v>
      </c>
      <c r="M10" s="78" t="str">
        <f t="shared" si="0"/>
        <v>-</v>
      </c>
      <c r="N10" s="79" t="str">
        <f t="shared" si="0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12054</v>
      </c>
      <c r="D11" s="93">
        <v>0</v>
      </c>
      <c r="E11" s="93">
        <v>12054</v>
      </c>
      <c r="F11" s="93">
        <v>0</v>
      </c>
      <c r="G11" s="116"/>
      <c r="H11" s="93">
        <v>12054</v>
      </c>
      <c r="I11" s="93">
        <v>0</v>
      </c>
      <c r="J11" s="93">
        <v>12054</v>
      </c>
      <c r="K11" s="93">
        <v>0</v>
      </c>
      <c r="L11" s="77">
        <f t="shared" si="0"/>
        <v>100</v>
      </c>
      <c r="M11" s="78" t="str">
        <f t="shared" si="0"/>
        <v>-</v>
      </c>
      <c r="N11" s="79">
        <f t="shared" si="0"/>
        <v>100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0</v>
      </c>
      <c r="D12" s="93">
        <v>0</v>
      </c>
      <c r="E12" s="93">
        <v>0</v>
      </c>
      <c r="F12" s="93">
        <v>0</v>
      </c>
      <c r="G12" s="116"/>
      <c r="H12" s="93">
        <v>0</v>
      </c>
      <c r="I12" s="93">
        <v>0</v>
      </c>
      <c r="J12" s="93">
        <v>0</v>
      </c>
      <c r="K12" s="93">
        <v>0</v>
      </c>
      <c r="L12" s="77" t="str">
        <f t="shared" si="0"/>
        <v>-</v>
      </c>
      <c r="M12" s="78" t="str">
        <f t="shared" si="0"/>
        <v>-</v>
      </c>
      <c r="N12" s="79" t="str">
        <f t="shared" si="0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9784</v>
      </c>
      <c r="D13" s="93">
        <v>0</v>
      </c>
      <c r="E13" s="93">
        <v>9784</v>
      </c>
      <c r="F13" s="93">
        <v>0</v>
      </c>
      <c r="G13" s="116"/>
      <c r="H13" s="93">
        <v>9784</v>
      </c>
      <c r="I13" s="93">
        <v>0</v>
      </c>
      <c r="J13" s="93">
        <v>9784</v>
      </c>
      <c r="K13" s="93">
        <v>0</v>
      </c>
      <c r="L13" s="77">
        <f t="shared" si="0"/>
        <v>100</v>
      </c>
      <c r="M13" s="78" t="str">
        <f t="shared" si="0"/>
        <v>-</v>
      </c>
      <c r="N13" s="79">
        <f t="shared" si="0"/>
        <v>100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384184</v>
      </c>
      <c r="D14" s="93">
        <v>23056</v>
      </c>
      <c r="E14" s="93">
        <v>407240</v>
      </c>
      <c r="F14" s="93">
        <v>0</v>
      </c>
      <c r="G14" s="116"/>
      <c r="H14" s="93">
        <v>374137</v>
      </c>
      <c r="I14" s="93">
        <v>5793</v>
      </c>
      <c r="J14" s="93">
        <v>379930</v>
      </c>
      <c r="K14" s="93">
        <v>0</v>
      </c>
      <c r="L14" s="77">
        <f t="shared" si="0"/>
        <v>97.4</v>
      </c>
      <c r="M14" s="78">
        <f t="shared" si="0"/>
        <v>25.1</v>
      </c>
      <c r="N14" s="79">
        <f t="shared" si="0"/>
        <v>93.3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359</v>
      </c>
      <c r="D15" s="93">
        <v>0</v>
      </c>
      <c r="E15" s="93">
        <v>359</v>
      </c>
      <c r="F15" s="93">
        <v>0</v>
      </c>
      <c r="G15" s="116"/>
      <c r="H15" s="93">
        <v>359</v>
      </c>
      <c r="I15" s="93">
        <v>0</v>
      </c>
      <c r="J15" s="93">
        <v>359</v>
      </c>
      <c r="K15" s="93">
        <v>0</v>
      </c>
      <c r="L15" s="77">
        <f t="shared" si="0"/>
        <v>100</v>
      </c>
      <c r="M15" s="78" t="str">
        <f t="shared" si="0"/>
        <v>-</v>
      </c>
      <c r="N15" s="79">
        <f t="shared" si="0"/>
        <v>100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5184</v>
      </c>
      <c r="D16" s="93">
        <v>0</v>
      </c>
      <c r="E16" s="93">
        <v>5184</v>
      </c>
      <c r="F16" s="93">
        <v>0</v>
      </c>
      <c r="G16" s="116"/>
      <c r="H16" s="93">
        <v>5184</v>
      </c>
      <c r="I16" s="93">
        <v>0</v>
      </c>
      <c r="J16" s="93">
        <v>5184</v>
      </c>
      <c r="K16" s="93">
        <v>0</v>
      </c>
      <c r="L16" s="77">
        <f t="shared" si="0"/>
        <v>100</v>
      </c>
      <c r="M16" s="78" t="str">
        <f t="shared" si="0"/>
        <v>-</v>
      </c>
      <c r="N16" s="79">
        <f t="shared" si="0"/>
        <v>100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21802</v>
      </c>
      <c r="D17" s="93">
        <v>0</v>
      </c>
      <c r="E17" s="93">
        <v>21802</v>
      </c>
      <c r="F17" s="93">
        <v>0</v>
      </c>
      <c r="G17" s="116"/>
      <c r="H17" s="93">
        <v>21802</v>
      </c>
      <c r="I17" s="93">
        <v>0</v>
      </c>
      <c r="J17" s="93">
        <v>21802</v>
      </c>
      <c r="K17" s="93">
        <v>0</v>
      </c>
      <c r="L17" s="77">
        <f>IF(C17&gt;0,ROUND(H17/C17*100,1),"-")</f>
        <v>100</v>
      </c>
      <c r="M17" s="78" t="str">
        <f>IF(D17&gt;0,ROUND(I17/D17*100,1),"-")</f>
        <v>-</v>
      </c>
      <c r="N17" s="79">
        <f>IF(E17&gt;0,ROUND(J17/E17*100,1),"-")</f>
        <v>100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1155</v>
      </c>
      <c r="D18" s="93">
        <v>0</v>
      </c>
      <c r="E18" s="93">
        <v>1155</v>
      </c>
      <c r="F18" s="93">
        <v>0</v>
      </c>
      <c r="G18" s="116"/>
      <c r="H18" s="93">
        <v>1155</v>
      </c>
      <c r="I18" s="93">
        <v>0</v>
      </c>
      <c r="J18" s="93">
        <v>1155</v>
      </c>
      <c r="K18" s="93">
        <v>0</v>
      </c>
      <c r="L18" s="77">
        <f t="shared" si="0"/>
        <v>100</v>
      </c>
      <c r="M18" s="78" t="str">
        <f t="shared" si="0"/>
        <v>-</v>
      </c>
      <c r="N18" s="79">
        <f t="shared" si="0"/>
        <v>100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134354</v>
      </c>
      <c r="D19" s="93">
        <v>18085</v>
      </c>
      <c r="E19" s="93">
        <v>152439</v>
      </c>
      <c r="F19" s="93">
        <v>0</v>
      </c>
      <c r="G19" s="116"/>
      <c r="H19" s="93">
        <v>130967</v>
      </c>
      <c r="I19" s="93">
        <v>7218</v>
      </c>
      <c r="J19" s="93">
        <v>138185</v>
      </c>
      <c r="K19" s="93">
        <v>0</v>
      </c>
      <c r="L19" s="77">
        <f t="shared" si="0"/>
        <v>97.5</v>
      </c>
      <c r="M19" s="78">
        <f t="shared" si="0"/>
        <v>39.9</v>
      </c>
      <c r="N19" s="79">
        <f t="shared" si="0"/>
        <v>90.6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28591</v>
      </c>
      <c r="D20" s="93">
        <v>0</v>
      </c>
      <c r="E20" s="93">
        <v>28591</v>
      </c>
      <c r="F20" s="93">
        <v>0</v>
      </c>
      <c r="G20" s="116"/>
      <c r="H20" s="93">
        <v>28591</v>
      </c>
      <c r="I20" s="93">
        <v>0</v>
      </c>
      <c r="J20" s="93">
        <v>28591</v>
      </c>
      <c r="K20" s="93">
        <v>0</v>
      </c>
      <c r="L20" s="80">
        <f t="shared" si="0"/>
        <v>100</v>
      </c>
      <c r="M20" s="81" t="str">
        <f t="shared" si="0"/>
        <v>-</v>
      </c>
      <c r="N20" s="82">
        <f t="shared" si="0"/>
        <v>100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8168</v>
      </c>
      <c r="D21" s="93">
        <v>1007</v>
      </c>
      <c r="E21" s="93">
        <v>9175</v>
      </c>
      <c r="F21" s="93">
        <v>0</v>
      </c>
      <c r="G21" s="116"/>
      <c r="H21" s="93">
        <v>7733</v>
      </c>
      <c r="I21" s="93">
        <v>747</v>
      </c>
      <c r="J21" s="93">
        <v>8480</v>
      </c>
      <c r="K21" s="93">
        <v>0</v>
      </c>
      <c r="L21" s="77">
        <f t="shared" si="0"/>
        <v>94.7</v>
      </c>
      <c r="M21" s="78">
        <f t="shared" si="0"/>
        <v>74.2</v>
      </c>
      <c r="N21" s="79">
        <f t="shared" si="0"/>
        <v>92.4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0</v>
      </c>
      <c r="D22" s="94">
        <v>0</v>
      </c>
      <c r="E22" s="94">
        <v>0</v>
      </c>
      <c r="F22" s="94">
        <v>0</v>
      </c>
      <c r="G22" s="117"/>
      <c r="H22" s="94">
        <v>0</v>
      </c>
      <c r="I22" s="94">
        <v>0</v>
      </c>
      <c r="J22" s="94">
        <v>0</v>
      </c>
      <c r="K22" s="94">
        <v>0</v>
      </c>
      <c r="L22" s="95" t="str">
        <f t="shared" si="0"/>
        <v>-</v>
      </c>
      <c r="M22" s="96" t="str">
        <f t="shared" si="0"/>
        <v>-</v>
      </c>
      <c r="N22" s="97" t="str">
        <f t="shared" si="0"/>
        <v>-</v>
      </c>
    </row>
    <row r="23" spans="1:14" s="21" customFormat="1" ht="24.95" customHeight="1" x14ac:dyDescent="0.2">
      <c r="A23" s="58"/>
      <c r="B23" s="59" t="s">
        <v>344</v>
      </c>
      <c r="C23" s="85">
        <v>633360</v>
      </c>
      <c r="D23" s="85">
        <v>42148</v>
      </c>
      <c r="E23" s="85">
        <v>675508</v>
      </c>
      <c r="F23" s="85">
        <v>0</v>
      </c>
      <c r="G23" s="118"/>
      <c r="H23" s="85">
        <v>619491</v>
      </c>
      <c r="I23" s="85">
        <v>13758</v>
      </c>
      <c r="J23" s="85">
        <v>633249</v>
      </c>
      <c r="K23" s="85">
        <v>0</v>
      </c>
      <c r="L23" s="86">
        <f t="shared" si="0"/>
        <v>97.8</v>
      </c>
      <c r="M23" s="87">
        <f t="shared" si="0"/>
        <v>32.6</v>
      </c>
      <c r="N23" s="88">
        <f t="shared" si="0"/>
        <v>93.7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71">
        <v>0</v>
      </c>
      <c r="G24" s="115"/>
      <c r="H24" s="71">
        <v>0</v>
      </c>
      <c r="I24" s="71">
        <v>0</v>
      </c>
      <c r="J24" s="71">
        <v>0</v>
      </c>
      <c r="K24" s="71">
        <v>0</v>
      </c>
      <c r="L24" s="72" t="str">
        <f t="shared" si="0"/>
        <v>-</v>
      </c>
      <c r="M24" s="73" t="str">
        <f t="shared" si="0"/>
        <v>-</v>
      </c>
      <c r="N24" s="74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2337</v>
      </c>
      <c r="D25" s="76">
        <v>0</v>
      </c>
      <c r="E25" s="76">
        <v>2337</v>
      </c>
      <c r="F25" s="76">
        <v>0</v>
      </c>
      <c r="G25" s="116"/>
      <c r="H25" s="76">
        <v>2337</v>
      </c>
      <c r="I25" s="76">
        <v>0</v>
      </c>
      <c r="J25" s="76">
        <v>2337</v>
      </c>
      <c r="K25" s="76">
        <v>0</v>
      </c>
      <c r="L25" s="77">
        <f t="shared" si="0"/>
        <v>100</v>
      </c>
      <c r="M25" s="78" t="str">
        <f t="shared" si="0"/>
        <v>-</v>
      </c>
      <c r="N25" s="79">
        <f t="shared" si="0"/>
        <v>100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76">
        <v>0</v>
      </c>
      <c r="G26" s="116"/>
      <c r="H26" s="76">
        <v>0</v>
      </c>
      <c r="I26" s="76">
        <v>0</v>
      </c>
      <c r="J26" s="76">
        <v>0</v>
      </c>
      <c r="K26" s="76">
        <v>0</v>
      </c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1744</v>
      </c>
      <c r="D27" s="76">
        <v>0</v>
      </c>
      <c r="E27" s="76">
        <v>1744</v>
      </c>
      <c r="F27" s="76">
        <v>0</v>
      </c>
      <c r="G27" s="116"/>
      <c r="H27" s="76">
        <v>1744</v>
      </c>
      <c r="I27" s="76">
        <v>0</v>
      </c>
      <c r="J27" s="76">
        <v>1744</v>
      </c>
      <c r="K27" s="76">
        <v>0</v>
      </c>
      <c r="L27" s="77">
        <f t="shared" si="0"/>
        <v>100</v>
      </c>
      <c r="M27" s="78" t="str">
        <f t="shared" si="0"/>
        <v>-</v>
      </c>
      <c r="N27" s="79">
        <f t="shared" si="0"/>
        <v>100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10192</v>
      </c>
      <c r="D28" s="76">
        <v>0</v>
      </c>
      <c r="E28" s="76">
        <v>10192</v>
      </c>
      <c r="F28" s="76">
        <v>0</v>
      </c>
      <c r="G28" s="116"/>
      <c r="H28" s="76">
        <v>10192</v>
      </c>
      <c r="I28" s="76">
        <v>0</v>
      </c>
      <c r="J28" s="76">
        <v>10192</v>
      </c>
      <c r="K28" s="76">
        <v>0</v>
      </c>
      <c r="L28" s="77">
        <f t="shared" si="0"/>
        <v>100</v>
      </c>
      <c r="M28" s="78" t="str">
        <f t="shared" si="0"/>
        <v>-</v>
      </c>
      <c r="N28" s="79">
        <f t="shared" si="0"/>
        <v>100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76">
        <v>0</v>
      </c>
      <c r="G29" s="116"/>
      <c r="H29" s="76">
        <v>0</v>
      </c>
      <c r="I29" s="76">
        <v>0</v>
      </c>
      <c r="J29" s="76">
        <v>0</v>
      </c>
      <c r="K29" s="76">
        <v>0</v>
      </c>
      <c r="L29" s="77" t="str">
        <f t="shared" si="0"/>
        <v>-</v>
      </c>
      <c r="M29" s="78" t="str">
        <f t="shared" si="0"/>
        <v>-</v>
      </c>
      <c r="N29" s="79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76">
        <v>0</v>
      </c>
      <c r="G30" s="116"/>
      <c r="H30" s="76">
        <v>0</v>
      </c>
      <c r="I30" s="76">
        <v>0</v>
      </c>
      <c r="J30" s="76">
        <v>0</v>
      </c>
      <c r="K30" s="76">
        <v>0</v>
      </c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76">
        <v>0</v>
      </c>
      <c r="G31" s="116"/>
      <c r="H31" s="76">
        <v>0</v>
      </c>
      <c r="I31" s="76">
        <v>0</v>
      </c>
      <c r="J31" s="76">
        <v>0</v>
      </c>
      <c r="K31" s="76">
        <v>0</v>
      </c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13149</v>
      </c>
      <c r="D32" s="76">
        <v>0</v>
      </c>
      <c r="E32" s="76">
        <v>13149</v>
      </c>
      <c r="F32" s="76">
        <v>0</v>
      </c>
      <c r="G32" s="116"/>
      <c r="H32" s="76">
        <v>13149</v>
      </c>
      <c r="I32" s="76">
        <v>0</v>
      </c>
      <c r="J32" s="76">
        <v>13149</v>
      </c>
      <c r="K32" s="76">
        <v>0</v>
      </c>
      <c r="L32" s="77">
        <f t="shared" ref="L32:N36" si="1">IF(C32&gt;0,ROUND(H32/C32*100,1),"-")</f>
        <v>100</v>
      </c>
      <c r="M32" s="78" t="str">
        <f t="shared" si="1"/>
        <v>-</v>
      </c>
      <c r="N32" s="79">
        <f t="shared" si="1"/>
        <v>100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199865</v>
      </c>
      <c r="D33" s="76">
        <v>19373</v>
      </c>
      <c r="E33" s="76">
        <v>219238</v>
      </c>
      <c r="F33" s="76">
        <v>0</v>
      </c>
      <c r="G33" s="116"/>
      <c r="H33" s="76">
        <v>198764</v>
      </c>
      <c r="I33" s="76">
        <v>2344</v>
      </c>
      <c r="J33" s="76">
        <v>201108</v>
      </c>
      <c r="K33" s="76">
        <v>0</v>
      </c>
      <c r="L33" s="77">
        <f t="shared" si="1"/>
        <v>99.4</v>
      </c>
      <c r="M33" s="78">
        <f t="shared" si="1"/>
        <v>12.1</v>
      </c>
      <c r="N33" s="79">
        <f t="shared" si="1"/>
        <v>91.7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17560</v>
      </c>
      <c r="D34" s="76">
        <v>0</v>
      </c>
      <c r="E34" s="76">
        <v>17560</v>
      </c>
      <c r="F34" s="76">
        <v>0</v>
      </c>
      <c r="G34" s="116"/>
      <c r="H34" s="76">
        <v>17276</v>
      </c>
      <c r="I34" s="76">
        <v>0</v>
      </c>
      <c r="J34" s="76">
        <v>17276</v>
      </c>
      <c r="K34" s="76">
        <v>0</v>
      </c>
      <c r="L34" s="77">
        <f t="shared" si="1"/>
        <v>98.4</v>
      </c>
      <c r="M34" s="78" t="str">
        <f t="shared" si="1"/>
        <v>-</v>
      </c>
      <c r="N34" s="79">
        <f t="shared" si="1"/>
        <v>98.4</v>
      </c>
    </row>
    <row r="35" spans="1:14" s="21" customFormat="1" ht="24.95" customHeight="1" x14ac:dyDescent="0.2">
      <c r="A35" s="58"/>
      <c r="B35" s="59" t="s">
        <v>343</v>
      </c>
      <c r="C35" s="85">
        <v>244847</v>
      </c>
      <c r="D35" s="85">
        <v>19373</v>
      </c>
      <c r="E35" s="85">
        <v>264220</v>
      </c>
      <c r="F35" s="85">
        <v>0</v>
      </c>
      <c r="G35" s="119"/>
      <c r="H35" s="85">
        <v>243462</v>
      </c>
      <c r="I35" s="85">
        <v>2344</v>
      </c>
      <c r="J35" s="85">
        <v>245806</v>
      </c>
      <c r="K35" s="85">
        <v>0</v>
      </c>
      <c r="L35" s="86">
        <f t="shared" si="1"/>
        <v>99.4</v>
      </c>
      <c r="M35" s="87">
        <f t="shared" si="1"/>
        <v>12.1</v>
      </c>
      <c r="N35" s="88">
        <f t="shared" si="1"/>
        <v>93</v>
      </c>
    </row>
    <row r="36" spans="1:14" s="21" customFormat="1" ht="24.95" customHeight="1" thickBot="1" x14ac:dyDescent="0.25">
      <c r="A36" s="60"/>
      <c r="B36" s="61" t="s">
        <v>50</v>
      </c>
      <c r="C36" s="89">
        <v>878207</v>
      </c>
      <c r="D36" s="89">
        <v>61521</v>
      </c>
      <c r="E36" s="89">
        <v>939728</v>
      </c>
      <c r="F36" s="89">
        <v>0</v>
      </c>
      <c r="G36" s="120"/>
      <c r="H36" s="89">
        <v>862953</v>
      </c>
      <c r="I36" s="89">
        <v>16102</v>
      </c>
      <c r="J36" s="89">
        <v>879055</v>
      </c>
      <c r="K36" s="89">
        <v>0</v>
      </c>
      <c r="L36" s="90">
        <f t="shared" si="1"/>
        <v>98.3</v>
      </c>
      <c r="M36" s="91">
        <f t="shared" si="1"/>
        <v>26.2</v>
      </c>
      <c r="N36" s="92">
        <f t="shared" si="1"/>
        <v>93.5</v>
      </c>
    </row>
    <row r="38" spans="1:14" x14ac:dyDescent="0.15">
      <c r="B38" s="1" t="s">
        <v>389</v>
      </c>
      <c r="C38" s="1">
        <v>878207</v>
      </c>
      <c r="D38" s="1">
        <v>61521</v>
      </c>
      <c r="E38" s="1">
        <v>939728</v>
      </c>
      <c r="F38" s="1">
        <v>0</v>
      </c>
      <c r="G38" s="1">
        <v>0</v>
      </c>
      <c r="H38" s="1">
        <v>862953</v>
      </c>
      <c r="I38" s="1">
        <v>16102</v>
      </c>
      <c r="J38" s="1">
        <v>879055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2">D36-D38</f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0</v>
      </c>
      <c r="I39" s="1">
        <f t="shared" si="2"/>
        <v>0</v>
      </c>
      <c r="J39" s="1">
        <f t="shared" si="2"/>
        <v>0</v>
      </c>
      <c r="K39" s="1">
        <f t="shared" si="2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IM39"/>
  <sheetViews>
    <sheetView view="pageBreakPreview" zoomScale="60" zoomScaleNormal="100" workbookViewId="0">
      <pane xSplit="2" ySplit="8" topLeftCell="C27" activePane="bottomRight" state="frozen"/>
      <selection activeCell="E14" sqref="E14"/>
      <selection pane="topRight" activeCell="E14" sqref="E14"/>
      <selection pane="bottomLeft" activeCell="E14" sqref="E14"/>
      <selection pane="bottomRight" activeCell="C38" sqref="C38:K38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395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377</v>
      </c>
      <c r="D3" s="8" t="s">
        <v>181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290</v>
      </c>
      <c r="D8" s="41" t="s">
        <v>291</v>
      </c>
      <c r="E8" s="41" t="s">
        <v>292</v>
      </c>
      <c r="F8" s="41" t="s">
        <v>293</v>
      </c>
      <c r="G8" s="41" t="s">
        <v>294</v>
      </c>
      <c r="H8" s="41" t="s">
        <v>295</v>
      </c>
      <c r="I8" s="41" t="s">
        <v>296</v>
      </c>
      <c r="J8" s="41" t="s">
        <v>297</v>
      </c>
      <c r="K8" s="41" t="s">
        <v>298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3393369</v>
      </c>
      <c r="D9" s="130">
        <v>10113</v>
      </c>
      <c r="E9" s="130">
        <v>3403482</v>
      </c>
      <c r="F9" s="115"/>
      <c r="G9" s="115"/>
      <c r="H9" s="130">
        <v>3388933</v>
      </c>
      <c r="I9" s="130">
        <v>6346</v>
      </c>
      <c r="J9" s="130">
        <v>3395279</v>
      </c>
      <c r="K9" s="115"/>
      <c r="L9" s="72">
        <f t="shared" ref="L9:N31" si="0">IF(C9&gt;0,ROUND(H9/C9*100,1),"-")</f>
        <v>99.9</v>
      </c>
      <c r="M9" s="73">
        <f t="shared" si="0"/>
        <v>62.8</v>
      </c>
      <c r="N9" s="74">
        <f t="shared" si="0"/>
        <v>99.8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0</v>
      </c>
      <c r="D10" s="93">
        <v>0</v>
      </c>
      <c r="E10" s="93">
        <v>0</v>
      </c>
      <c r="F10" s="116"/>
      <c r="G10" s="116"/>
      <c r="H10" s="93">
        <v>0</v>
      </c>
      <c r="I10" s="93">
        <v>0</v>
      </c>
      <c r="J10" s="93">
        <v>0</v>
      </c>
      <c r="K10" s="116"/>
      <c r="L10" s="77" t="str">
        <f t="shared" si="0"/>
        <v>-</v>
      </c>
      <c r="M10" s="78" t="str">
        <f t="shared" si="0"/>
        <v>-</v>
      </c>
      <c r="N10" s="79" t="str">
        <f t="shared" si="0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0</v>
      </c>
      <c r="D11" s="93">
        <v>0</v>
      </c>
      <c r="E11" s="93">
        <v>0</v>
      </c>
      <c r="F11" s="116"/>
      <c r="G11" s="116"/>
      <c r="H11" s="93">
        <v>0</v>
      </c>
      <c r="I11" s="93">
        <v>0</v>
      </c>
      <c r="J11" s="93">
        <v>0</v>
      </c>
      <c r="K11" s="116"/>
      <c r="L11" s="77" t="str">
        <f t="shared" si="0"/>
        <v>-</v>
      </c>
      <c r="M11" s="78" t="str">
        <f t="shared" si="0"/>
        <v>-</v>
      </c>
      <c r="N11" s="79" t="str">
        <f t="shared" si="0"/>
        <v>-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0</v>
      </c>
      <c r="D12" s="93">
        <v>0</v>
      </c>
      <c r="E12" s="93">
        <v>0</v>
      </c>
      <c r="F12" s="116"/>
      <c r="G12" s="116"/>
      <c r="H12" s="93">
        <v>0</v>
      </c>
      <c r="I12" s="93">
        <v>0</v>
      </c>
      <c r="J12" s="93">
        <v>0</v>
      </c>
      <c r="K12" s="116"/>
      <c r="L12" s="77" t="str">
        <f t="shared" si="0"/>
        <v>-</v>
      </c>
      <c r="M12" s="78" t="str">
        <f t="shared" si="0"/>
        <v>-</v>
      </c>
      <c r="N12" s="79" t="str">
        <f t="shared" si="0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0</v>
      </c>
      <c r="D13" s="93">
        <v>0</v>
      </c>
      <c r="E13" s="93">
        <v>0</v>
      </c>
      <c r="F13" s="116"/>
      <c r="G13" s="116"/>
      <c r="H13" s="93">
        <v>0</v>
      </c>
      <c r="I13" s="93">
        <v>0</v>
      </c>
      <c r="J13" s="93">
        <v>0</v>
      </c>
      <c r="K13" s="116"/>
      <c r="L13" s="77" t="str">
        <f t="shared" si="0"/>
        <v>-</v>
      </c>
      <c r="M13" s="78" t="str">
        <f t="shared" si="0"/>
        <v>-</v>
      </c>
      <c r="N13" s="79" t="str">
        <f t="shared" si="0"/>
        <v>-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0</v>
      </c>
      <c r="D14" s="93">
        <v>0</v>
      </c>
      <c r="E14" s="93">
        <v>0</v>
      </c>
      <c r="F14" s="116"/>
      <c r="G14" s="116"/>
      <c r="H14" s="93">
        <v>0</v>
      </c>
      <c r="I14" s="93">
        <v>0</v>
      </c>
      <c r="J14" s="93">
        <v>0</v>
      </c>
      <c r="K14" s="116"/>
      <c r="L14" s="77" t="str">
        <f t="shared" si="0"/>
        <v>-</v>
      </c>
      <c r="M14" s="78" t="str">
        <f t="shared" si="0"/>
        <v>-</v>
      </c>
      <c r="N14" s="79" t="str">
        <f t="shared" si="0"/>
        <v>-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0</v>
      </c>
      <c r="D15" s="93">
        <v>0</v>
      </c>
      <c r="E15" s="93">
        <v>0</v>
      </c>
      <c r="F15" s="116"/>
      <c r="G15" s="116"/>
      <c r="H15" s="93">
        <v>0</v>
      </c>
      <c r="I15" s="93">
        <v>0</v>
      </c>
      <c r="J15" s="93">
        <v>0</v>
      </c>
      <c r="K15" s="116"/>
      <c r="L15" s="77" t="str">
        <f t="shared" si="0"/>
        <v>-</v>
      </c>
      <c r="M15" s="78" t="str">
        <f t="shared" si="0"/>
        <v>-</v>
      </c>
      <c r="N15" s="79" t="str">
        <f t="shared" si="0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0</v>
      </c>
      <c r="D16" s="93">
        <v>0</v>
      </c>
      <c r="E16" s="93">
        <v>0</v>
      </c>
      <c r="F16" s="116"/>
      <c r="G16" s="116"/>
      <c r="H16" s="93">
        <v>0</v>
      </c>
      <c r="I16" s="93">
        <v>0</v>
      </c>
      <c r="J16" s="93">
        <v>0</v>
      </c>
      <c r="K16" s="116"/>
      <c r="L16" s="77" t="str">
        <f t="shared" si="0"/>
        <v>-</v>
      </c>
      <c r="M16" s="78" t="str">
        <f t="shared" si="0"/>
        <v>-</v>
      </c>
      <c r="N16" s="79" t="str">
        <f t="shared" si="0"/>
        <v>-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0</v>
      </c>
      <c r="D17" s="93">
        <v>0</v>
      </c>
      <c r="E17" s="93">
        <v>0</v>
      </c>
      <c r="F17" s="116"/>
      <c r="G17" s="116"/>
      <c r="H17" s="93">
        <v>0</v>
      </c>
      <c r="I17" s="93">
        <v>0</v>
      </c>
      <c r="J17" s="93">
        <v>0</v>
      </c>
      <c r="K17" s="116"/>
      <c r="L17" s="77" t="str">
        <f>IF(C17&gt;0,ROUND(H17/C17*100,1),"-")</f>
        <v>-</v>
      </c>
      <c r="M17" s="78" t="str">
        <f>IF(D17&gt;0,ROUND(I17/D17*100,1),"-")</f>
        <v>-</v>
      </c>
      <c r="N17" s="79" t="str">
        <f>IF(E17&gt;0,ROUND(J17/E17*100,1),"-")</f>
        <v>-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0</v>
      </c>
      <c r="D18" s="93">
        <v>0</v>
      </c>
      <c r="E18" s="93">
        <v>0</v>
      </c>
      <c r="F18" s="116"/>
      <c r="G18" s="116"/>
      <c r="H18" s="93">
        <v>0</v>
      </c>
      <c r="I18" s="93">
        <v>0</v>
      </c>
      <c r="J18" s="93">
        <v>0</v>
      </c>
      <c r="K18" s="116"/>
      <c r="L18" s="77" t="str">
        <f t="shared" si="0"/>
        <v>-</v>
      </c>
      <c r="M18" s="78" t="str">
        <f t="shared" si="0"/>
        <v>-</v>
      </c>
      <c r="N18" s="79" t="str">
        <f t="shared" si="0"/>
        <v>-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0</v>
      </c>
      <c r="D19" s="93">
        <v>0</v>
      </c>
      <c r="E19" s="93">
        <v>0</v>
      </c>
      <c r="F19" s="116"/>
      <c r="G19" s="116"/>
      <c r="H19" s="93">
        <v>0</v>
      </c>
      <c r="I19" s="93">
        <v>0</v>
      </c>
      <c r="J19" s="93">
        <v>0</v>
      </c>
      <c r="K19" s="116"/>
      <c r="L19" s="77" t="str">
        <f t="shared" si="0"/>
        <v>-</v>
      </c>
      <c r="M19" s="78" t="str">
        <f t="shared" si="0"/>
        <v>-</v>
      </c>
      <c r="N19" s="79" t="str">
        <f t="shared" si="0"/>
        <v>-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0</v>
      </c>
      <c r="D20" s="93">
        <v>0</v>
      </c>
      <c r="E20" s="93">
        <v>0</v>
      </c>
      <c r="F20" s="116"/>
      <c r="G20" s="116"/>
      <c r="H20" s="93">
        <v>0</v>
      </c>
      <c r="I20" s="93">
        <v>0</v>
      </c>
      <c r="J20" s="93">
        <v>0</v>
      </c>
      <c r="K20" s="116"/>
      <c r="L20" s="80" t="str">
        <f t="shared" si="0"/>
        <v>-</v>
      </c>
      <c r="M20" s="81" t="str">
        <f t="shared" si="0"/>
        <v>-</v>
      </c>
      <c r="N20" s="82" t="str">
        <f t="shared" si="0"/>
        <v>-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0</v>
      </c>
      <c r="D21" s="93">
        <v>0</v>
      </c>
      <c r="E21" s="93">
        <v>0</v>
      </c>
      <c r="F21" s="116"/>
      <c r="G21" s="116"/>
      <c r="H21" s="93">
        <v>0</v>
      </c>
      <c r="I21" s="93">
        <v>0</v>
      </c>
      <c r="J21" s="93">
        <v>0</v>
      </c>
      <c r="K21" s="116"/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0</v>
      </c>
      <c r="D22" s="94">
        <v>0</v>
      </c>
      <c r="E22" s="94">
        <v>0</v>
      </c>
      <c r="F22" s="117"/>
      <c r="G22" s="117"/>
      <c r="H22" s="94">
        <v>0</v>
      </c>
      <c r="I22" s="94">
        <v>0</v>
      </c>
      <c r="J22" s="94">
        <v>0</v>
      </c>
      <c r="K22" s="117"/>
      <c r="L22" s="95" t="str">
        <f t="shared" si="0"/>
        <v>-</v>
      </c>
      <c r="M22" s="96" t="str">
        <f t="shared" si="0"/>
        <v>-</v>
      </c>
      <c r="N22" s="97" t="str">
        <f t="shared" si="0"/>
        <v>-</v>
      </c>
    </row>
    <row r="23" spans="1:14" s="21" customFormat="1" ht="24.95" customHeight="1" x14ac:dyDescent="0.2">
      <c r="A23" s="58"/>
      <c r="B23" s="59" t="s">
        <v>344</v>
      </c>
      <c r="C23" s="85">
        <v>3393369</v>
      </c>
      <c r="D23" s="85">
        <v>10113</v>
      </c>
      <c r="E23" s="85">
        <v>3403482</v>
      </c>
      <c r="F23" s="118"/>
      <c r="G23" s="118"/>
      <c r="H23" s="85">
        <v>3388933</v>
      </c>
      <c r="I23" s="85">
        <v>6346</v>
      </c>
      <c r="J23" s="85">
        <v>3395279</v>
      </c>
      <c r="K23" s="118"/>
      <c r="L23" s="86">
        <f t="shared" si="0"/>
        <v>99.9</v>
      </c>
      <c r="M23" s="87">
        <f t="shared" si="0"/>
        <v>62.8</v>
      </c>
      <c r="N23" s="88">
        <f t="shared" si="0"/>
        <v>99.8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115"/>
      <c r="G24" s="115"/>
      <c r="H24" s="71">
        <v>0</v>
      </c>
      <c r="I24" s="71">
        <v>0</v>
      </c>
      <c r="J24" s="71">
        <v>0</v>
      </c>
      <c r="K24" s="115"/>
      <c r="L24" s="72" t="str">
        <f t="shared" si="0"/>
        <v>-</v>
      </c>
      <c r="M24" s="73" t="str">
        <f t="shared" si="0"/>
        <v>-</v>
      </c>
      <c r="N24" s="74" t="str">
        <f t="shared" si="0"/>
        <v>-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0</v>
      </c>
      <c r="D25" s="76">
        <v>0</v>
      </c>
      <c r="E25" s="76">
        <v>0</v>
      </c>
      <c r="F25" s="116"/>
      <c r="G25" s="116"/>
      <c r="H25" s="76">
        <v>0</v>
      </c>
      <c r="I25" s="76">
        <v>0</v>
      </c>
      <c r="J25" s="76">
        <v>0</v>
      </c>
      <c r="K25" s="116"/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16"/>
      <c r="G26" s="116"/>
      <c r="H26" s="76">
        <v>0</v>
      </c>
      <c r="I26" s="76">
        <v>0</v>
      </c>
      <c r="J26" s="76">
        <v>0</v>
      </c>
      <c r="K26" s="116"/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16"/>
      <c r="G27" s="116"/>
      <c r="H27" s="76">
        <v>0</v>
      </c>
      <c r="I27" s="76">
        <v>0</v>
      </c>
      <c r="J27" s="76">
        <v>0</v>
      </c>
      <c r="K27" s="116"/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0</v>
      </c>
      <c r="D28" s="76">
        <v>0</v>
      </c>
      <c r="E28" s="76">
        <v>0</v>
      </c>
      <c r="F28" s="116"/>
      <c r="G28" s="116"/>
      <c r="H28" s="76">
        <v>0</v>
      </c>
      <c r="I28" s="76">
        <v>0</v>
      </c>
      <c r="J28" s="76">
        <v>0</v>
      </c>
      <c r="K28" s="116"/>
      <c r="L28" s="77" t="str">
        <f t="shared" si="0"/>
        <v>-</v>
      </c>
      <c r="M28" s="78" t="str">
        <f t="shared" si="0"/>
        <v>-</v>
      </c>
      <c r="N28" s="79" t="str">
        <f t="shared" si="0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116"/>
      <c r="G29" s="116"/>
      <c r="H29" s="76">
        <v>0</v>
      </c>
      <c r="I29" s="76">
        <v>0</v>
      </c>
      <c r="J29" s="76">
        <v>0</v>
      </c>
      <c r="K29" s="116"/>
      <c r="L29" s="77" t="str">
        <f t="shared" si="0"/>
        <v>-</v>
      </c>
      <c r="M29" s="78" t="str">
        <f t="shared" si="0"/>
        <v>-</v>
      </c>
      <c r="N29" s="79" t="str">
        <f t="shared" si="0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16"/>
      <c r="G30" s="116"/>
      <c r="H30" s="76">
        <v>0</v>
      </c>
      <c r="I30" s="76">
        <v>0</v>
      </c>
      <c r="J30" s="76">
        <v>0</v>
      </c>
      <c r="K30" s="116"/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16"/>
      <c r="G31" s="116"/>
      <c r="H31" s="76">
        <v>0</v>
      </c>
      <c r="I31" s="76">
        <v>0</v>
      </c>
      <c r="J31" s="76">
        <v>0</v>
      </c>
      <c r="K31" s="116"/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0</v>
      </c>
      <c r="D32" s="76">
        <v>0</v>
      </c>
      <c r="E32" s="76">
        <v>0</v>
      </c>
      <c r="F32" s="116"/>
      <c r="G32" s="116"/>
      <c r="H32" s="76">
        <v>0</v>
      </c>
      <c r="I32" s="76">
        <v>0</v>
      </c>
      <c r="J32" s="76">
        <v>0</v>
      </c>
      <c r="K32" s="116"/>
      <c r="L32" s="77" t="str">
        <f t="shared" ref="L32:N36" si="1">IF(C32&gt;0,ROUND(H32/C32*100,1),"-")</f>
        <v>-</v>
      </c>
      <c r="M32" s="78" t="str">
        <f t="shared" si="1"/>
        <v>-</v>
      </c>
      <c r="N32" s="79" t="str">
        <f t="shared" si="1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16"/>
      <c r="G33" s="116"/>
      <c r="H33" s="76">
        <v>0</v>
      </c>
      <c r="I33" s="76">
        <v>0</v>
      </c>
      <c r="J33" s="76">
        <v>0</v>
      </c>
      <c r="K33" s="116"/>
      <c r="L33" s="77" t="str">
        <f t="shared" si="1"/>
        <v>-</v>
      </c>
      <c r="M33" s="78" t="str">
        <f t="shared" si="1"/>
        <v>-</v>
      </c>
      <c r="N33" s="79" t="str">
        <f t="shared" si="1"/>
        <v>-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0</v>
      </c>
      <c r="D34" s="76">
        <v>0</v>
      </c>
      <c r="E34" s="76">
        <v>0</v>
      </c>
      <c r="F34" s="116"/>
      <c r="G34" s="116"/>
      <c r="H34" s="76">
        <v>0</v>
      </c>
      <c r="I34" s="76">
        <v>0</v>
      </c>
      <c r="J34" s="76">
        <v>0</v>
      </c>
      <c r="K34" s="116"/>
      <c r="L34" s="77" t="str">
        <f t="shared" si="1"/>
        <v>-</v>
      </c>
      <c r="M34" s="78" t="str">
        <f t="shared" si="1"/>
        <v>-</v>
      </c>
      <c r="N34" s="79" t="str">
        <f t="shared" si="1"/>
        <v>-</v>
      </c>
    </row>
    <row r="35" spans="1:14" s="21" customFormat="1" ht="24.95" customHeight="1" x14ac:dyDescent="0.2">
      <c r="A35" s="58"/>
      <c r="B35" s="59" t="s">
        <v>343</v>
      </c>
      <c r="C35" s="85">
        <v>0</v>
      </c>
      <c r="D35" s="85">
        <v>0</v>
      </c>
      <c r="E35" s="85">
        <v>0</v>
      </c>
      <c r="F35" s="119"/>
      <c r="G35" s="119"/>
      <c r="H35" s="85">
        <v>0</v>
      </c>
      <c r="I35" s="85">
        <v>0</v>
      </c>
      <c r="J35" s="85">
        <v>0</v>
      </c>
      <c r="K35" s="119"/>
      <c r="L35" s="86" t="str">
        <f t="shared" si="1"/>
        <v>-</v>
      </c>
      <c r="M35" s="87" t="str">
        <f t="shared" si="1"/>
        <v>-</v>
      </c>
      <c r="N35" s="88" t="str">
        <f t="shared" si="1"/>
        <v>-</v>
      </c>
    </row>
    <row r="36" spans="1:14" s="21" customFormat="1" ht="24.95" customHeight="1" thickBot="1" x14ac:dyDescent="0.25">
      <c r="A36" s="60"/>
      <c r="B36" s="61" t="s">
        <v>50</v>
      </c>
      <c r="C36" s="89">
        <v>3393369</v>
      </c>
      <c r="D36" s="89">
        <v>10113</v>
      </c>
      <c r="E36" s="89">
        <v>3403482</v>
      </c>
      <c r="F36" s="120"/>
      <c r="G36" s="120"/>
      <c r="H36" s="89">
        <v>3388933</v>
      </c>
      <c r="I36" s="89">
        <v>6346</v>
      </c>
      <c r="J36" s="89">
        <v>3395279</v>
      </c>
      <c r="K36" s="120"/>
      <c r="L36" s="90">
        <f t="shared" si="1"/>
        <v>99.9</v>
      </c>
      <c r="M36" s="91">
        <f t="shared" si="1"/>
        <v>62.8</v>
      </c>
      <c r="N36" s="92">
        <f t="shared" si="1"/>
        <v>99.8</v>
      </c>
    </row>
    <row r="38" spans="1:14" x14ac:dyDescent="0.15">
      <c r="B38" s="1" t="s">
        <v>389</v>
      </c>
      <c r="C38" s="1">
        <v>3393369</v>
      </c>
      <c r="D38" s="1">
        <v>10113</v>
      </c>
      <c r="E38" s="1">
        <v>3403482</v>
      </c>
      <c r="F38" s="1">
        <v>0</v>
      </c>
      <c r="G38" s="1">
        <v>0</v>
      </c>
      <c r="H38" s="1">
        <v>3388933</v>
      </c>
      <c r="I38" s="1">
        <v>6346</v>
      </c>
      <c r="J38" s="1">
        <v>3395279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2">D36-D38</f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0</v>
      </c>
      <c r="I39" s="1">
        <f t="shared" si="2"/>
        <v>0</v>
      </c>
      <c r="J39" s="1">
        <f t="shared" si="2"/>
        <v>0</v>
      </c>
      <c r="K39" s="1">
        <f t="shared" si="2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IM39"/>
  <sheetViews>
    <sheetView view="pageBreakPreview" zoomScale="60" zoomScaleNormal="100" workbookViewId="0">
      <pane xSplit="2" ySplit="8" topLeftCell="C27" activePane="bottomRight" state="frozen"/>
      <selection activeCell="E14" sqref="E14"/>
      <selection pane="topRight" activeCell="E14" sqref="E14"/>
      <selection pane="bottomLeft" activeCell="E14" sqref="E14"/>
      <selection pane="bottomRight" activeCell="C38" sqref="C38:K38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395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378</v>
      </c>
      <c r="D3" s="8" t="s">
        <v>182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299</v>
      </c>
      <c r="D8" s="41" t="s">
        <v>300</v>
      </c>
      <c r="E8" s="41" t="s">
        <v>301</v>
      </c>
      <c r="F8" s="41" t="s">
        <v>302</v>
      </c>
      <c r="G8" s="41" t="s">
        <v>303</v>
      </c>
      <c r="H8" s="41" t="s">
        <v>304</v>
      </c>
      <c r="I8" s="41" t="s">
        <v>305</v>
      </c>
      <c r="J8" s="41" t="s">
        <v>306</v>
      </c>
      <c r="K8" s="41" t="s">
        <v>307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5196651</v>
      </c>
      <c r="D9" s="130">
        <v>337607</v>
      </c>
      <c r="E9" s="130">
        <v>5534258</v>
      </c>
      <c r="F9" s="115"/>
      <c r="G9" s="130">
        <v>0</v>
      </c>
      <c r="H9" s="130">
        <v>5112952</v>
      </c>
      <c r="I9" s="130">
        <v>105992</v>
      </c>
      <c r="J9" s="130">
        <v>5218944</v>
      </c>
      <c r="K9" s="115"/>
      <c r="L9" s="72">
        <f t="shared" ref="L9:N31" si="0">IF(C9&gt;0,ROUND(H9/C9*100,1),"-")</f>
        <v>98.4</v>
      </c>
      <c r="M9" s="73">
        <f t="shared" si="0"/>
        <v>31.4</v>
      </c>
      <c r="N9" s="74">
        <f t="shared" si="0"/>
        <v>94.3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1336693</v>
      </c>
      <c r="D10" s="93">
        <v>170686</v>
      </c>
      <c r="E10" s="93">
        <v>1507379</v>
      </c>
      <c r="F10" s="116"/>
      <c r="G10" s="93">
        <v>0</v>
      </c>
      <c r="H10" s="93">
        <v>1306030</v>
      </c>
      <c r="I10" s="93">
        <v>38029</v>
      </c>
      <c r="J10" s="93">
        <v>1344059</v>
      </c>
      <c r="K10" s="116"/>
      <c r="L10" s="77">
        <f t="shared" si="0"/>
        <v>97.7</v>
      </c>
      <c r="M10" s="78">
        <f t="shared" si="0"/>
        <v>22.3</v>
      </c>
      <c r="N10" s="79">
        <f t="shared" si="0"/>
        <v>89.2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547811</v>
      </c>
      <c r="D11" s="93">
        <v>74657</v>
      </c>
      <c r="E11" s="93">
        <v>622468</v>
      </c>
      <c r="F11" s="116"/>
      <c r="G11" s="93">
        <v>0</v>
      </c>
      <c r="H11" s="93">
        <v>537333</v>
      </c>
      <c r="I11" s="93">
        <v>14418</v>
      </c>
      <c r="J11" s="93">
        <v>551751</v>
      </c>
      <c r="K11" s="116"/>
      <c r="L11" s="77">
        <f t="shared" si="0"/>
        <v>98.1</v>
      </c>
      <c r="M11" s="78">
        <f t="shared" si="0"/>
        <v>19.3</v>
      </c>
      <c r="N11" s="79">
        <f t="shared" si="0"/>
        <v>88.6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1174009</v>
      </c>
      <c r="D12" s="93">
        <v>44949</v>
      </c>
      <c r="E12" s="93">
        <v>1218958</v>
      </c>
      <c r="F12" s="116"/>
      <c r="G12" s="93">
        <v>0</v>
      </c>
      <c r="H12" s="93">
        <v>1165378</v>
      </c>
      <c r="I12" s="93">
        <v>10886</v>
      </c>
      <c r="J12" s="93">
        <v>1176264</v>
      </c>
      <c r="K12" s="116"/>
      <c r="L12" s="77">
        <f t="shared" si="0"/>
        <v>99.3</v>
      </c>
      <c r="M12" s="78">
        <f t="shared" si="0"/>
        <v>24.2</v>
      </c>
      <c r="N12" s="79">
        <f t="shared" si="0"/>
        <v>96.5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791683</v>
      </c>
      <c r="D13" s="93">
        <v>86128</v>
      </c>
      <c r="E13" s="93">
        <v>877811</v>
      </c>
      <c r="F13" s="116"/>
      <c r="G13" s="93">
        <v>0</v>
      </c>
      <c r="H13" s="93">
        <v>768910</v>
      </c>
      <c r="I13" s="93">
        <v>20080</v>
      </c>
      <c r="J13" s="93">
        <v>788990</v>
      </c>
      <c r="K13" s="116"/>
      <c r="L13" s="77">
        <f t="shared" si="0"/>
        <v>97.1</v>
      </c>
      <c r="M13" s="78">
        <f t="shared" si="0"/>
        <v>23.3</v>
      </c>
      <c r="N13" s="79">
        <f t="shared" si="0"/>
        <v>89.9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439473</v>
      </c>
      <c r="D14" s="93">
        <v>91553</v>
      </c>
      <c r="E14" s="93">
        <v>531026</v>
      </c>
      <c r="F14" s="116"/>
      <c r="G14" s="93">
        <v>0</v>
      </c>
      <c r="H14" s="93">
        <v>420886</v>
      </c>
      <c r="I14" s="93">
        <v>23232</v>
      </c>
      <c r="J14" s="93">
        <v>444118</v>
      </c>
      <c r="K14" s="116"/>
      <c r="L14" s="77">
        <f t="shared" si="0"/>
        <v>95.8</v>
      </c>
      <c r="M14" s="78">
        <f t="shared" si="0"/>
        <v>25.4</v>
      </c>
      <c r="N14" s="79">
        <f t="shared" si="0"/>
        <v>83.6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1750247</v>
      </c>
      <c r="D15" s="93">
        <v>174622</v>
      </c>
      <c r="E15" s="93">
        <v>1924869</v>
      </c>
      <c r="F15" s="116"/>
      <c r="G15" s="93">
        <v>0</v>
      </c>
      <c r="H15" s="93">
        <v>1716838</v>
      </c>
      <c r="I15" s="93">
        <v>32815</v>
      </c>
      <c r="J15" s="93">
        <v>1749653</v>
      </c>
      <c r="K15" s="116"/>
      <c r="L15" s="77">
        <f t="shared" si="0"/>
        <v>98.1</v>
      </c>
      <c r="M15" s="78">
        <f t="shared" si="0"/>
        <v>18.8</v>
      </c>
      <c r="N15" s="79">
        <f t="shared" si="0"/>
        <v>90.9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706202</v>
      </c>
      <c r="D16" s="93">
        <v>64965</v>
      </c>
      <c r="E16" s="93">
        <v>771167</v>
      </c>
      <c r="F16" s="116"/>
      <c r="G16" s="93">
        <v>0</v>
      </c>
      <c r="H16" s="93">
        <v>695207</v>
      </c>
      <c r="I16" s="93">
        <v>10789</v>
      </c>
      <c r="J16" s="93">
        <v>705996</v>
      </c>
      <c r="K16" s="116"/>
      <c r="L16" s="77">
        <f t="shared" si="0"/>
        <v>98.4</v>
      </c>
      <c r="M16" s="78">
        <f t="shared" si="0"/>
        <v>16.600000000000001</v>
      </c>
      <c r="N16" s="79">
        <f t="shared" si="0"/>
        <v>91.5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321157</v>
      </c>
      <c r="D17" s="93">
        <v>30380</v>
      </c>
      <c r="E17" s="93">
        <v>351537</v>
      </c>
      <c r="F17" s="116"/>
      <c r="G17" s="93">
        <v>0</v>
      </c>
      <c r="H17" s="93">
        <v>316955</v>
      </c>
      <c r="I17" s="93">
        <v>5948</v>
      </c>
      <c r="J17" s="93">
        <v>322903</v>
      </c>
      <c r="K17" s="116"/>
      <c r="L17" s="77">
        <f>IF(C17&gt;0,ROUND(H17/C17*100,1),"-")</f>
        <v>98.7</v>
      </c>
      <c r="M17" s="78">
        <f>IF(D17&gt;0,ROUND(I17/D17*100,1),"-")</f>
        <v>19.600000000000001</v>
      </c>
      <c r="N17" s="79">
        <f>IF(E17&gt;0,ROUND(J17/E17*100,1),"-")</f>
        <v>91.9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163064</v>
      </c>
      <c r="D18" s="93">
        <v>16828</v>
      </c>
      <c r="E18" s="93">
        <v>179892</v>
      </c>
      <c r="F18" s="116"/>
      <c r="G18" s="93">
        <v>0</v>
      </c>
      <c r="H18" s="93">
        <v>159975</v>
      </c>
      <c r="I18" s="93">
        <v>3320</v>
      </c>
      <c r="J18" s="93">
        <v>163295</v>
      </c>
      <c r="K18" s="116"/>
      <c r="L18" s="77">
        <f t="shared" si="0"/>
        <v>98.1</v>
      </c>
      <c r="M18" s="78">
        <f t="shared" si="0"/>
        <v>19.7</v>
      </c>
      <c r="N18" s="79">
        <f t="shared" si="0"/>
        <v>90.8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467320</v>
      </c>
      <c r="D19" s="93">
        <v>84652</v>
      </c>
      <c r="E19" s="93">
        <v>551972</v>
      </c>
      <c r="F19" s="116"/>
      <c r="G19" s="93">
        <v>0</v>
      </c>
      <c r="H19" s="93">
        <v>453304</v>
      </c>
      <c r="I19" s="93">
        <v>10588</v>
      </c>
      <c r="J19" s="93">
        <v>463892</v>
      </c>
      <c r="K19" s="116"/>
      <c r="L19" s="77">
        <f t="shared" si="0"/>
        <v>97</v>
      </c>
      <c r="M19" s="78">
        <f t="shared" si="0"/>
        <v>12.5</v>
      </c>
      <c r="N19" s="79">
        <f t="shared" si="0"/>
        <v>84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156690</v>
      </c>
      <c r="D20" s="93">
        <v>15640</v>
      </c>
      <c r="E20" s="93">
        <v>172330</v>
      </c>
      <c r="F20" s="116"/>
      <c r="G20" s="93">
        <v>0</v>
      </c>
      <c r="H20" s="93">
        <v>154568</v>
      </c>
      <c r="I20" s="93">
        <v>3216</v>
      </c>
      <c r="J20" s="93">
        <v>157784</v>
      </c>
      <c r="K20" s="116"/>
      <c r="L20" s="80">
        <f t="shared" si="0"/>
        <v>98.6</v>
      </c>
      <c r="M20" s="81">
        <f t="shared" si="0"/>
        <v>20.6</v>
      </c>
      <c r="N20" s="82">
        <f t="shared" si="0"/>
        <v>91.6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0</v>
      </c>
      <c r="D21" s="93">
        <v>0</v>
      </c>
      <c r="E21" s="93">
        <v>0</v>
      </c>
      <c r="F21" s="116"/>
      <c r="G21" s="93">
        <v>0</v>
      </c>
      <c r="H21" s="93">
        <v>0</v>
      </c>
      <c r="I21" s="93">
        <v>0</v>
      </c>
      <c r="J21" s="93">
        <v>0</v>
      </c>
      <c r="K21" s="116"/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476872</v>
      </c>
      <c r="D22" s="94">
        <v>25801</v>
      </c>
      <c r="E22" s="94">
        <v>502673</v>
      </c>
      <c r="F22" s="117"/>
      <c r="G22" s="94">
        <v>0</v>
      </c>
      <c r="H22" s="94">
        <v>470713</v>
      </c>
      <c r="I22" s="94">
        <v>4861</v>
      </c>
      <c r="J22" s="94">
        <v>475574</v>
      </c>
      <c r="K22" s="117"/>
      <c r="L22" s="95">
        <f t="shared" si="0"/>
        <v>98.7</v>
      </c>
      <c r="M22" s="96">
        <f t="shared" si="0"/>
        <v>18.8</v>
      </c>
      <c r="N22" s="97">
        <f t="shared" si="0"/>
        <v>94.6</v>
      </c>
    </row>
    <row r="23" spans="1:14" s="21" customFormat="1" ht="24.95" customHeight="1" x14ac:dyDescent="0.2">
      <c r="A23" s="58"/>
      <c r="B23" s="59" t="s">
        <v>344</v>
      </c>
      <c r="C23" s="85">
        <v>13527872</v>
      </c>
      <c r="D23" s="85">
        <v>1218468</v>
      </c>
      <c r="E23" s="85">
        <v>14746340</v>
      </c>
      <c r="F23" s="118"/>
      <c r="G23" s="85">
        <v>0</v>
      </c>
      <c r="H23" s="85">
        <v>13279049</v>
      </c>
      <c r="I23" s="85">
        <v>284174</v>
      </c>
      <c r="J23" s="85">
        <v>13563223</v>
      </c>
      <c r="K23" s="118"/>
      <c r="L23" s="86">
        <f t="shared" si="0"/>
        <v>98.2</v>
      </c>
      <c r="M23" s="87">
        <f t="shared" si="0"/>
        <v>23.3</v>
      </c>
      <c r="N23" s="88">
        <f t="shared" si="0"/>
        <v>92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220182</v>
      </c>
      <c r="D24" s="71">
        <v>7365</v>
      </c>
      <c r="E24" s="71">
        <v>227547</v>
      </c>
      <c r="F24" s="115"/>
      <c r="G24" s="71">
        <v>0</v>
      </c>
      <c r="H24" s="71">
        <v>217350</v>
      </c>
      <c r="I24" s="71">
        <v>1180</v>
      </c>
      <c r="J24" s="71">
        <v>218530</v>
      </c>
      <c r="K24" s="115"/>
      <c r="L24" s="72">
        <f t="shared" si="0"/>
        <v>98.7</v>
      </c>
      <c r="M24" s="73">
        <f t="shared" si="0"/>
        <v>16</v>
      </c>
      <c r="N24" s="74">
        <f t="shared" si="0"/>
        <v>96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0</v>
      </c>
      <c r="D25" s="76">
        <v>0</v>
      </c>
      <c r="E25" s="76">
        <v>0</v>
      </c>
      <c r="F25" s="116"/>
      <c r="G25" s="76">
        <v>0</v>
      </c>
      <c r="H25" s="76">
        <v>0</v>
      </c>
      <c r="I25" s="76">
        <v>0</v>
      </c>
      <c r="J25" s="76">
        <v>0</v>
      </c>
      <c r="K25" s="116"/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16"/>
      <c r="G26" s="76">
        <v>0</v>
      </c>
      <c r="H26" s="76">
        <v>0</v>
      </c>
      <c r="I26" s="76">
        <v>0</v>
      </c>
      <c r="J26" s="76">
        <v>0</v>
      </c>
      <c r="K26" s="116"/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16"/>
      <c r="G27" s="76">
        <v>0</v>
      </c>
      <c r="H27" s="76">
        <v>0</v>
      </c>
      <c r="I27" s="76">
        <v>0</v>
      </c>
      <c r="J27" s="76">
        <v>0</v>
      </c>
      <c r="K27" s="116"/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188864</v>
      </c>
      <c r="D28" s="76">
        <v>1075</v>
      </c>
      <c r="E28" s="76">
        <v>189939</v>
      </c>
      <c r="F28" s="116"/>
      <c r="G28" s="76">
        <v>0</v>
      </c>
      <c r="H28" s="76">
        <v>188321</v>
      </c>
      <c r="I28" s="76">
        <v>354</v>
      </c>
      <c r="J28" s="76">
        <v>188675</v>
      </c>
      <c r="K28" s="116"/>
      <c r="L28" s="77">
        <f t="shared" si="0"/>
        <v>99.7</v>
      </c>
      <c r="M28" s="78">
        <f t="shared" si="0"/>
        <v>32.9</v>
      </c>
      <c r="N28" s="79">
        <f t="shared" si="0"/>
        <v>99.3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10737</v>
      </c>
      <c r="E29" s="76">
        <v>10737</v>
      </c>
      <c r="F29" s="116"/>
      <c r="G29" s="76">
        <v>0</v>
      </c>
      <c r="H29" s="76">
        <v>0</v>
      </c>
      <c r="I29" s="76">
        <v>1360</v>
      </c>
      <c r="J29" s="76">
        <v>1360</v>
      </c>
      <c r="K29" s="116"/>
      <c r="L29" s="77" t="str">
        <f t="shared" si="0"/>
        <v>-</v>
      </c>
      <c r="M29" s="78">
        <f t="shared" si="0"/>
        <v>12.7</v>
      </c>
      <c r="N29" s="79">
        <f t="shared" si="0"/>
        <v>12.7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16"/>
      <c r="G30" s="76">
        <v>0</v>
      </c>
      <c r="H30" s="76">
        <v>0</v>
      </c>
      <c r="I30" s="76">
        <v>0</v>
      </c>
      <c r="J30" s="76">
        <v>0</v>
      </c>
      <c r="K30" s="116"/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16"/>
      <c r="G31" s="76">
        <v>0</v>
      </c>
      <c r="H31" s="76">
        <v>0</v>
      </c>
      <c r="I31" s="76">
        <v>0</v>
      </c>
      <c r="J31" s="76">
        <v>0</v>
      </c>
      <c r="K31" s="116"/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122829</v>
      </c>
      <c r="D32" s="76">
        <v>3227</v>
      </c>
      <c r="E32" s="76">
        <v>126056</v>
      </c>
      <c r="F32" s="116"/>
      <c r="G32" s="76">
        <v>0</v>
      </c>
      <c r="H32" s="76">
        <v>121356</v>
      </c>
      <c r="I32" s="76">
        <v>1190</v>
      </c>
      <c r="J32" s="76">
        <v>122546</v>
      </c>
      <c r="K32" s="116"/>
      <c r="L32" s="77">
        <f t="shared" ref="L32:N36" si="1">IF(C32&gt;0,ROUND(H32/C32*100,1),"-")</f>
        <v>98.8</v>
      </c>
      <c r="M32" s="78">
        <f t="shared" si="1"/>
        <v>36.9</v>
      </c>
      <c r="N32" s="79">
        <f t="shared" si="1"/>
        <v>97.2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16"/>
      <c r="G33" s="76">
        <v>0</v>
      </c>
      <c r="H33" s="76">
        <v>0</v>
      </c>
      <c r="I33" s="76">
        <v>0</v>
      </c>
      <c r="J33" s="76">
        <v>0</v>
      </c>
      <c r="K33" s="116"/>
      <c r="L33" s="77" t="str">
        <f t="shared" si="1"/>
        <v>-</v>
      </c>
      <c r="M33" s="78" t="str">
        <f t="shared" si="1"/>
        <v>-</v>
      </c>
      <c r="N33" s="79" t="str">
        <f t="shared" si="1"/>
        <v>-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0</v>
      </c>
      <c r="D34" s="76">
        <v>0</v>
      </c>
      <c r="E34" s="76">
        <v>0</v>
      </c>
      <c r="F34" s="116"/>
      <c r="G34" s="76">
        <v>0</v>
      </c>
      <c r="H34" s="76">
        <v>0</v>
      </c>
      <c r="I34" s="76">
        <v>0</v>
      </c>
      <c r="J34" s="76">
        <v>0</v>
      </c>
      <c r="K34" s="116"/>
      <c r="L34" s="77" t="str">
        <f t="shared" si="1"/>
        <v>-</v>
      </c>
      <c r="M34" s="78" t="str">
        <f t="shared" si="1"/>
        <v>-</v>
      </c>
      <c r="N34" s="79" t="str">
        <f t="shared" si="1"/>
        <v>-</v>
      </c>
    </row>
    <row r="35" spans="1:14" s="21" customFormat="1" ht="24.95" customHeight="1" x14ac:dyDescent="0.2">
      <c r="A35" s="58"/>
      <c r="B35" s="59" t="s">
        <v>343</v>
      </c>
      <c r="C35" s="85">
        <v>531875</v>
      </c>
      <c r="D35" s="85">
        <v>22404</v>
      </c>
      <c r="E35" s="85">
        <v>554279</v>
      </c>
      <c r="F35" s="119"/>
      <c r="G35" s="85">
        <v>0</v>
      </c>
      <c r="H35" s="85">
        <v>527027</v>
      </c>
      <c r="I35" s="85">
        <v>4084</v>
      </c>
      <c r="J35" s="85">
        <v>531111</v>
      </c>
      <c r="K35" s="119"/>
      <c r="L35" s="86">
        <f t="shared" si="1"/>
        <v>99.1</v>
      </c>
      <c r="M35" s="87">
        <f t="shared" si="1"/>
        <v>18.2</v>
      </c>
      <c r="N35" s="88">
        <f t="shared" si="1"/>
        <v>95.8</v>
      </c>
    </row>
    <row r="36" spans="1:14" s="21" customFormat="1" ht="24.95" customHeight="1" thickBot="1" x14ac:dyDescent="0.25">
      <c r="A36" s="60"/>
      <c r="B36" s="61" t="s">
        <v>50</v>
      </c>
      <c r="C36" s="89">
        <v>14059747</v>
      </c>
      <c r="D36" s="89">
        <v>1240872</v>
      </c>
      <c r="E36" s="89">
        <v>15300619</v>
      </c>
      <c r="F36" s="120"/>
      <c r="G36" s="89">
        <v>0</v>
      </c>
      <c r="H36" s="89">
        <v>13806076</v>
      </c>
      <c r="I36" s="89">
        <v>288258</v>
      </c>
      <c r="J36" s="89">
        <v>14094334</v>
      </c>
      <c r="K36" s="120"/>
      <c r="L36" s="90">
        <f t="shared" si="1"/>
        <v>98.2</v>
      </c>
      <c r="M36" s="91">
        <f t="shared" si="1"/>
        <v>23.2</v>
      </c>
      <c r="N36" s="92">
        <f t="shared" si="1"/>
        <v>92.1</v>
      </c>
    </row>
    <row r="38" spans="1:14" x14ac:dyDescent="0.15">
      <c r="B38" s="1" t="s">
        <v>389</v>
      </c>
      <c r="C38" s="1">
        <v>14059747</v>
      </c>
      <c r="D38" s="1">
        <v>1240872</v>
      </c>
      <c r="E38" s="1">
        <v>15300619</v>
      </c>
      <c r="F38" s="1">
        <v>0</v>
      </c>
      <c r="G38" s="1">
        <v>0</v>
      </c>
      <c r="H38" s="1">
        <v>13806076</v>
      </c>
      <c r="I38" s="1">
        <v>288258</v>
      </c>
      <c r="J38" s="1">
        <v>14094334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2">D36-D38</f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0</v>
      </c>
      <c r="I39" s="1">
        <f t="shared" si="2"/>
        <v>0</v>
      </c>
      <c r="J39" s="1">
        <f t="shared" si="2"/>
        <v>0</v>
      </c>
      <c r="K39" s="1">
        <f t="shared" si="2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IM39"/>
  <sheetViews>
    <sheetView view="pageBreakPreview" zoomScale="60" zoomScaleNormal="100" workbookViewId="0">
      <pane xSplit="2" ySplit="8" topLeftCell="C31" activePane="bottomRight" state="frozen"/>
      <selection activeCell="E14" sqref="E14"/>
      <selection pane="topRight" activeCell="E14" sqref="E14"/>
      <selection pane="bottomLeft" activeCell="E14" sqref="E14"/>
      <selection pane="bottomRight" activeCell="C38" sqref="C38:K38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395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379</v>
      </c>
      <c r="D3" s="8" t="s">
        <v>366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308</v>
      </c>
      <c r="D8" s="41" t="s">
        <v>309</v>
      </c>
      <c r="E8" s="41" t="s">
        <v>310</v>
      </c>
      <c r="F8" s="41" t="s">
        <v>311</v>
      </c>
      <c r="G8" s="41" t="s">
        <v>312</v>
      </c>
      <c r="H8" s="41" t="s">
        <v>313</v>
      </c>
      <c r="I8" s="41" t="s">
        <v>314</v>
      </c>
      <c r="J8" s="41" t="s">
        <v>315</v>
      </c>
      <c r="K8" s="41" t="s">
        <v>316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2660700</v>
      </c>
      <c r="D9" s="130">
        <v>172856</v>
      </c>
      <c r="E9" s="130">
        <v>2833556</v>
      </c>
      <c r="F9" s="115"/>
      <c r="G9" s="130">
        <v>0</v>
      </c>
      <c r="H9" s="130">
        <v>2617845</v>
      </c>
      <c r="I9" s="130">
        <v>54268</v>
      </c>
      <c r="J9" s="130">
        <v>2672113</v>
      </c>
      <c r="K9" s="115"/>
      <c r="L9" s="72">
        <f t="shared" ref="L9:N31" si="0">IF(C9&gt;0,ROUND(H9/C9*100,1),"-")</f>
        <v>98.4</v>
      </c>
      <c r="M9" s="73">
        <f t="shared" si="0"/>
        <v>31.4</v>
      </c>
      <c r="N9" s="74">
        <f t="shared" si="0"/>
        <v>94.3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671164</v>
      </c>
      <c r="D10" s="93">
        <v>85703</v>
      </c>
      <c r="E10" s="93">
        <v>756867</v>
      </c>
      <c r="F10" s="116"/>
      <c r="G10" s="93">
        <v>0</v>
      </c>
      <c r="H10" s="93">
        <v>655768</v>
      </c>
      <c r="I10" s="93">
        <v>19095</v>
      </c>
      <c r="J10" s="93">
        <v>674863</v>
      </c>
      <c r="K10" s="116"/>
      <c r="L10" s="77">
        <f t="shared" si="0"/>
        <v>97.7</v>
      </c>
      <c r="M10" s="78">
        <f t="shared" si="0"/>
        <v>22.3</v>
      </c>
      <c r="N10" s="79">
        <f t="shared" si="0"/>
        <v>89.2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272505</v>
      </c>
      <c r="D11" s="93">
        <v>37138</v>
      </c>
      <c r="E11" s="93">
        <v>309643</v>
      </c>
      <c r="F11" s="116"/>
      <c r="G11" s="93">
        <v>0</v>
      </c>
      <c r="H11" s="93">
        <v>267292</v>
      </c>
      <c r="I11" s="93">
        <v>7172</v>
      </c>
      <c r="J11" s="93">
        <v>274464</v>
      </c>
      <c r="K11" s="116"/>
      <c r="L11" s="77">
        <f t="shared" si="0"/>
        <v>98.1</v>
      </c>
      <c r="M11" s="78">
        <f t="shared" si="0"/>
        <v>19.3</v>
      </c>
      <c r="N11" s="79">
        <f t="shared" si="0"/>
        <v>88.6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617175</v>
      </c>
      <c r="D12" s="93">
        <v>23630</v>
      </c>
      <c r="E12" s="93">
        <v>640805</v>
      </c>
      <c r="F12" s="116"/>
      <c r="G12" s="93">
        <v>0</v>
      </c>
      <c r="H12" s="93">
        <v>612637</v>
      </c>
      <c r="I12" s="93">
        <v>5723</v>
      </c>
      <c r="J12" s="93">
        <v>618360</v>
      </c>
      <c r="K12" s="116"/>
      <c r="L12" s="77">
        <f t="shared" si="0"/>
        <v>99.3</v>
      </c>
      <c r="M12" s="78">
        <f t="shared" si="0"/>
        <v>24.2</v>
      </c>
      <c r="N12" s="79">
        <f t="shared" si="0"/>
        <v>96.5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421292</v>
      </c>
      <c r="D13" s="93">
        <v>45833</v>
      </c>
      <c r="E13" s="93">
        <v>467125</v>
      </c>
      <c r="F13" s="116"/>
      <c r="G13" s="93">
        <v>0</v>
      </c>
      <c r="H13" s="93">
        <v>409173</v>
      </c>
      <c r="I13" s="93">
        <v>10686</v>
      </c>
      <c r="J13" s="93">
        <v>419859</v>
      </c>
      <c r="K13" s="116"/>
      <c r="L13" s="77">
        <f t="shared" si="0"/>
        <v>97.1</v>
      </c>
      <c r="M13" s="78">
        <f t="shared" si="0"/>
        <v>23.3</v>
      </c>
      <c r="N13" s="79">
        <f t="shared" si="0"/>
        <v>89.9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180322</v>
      </c>
      <c r="D14" s="93">
        <v>37566</v>
      </c>
      <c r="E14" s="93">
        <v>217888</v>
      </c>
      <c r="F14" s="116"/>
      <c r="G14" s="93">
        <v>0</v>
      </c>
      <c r="H14" s="93">
        <v>172696</v>
      </c>
      <c r="I14" s="93">
        <v>9532</v>
      </c>
      <c r="J14" s="93">
        <v>182228</v>
      </c>
      <c r="K14" s="116"/>
      <c r="L14" s="77">
        <f t="shared" si="0"/>
        <v>95.8</v>
      </c>
      <c r="M14" s="78">
        <f t="shared" si="0"/>
        <v>25.4</v>
      </c>
      <c r="N14" s="79">
        <f t="shared" si="0"/>
        <v>83.6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855190</v>
      </c>
      <c r="D15" s="93">
        <v>85322</v>
      </c>
      <c r="E15" s="93">
        <v>940512</v>
      </c>
      <c r="F15" s="116"/>
      <c r="G15" s="93">
        <v>0</v>
      </c>
      <c r="H15" s="93">
        <v>838867</v>
      </c>
      <c r="I15" s="93">
        <v>16034</v>
      </c>
      <c r="J15" s="93">
        <v>854901</v>
      </c>
      <c r="K15" s="116"/>
      <c r="L15" s="77">
        <f t="shared" si="0"/>
        <v>98.1</v>
      </c>
      <c r="M15" s="78">
        <f t="shared" si="0"/>
        <v>18.8</v>
      </c>
      <c r="N15" s="79">
        <f t="shared" si="0"/>
        <v>90.9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324977</v>
      </c>
      <c r="D16" s="93">
        <v>29895</v>
      </c>
      <c r="E16" s="93">
        <v>354872</v>
      </c>
      <c r="F16" s="116"/>
      <c r="G16" s="93">
        <v>0</v>
      </c>
      <c r="H16" s="93">
        <v>319918</v>
      </c>
      <c r="I16" s="93">
        <v>4965</v>
      </c>
      <c r="J16" s="93">
        <v>324883</v>
      </c>
      <c r="K16" s="116"/>
      <c r="L16" s="77">
        <f t="shared" si="0"/>
        <v>98.4</v>
      </c>
      <c r="M16" s="78">
        <f t="shared" si="0"/>
        <v>16.600000000000001</v>
      </c>
      <c r="N16" s="79">
        <f t="shared" si="0"/>
        <v>91.5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132081</v>
      </c>
      <c r="D17" s="93">
        <v>12494</v>
      </c>
      <c r="E17" s="93">
        <v>144575</v>
      </c>
      <c r="F17" s="116"/>
      <c r="G17" s="93">
        <v>0</v>
      </c>
      <c r="H17" s="93">
        <v>130353</v>
      </c>
      <c r="I17" s="93">
        <v>2446</v>
      </c>
      <c r="J17" s="93">
        <v>132799</v>
      </c>
      <c r="K17" s="116"/>
      <c r="L17" s="77">
        <f>IF(C17&gt;0,ROUND(H17/C17*100,1),"-")</f>
        <v>98.7</v>
      </c>
      <c r="M17" s="78">
        <f>IF(D17&gt;0,ROUND(I17/D17*100,1),"-")</f>
        <v>19.600000000000001</v>
      </c>
      <c r="N17" s="79">
        <f>IF(E17&gt;0,ROUND(J17/E17*100,1),"-")</f>
        <v>91.9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70607</v>
      </c>
      <c r="D18" s="93">
        <v>7287</v>
      </c>
      <c r="E18" s="93">
        <v>77894</v>
      </c>
      <c r="F18" s="116"/>
      <c r="G18" s="93">
        <v>0</v>
      </c>
      <c r="H18" s="93">
        <v>69269</v>
      </c>
      <c r="I18" s="93">
        <v>1438</v>
      </c>
      <c r="J18" s="93">
        <v>70707</v>
      </c>
      <c r="K18" s="116"/>
      <c r="L18" s="77">
        <f t="shared" si="0"/>
        <v>98.1</v>
      </c>
      <c r="M18" s="78">
        <f t="shared" si="0"/>
        <v>19.7</v>
      </c>
      <c r="N18" s="79">
        <f t="shared" si="0"/>
        <v>90.8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207646</v>
      </c>
      <c r="D19" s="93">
        <v>37614</v>
      </c>
      <c r="E19" s="93">
        <v>245260</v>
      </c>
      <c r="F19" s="116"/>
      <c r="G19" s="93">
        <v>0</v>
      </c>
      <c r="H19" s="93">
        <v>201418</v>
      </c>
      <c r="I19" s="93">
        <v>4705</v>
      </c>
      <c r="J19" s="93">
        <v>206123</v>
      </c>
      <c r="K19" s="116"/>
      <c r="L19" s="77">
        <f t="shared" si="0"/>
        <v>97</v>
      </c>
      <c r="M19" s="78">
        <f t="shared" si="0"/>
        <v>12.5</v>
      </c>
      <c r="N19" s="79">
        <f t="shared" si="0"/>
        <v>84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71520</v>
      </c>
      <c r="D20" s="93">
        <v>7139</v>
      </c>
      <c r="E20" s="93">
        <v>78659</v>
      </c>
      <c r="F20" s="116"/>
      <c r="G20" s="93">
        <v>0</v>
      </c>
      <c r="H20" s="93">
        <v>70551</v>
      </c>
      <c r="I20" s="93">
        <v>1468</v>
      </c>
      <c r="J20" s="93">
        <v>72019</v>
      </c>
      <c r="K20" s="116"/>
      <c r="L20" s="80">
        <f t="shared" si="0"/>
        <v>98.6</v>
      </c>
      <c r="M20" s="81">
        <f t="shared" si="0"/>
        <v>20.6</v>
      </c>
      <c r="N20" s="82">
        <f t="shared" si="0"/>
        <v>91.6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0</v>
      </c>
      <c r="D21" s="93">
        <v>0</v>
      </c>
      <c r="E21" s="93">
        <v>0</v>
      </c>
      <c r="F21" s="116"/>
      <c r="G21" s="93">
        <v>0</v>
      </c>
      <c r="H21" s="93">
        <v>0</v>
      </c>
      <c r="I21" s="93">
        <v>0</v>
      </c>
      <c r="J21" s="93">
        <v>0</v>
      </c>
      <c r="K21" s="116"/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250220</v>
      </c>
      <c r="D22" s="94">
        <v>13538</v>
      </c>
      <c r="E22" s="94">
        <v>263758</v>
      </c>
      <c r="F22" s="117"/>
      <c r="G22" s="94">
        <v>0</v>
      </c>
      <c r="H22" s="94">
        <v>246988</v>
      </c>
      <c r="I22" s="94">
        <v>2551</v>
      </c>
      <c r="J22" s="94">
        <v>249539</v>
      </c>
      <c r="K22" s="117"/>
      <c r="L22" s="95">
        <f t="shared" si="0"/>
        <v>98.7</v>
      </c>
      <c r="M22" s="96">
        <f t="shared" si="0"/>
        <v>18.8</v>
      </c>
      <c r="N22" s="97">
        <f t="shared" si="0"/>
        <v>94.6</v>
      </c>
    </row>
    <row r="23" spans="1:14" s="21" customFormat="1" ht="24.95" customHeight="1" x14ac:dyDescent="0.2">
      <c r="A23" s="58"/>
      <c r="B23" s="59" t="s">
        <v>344</v>
      </c>
      <c r="C23" s="85">
        <v>6735399</v>
      </c>
      <c r="D23" s="85">
        <v>596015</v>
      </c>
      <c r="E23" s="85">
        <v>7331414</v>
      </c>
      <c r="F23" s="118"/>
      <c r="G23" s="85">
        <v>0</v>
      </c>
      <c r="H23" s="85">
        <v>6612775</v>
      </c>
      <c r="I23" s="85">
        <v>140083</v>
      </c>
      <c r="J23" s="85">
        <v>6752858</v>
      </c>
      <c r="K23" s="118"/>
      <c r="L23" s="86">
        <f t="shared" si="0"/>
        <v>98.2</v>
      </c>
      <c r="M23" s="87">
        <f t="shared" si="0"/>
        <v>23.5</v>
      </c>
      <c r="N23" s="88">
        <f t="shared" si="0"/>
        <v>92.1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119090</v>
      </c>
      <c r="D24" s="71">
        <v>3984</v>
      </c>
      <c r="E24" s="71">
        <v>123074</v>
      </c>
      <c r="F24" s="115"/>
      <c r="G24" s="71">
        <v>0</v>
      </c>
      <c r="H24" s="71">
        <v>117558</v>
      </c>
      <c r="I24" s="71">
        <v>638</v>
      </c>
      <c r="J24" s="71">
        <v>118196</v>
      </c>
      <c r="K24" s="115"/>
      <c r="L24" s="72">
        <f t="shared" si="0"/>
        <v>98.7</v>
      </c>
      <c r="M24" s="73">
        <f t="shared" si="0"/>
        <v>16</v>
      </c>
      <c r="N24" s="74">
        <f t="shared" si="0"/>
        <v>96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0</v>
      </c>
      <c r="D25" s="76">
        <v>0</v>
      </c>
      <c r="E25" s="76">
        <v>0</v>
      </c>
      <c r="F25" s="116"/>
      <c r="G25" s="76">
        <v>0</v>
      </c>
      <c r="H25" s="76">
        <v>0</v>
      </c>
      <c r="I25" s="76">
        <v>0</v>
      </c>
      <c r="J25" s="76">
        <v>0</v>
      </c>
      <c r="K25" s="116"/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16"/>
      <c r="G26" s="76">
        <v>0</v>
      </c>
      <c r="H26" s="76">
        <v>0</v>
      </c>
      <c r="I26" s="76">
        <v>0</v>
      </c>
      <c r="J26" s="76">
        <v>0</v>
      </c>
      <c r="K26" s="116"/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16"/>
      <c r="G27" s="76">
        <v>0</v>
      </c>
      <c r="H27" s="76">
        <v>0</v>
      </c>
      <c r="I27" s="76">
        <v>0</v>
      </c>
      <c r="J27" s="76">
        <v>0</v>
      </c>
      <c r="K27" s="116"/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42968</v>
      </c>
      <c r="D28" s="76">
        <v>245</v>
      </c>
      <c r="E28" s="76">
        <v>43213</v>
      </c>
      <c r="F28" s="116"/>
      <c r="G28" s="76">
        <v>0</v>
      </c>
      <c r="H28" s="76">
        <v>42844</v>
      </c>
      <c r="I28" s="76">
        <v>81</v>
      </c>
      <c r="J28" s="76">
        <v>42925</v>
      </c>
      <c r="K28" s="116"/>
      <c r="L28" s="77">
        <f t="shared" si="0"/>
        <v>99.7</v>
      </c>
      <c r="M28" s="78">
        <f t="shared" si="0"/>
        <v>33.1</v>
      </c>
      <c r="N28" s="79">
        <f t="shared" si="0"/>
        <v>99.3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6034</v>
      </c>
      <c r="E29" s="76">
        <v>6034</v>
      </c>
      <c r="F29" s="116"/>
      <c r="G29" s="76">
        <v>0</v>
      </c>
      <c r="H29" s="76">
        <v>0</v>
      </c>
      <c r="I29" s="76">
        <v>764</v>
      </c>
      <c r="J29" s="76">
        <v>764</v>
      </c>
      <c r="K29" s="116"/>
      <c r="L29" s="77" t="str">
        <f t="shared" si="0"/>
        <v>-</v>
      </c>
      <c r="M29" s="78">
        <f t="shared" si="0"/>
        <v>12.7</v>
      </c>
      <c r="N29" s="79">
        <f t="shared" si="0"/>
        <v>12.7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16"/>
      <c r="G30" s="76">
        <v>0</v>
      </c>
      <c r="H30" s="76">
        <v>0</v>
      </c>
      <c r="I30" s="76">
        <v>0</v>
      </c>
      <c r="J30" s="76">
        <v>0</v>
      </c>
      <c r="K30" s="116"/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16"/>
      <c r="G31" s="76">
        <v>0</v>
      </c>
      <c r="H31" s="76">
        <v>0</v>
      </c>
      <c r="I31" s="76">
        <v>0</v>
      </c>
      <c r="J31" s="76">
        <v>0</v>
      </c>
      <c r="K31" s="116"/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54499</v>
      </c>
      <c r="D32" s="76">
        <v>1432</v>
      </c>
      <c r="E32" s="76">
        <v>55931</v>
      </c>
      <c r="F32" s="116"/>
      <c r="G32" s="76">
        <v>0</v>
      </c>
      <c r="H32" s="76">
        <v>53846</v>
      </c>
      <c r="I32" s="76">
        <v>528</v>
      </c>
      <c r="J32" s="76">
        <v>54374</v>
      </c>
      <c r="K32" s="116"/>
      <c r="L32" s="77">
        <f t="shared" ref="L32:N36" si="1">IF(C32&gt;0,ROUND(H32/C32*100,1),"-")</f>
        <v>98.8</v>
      </c>
      <c r="M32" s="78">
        <f t="shared" si="1"/>
        <v>36.9</v>
      </c>
      <c r="N32" s="79">
        <f t="shared" si="1"/>
        <v>97.2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16"/>
      <c r="G33" s="76">
        <v>0</v>
      </c>
      <c r="H33" s="76">
        <v>0</v>
      </c>
      <c r="I33" s="76">
        <v>0</v>
      </c>
      <c r="J33" s="76">
        <v>0</v>
      </c>
      <c r="K33" s="116"/>
      <c r="L33" s="77" t="str">
        <f t="shared" si="1"/>
        <v>-</v>
      </c>
      <c r="M33" s="78" t="str">
        <f t="shared" si="1"/>
        <v>-</v>
      </c>
      <c r="N33" s="79" t="str">
        <f t="shared" si="1"/>
        <v>-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0</v>
      </c>
      <c r="D34" s="76">
        <v>0</v>
      </c>
      <c r="E34" s="76">
        <v>0</v>
      </c>
      <c r="F34" s="116"/>
      <c r="G34" s="76">
        <v>0</v>
      </c>
      <c r="H34" s="76">
        <v>0</v>
      </c>
      <c r="I34" s="76">
        <v>0</v>
      </c>
      <c r="J34" s="76">
        <v>0</v>
      </c>
      <c r="K34" s="116"/>
      <c r="L34" s="77" t="str">
        <f t="shared" si="1"/>
        <v>-</v>
      </c>
      <c r="M34" s="78" t="str">
        <f t="shared" si="1"/>
        <v>-</v>
      </c>
      <c r="N34" s="79" t="str">
        <f t="shared" si="1"/>
        <v>-</v>
      </c>
    </row>
    <row r="35" spans="1:14" s="21" customFormat="1" ht="24.95" customHeight="1" x14ac:dyDescent="0.2">
      <c r="A35" s="58"/>
      <c r="B35" s="59" t="s">
        <v>343</v>
      </c>
      <c r="C35" s="85">
        <v>216557</v>
      </c>
      <c r="D35" s="85">
        <v>11695</v>
      </c>
      <c r="E35" s="85">
        <v>228252</v>
      </c>
      <c r="F35" s="119"/>
      <c r="G35" s="85">
        <v>0</v>
      </c>
      <c r="H35" s="85">
        <v>214248</v>
      </c>
      <c r="I35" s="85">
        <v>2011</v>
      </c>
      <c r="J35" s="85">
        <v>216259</v>
      </c>
      <c r="K35" s="119"/>
      <c r="L35" s="86">
        <f t="shared" si="1"/>
        <v>98.9</v>
      </c>
      <c r="M35" s="87">
        <f t="shared" si="1"/>
        <v>17.2</v>
      </c>
      <c r="N35" s="88">
        <f t="shared" si="1"/>
        <v>94.7</v>
      </c>
    </row>
    <row r="36" spans="1:14" s="21" customFormat="1" ht="24.95" customHeight="1" thickBot="1" x14ac:dyDescent="0.25">
      <c r="A36" s="60"/>
      <c r="B36" s="61" t="s">
        <v>50</v>
      </c>
      <c r="C36" s="89">
        <v>6951956</v>
      </c>
      <c r="D36" s="89">
        <v>607710</v>
      </c>
      <c r="E36" s="89">
        <v>7559666</v>
      </c>
      <c r="F36" s="120"/>
      <c r="G36" s="89">
        <v>0</v>
      </c>
      <c r="H36" s="89">
        <v>6827023</v>
      </c>
      <c r="I36" s="89">
        <v>142094</v>
      </c>
      <c r="J36" s="89">
        <v>6969117</v>
      </c>
      <c r="K36" s="120"/>
      <c r="L36" s="90">
        <f t="shared" si="1"/>
        <v>98.2</v>
      </c>
      <c r="M36" s="91">
        <f t="shared" si="1"/>
        <v>23.4</v>
      </c>
      <c r="N36" s="92">
        <f t="shared" si="1"/>
        <v>92.2</v>
      </c>
    </row>
    <row r="38" spans="1:14" x14ac:dyDescent="0.15">
      <c r="B38" s="1" t="s">
        <v>389</v>
      </c>
      <c r="C38" s="1">
        <v>6951956</v>
      </c>
      <c r="D38" s="1">
        <v>607710</v>
      </c>
      <c r="E38" s="1">
        <v>7559666</v>
      </c>
      <c r="F38" s="1">
        <v>0</v>
      </c>
      <c r="G38" s="1">
        <v>0</v>
      </c>
      <c r="H38" s="1">
        <v>6827023</v>
      </c>
      <c r="I38" s="1">
        <v>142094</v>
      </c>
      <c r="J38" s="1">
        <v>6969117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2">D36-D38</f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0</v>
      </c>
      <c r="I39" s="1">
        <f t="shared" si="2"/>
        <v>0</v>
      </c>
      <c r="J39" s="1">
        <f t="shared" si="2"/>
        <v>0</v>
      </c>
      <c r="K39" s="1">
        <f t="shared" si="2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IM39"/>
  <sheetViews>
    <sheetView view="pageBreakPreview" zoomScale="60" zoomScaleNormal="100" workbookViewId="0">
      <pane xSplit="2" ySplit="8" topLeftCell="C25" activePane="bottomRight" state="frozen"/>
      <selection activeCell="E14" sqref="E14"/>
      <selection pane="topRight" activeCell="E14" sqref="E14"/>
      <selection pane="bottomLeft" activeCell="E14" sqref="E14"/>
      <selection pane="bottomRight" activeCell="C38" sqref="C38:K38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395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380</v>
      </c>
      <c r="D3" s="8" t="s">
        <v>367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317</v>
      </c>
      <c r="D8" s="41" t="s">
        <v>318</v>
      </c>
      <c r="E8" s="41" t="s">
        <v>319</v>
      </c>
      <c r="F8" s="41" t="s">
        <v>320</v>
      </c>
      <c r="G8" s="41" t="s">
        <v>321</v>
      </c>
      <c r="H8" s="41" t="s">
        <v>322</v>
      </c>
      <c r="I8" s="41" t="s">
        <v>323</v>
      </c>
      <c r="J8" s="41" t="s">
        <v>324</v>
      </c>
      <c r="K8" s="41" t="s">
        <v>325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2535951</v>
      </c>
      <c r="D9" s="130">
        <v>164751</v>
      </c>
      <c r="E9" s="130">
        <v>2700702</v>
      </c>
      <c r="F9" s="115"/>
      <c r="G9" s="115"/>
      <c r="H9" s="130">
        <v>2495107</v>
      </c>
      <c r="I9" s="130">
        <v>51724</v>
      </c>
      <c r="J9" s="130">
        <v>2546831</v>
      </c>
      <c r="K9" s="115"/>
      <c r="L9" s="72">
        <f t="shared" ref="L9:N31" si="0">IF(C9&gt;0,ROUND(H9/C9*100,1),"-")</f>
        <v>98.4</v>
      </c>
      <c r="M9" s="73">
        <f t="shared" si="0"/>
        <v>31.4</v>
      </c>
      <c r="N9" s="74">
        <f t="shared" si="0"/>
        <v>94.3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665529</v>
      </c>
      <c r="D10" s="93">
        <v>84983</v>
      </c>
      <c r="E10" s="93">
        <v>750512</v>
      </c>
      <c r="F10" s="116"/>
      <c r="G10" s="116"/>
      <c r="H10" s="93">
        <v>650262</v>
      </c>
      <c r="I10" s="93">
        <v>18934</v>
      </c>
      <c r="J10" s="93">
        <v>669196</v>
      </c>
      <c r="K10" s="116"/>
      <c r="L10" s="77">
        <f t="shared" si="0"/>
        <v>97.7</v>
      </c>
      <c r="M10" s="78">
        <f t="shared" si="0"/>
        <v>22.3</v>
      </c>
      <c r="N10" s="79">
        <f t="shared" si="0"/>
        <v>89.2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275306</v>
      </c>
      <c r="D11" s="93">
        <v>37519</v>
      </c>
      <c r="E11" s="93">
        <v>312825</v>
      </c>
      <c r="F11" s="116"/>
      <c r="G11" s="116"/>
      <c r="H11" s="93">
        <v>270041</v>
      </c>
      <c r="I11" s="93">
        <v>7246</v>
      </c>
      <c r="J11" s="93">
        <v>277287</v>
      </c>
      <c r="K11" s="116"/>
      <c r="L11" s="77">
        <f t="shared" si="0"/>
        <v>98.1</v>
      </c>
      <c r="M11" s="78">
        <f t="shared" si="0"/>
        <v>19.3</v>
      </c>
      <c r="N11" s="79">
        <f t="shared" si="0"/>
        <v>88.6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556834</v>
      </c>
      <c r="D12" s="93">
        <v>21319</v>
      </c>
      <c r="E12" s="93">
        <v>578153</v>
      </c>
      <c r="F12" s="116"/>
      <c r="G12" s="116"/>
      <c r="H12" s="93">
        <v>552741</v>
      </c>
      <c r="I12" s="93">
        <v>5163</v>
      </c>
      <c r="J12" s="93">
        <v>557904</v>
      </c>
      <c r="K12" s="116"/>
      <c r="L12" s="77">
        <f t="shared" si="0"/>
        <v>99.3</v>
      </c>
      <c r="M12" s="78">
        <f t="shared" si="0"/>
        <v>24.2</v>
      </c>
      <c r="N12" s="79">
        <f t="shared" si="0"/>
        <v>96.5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370391</v>
      </c>
      <c r="D13" s="93">
        <v>40295</v>
      </c>
      <c r="E13" s="93">
        <v>410686</v>
      </c>
      <c r="F13" s="116"/>
      <c r="G13" s="116"/>
      <c r="H13" s="93">
        <v>359737</v>
      </c>
      <c r="I13" s="93">
        <v>9394</v>
      </c>
      <c r="J13" s="93">
        <v>369131</v>
      </c>
      <c r="K13" s="116"/>
      <c r="L13" s="77">
        <f t="shared" si="0"/>
        <v>97.1</v>
      </c>
      <c r="M13" s="78">
        <f t="shared" si="0"/>
        <v>23.3</v>
      </c>
      <c r="N13" s="79">
        <f t="shared" si="0"/>
        <v>89.9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259151</v>
      </c>
      <c r="D14" s="93">
        <v>53987</v>
      </c>
      <c r="E14" s="93">
        <v>313138</v>
      </c>
      <c r="F14" s="116"/>
      <c r="G14" s="116"/>
      <c r="H14" s="93">
        <v>248190</v>
      </c>
      <c r="I14" s="93">
        <v>13700</v>
      </c>
      <c r="J14" s="93">
        <v>261890</v>
      </c>
      <c r="K14" s="116"/>
      <c r="L14" s="77">
        <f t="shared" si="0"/>
        <v>95.8</v>
      </c>
      <c r="M14" s="78">
        <f t="shared" si="0"/>
        <v>25.4</v>
      </c>
      <c r="N14" s="79">
        <f t="shared" si="0"/>
        <v>83.6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895057</v>
      </c>
      <c r="D15" s="93">
        <v>89300</v>
      </c>
      <c r="E15" s="93">
        <v>984357</v>
      </c>
      <c r="F15" s="116"/>
      <c r="G15" s="116"/>
      <c r="H15" s="93">
        <v>877971</v>
      </c>
      <c r="I15" s="93">
        <v>16781</v>
      </c>
      <c r="J15" s="93">
        <v>894752</v>
      </c>
      <c r="K15" s="116"/>
      <c r="L15" s="77">
        <f t="shared" si="0"/>
        <v>98.1</v>
      </c>
      <c r="M15" s="78">
        <f t="shared" si="0"/>
        <v>18.8</v>
      </c>
      <c r="N15" s="79">
        <f t="shared" si="0"/>
        <v>90.9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381225</v>
      </c>
      <c r="D16" s="93">
        <v>35070</v>
      </c>
      <c r="E16" s="93">
        <v>416295</v>
      </c>
      <c r="F16" s="116"/>
      <c r="G16" s="116"/>
      <c r="H16" s="93">
        <v>375289</v>
      </c>
      <c r="I16" s="93">
        <v>5824</v>
      </c>
      <c r="J16" s="93">
        <v>381113</v>
      </c>
      <c r="K16" s="116"/>
      <c r="L16" s="77">
        <f t="shared" si="0"/>
        <v>98.4</v>
      </c>
      <c r="M16" s="78">
        <f t="shared" si="0"/>
        <v>16.600000000000001</v>
      </c>
      <c r="N16" s="79">
        <f t="shared" si="0"/>
        <v>91.5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189076</v>
      </c>
      <c r="D17" s="93">
        <v>17886</v>
      </c>
      <c r="E17" s="93">
        <v>206962</v>
      </c>
      <c r="F17" s="116"/>
      <c r="G17" s="116"/>
      <c r="H17" s="93">
        <v>186602</v>
      </c>
      <c r="I17" s="93">
        <v>3502</v>
      </c>
      <c r="J17" s="93">
        <v>190104</v>
      </c>
      <c r="K17" s="116"/>
      <c r="L17" s="77">
        <f>IF(C17&gt;0,ROUND(H17/C17*100,1),"-")</f>
        <v>98.7</v>
      </c>
      <c r="M17" s="78">
        <f>IF(D17&gt;0,ROUND(I17/D17*100,1),"-")</f>
        <v>19.600000000000001</v>
      </c>
      <c r="N17" s="79">
        <f>IF(E17&gt;0,ROUND(J17/E17*100,1),"-")</f>
        <v>91.9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92457</v>
      </c>
      <c r="D18" s="93">
        <v>9541</v>
      </c>
      <c r="E18" s="93">
        <v>101998</v>
      </c>
      <c r="F18" s="116"/>
      <c r="G18" s="116"/>
      <c r="H18" s="93">
        <v>90706</v>
      </c>
      <c r="I18" s="93">
        <v>1882</v>
      </c>
      <c r="J18" s="93">
        <v>92588</v>
      </c>
      <c r="K18" s="116"/>
      <c r="L18" s="77">
        <f t="shared" si="0"/>
        <v>98.1</v>
      </c>
      <c r="M18" s="78">
        <f t="shared" si="0"/>
        <v>19.7</v>
      </c>
      <c r="N18" s="79">
        <f t="shared" si="0"/>
        <v>90.8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259674</v>
      </c>
      <c r="D19" s="93">
        <v>47038</v>
      </c>
      <c r="E19" s="93">
        <v>306712</v>
      </c>
      <c r="F19" s="116"/>
      <c r="G19" s="116"/>
      <c r="H19" s="93">
        <v>251886</v>
      </c>
      <c r="I19" s="93">
        <v>5883</v>
      </c>
      <c r="J19" s="93">
        <v>257769</v>
      </c>
      <c r="K19" s="116"/>
      <c r="L19" s="77">
        <f t="shared" si="0"/>
        <v>97</v>
      </c>
      <c r="M19" s="78">
        <f t="shared" si="0"/>
        <v>12.5</v>
      </c>
      <c r="N19" s="79">
        <f t="shared" si="0"/>
        <v>84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85170</v>
      </c>
      <c r="D20" s="93">
        <v>8501</v>
      </c>
      <c r="E20" s="93">
        <v>93671</v>
      </c>
      <c r="F20" s="116"/>
      <c r="G20" s="116"/>
      <c r="H20" s="93">
        <v>84017</v>
      </c>
      <c r="I20" s="93">
        <v>1748</v>
      </c>
      <c r="J20" s="93">
        <v>85765</v>
      </c>
      <c r="K20" s="116"/>
      <c r="L20" s="80">
        <f t="shared" si="0"/>
        <v>98.6</v>
      </c>
      <c r="M20" s="81">
        <f t="shared" si="0"/>
        <v>20.6</v>
      </c>
      <c r="N20" s="82">
        <f t="shared" si="0"/>
        <v>91.6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0</v>
      </c>
      <c r="D21" s="93">
        <v>0</v>
      </c>
      <c r="E21" s="93">
        <v>0</v>
      </c>
      <c r="F21" s="116"/>
      <c r="G21" s="116"/>
      <c r="H21" s="93">
        <v>0</v>
      </c>
      <c r="I21" s="93">
        <v>0</v>
      </c>
      <c r="J21" s="93">
        <v>0</v>
      </c>
      <c r="K21" s="116"/>
      <c r="L21" s="77" t="str">
        <f t="shared" si="0"/>
        <v>-</v>
      </c>
      <c r="M21" s="78" t="str">
        <f t="shared" si="0"/>
        <v>-</v>
      </c>
      <c r="N21" s="79" t="str">
        <f t="shared" si="0"/>
        <v>-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226652</v>
      </c>
      <c r="D22" s="94">
        <v>12263</v>
      </c>
      <c r="E22" s="94">
        <v>238915</v>
      </c>
      <c r="F22" s="117"/>
      <c r="G22" s="117"/>
      <c r="H22" s="94">
        <v>223725</v>
      </c>
      <c r="I22" s="94">
        <v>2310</v>
      </c>
      <c r="J22" s="94">
        <v>226035</v>
      </c>
      <c r="K22" s="117"/>
      <c r="L22" s="95">
        <f t="shared" si="0"/>
        <v>98.7</v>
      </c>
      <c r="M22" s="96">
        <f t="shared" si="0"/>
        <v>18.8</v>
      </c>
      <c r="N22" s="97">
        <f t="shared" si="0"/>
        <v>94.6</v>
      </c>
    </row>
    <row r="23" spans="1:14" s="21" customFormat="1" ht="24.95" customHeight="1" x14ac:dyDescent="0.2">
      <c r="A23" s="58"/>
      <c r="B23" s="59" t="s">
        <v>344</v>
      </c>
      <c r="C23" s="85">
        <v>6792473</v>
      </c>
      <c r="D23" s="85">
        <v>622453</v>
      </c>
      <c r="E23" s="85">
        <v>7414926</v>
      </c>
      <c r="F23" s="118"/>
      <c r="G23" s="118"/>
      <c r="H23" s="85">
        <v>6666274</v>
      </c>
      <c r="I23" s="85">
        <v>144091</v>
      </c>
      <c r="J23" s="85">
        <v>6810365</v>
      </c>
      <c r="K23" s="118"/>
      <c r="L23" s="86">
        <f t="shared" si="0"/>
        <v>98.1</v>
      </c>
      <c r="M23" s="87">
        <f t="shared" si="0"/>
        <v>23.1</v>
      </c>
      <c r="N23" s="88">
        <f t="shared" si="0"/>
        <v>91.8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101092</v>
      </c>
      <c r="D24" s="71">
        <v>3381</v>
      </c>
      <c r="E24" s="71">
        <v>104473</v>
      </c>
      <c r="F24" s="115"/>
      <c r="G24" s="115"/>
      <c r="H24" s="71">
        <v>99792</v>
      </c>
      <c r="I24" s="71">
        <v>542</v>
      </c>
      <c r="J24" s="71">
        <v>100334</v>
      </c>
      <c r="K24" s="115"/>
      <c r="L24" s="72">
        <f t="shared" si="0"/>
        <v>98.7</v>
      </c>
      <c r="M24" s="73">
        <f t="shared" si="0"/>
        <v>16</v>
      </c>
      <c r="N24" s="74">
        <f t="shared" si="0"/>
        <v>96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0</v>
      </c>
      <c r="D25" s="76">
        <v>0</v>
      </c>
      <c r="E25" s="76">
        <v>0</v>
      </c>
      <c r="F25" s="116"/>
      <c r="G25" s="116"/>
      <c r="H25" s="76">
        <v>0</v>
      </c>
      <c r="I25" s="76">
        <v>0</v>
      </c>
      <c r="J25" s="76">
        <v>0</v>
      </c>
      <c r="K25" s="116"/>
      <c r="L25" s="77" t="str">
        <f t="shared" si="0"/>
        <v>-</v>
      </c>
      <c r="M25" s="78" t="str">
        <f t="shared" si="0"/>
        <v>-</v>
      </c>
      <c r="N25" s="79" t="str">
        <f t="shared" si="0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16"/>
      <c r="G26" s="116"/>
      <c r="H26" s="76">
        <v>0</v>
      </c>
      <c r="I26" s="76">
        <v>0</v>
      </c>
      <c r="J26" s="76">
        <v>0</v>
      </c>
      <c r="K26" s="116"/>
      <c r="L26" s="77" t="str">
        <f t="shared" si="0"/>
        <v>-</v>
      </c>
      <c r="M26" s="78" t="str">
        <f t="shared" si="0"/>
        <v>-</v>
      </c>
      <c r="N26" s="79" t="str">
        <f t="shared" si="0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16"/>
      <c r="G27" s="116"/>
      <c r="H27" s="76">
        <v>0</v>
      </c>
      <c r="I27" s="76">
        <v>0</v>
      </c>
      <c r="J27" s="76">
        <v>0</v>
      </c>
      <c r="K27" s="116"/>
      <c r="L27" s="77" t="str">
        <f t="shared" si="0"/>
        <v>-</v>
      </c>
      <c r="M27" s="78" t="str">
        <f t="shared" si="0"/>
        <v>-</v>
      </c>
      <c r="N27" s="79" t="str">
        <f t="shared" si="0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145896</v>
      </c>
      <c r="D28" s="76">
        <v>830</v>
      </c>
      <c r="E28" s="76">
        <v>146726</v>
      </c>
      <c r="F28" s="116"/>
      <c r="G28" s="116"/>
      <c r="H28" s="76">
        <v>145477</v>
      </c>
      <c r="I28" s="76">
        <v>273</v>
      </c>
      <c r="J28" s="76">
        <v>145750</v>
      </c>
      <c r="K28" s="116"/>
      <c r="L28" s="77">
        <f t="shared" si="0"/>
        <v>99.7</v>
      </c>
      <c r="M28" s="78">
        <f t="shared" si="0"/>
        <v>32.9</v>
      </c>
      <c r="N28" s="79">
        <f t="shared" si="0"/>
        <v>99.3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4703</v>
      </c>
      <c r="E29" s="76">
        <v>4703</v>
      </c>
      <c r="F29" s="116"/>
      <c r="G29" s="116"/>
      <c r="H29" s="76">
        <v>0</v>
      </c>
      <c r="I29" s="76">
        <v>596</v>
      </c>
      <c r="J29" s="76">
        <v>596</v>
      </c>
      <c r="K29" s="116"/>
      <c r="L29" s="77" t="str">
        <f t="shared" si="0"/>
        <v>-</v>
      </c>
      <c r="M29" s="78">
        <f t="shared" si="0"/>
        <v>12.7</v>
      </c>
      <c r="N29" s="79">
        <f t="shared" si="0"/>
        <v>12.7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16"/>
      <c r="G30" s="116"/>
      <c r="H30" s="76">
        <v>0</v>
      </c>
      <c r="I30" s="76">
        <v>0</v>
      </c>
      <c r="J30" s="76">
        <v>0</v>
      </c>
      <c r="K30" s="116"/>
      <c r="L30" s="77" t="str">
        <f t="shared" si="0"/>
        <v>-</v>
      </c>
      <c r="M30" s="78" t="str">
        <f t="shared" si="0"/>
        <v>-</v>
      </c>
      <c r="N30" s="79" t="str">
        <f t="shared" si="0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16"/>
      <c r="G31" s="116"/>
      <c r="H31" s="76">
        <v>0</v>
      </c>
      <c r="I31" s="76">
        <v>0</v>
      </c>
      <c r="J31" s="76">
        <v>0</v>
      </c>
      <c r="K31" s="116"/>
      <c r="L31" s="77" t="str">
        <f t="shared" si="0"/>
        <v>-</v>
      </c>
      <c r="M31" s="78" t="str">
        <f t="shared" si="0"/>
        <v>-</v>
      </c>
      <c r="N31" s="79" t="str">
        <f t="shared" si="0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68330</v>
      </c>
      <c r="D32" s="76">
        <v>1795</v>
      </c>
      <c r="E32" s="76">
        <v>70125</v>
      </c>
      <c r="F32" s="116"/>
      <c r="G32" s="116"/>
      <c r="H32" s="76">
        <v>67510</v>
      </c>
      <c r="I32" s="76">
        <v>662</v>
      </c>
      <c r="J32" s="76">
        <v>68172</v>
      </c>
      <c r="K32" s="116"/>
      <c r="L32" s="77">
        <f t="shared" ref="L32:N36" si="1">IF(C32&gt;0,ROUND(H32/C32*100,1),"-")</f>
        <v>98.8</v>
      </c>
      <c r="M32" s="78">
        <f t="shared" si="1"/>
        <v>36.9</v>
      </c>
      <c r="N32" s="79">
        <f t="shared" si="1"/>
        <v>97.2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16"/>
      <c r="G33" s="116"/>
      <c r="H33" s="76">
        <v>0</v>
      </c>
      <c r="I33" s="76">
        <v>0</v>
      </c>
      <c r="J33" s="76">
        <v>0</v>
      </c>
      <c r="K33" s="116"/>
      <c r="L33" s="77" t="str">
        <f t="shared" si="1"/>
        <v>-</v>
      </c>
      <c r="M33" s="78" t="str">
        <f t="shared" si="1"/>
        <v>-</v>
      </c>
      <c r="N33" s="79" t="str">
        <f t="shared" si="1"/>
        <v>-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0</v>
      </c>
      <c r="D34" s="76">
        <v>0</v>
      </c>
      <c r="E34" s="76">
        <v>0</v>
      </c>
      <c r="F34" s="116"/>
      <c r="G34" s="116"/>
      <c r="H34" s="76">
        <v>0</v>
      </c>
      <c r="I34" s="76">
        <v>0</v>
      </c>
      <c r="J34" s="76">
        <v>0</v>
      </c>
      <c r="K34" s="116"/>
      <c r="L34" s="77" t="str">
        <f t="shared" si="1"/>
        <v>-</v>
      </c>
      <c r="M34" s="78" t="str">
        <f t="shared" si="1"/>
        <v>-</v>
      </c>
      <c r="N34" s="79" t="str">
        <f t="shared" si="1"/>
        <v>-</v>
      </c>
    </row>
    <row r="35" spans="1:14" s="21" customFormat="1" ht="24.95" customHeight="1" x14ac:dyDescent="0.2">
      <c r="A35" s="58"/>
      <c r="B35" s="59" t="s">
        <v>343</v>
      </c>
      <c r="C35" s="85">
        <v>315318</v>
      </c>
      <c r="D35" s="85">
        <v>10709</v>
      </c>
      <c r="E35" s="85">
        <v>326027</v>
      </c>
      <c r="F35" s="119"/>
      <c r="G35" s="119"/>
      <c r="H35" s="85">
        <v>312779</v>
      </c>
      <c r="I35" s="85">
        <v>2073</v>
      </c>
      <c r="J35" s="85">
        <v>314852</v>
      </c>
      <c r="K35" s="119"/>
      <c r="L35" s="86">
        <f t="shared" si="1"/>
        <v>99.2</v>
      </c>
      <c r="M35" s="87">
        <f t="shared" si="1"/>
        <v>19.399999999999999</v>
      </c>
      <c r="N35" s="88">
        <f t="shared" si="1"/>
        <v>96.6</v>
      </c>
    </row>
    <row r="36" spans="1:14" s="21" customFormat="1" ht="24.95" customHeight="1" thickBot="1" x14ac:dyDescent="0.25">
      <c r="A36" s="60"/>
      <c r="B36" s="61" t="s">
        <v>50</v>
      </c>
      <c r="C36" s="89">
        <v>7107791</v>
      </c>
      <c r="D36" s="89">
        <v>633162</v>
      </c>
      <c r="E36" s="89">
        <v>7740953</v>
      </c>
      <c r="F36" s="120"/>
      <c r="G36" s="120"/>
      <c r="H36" s="89">
        <v>6979053</v>
      </c>
      <c r="I36" s="89">
        <v>146164</v>
      </c>
      <c r="J36" s="89">
        <v>7125217</v>
      </c>
      <c r="K36" s="120"/>
      <c r="L36" s="90">
        <f t="shared" si="1"/>
        <v>98.2</v>
      </c>
      <c r="M36" s="91">
        <f t="shared" si="1"/>
        <v>23.1</v>
      </c>
      <c r="N36" s="92">
        <f t="shared" si="1"/>
        <v>92</v>
      </c>
    </row>
    <row r="38" spans="1:14" x14ac:dyDescent="0.15">
      <c r="B38" s="1" t="s">
        <v>389</v>
      </c>
      <c r="C38" s="1">
        <v>7107791</v>
      </c>
      <c r="D38" s="1">
        <v>633162</v>
      </c>
      <c r="E38" s="1">
        <v>7740953</v>
      </c>
      <c r="F38" s="1">
        <v>0</v>
      </c>
      <c r="G38" s="1">
        <v>0</v>
      </c>
      <c r="H38" s="1">
        <v>6979053</v>
      </c>
      <c r="I38" s="1">
        <v>146164</v>
      </c>
      <c r="J38" s="1">
        <v>7125217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2">D36-D38</f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0</v>
      </c>
      <c r="I39" s="1">
        <f t="shared" si="2"/>
        <v>0</v>
      </c>
      <c r="J39" s="1">
        <f t="shared" si="2"/>
        <v>0</v>
      </c>
      <c r="K39" s="1">
        <f t="shared" si="2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M39"/>
  <sheetViews>
    <sheetView view="pageBreakPreview" zoomScale="60" zoomScaleNormal="100" workbookViewId="0">
      <pane xSplit="2" ySplit="8" topLeftCell="C28" activePane="bottomRight" state="frozen"/>
      <selection activeCell="E14" sqref="E14"/>
      <selection pane="topRight" activeCell="E14" sqref="E14"/>
      <selection pane="bottomLeft" activeCell="E14" sqref="E14"/>
      <selection pane="bottomRight" activeCell="A38" sqref="A38:XFD39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394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186</v>
      </c>
      <c r="D3" s="8" t="s">
        <v>61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62</v>
      </c>
      <c r="D8" s="41" t="s">
        <v>63</v>
      </c>
      <c r="E8" s="41" t="s">
        <v>64</v>
      </c>
      <c r="F8" s="41" t="s">
        <v>65</v>
      </c>
      <c r="G8" s="41" t="s">
        <v>66</v>
      </c>
      <c r="H8" s="41" t="s">
        <v>67</v>
      </c>
      <c r="I8" s="41" t="s">
        <v>68</v>
      </c>
      <c r="J8" s="41" t="s">
        <v>69</v>
      </c>
      <c r="K8" s="41" t="s">
        <v>70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26">
        <v>43913118</v>
      </c>
      <c r="D9" s="126">
        <v>2072681</v>
      </c>
      <c r="E9" s="126">
        <v>45985799</v>
      </c>
      <c r="F9" s="126">
        <v>2183995</v>
      </c>
      <c r="G9" s="115"/>
      <c r="H9" s="126">
        <v>43461319</v>
      </c>
      <c r="I9" s="126">
        <v>526908</v>
      </c>
      <c r="J9" s="126">
        <v>43988227</v>
      </c>
      <c r="K9" s="126">
        <v>2175259</v>
      </c>
      <c r="L9" s="72">
        <f t="shared" ref="L9:N31" si="0">IF(C9&gt;0,ROUND(H9/C9*100,1),"-")</f>
        <v>99</v>
      </c>
      <c r="M9" s="73">
        <f t="shared" si="0"/>
        <v>25.4</v>
      </c>
      <c r="N9" s="74">
        <f t="shared" si="0"/>
        <v>95.7</v>
      </c>
    </row>
    <row r="10" spans="1:247" s="21" customFormat="1" ht="24.95" customHeight="1" x14ac:dyDescent="0.2">
      <c r="A10" s="46">
        <v>2</v>
      </c>
      <c r="B10" s="47" t="s">
        <v>34</v>
      </c>
      <c r="C10" s="128">
        <v>8404601</v>
      </c>
      <c r="D10" s="128">
        <v>676816</v>
      </c>
      <c r="E10" s="128">
        <v>9081417</v>
      </c>
      <c r="F10" s="128">
        <v>245370</v>
      </c>
      <c r="G10" s="116"/>
      <c r="H10" s="128">
        <v>8274320</v>
      </c>
      <c r="I10" s="128">
        <v>145476</v>
      </c>
      <c r="J10" s="128">
        <v>8419796</v>
      </c>
      <c r="K10" s="128">
        <v>243898</v>
      </c>
      <c r="L10" s="77">
        <f t="shared" si="0"/>
        <v>98.4</v>
      </c>
      <c r="M10" s="78">
        <f t="shared" si="0"/>
        <v>21.5</v>
      </c>
      <c r="N10" s="79">
        <f t="shared" si="0"/>
        <v>92.7</v>
      </c>
    </row>
    <row r="11" spans="1:247" s="21" customFormat="1" ht="24.95" customHeight="1" x14ac:dyDescent="0.2">
      <c r="A11" s="46">
        <v>3</v>
      </c>
      <c r="B11" s="47" t="s">
        <v>35</v>
      </c>
      <c r="C11" s="128">
        <v>9605158</v>
      </c>
      <c r="D11" s="128">
        <v>643278</v>
      </c>
      <c r="E11" s="128">
        <v>10248436</v>
      </c>
      <c r="F11" s="128">
        <v>358256</v>
      </c>
      <c r="G11" s="116"/>
      <c r="H11" s="128">
        <v>9468938</v>
      </c>
      <c r="I11" s="128">
        <v>111218</v>
      </c>
      <c r="J11" s="128">
        <v>9580156</v>
      </c>
      <c r="K11" s="128">
        <v>357382</v>
      </c>
      <c r="L11" s="77">
        <f t="shared" si="0"/>
        <v>98.6</v>
      </c>
      <c r="M11" s="78">
        <f t="shared" si="0"/>
        <v>17.3</v>
      </c>
      <c r="N11" s="79">
        <f t="shared" si="0"/>
        <v>93.5</v>
      </c>
    </row>
    <row r="12" spans="1:247" s="21" customFormat="1" ht="24.95" customHeight="1" x14ac:dyDescent="0.2">
      <c r="A12" s="46">
        <v>4</v>
      </c>
      <c r="B12" s="47" t="s">
        <v>36</v>
      </c>
      <c r="C12" s="128">
        <v>7309147</v>
      </c>
      <c r="D12" s="128">
        <v>251702</v>
      </c>
      <c r="E12" s="128">
        <v>7560849</v>
      </c>
      <c r="F12" s="128">
        <v>312751</v>
      </c>
      <c r="G12" s="116"/>
      <c r="H12" s="128">
        <v>7242911</v>
      </c>
      <c r="I12" s="128">
        <v>60990</v>
      </c>
      <c r="J12" s="128">
        <v>7303901</v>
      </c>
      <c r="K12" s="128">
        <v>311906</v>
      </c>
      <c r="L12" s="77">
        <f t="shared" si="0"/>
        <v>99.1</v>
      </c>
      <c r="M12" s="78">
        <f t="shared" si="0"/>
        <v>24.2</v>
      </c>
      <c r="N12" s="79">
        <f t="shared" si="0"/>
        <v>96.6</v>
      </c>
    </row>
    <row r="13" spans="1:247" s="21" customFormat="1" ht="24.95" customHeight="1" x14ac:dyDescent="0.2">
      <c r="A13" s="46">
        <v>5</v>
      </c>
      <c r="B13" s="47" t="s">
        <v>37</v>
      </c>
      <c r="C13" s="128">
        <v>6048852</v>
      </c>
      <c r="D13" s="128">
        <v>343680</v>
      </c>
      <c r="E13" s="128">
        <v>6392532</v>
      </c>
      <c r="F13" s="128">
        <v>250874</v>
      </c>
      <c r="G13" s="116"/>
      <c r="H13" s="128">
        <v>5955717</v>
      </c>
      <c r="I13" s="128">
        <v>103011</v>
      </c>
      <c r="J13" s="128">
        <v>6058728</v>
      </c>
      <c r="K13" s="128">
        <v>249369</v>
      </c>
      <c r="L13" s="77">
        <f t="shared" si="0"/>
        <v>98.5</v>
      </c>
      <c r="M13" s="78">
        <f t="shared" si="0"/>
        <v>30</v>
      </c>
      <c r="N13" s="79">
        <f t="shared" si="0"/>
        <v>94.8</v>
      </c>
    </row>
    <row r="14" spans="1:247" s="21" customFormat="1" ht="24.95" customHeight="1" x14ac:dyDescent="0.2">
      <c r="A14" s="46">
        <v>6</v>
      </c>
      <c r="B14" s="47" t="s">
        <v>38</v>
      </c>
      <c r="C14" s="128">
        <v>4402014</v>
      </c>
      <c r="D14" s="128">
        <v>263044</v>
      </c>
      <c r="E14" s="128">
        <v>4665058</v>
      </c>
      <c r="F14" s="128">
        <v>141157</v>
      </c>
      <c r="G14" s="116"/>
      <c r="H14" s="128">
        <v>4317994</v>
      </c>
      <c r="I14" s="128">
        <v>124368</v>
      </c>
      <c r="J14" s="128">
        <v>4442362</v>
      </c>
      <c r="K14" s="128">
        <v>140028</v>
      </c>
      <c r="L14" s="77">
        <f t="shared" si="0"/>
        <v>98.1</v>
      </c>
      <c r="M14" s="78">
        <f t="shared" si="0"/>
        <v>47.3</v>
      </c>
      <c r="N14" s="79">
        <f t="shared" si="0"/>
        <v>95.2</v>
      </c>
    </row>
    <row r="15" spans="1:247" s="21" customFormat="1" ht="24.95" customHeight="1" x14ac:dyDescent="0.2">
      <c r="A15" s="46">
        <v>7</v>
      </c>
      <c r="B15" s="47" t="s">
        <v>39</v>
      </c>
      <c r="C15" s="128">
        <v>11895521</v>
      </c>
      <c r="D15" s="128">
        <v>959127</v>
      </c>
      <c r="E15" s="128">
        <v>12854648</v>
      </c>
      <c r="F15" s="128">
        <v>549437</v>
      </c>
      <c r="G15" s="116"/>
      <c r="H15" s="128">
        <v>11697338</v>
      </c>
      <c r="I15" s="128">
        <v>193461</v>
      </c>
      <c r="J15" s="128">
        <v>11890799</v>
      </c>
      <c r="K15" s="128">
        <v>548338</v>
      </c>
      <c r="L15" s="77">
        <f t="shared" si="0"/>
        <v>98.3</v>
      </c>
      <c r="M15" s="78">
        <f t="shared" si="0"/>
        <v>20.2</v>
      </c>
      <c r="N15" s="79">
        <f t="shared" si="0"/>
        <v>92.5</v>
      </c>
    </row>
    <row r="16" spans="1:247" s="21" customFormat="1" ht="24.95" customHeight="1" x14ac:dyDescent="0.2">
      <c r="A16" s="46">
        <v>8</v>
      </c>
      <c r="B16" s="47" t="s">
        <v>40</v>
      </c>
      <c r="C16" s="128">
        <v>4847500</v>
      </c>
      <c r="D16" s="128">
        <v>354625</v>
      </c>
      <c r="E16" s="128">
        <v>5202125</v>
      </c>
      <c r="F16" s="128">
        <v>189300</v>
      </c>
      <c r="G16" s="116"/>
      <c r="H16" s="128">
        <v>4786059</v>
      </c>
      <c r="I16" s="128">
        <v>70527</v>
      </c>
      <c r="J16" s="128">
        <v>4856586</v>
      </c>
      <c r="K16" s="128">
        <v>188732</v>
      </c>
      <c r="L16" s="77">
        <f t="shared" si="0"/>
        <v>98.7</v>
      </c>
      <c r="M16" s="78">
        <f t="shared" si="0"/>
        <v>19.899999999999999</v>
      </c>
      <c r="N16" s="79">
        <f t="shared" si="0"/>
        <v>93.4</v>
      </c>
    </row>
    <row r="17" spans="1:14" s="21" customFormat="1" ht="24.95" customHeight="1" x14ac:dyDescent="0.2">
      <c r="A17" s="46">
        <v>9</v>
      </c>
      <c r="B17" s="47" t="s">
        <v>208</v>
      </c>
      <c r="C17" s="128">
        <v>4402245</v>
      </c>
      <c r="D17" s="128">
        <v>163014</v>
      </c>
      <c r="E17" s="128">
        <v>4565259</v>
      </c>
      <c r="F17" s="128">
        <v>168798</v>
      </c>
      <c r="G17" s="116"/>
      <c r="H17" s="128">
        <v>4361855</v>
      </c>
      <c r="I17" s="128">
        <v>54506</v>
      </c>
      <c r="J17" s="128">
        <v>4416361</v>
      </c>
      <c r="K17" s="128">
        <v>168798</v>
      </c>
      <c r="L17" s="77">
        <f>IF(C17&gt;0,ROUND(H17/C17*100,1),"-")</f>
        <v>99.1</v>
      </c>
      <c r="M17" s="78">
        <f>IF(D17&gt;0,ROUND(I17/D17*100,1),"-")</f>
        <v>33.4</v>
      </c>
      <c r="N17" s="79">
        <f>IF(E17&gt;0,ROUND(J17/E17*100,1),"-")</f>
        <v>96.7</v>
      </c>
    </row>
    <row r="18" spans="1:14" s="21" customFormat="1" ht="24.95" customHeight="1" x14ac:dyDescent="0.2">
      <c r="A18" s="46">
        <v>10</v>
      </c>
      <c r="B18" s="47" t="s">
        <v>205</v>
      </c>
      <c r="C18" s="128">
        <v>1835119</v>
      </c>
      <c r="D18" s="128">
        <v>126299</v>
      </c>
      <c r="E18" s="128">
        <v>1961418</v>
      </c>
      <c r="F18" s="128">
        <v>60361</v>
      </c>
      <c r="G18" s="116"/>
      <c r="H18" s="128">
        <v>1813050</v>
      </c>
      <c r="I18" s="128">
        <v>34194</v>
      </c>
      <c r="J18" s="128">
        <v>1847244</v>
      </c>
      <c r="K18" s="128">
        <v>60138</v>
      </c>
      <c r="L18" s="77">
        <f t="shared" si="0"/>
        <v>98.8</v>
      </c>
      <c r="M18" s="78">
        <f t="shared" si="0"/>
        <v>27.1</v>
      </c>
      <c r="N18" s="79">
        <f t="shared" si="0"/>
        <v>94.2</v>
      </c>
    </row>
    <row r="19" spans="1:14" s="21" customFormat="1" ht="24.95" customHeight="1" x14ac:dyDescent="0.2">
      <c r="A19" s="46">
        <v>11</v>
      </c>
      <c r="B19" s="47" t="s">
        <v>206</v>
      </c>
      <c r="C19" s="128">
        <v>7419132</v>
      </c>
      <c r="D19" s="128">
        <v>537731</v>
      </c>
      <c r="E19" s="128">
        <v>7956863</v>
      </c>
      <c r="F19" s="128">
        <v>311281</v>
      </c>
      <c r="G19" s="116"/>
      <c r="H19" s="128">
        <v>7307141</v>
      </c>
      <c r="I19" s="128">
        <v>110392</v>
      </c>
      <c r="J19" s="128">
        <v>7417533</v>
      </c>
      <c r="K19" s="128">
        <v>309725</v>
      </c>
      <c r="L19" s="77">
        <f t="shared" si="0"/>
        <v>98.5</v>
      </c>
      <c r="M19" s="78">
        <f t="shared" si="0"/>
        <v>20.5</v>
      </c>
      <c r="N19" s="79">
        <f t="shared" si="0"/>
        <v>93.2</v>
      </c>
    </row>
    <row r="20" spans="1:14" s="21" customFormat="1" ht="24.95" customHeight="1" x14ac:dyDescent="0.2">
      <c r="A20" s="48">
        <v>12</v>
      </c>
      <c r="B20" s="49" t="s">
        <v>207</v>
      </c>
      <c r="C20" s="128">
        <v>2823222</v>
      </c>
      <c r="D20" s="128">
        <v>119791</v>
      </c>
      <c r="E20" s="128">
        <v>2943013</v>
      </c>
      <c r="F20" s="128">
        <v>116415</v>
      </c>
      <c r="G20" s="116"/>
      <c r="H20" s="128">
        <v>2795348</v>
      </c>
      <c r="I20" s="128">
        <v>48077</v>
      </c>
      <c r="J20" s="128">
        <v>2843425</v>
      </c>
      <c r="K20" s="128">
        <v>116157</v>
      </c>
      <c r="L20" s="80">
        <f t="shared" si="0"/>
        <v>99</v>
      </c>
      <c r="M20" s="81">
        <f t="shared" si="0"/>
        <v>40.1</v>
      </c>
      <c r="N20" s="82">
        <f t="shared" si="0"/>
        <v>96.6</v>
      </c>
    </row>
    <row r="21" spans="1:14" s="21" customFormat="1" ht="24.95" customHeight="1" x14ac:dyDescent="0.2">
      <c r="A21" s="46">
        <v>13</v>
      </c>
      <c r="B21" s="47" t="s">
        <v>338</v>
      </c>
      <c r="C21" s="128">
        <v>1327912</v>
      </c>
      <c r="D21" s="128">
        <v>61341</v>
      </c>
      <c r="E21" s="128">
        <v>1389253</v>
      </c>
      <c r="F21" s="128">
        <v>40534</v>
      </c>
      <c r="G21" s="116"/>
      <c r="H21" s="128">
        <v>1316680</v>
      </c>
      <c r="I21" s="128">
        <v>15402</v>
      </c>
      <c r="J21" s="128">
        <v>1332082</v>
      </c>
      <c r="K21" s="128">
        <v>40388</v>
      </c>
      <c r="L21" s="80">
        <f t="shared" ref="L21:N22" si="1">IF(C21&gt;0,ROUND(H21/C21*100,1),"-")</f>
        <v>99.2</v>
      </c>
      <c r="M21" s="81">
        <f t="shared" si="1"/>
        <v>25.1</v>
      </c>
      <c r="N21" s="82">
        <f t="shared" si="1"/>
        <v>95.9</v>
      </c>
    </row>
    <row r="22" spans="1:14" s="21" customFormat="1" ht="24.95" customHeight="1" x14ac:dyDescent="0.2">
      <c r="A22" s="46">
        <v>14</v>
      </c>
      <c r="B22" s="50" t="s">
        <v>339</v>
      </c>
      <c r="C22" s="131">
        <v>4451511</v>
      </c>
      <c r="D22" s="131">
        <v>135687</v>
      </c>
      <c r="E22" s="131">
        <v>4587198</v>
      </c>
      <c r="F22" s="131">
        <v>102672</v>
      </c>
      <c r="G22" s="117"/>
      <c r="H22" s="131">
        <v>4421264</v>
      </c>
      <c r="I22" s="131">
        <v>41518</v>
      </c>
      <c r="J22" s="131">
        <v>4462782</v>
      </c>
      <c r="K22" s="131">
        <v>102056</v>
      </c>
      <c r="L22" s="80">
        <f t="shared" si="1"/>
        <v>99.3</v>
      </c>
      <c r="M22" s="81">
        <f t="shared" si="1"/>
        <v>30.6</v>
      </c>
      <c r="N22" s="82">
        <f t="shared" si="1"/>
        <v>97.3</v>
      </c>
    </row>
    <row r="23" spans="1:14" s="21" customFormat="1" ht="24.95" customHeight="1" x14ac:dyDescent="0.2">
      <c r="A23" s="58"/>
      <c r="B23" s="59" t="s">
        <v>344</v>
      </c>
      <c r="C23" s="85">
        <v>118685052</v>
      </c>
      <c r="D23" s="85">
        <v>6708816</v>
      </c>
      <c r="E23" s="85">
        <v>125393868</v>
      </c>
      <c r="F23" s="85">
        <v>5031201</v>
      </c>
      <c r="G23" s="118"/>
      <c r="H23" s="85">
        <v>117219934</v>
      </c>
      <c r="I23" s="85">
        <v>1640048</v>
      </c>
      <c r="J23" s="85">
        <v>118859982</v>
      </c>
      <c r="K23" s="85">
        <v>5012174</v>
      </c>
      <c r="L23" s="86">
        <f t="shared" si="0"/>
        <v>98.8</v>
      </c>
      <c r="M23" s="87">
        <f t="shared" si="0"/>
        <v>24.4</v>
      </c>
      <c r="N23" s="88">
        <f t="shared" si="0"/>
        <v>94.8</v>
      </c>
    </row>
    <row r="24" spans="1:14" s="21" customFormat="1" ht="24.95" customHeight="1" x14ac:dyDescent="0.2">
      <c r="A24" s="44">
        <v>15</v>
      </c>
      <c r="B24" s="45" t="s">
        <v>41</v>
      </c>
      <c r="C24" s="126">
        <v>2118731</v>
      </c>
      <c r="D24" s="126">
        <v>76003</v>
      </c>
      <c r="E24" s="126">
        <v>2194734</v>
      </c>
      <c r="F24" s="126">
        <v>74961</v>
      </c>
      <c r="G24" s="115"/>
      <c r="H24" s="126">
        <v>2096463</v>
      </c>
      <c r="I24" s="126">
        <v>19188</v>
      </c>
      <c r="J24" s="126">
        <v>2115651</v>
      </c>
      <c r="K24" s="126">
        <v>74661</v>
      </c>
      <c r="L24" s="72">
        <f t="shared" si="0"/>
        <v>98.9</v>
      </c>
      <c r="M24" s="73">
        <f t="shared" si="0"/>
        <v>25.2</v>
      </c>
      <c r="N24" s="74">
        <f t="shared" si="0"/>
        <v>96.4</v>
      </c>
    </row>
    <row r="25" spans="1:14" s="21" customFormat="1" ht="24.95" customHeight="1" x14ac:dyDescent="0.2">
      <c r="A25" s="46">
        <v>16</v>
      </c>
      <c r="B25" s="47" t="s">
        <v>387</v>
      </c>
      <c r="C25" s="128">
        <v>1117796</v>
      </c>
      <c r="D25" s="128">
        <v>76616</v>
      </c>
      <c r="E25" s="128">
        <v>1194412</v>
      </c>
      <c r="F25" s="128">
        <v>23065</v>
      </c>
      <c r="G25" s="116"/>
      <c r="H25" s="128">
        <v>1100159</v>
      </c>
      <c r="I25" s="128">
        <v>17916</v>
      </c>
      <c r="J25" s="128">
        <v>1118075</v>
      </c>
      <c r="K25" s="128">
        <v>22861</v>
      </c>
      <c r="L25" s="77">
        <f t="shared" si="0"/>
        <v>98.4</v>
      </c>
      <c r="M25" s="78">
        <f t="shared" si="0"/>
        <v>23.4</v>
      </c>
      <c r="N25" s="79">
        <f t="shared" si="0"/>
        <v>93.6</v>
      </c>
    </row>
    <row r="26" spans="1:14" s="21" customFormat="1" ht="24.95" customHeight="1" x14ac:dyDescent="0.2">
      <c r="A26" s="46">
        <v>17</v>
      </c>
      <c r="B26" s="47" t="s">
        <v>42</v>
      </c>
      <c r="C26" s="128">
        <v>567998</v>
      </c>
      <c r="D26" s="128">
        <v>27297</v>
      </c>
      <c r="E26" s="128">
        <v>595295</v>
      </c>
      <c r="F26" s="128">
        <v>7034</v>
      </c>
      <c r="G26" s="116"/>
      <c r="H26" s="128">
        <v>561838</v>
      </c>
      <c r="I26" s="128">
        <v>7970</v>
      </c>
      <c r="J26" s="128">
        <v>569808</v>
      </c>
      <c r="K26" s="128">
        <v>7034</v>
      </c>
      <c r="L26" s="77">
        <f t="shared" si="0"/>
        <v>98.9</v>
      </c>
      <c r="M26" s="78">
        <f t="shared" si="0"/>
        <v>29.2</v>
      </c>
      <c r="N26" s="79">
        <f t="shared" si="0"/>
        <v>95.7</v>
      </c>
    </row>
    <row r="27" spans="1:14" s="21" customFormat="1" ht="24.95" customHeight="1" x14ac:dyDescent="0.2">
      <c r="A27" s="46">
        <v>18</v>
      </c>
      <c r="B27" s="47" t="s">
        <v>43</v>
      </c>
      <c r="C27" s="128">
        <v>1198219</v>
      </c>
      <c r="D27" s="128">
        <v>37114</v>
      </c>
      <c r="E27" s="128">
        <v>1235333</v>
      </c>
      <c r="F27" s="128">
        <v>121015</v>
      </c>
      <c r="G27" s="116"/>
      <c r="H27" s="128">
        <v>1191361</v>
      </c>
      <c r="I27" s="128">
        <v>8275</v>
      </c>
      <c r="J27" s="128">
        <v>1199636</v>
      </c>
      <c r="K27" s="128">
        <v>121015</v>
      </c>
      <c r="L27" s="77">
        <f t="shared" si="0"/>
        <v>99.4</v>
      </c>
      <c r="M27" s="78">
        <f t="shared" si="0"/>
        <v>22.3</v>
      </c>
      <c r="N27" s="79">
        <f t="shared" si="0"/>
        <v>97.1</v>
      </c>
    </row>
    <row r="28" spans="1:14" s="21" customFormat="1" ht="24.95" customHeight="1" x14ac:dyDescent="0.2">
      <c r="A28" s="46">
        <v>19</v>
      </c>
      <c r="B28" s="47" t="s">
        <v>44</v>
      </c>
      <c r="C28" s="128">
        <v>1220898</v>
      </c>
      <c r="D28" s="128">
        <v>62483</v>
      </c>
      <c r="E28" s="128">
        <v>1283381</v>
      </c>
      <c r="F28" s="128">
        <v>90310</v>
      </c>
      <c r="G28" s="116"/>
      <c r="H28" s="128">
        <v>1210302</v>
      </c>
      <c r="I28" s="128">
        <v>14150</v>
      </c>
      <c r="J28" s="128">
        <v>1224452</v>
      </c>
      <c r="K28" s="128">
        <v>90220</v>
      </c>
      <c r="L28" s="77">
        <f t="shared" si="0"/>
        <v>99.1</v>
      </c>
      <c r="M28" s="78">
        <f t="shared" si="0"/>
        <v>22.6</v>
      </c>
      <c r="N28" s="79">
        <f t="shared" si="0"/>
        <v>95.4</v>
      </c>
    </row>
    <row r="29" spans="1:14" s="21" customFormat="1" ht="24.95" customHeight="1" x14ac:dyDescent="0.2">
      <c r="A29" s="46">
        <v>20</v>
      </c>
      <c r="B29" s="47" t="s">
        <v>45</v>
      </c>
      <c r="C29" s="128">
        <v>2344036</v>
      </c>
      <c r="D29" s="128">
        <v>115545</v>
      </c>
      <c r="E29" s="128">
        <v>2459581</v>
      </c>
      <c r="F29" s="128">
        <v>65219</v>
      </c>
      <c r="G29" s="116"/>
      <c r="H29" s="128">
        <v>2316682</v>
      </c>
      <c r="I29" s="128">
        <v>25260</v>
      </c>
      <c r="J29" s="128">
        <v>2341942</v>
      </c>
      <c r="K29" s="128">
        <v>64827</v>
      </c>
      <c r="L29" s="77">
        <f t="shared" si="0"/>
        <v>98.8</v>
      </c>
      <c r="M29" s="78">
        <f t="shared" si="0"/>
        <v>21.9</v>
      </c>
      <c r="N29" s="79">
        <f t="shared" si="0"/>
        <v>95.2</v>
      </c>
    </row>
    <row r="30" spans="1:14" s="21" customFormat="1" ht="24.95" customHeight="1" x14ac:dyDescent="0.2">
      <c r="A30" s="46">
        <v>21</v>
      </c>
      <c r="B30" s="47" t="s">
        <v>46</v>
      </c>
      <c r="C30" s="128">
        <v>1723739</v>
      </c>
      <c r="D30" s="128">
        <v>40510</v>
      </c>
      <c r="E30" s="128">
        <v>1764249</v>
      </c>
      <c r="F30" s="128">
        <v>70878</v>
      </c>
      <c r="G30" s="116"/>
      <c r="H30" s="128">
        <v>1713293</v>
      </c>
      <c r="I30" s="128">
        <v>11375</v>
      </c>
      <c r="J30" s="128">
        <v>1724668</v>
      </c>
      <c r="K30" s="128">
        <v>70710</v>
      </c>
      <c r="L30" s="77">
        <f t="shared" si="0"/>
        <v>99.4</v>
      </c>
      <c r="M30" s="78">
        <f t="shared" si="0"/>
        <v>28.1</v>
      </c>
      <c r="N30" s="79">
        <f t="shared" si="0"/>
        <v>97.8</v>
      </c>
    </row>
    <row r="31" spans="1:14" s="21" customFormat="1" ht="24.95" customHeight="1" x14ac:dyDescent="0.2">
      <c r="A31" s="46">
        <v>22</v>
      </c>
      <c r="B31" s="47" t="s">
        <v>47</v>
      </c>
      <c r="C31" s="128">
        <v>540928</v>
      </c>
      <c r="D31" s="128">
        <v>23339</v>
      </c>
      <c r="E31" s="128">
        <v>564267</v>
      </c>
      <c r="F31" s="128">
        <v>11478</v>
      </c>
      <c r="G31" s="116"/>
      <c r="H31" s="128">
        <v>534591</v>
      </c>
      <c r="I31" s="128">
        <v>7229</v>
      </c>
      <c r="J31" s="128">
        <v>541820</v>
      </c>
      <c r="K31" s="128">
        <v>11145</v>
      </c>
      <c r="L31" s="77">
        <f t="shared" si="0"/>
        <v>98.8</v>
      </c>
      <c r="M31" s="78">
        <f t="shared" si="0"/>
        <v>31</v>
      </c>
      <c r="N31" s="79">
        <f t="shared" si="0"/>
        <v>96</v>
      </c>
    </row>
    <row r="32" spans="1:14" s="21" customFormat="1" ht="24.95" customHeight="1" x14ac:dyDescent="0.2">
      <c r="A32" s="46">
        <v>23</v>
      </c>
      <c r="B32" s="47" t="s">
        <v>48</v>
      </c>
      <c r="C32" s="128">
        <v>1998577</v>
      </c>
      <c r="D32" s="128">
        <v>57611</v>
      </c>
      <c r="E32" s="128">
        <v>2056188</v>
      </c>
      <c r="F32" s="128">
        <v>50445</v>
      </c>
      <c r="G32" s="116"/>
      <c r="H32" s="128">
        <v>1979748</v>
      </c>
      <c r="I32" s="128">
        <v>18539</v>
      </c>
      <c r="J32" s="128">
        <v>1998287</v>
      </c>
      <c r="K32" s="128">
        <v>50364</v>
      </c>
      <c r="L32" s="77">
        <f t="shared" ref="L32:N36" si="2">IF(C32&gt;0,ROUND(H32/C32*100,1),"-")</f>
        <v>99.1</v>
      </c>
      <c r="M32" s="78">
        <f t="shared" si="2"/>
        <v>32.200000000000003</v>
      </c>
      <c r="N32" s="79">
        <f t="shared" si="2"/>
        <v>97.2</v>
      </c>
    </row>
    <row r="33" spans="1:14" s="21" customFormat="1" ht="24.95" customHeight="1" x14ac:dyDescent="0.2">
      <c r="A33" s="46">
        <v>24</v>
      </c>
      <c r="B33" s="47" t="s">
        <v>49</v>
      </c>
      <c r="C33" s="128">
        <v>1276224</v>
      </c>
      <c r="D33" s="128">
        <v>127548</v>
      </c>
      <c r="E33" s="128">
        <v>1403772</v>
      </c>
      <c r="F33" s="128">
        <v>26710</v>
      </c>
      <c r="G33" s="116"/>
      <c r="H33" s="128">
        <v>1252233</v>
      </c>
      <c r="I33" s="128">
        <v>35559</v>
      </c>
      <c r="J33" s="128">
        <v>1287792</v>
      </c>
      <c r="K33" s="128">
        <v>26576</v>
      </c>
      <c r="L33" s="77">
        <f t="shared" si="2"/>
        <v>98.1</v>
      </c>
      <c r="M33" s="78">
        <f t="shared" si="2"/>
        <v>27.9</v>
      </c>
      <c r="N33" s="79">
        <f t="shared" si="2"/>
        <v>91.7</v>
      </c>
    </row>
    <row r="34" spans="1:14" s="21" customFormat="1" ht="24.95" customHeight="1" x14ac:dyDescent="0.2">
      <c r="A34" s="46">
        <v>25</v>
      </c>
      <c r="B34" s="51" t="s">
        <v>340</v>
      </c>
      <c r="C34" s="128">
        <v>824200</v>
      </c>
      <c r="D34" s="128">
        <v>46043</v>
      </c>
      <c r="E34" s="128">
        <v>870243</v>
      </c>
      <c r="F34" s="128">
        <v>42346</v>
      </c>
      <c r="G34" s="116"/>
      <c r="H34" s="128">
        <v>815092</v>
      </c>
      <c r="I34" s="128">
        <v>12862</v>
      </c>
      <c r="J34" s="128">
        <v>827954</v>
      </c>
      <c r="K34" s="128">
        <v>42303</v>
      </c>
      <c r="L34" s="77">
        <f t="shared" si="2"/>
        <v>98.9</v>
      </c>
      <c r="M34" s="78">
        <f t="shared" si="2"/>
        <v>27.9</v>
      </c>
      <c r="N34" s="79">
        <f t="shared" si="2"/>
        <v>95.1</v>
      </c>
    </row>
    <row r="35" spans="1:14" s="21" customFormat="1" ht="24.95" customHeight="1" x14ac:dyDescent="0.2">
      <c r="A35" s="58"/>
      <c r="B35" s="59" t="s">
        <v>343</v>
      </c>
      <c r="C35" s="114">
        <v>14931346</v>
      </c>
      <c r="D35" s="114">
        <v>690109</v>
      </c>
      <c r="E35" s="114">
        <v>15621455</v>
      </c>
      <c r="F35" s="114">
        <v>583461</v>
      </c>
      <c r="G35" s="119"/>
      <c r="H35" s="114">
        <v>14771762</v>
      </c>
      <c r="I35" s="114">
        <v>178323</v>
      </c>
      <c r="J35" s="114">
        <v>14950085</v>
      </c>
      <c r="K35" s="114">
        <v>581716</v>
      </c>
      <c r="L35" s="86">
        <f t="shared" si="2"/>
        <v>98.9</v>
      </c>
      <c r="M35" s="87">
        <f t="shared" si="2"/>
        <v>25.8</v>
      </c>
      <c r="N35" s="88">
        <f t="shared" si="2"/>
        <v>95.7</v>
      </c>
    </row>
    <row r="36" spans="1:14" s="21" customFormat="1" ht="24.95" customHeight="1" thickBot="1" x14ac:dyDescent="0.25">
      <c r="A36" s="60"/>
      <c r="B36" s="61" t="s">
        <v>50</v>
      </c>
      <c r="C36" s="89">
        <v>133616398</v>
      </c>
      <c r="D36" s="89">
        <v>7398925</v>
      </c>
      <c r="E36" s="89">
        <v>141015323</v>
      </c>
      <c r="F36" s="89">
        <v>5614662</v>
      </c>
      <c r="G36" s="120"/>
      <c r="H36" s="89">
        <v>131991696</v>
      </c>
      <c r="I36" s="89">
        <v>1818371</v>
      </c>
      <c r="J36" s="89">
        <v>133810067</v>
      </c>
      <c r="K36" s="89">
        <v>5593890</v>
      </c>
      <c r="L36" s="90">
        <f t="shared" si="2"/>
        <v>98.8</v>
      </c>
      <c r="M36" s="91">
        <f t="shared" si="2"/>
        <v>24.6</v>
      </c>
      <c r="N36" s="92">
        <f t="shared" si="2"/>
        <v>94.9</v>
      </c>
    </row>
    <row r="38" spans="1:14" x14ac:dyDescent="0.15">
      <c r="B38" s="1" t="s">
        <v>390</v>
      </c>
      <c r="C38" s="1">
        <v>133616398</v>
      </c>
      <c r="D38" s="1">
        <v>7398925</v>
      </c>
      <c r="E38" s="1">
        <v>141015323</v>
      </c>
      <c r="F38" s="1">
        <v>5614662</v>
      </c>
      <c r="G38" s="1">
        <v>0</v>
      </c>
      <c r="H38" s="1">
        <v>131991696</v>
      </c>
      <c r="I38" s="1">
        <v>1818371</v>
      </c>
      <c r="J38" s="1">
        <v>133810067</v>
      </c>
      <c r="K38" s="1">
        <v>5593890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IM39"/>
  <sheetViews>
    <sheetView view="pageBreakPreview" zoomScale="60" zoomScaleNormal="100" workbookViewId="0">
      <pane xSplit="2" ySplit="8" topLeftCell="C30" activePane="bottomRight" state="frozen"/>
      <selection activeCell="E14" sqref="E14"/>
      <selection pane="topRight" activeCell="E14" sqref="E14"/>
      <selection pane="bottomLeft" activeCell="E14" sqref="E14"/>
      <selection pane="bottomRight" activeCell="C38" sqref="C38:L38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395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381</v>
      </c>
      <c r="D3" s="8" t="s">
        <v>385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326</v>
      </c>
      <c r="D8" s="41" t="s">
        <v>327</v>
      </c>
      <c r="E8" s="41" t="s">
        <v>328</v>
      </c>
      <c r="F8" s="41" t="s">
        <v>199</v>
      </c>
      <c r="G8" s="41" t="s">
        <v>200</v>
      </c>
      <c r="H8" s="41" t="s">
        <v>201</v>
      </c>
      <c r="I8" s="41" t="s">
        <v>202</v>
      </c>
      <c r="J8" s="41" t="s">
        <v>203</v>
      </c>
      <c r="K8" s="41" t="s">
        <v>204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92678355</v>
      </c>
      <c r="D9" s="130">
        <v>4394463</v>
      </c>
      <c r="E9" s="130">
        <v>97072818</v>
      </c>
      <c r="F9" s="130">
        <v>2183995</v>
      </c>
      <c r="G9" s="130">
        <v>0</v>
      </c>
      <c r="H9" s="130">
        <v>91635728</v>
      </c>
      <c r="I9" s="130">
        <v>1253895</v>
      </c>
      <c r="J9" s="130">
        <v>92889623</v>
      </c>
      <c r="K9" s="130">
        <v>2175259</v>
      </c>
      <c r="L9" s="72">
        <f t="shared" ref="L9:L31" si="0">IF(C9&gt;0,ROUND(H9/C9*100,1),"-")</f>
        <v>98.9</v>
      </c>
      <c r="M9" s="73">
        <f t="shared" ref="M9:M31" si="1">IF(D9&gt;0,ROUND(I9/D9*100,1),"-")</f>
        <v>28.5</v>
      </c>
      <c r="N9" s="74">
        <f t="shared" ref="N9:N31" si="2">IF(E9&gt;0,ROUND(J9/E9*100,1),"-")</f>
        <v>95.7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19414369</v>
      </c>
      <c r="D10" s="93">
        <v>1795856</v>
      </c>
      <c r="E10" s="93">
        <v>21210225</v>
      </c>
      <c r="F10" s="93">
        <v>245370</v>
      </c>
      <c r="G10" s="93">
        <v>0</v>
      </c>
      <c r="H10" s="93">
        <v>19070169</v>
      </c>
      <c r="I10" s="93">
        <v>380718</v>
      </c>
      <c r="J10" s="93">
        <v>19450887</v>
      </c>
      <c r="K10" s="93">
        <v>243898</v>
      </c>
      <c r="L10" s="77">
        <f t="shared" si="0"/>
        <v>98.2</v>
      </c>
      <c r="M10" s="78">
        <f t="shared" si="1"/>
        <v>21.2</v>
      </c>
      <c r="N10" s="79">
        <f t="shared" si="2"/>
        <v>91.7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21617187</v>
      </c>
      <c r="D11" s="93">
        <v>1567938</v>
      </c>
      <c r="E11" s="93">
        <v>23185125</v>
      </c>
      <c r="F11" s="93">
        <v>358256</v>
      </c>
      <c r="G11" s="93">
        <v>0</v>
      </c>
      <c r="H11" s="93">
        <v>21304009</v>
      </c>
      <c r="I11" s="93">
        <v>258452</v>
      </c>
      <c r="J11" s="93">
        <v>21562461</v>
      </c>
      <c r="K11" s="93">
        <v>357382</v>
      </c>
      <c r="L11" s="77">
        <f t="shared" si="0"/>
        <v>98.6</v>
      </c>
      <c r="M11" s="78">
        <f t="shared" si="1"/>
        <v>16.5</v>
      </c>
      <c r="N11" s="79">
        <f t="shared" si="2"/>
        <v>93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17689603</v>
      </c>
      <c r="D12" s="93">
        <v>602128</v>
      </c>
      <c r="E12" s="93">
        <v>18291731</v>
      </c>
      <c r="F12" s="93">
        <v>312751</v>
      </c>
      <c r="G12" s="93">
        <v>0</v>
      </c>
      <c r="H12" s="93">
        <v>17552035</v>
      </c>
      <c r="I12" s="93">
        <v>145579</v>
      </c>
      <c r="J12" s="93">
        <v>17697614</v>
      </c>
      <c r="K12" s="93">
        <v>311906</v>
      </c>
      <c r="L12" s="77">
        <f t="shared" si="0"/>
        <v>99.2</v>
      </c>
      <c r="M12" s="78">
        <f t="shared" si="1"/>
        <v>24.2</v>
      </c>
      <c r="N12" s="79">
        <f t="shared" si="2"/>
        <v>96.8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14400706</v>
      </c>
      <c r="D13" s="93">
        <v>1030096</v>
      </c>
      <c r="E13" s="93">
        <v>15430802</v>
      </c>
      <c r="F13" s="93">
        <v>250874</v>
      </c>
      <c r="G13" s="93">
        <v>0</v>
      </c>
      <c r="H13" s="93">
        <v>14122600</v>
      </c>
      <c r="I13" s="93">
        <v>269199</v>
      </c>
      <c r="J13" s="93">
        <v>14391799</v>
      </c>
      <c r="K13" s="93">
        <v>249369</v>
      </c>
      <c r="L13" s="77">
        <f t="shared" si="0"/>
        <v>98.1</v>
      </c>
      <c r="M13" s="78">
        <f t="shared" si="1"/>
        <v>26.1</v>
      </c>
      <c r="N13" s="79">
        <f t="shared" si="2"/>
        <v>93.3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13332173</v>
      </c>
      <c r="D14" s="93">
        <v>1169750</v>
      </c>
      <c r="E14" s="93">
        <v>14501923</v>
      </c>
      <c r="F14" s="93">
        <v>141157</v>
      </c>
      <c r="G14" s="93">
        <v>0</v>
      </c>
      <c r="H14" s="93">
        <v>12981996</v>
      </c>
      <c r="I14" s="93">
        <v>352096</v>
      </c>
      <c r="J14" s="93">
        <v>13334092</v>
      </c>
      <c r="K14" s="93">
        <v>140028</v>
      </c>
      <c r="L14" s="77">
        <f t="shared" si="0"/>
        <v>97.4</v>
      </c>
      <c r="M14" s="78">
        <f t="shared" si="1"/>
        <v>30.1</v>
      </c>
      <c r="N14" s="79">
        <f t="shared" si="2"/>
        <v>91.9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27812175</v>
      </c>
      <c r="D15" s="93">
        <v>2411833</v>
      </c>
      <c r="E15" s="93">
        <v>30224008</v>
      </c>
      <c r="F15" s="93">
        <v>549437</v>
      </c>
      <c r="G15" s="93">
        <v>0</v>
      </c>
      <c r="H15" s="93">
        <v>27328408</v>
      </c>
      <c r="I15" s="93">
        <v>466392</v>
      </c>
      <c r="J15" s="93">
        <v>27794800</v>
      </c>
      <c r="K15" s="93">
        <v>548338</v>
      </c>
      <c r="L15" s="77">
        <f t="shared" si="0"/>
        <v>98.3</v>
      </c>
      <c r="M15" s="78">
        <f t="shared" si="1"/>
        <v>19.3</v>
      </c>
      <c r="N15" s="79">
        <f t="shared" si="2"/>
        <v>92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12685812</v>
      </c>
      <c r="D16" s="93">
        <v>1017404</v>
      </c>
      <c r="E16" s="93">
        <v>13703216</v>
      </c>
      <c r="F16" s="93">
        <v>189300</v>
      </c>
      <c r="G16" s="93">
        <v>0</v>
      </c>
      <c r="H16" s="93">
        <v>12506884</v>
      </c>
      <c r="I16" s="93">
        <v>180536</v>
      </c>
      <c r="J16" s="93">
        <v>12687420</v>
      </c>
      <c r="K16" s="93">
        <v>188732</v>
      </c>
      <c r="L16" s="77">
        <f t="shared" si="0"/>
        <v>98.6</v>
      </c>
      <c r="M16" s="78">
        <f t="shared" si="1"/>
        <v>17.7</v>
      </c>
      <c r="N16" s="79">
        <f t="shared" si="2"/>
        <v>92.6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10395244</v>
      </c>
      <c r="D17" s="93">
        <v>641968</v>
      </c>
      <c r="E17" s="93">
        <v>11037212</v>
      </c>
      <c r="F17" s="93">
        <v>168798</v>
      </c>
      <c r="G17" s="93">
        <v>0</v>
      </c>
      <c r="H17" s="93">
        <v>10280179</v>
      </c>
      <c r="I17" s="93">
        <v>151915</v>
      </c>
      <c r="J17" s="93">
        <v>10432094</v>
      </c>
      <c r="K17" s="93">
        <v>168798</v>
      </c>
      <c r="L17" s="77">
        <f>IF(C17&gt;0,ROUND(H17/C17*100,1),"-")</f>
        <v>98.9</v>
      </c>
      <c r="M17" s="78">
        <f>IF(D17&gt;0,ROUND(I17/D17*100,1),"-")</f>
        <v>23.7</v>
      </c>
      <c r="N17" s="79">
        <f>IF(E17&gt;0,ROUND(J17/E17*100,1),"-")</f>
        <v>94.5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4571133</v>
      </c>
      <c r="D18" s="93">
        <v>358253</v>
      </c>
      <c r="E18" s="93">
        <v>4929386</v>
      </c>
      <c r="F18" s="93">
        <v>60361</v>
      </c>
      <c r="G18" s="93">
        <v>0</v>
      </c>
      <c r="H18" s="93">
        <v>4510939</v>
      </c>
      <c r="I18" s="93">
        <v>70383</v>
      </c>
      <c r="J18" s="93">
        <v>4581322</v>
      </c>
      <c r="K18" s="93">
        <v>60138</v>
      </c>
      <c r="L18" s="77">
        <f t="shared" si="0"/>
        <v>98.7</v>
      </c>
      <c r="M18" s="78">
        <f t="shared" si="1"/>
        <v>19.600000000000001</v>
      </c>
      <c r="N18" s="79">
        <f t="shared" si="2"/>
        <v>92.9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18890989</v>
      </c>
      <c r="D19" s="93">
        <v>1777719</v>
      </c>
      <c r="E19" s="93">
        <v>20668708</v>
      </c>
      <c r="F19" s="93">
        <v>311281</v>
      </c>
      <c r="G19" s="93">
        <v>0</v>
      </c>
      <c r="H19" s="93">
        <v>18555262</v>
      </c>
      <c r="I19" s="93">
        <v>303663</v>
      </c>
      <c r="J19" s="93">
        <v>18858925</v>
      </c>
      <c r="K19" s="93">
        <v>309725</v>
      </c>
      <c r="L19" s="77">
        <f t="shared" si="0"/>
        <v>98.2</v>
      </c>
      <c r="M19" s="78">
        <f t="shared" si="1"/>
        <v>17.100000000000001</v>
      </c>
      <c r="N19" s="79">
        <f t="shared" si="2"/>
        <v>91.2</v>
      </c>
    </row>
    <row r="20" spans="1:14" s="21" customFormat="1" ht="24.95" customHeight="1" x14ac:dyDescent="0.2">
      <c r="A20" s="46">
        <v>12</v>
      </c>
      <c r="B20" s="49" t="s">
        <v>207</v>
      </c>
      <c r="C20" s="93">
        <v>6801022</v>
      </c>
      <c r="D20" s="93">
        <v>473236</v>
      </c>
      <c r="E20" s="93">
        <v>7274258</v>
      </c>
      <c r="F20" s="93">
        <v>116415</v>
      </c>
      <c r="G20" s="93">
        <v>0</v>
      </c>
      <c r="H20" s="93">
        <v>6723340</v>
      </c>
      <c r="I20" s="93">
        <v>121428</v>
      </c>
      <c r="J20" s="93">
        <v>6844768</v>
      </c>
      <c r="K20" s="93">
        <v>116157</v>
      </c>
      <c r="L20" s="80">
        <f t="shared" si="0"/>
        <v>98.9</v>
      </c>
      <c r="M20" s="81">
        <f t="shared" si="1"/>
        <v>25.7</v>
      </c>
      <c r="N20" s="82">
        <f t="shared" si="2"/>
        <v>94.1</v>
      </c>
    </row>
    <row r="21" spans="1:14" s="21" customFormat="1" ht="24.95" customHeight="1" x14ac:dyDescent="0.2">
      <c r="A21" s="62">
        <v>13</v>
      </c>
      <c r="B21" s="47" t="s">
        <v>338</v>
      </c>
      <c r="C21" s="93">
        <v>3172419</v>
      </c>
      <c r="D21" s="93">
        <v>552985</v>
      </c>
      <c r="E21" s="93">
        <v>3725404</v>
      </c>
      <c r="F21" s="93">
        <v>40534</v>
      </c>
      <c r="G21" s="93">
        <v>0</v>
      </c>
      <c r="H21" s="93">
        <v>3100393</v>
      </c>
      <c r="I21" s="93">
        <v>48174</v>
      </c>
      <c r="J21" s="93">
        <v>3148567</v>
      </c>
      <c r="K21" s="93">
        <v>40388</v>
      </c>
      <c r="L21" s="80">
        <f t="shared" ref="L21:N22" si="3">IF(C21&gt;0,ROUND(H21/C21*100,1),"-")</f>
        <v>97.7</v>
      </c>
      <c r="M21" s="81">
        <f t="shared" si="3"/>
        <v>8.6999999999999993</v>
      </c>
      <c r="N21" s="82">
        <f t="shared" si="3"/>
        <v>84.5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9436526</v>
      </c>
      <c r="D22" s="94">
        <v>402772</v>
      </c>
      <c r="E22" s="94">
        <v>9839298</v>
      </c>
      <c r="F22" s="94">
        <v>102672</v>
      </c>
      <c r="G22" s="94">
        <v>0</v>
      </c>
      <c r="H22" s="94">
        <v>9350877</v>
      </c>
      <c r="I22" s="94">
        <v>93901</v>
      </c>
      <c r="J22" s="94">
        <v>9444778</v>
      </c>
      <c r="K22" s="94">
        <v>102056</v>
      </c>
      <c r="L22" s="80">
        <f t="shared" si="3"/>
        <v>99.1</v>
      </c>
      <c r="M22" s="81">
        <f t="shared" si="3"/>
        <v>23.3</v>
      </c>
      <c r="N22" s="82">
        <f t="shared" si="3"/>
        <v>96</v>
      </c>
    </row>
    <row r="23" spans="1:14" s="21" customFormat="1" ht="24.95" customHeight="1" x14ac:dyDescent="0.2">
      <c r="A23" s="58"/>
      <c r="B23" s="59" t="s">
        <v>342</v>
      </c>
      <c r="C23" s="85">
        <v>272897713</v>
      </c>
      <c r="D23" s="85">
        <v>18196401</v>
      </c>
      <c r="E23" s="85">
        <v>291094114</v>
      </c>
      <c r="F23" s="85">
        <v>5031201</v>
      </c>
      <c r="G23" s="85">
        <v>0</v>
      </c>
      <c r="H23" s="85">
        <v>269022819</v>
      </c>
      <c r="I23" s="85">
        <v>4096331</v>
      </c>
      <c r="J23" s="85">
        <v>273119150</v>
      </c>
      <c r="K23" s="85">
        <v>5012174</v>
      </c>
      <c r="L23" s="86">
        <f t="shared" si="0"/>
        <v>98.6</v>
      </c>
      <c r="M23" s="87">
        <f t="shared" si="1"/>
        <v>22.5</v>
      </c>
      <c r="N23" s="88">
        <f t="shared" si="2"/>
        <v>93.8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5746923</v>
      </c>
      <c r="D24" s="71">
        <v>205496</v>
      </c>
      <c r="E24" s="71">
        <v>5952419</v>
      </c>
      <c r="F24" s="71">
        <v>74961</v>
      </c>
      <c r="G24" s="71">
        <v>0</v>
      </c>
      <c r="H24" s="71">
        <v>5683616</v>
      </c>
      <c r="I24" s="71">
        <v>42252</v>
      </c>
      <c r="J24" s="71">
        <v>5725868</v>
      </c>
      <c r="K24" s="71">
        <v>74661</v>
      </c>
      <c r="L24" s="72">
        <f t="shared" si="0"/>
        <v>98.9</v>
      </c>
      <c r="M24" s="73">
        <f t="shared" si="1"/>
        <v>20.6</v>
      </c>
      <c r="N24" s="74">
        <f t="shared" si="2"/>
        <v>96.2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2413914</v>
      </c>
      <c r="D25" s="76">
        <v>308330</v>
      </c>
      <c r="E25" s="76">
        <v>2722244</v>
      </c>
      <c r="F25" s="76">
        <v>23065</v>
      </c>
      <c r="G25" s="76">
        <v>0</v>
      </c>
      <c r="H25" s="76">
        <v>2361197</v>
      </c>
      <c r="I25" s="76">
        <v>38342</v>
      </c>
      <c r="J25" s="76">
        <v>2399539</v>
      </c>
      <c r="K25" s="76">
        <v>22861</v>
      </c>
      <c r="L25" s="77">
        <f t="shared" si="0"/>
        <v>97.8</v>
      </c>
      <c r="M25" s="78">
        <f t="shared" si="1"/>
        <v>12.4</v>
      </c>
      <c r="N25" s="79">
        <f t="shared" si="2"/>
        <v>88.1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1580071</v>
      </c>
      <c r="D26" s="76">
        <v>85972</v>
      </c>
      <c r="E26" s="76">
        <v>1666043</v>
      </c>
      <c r="F26" s="76">
        <v>7034</v>
      </c>
      <c r="G26" s="76">
        <v>0</v>
      </c>
      <c r="H26" s="76">
        <v>1551875</v>
      </c>
      <c r="I26" s="76">
        <v>16851</v>
      </c>
      <c r="J26" s="76">
        <v>1568726</v>
      </c>
      <c r="K26" s="76">
        <v>7034</v>
      </c>
      <c r="L26" s="77">
        <f t="shared" si="0"/>
        <v>98.2</v>
      </c>
      <c r="M26" s="78">
        <f t="shared" si="1"/>
        <v>19.600000000000001</v>
      </c>
      <c r="N26" s="79">
        <f t="shared" si="2"/>
        <v>94.2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2282375</v>
      </c>
      <c r="D27" s="76">
        <v>110396</v>
      </c>
      <c r="E27" s="76">
        <v>2392771</v>
      </c>
      <c r="F27" s="76">
        <v>121015</v>
      </c>
      <c r="G27" s="76">
        <v>0</v>
      </c>
      <c r="H27" s="76">
        <v>2261060</v>
      </c>
      <c r="I27" s="76">
        <v>13765</v>
      </c>
      <c r="J27" s="76">
        <v>2274825</v>
      </c>
      <c r="K27" s="76">
        <v>121015</v>
      </c>
      <c r="L27" s="77">
        <f t="shared" si="0"/>
        <v>99.1</v>
      </c>
      <c r="M27" s="78">
        <f t="shared" si="1"/>
        <v>12.5</v>
      </c>
      <c r="N27" s="79">
        <f t="shared" si="2"/>
        <v>95.1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4587932</v>
      </c>
      <c r="D28" s="76">
        <v>159686</v>
      </c>
      <c r="E28" s="76">
        <v>4747618</v>
      </c>
      <c r="F28" s="76">
        <v>90310</v>
      </c>
      <c r="G28" s="76">
        <v>0</v>
      </c>
      <c r="H28" s="76">
        <v>4557303</v>
      </c>
      <c r="I28" s="76">
        <v>30430</v>
      </c>
      <c r="J28" s="76">
        <v>4587733</v>
      </c>
      <c r="K28" s="76">
        <v>90220</v>
      </c>
      <c r="L28" s="77">
        <f t="shared" si="0"/>
        <v>99.3</v>
      </c>
      <c r="M28" s="78">
        <f t="shared" si="1"/>
        <v>19.100000000000001</v>
      </c>
      <c r="N28" s="79">
        <f t="shared" si="2"/>
        <v>96.6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4890037</v>
      </c>
      <c r="D29" s="76">
        <v>356143</v>
      </c>
      <c r="E29" s="76">
        <v>5246180</v>
      </c>
      <c r="F29" s="76">
        <v>65219</v>
      </c>
      <c r="G29" s="76">
        <v>0</v>
      </c>
      <c r="H29" s="76">
        <v>4811427</v>
      </c>
      <c r="I29" s="76">
        <v>55965</v>
      </c>
      <c r="J29" s="76">
        <v>4867392</v>
      </c>
      <c r="K29" s="76">
        <v>64827</v>
      </c>
      <c r="L29" s="77">
        <f t="shared" si="0"/>
        <v>98.4</v>
      </c>
      <c r="M29" s="78">
        <f t="shared" si="1"/>
        <v>15.7</v>
      </c>
      <c r="N29" s="79">
        <f t="shared" si="2"/>
        <v>92.8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3669698</v>
      </c>
      <c r="D30" s="76">
        <v>99761</v>
      </c>
      <c r="E30" s="76">
        <v>3769459</v>
      </c>
      <c r="F30" s="76">
        <v>70878</v>
      </c>
      <c r="G30" s="76">
        <v>0</v>
      </c>
      <c r="H30" s="76">
        <v>3646145</v>
      </c>
      <c r="I30" s="76">
        <v>23640</v>
      </c>
      <c r="J30" s="76">
        <v>3669785</v>
      </c>
      <c r="K30" s="76">
        <v>70710</v>
      </c>
      <c r="L30" s="77">
        <f t="shared" si="0"/>
        <v>99.4</v>
      </c>
      <c r="M30" s="78">
        <f t="shared" si="1"/>
        <v>23.7</v>
      </c>
      <c r="N30" s="79">
        <f t="shared" si="2"/>
        <v>97.4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1436259</v>
      </c>
      <c r="D31" s="76">
        <v>80331</v>
      </c>
      <c r="E31" s="76">
        <v>1516590</v>
      </c>
      <c r="F31" s="76">
        <v>11478</v>
      </c>
      <c r="G31" s="76">
        <v>0</v>
      </c>
      <c r="H31" s="76">
        <v>1413767</v>
      </c>
      <c r="I31" s="76">
        <v>20600</v>
      </c>
      <c r="J31" s="76">
        <v>1434367</v>
      </c>
      <c r="K31" s="76">
        <v>11145</v>
      </c>
      <c r="L31" s="77">
        <f t="shared" si="0"/>
        <v>98.4</v>
      </c>
      <c r="M31" s="78">
        <f t="shared" si="1"/>
        <v>25.6</v>
      </c>
      <c r="N31" s="79">
        <f t="shared" si="2"/>
        <v>94.6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4342223</v>
      </c>
      <c r="D32" s="76">
        <v>114976</v>
      </c>
      <c r="E32" s="76">
        <v>4457199</v>
      </c>
      <c r="F32" s="76">
        <v>50445</v>
      </c>
      <c r="G32" s="76">
        <v>0</v>
      </c>
      <c r="H32" s="76">
        <v>4296989</v>
      </c>
      <c r="I32" s="76">
        <v>39603</v>
      </c>
      <c r="J32" s="76">
        <v>4336592</v>
      </c>
      <c r="K32" s="76">
        <v>50364</v>
      </c>
      <c r="L32" s="77">
        <f t="shared" ref="L32:N36" si="4">IF(C32&gt;0,ROUND(H32/C32*100,1),"-")</f>
        <v>99</v>
      </c>
      <c r="M32" s="78">
        <f t="shared" si="4"/>
        <v>34.4</v>
      </c>
      <c r="N32" s="79">
        <f t="shared" si="4"/>
        <v>97.3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5089190</v>
      </c>
      <c r="D33" s="76">
        <v>571357</v>
      </c>
      <c r="E33" s="76">
        <v>5660547</v>
      </c>
      <c r="F33" s="76">
        <v>26710</v>
      </c>
      <c r="G33" s="76">
        <v>0</v>
      </c>
      <c r="H33" s="76">
        <v>4977730</v>
      </c>
      <c r="I33" s="76">
        <v>118623</v>
      </c>
      <c r="J33" s="76">
        <v>5096353</v>
      </c>
      <c r="K33" s="76">
        <v>26576</v>
      </c>
      <c r="L33" s="77">
        <f t="shared" si="4"/>
        <v>97.8</v>
      </c>
      <c r="M33" s="78">
        <f t="shared" si="4"/>
        <v>20.8</v>
      </c>
      <c r="N33" s="79">
        <f t="shared" si="4"/>
        <v>90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2043350</v>
      </c>
      <c r="D34" s="76">
        <v>326934</v>
      </c>
      <c r="E34" s="76">
        <v>2370284</v>
      </c>
      <c r="F34" s="76">
        <v>42346</v>
      </c>
      <c r="G34" s="76">
        <v>0</v>
      </c>
      <c r="H34" s="76">
        <v>2008511</v>
      </c>
      <c r="I34" s="76">
        <v>29689</v>
      </c>
      <c r="J34" s="76">
        <v>2038200</v>
      </c>
      <c r="K34" s="76">
        <v>42303</v>
      </c>
      <c r="L34" s="77">
        <f t="shared" si="4"/>
        <v>98.3</v>
      </c>
      <c r="M34" s="78">
        <f t="shared" si="4"/>
        <v>9.1</v>
      </c>
      <c r="N34" s="79">
        <f t="shared" si="4"/>
        <v>86</v>
      </c>
    </row>
    <row r="35" spans="1:14" s="21" customFormat="1" ht="24.95" customHeight="1" x14ac:dyDescent="0.2">
      <c r="A35" s="58"/>
      <c r="B35" s="59" t="s">
        <v>341</v>
      </c>
      <c r="C35" s="85">
        <v>38081972</v>
      </c>
      <c r="D35" s="85">
        <v>2419382</v>
      </c>
      <c r="E35" s="85">
        <v>40501354</v>
      </c>
      <c r="F35" s="85">
        <v>583461</v>
      </c>
      <c r="G35" s="85">
        <v>0</v>
      </c>
      <c r="H35" s="85">
        <v>37569620</v>
      </c>
      <c r="I35" s="85">
        <v>429760</v>
      </c>
      <c r="J35" s="85">
        <v>37999380</v>
      </c>
      <c r="K35" s="85">
        <v>581716</v>
      </c>
      <c r="L35" s="86">
        <f t="shared" si="4"/>
        <v>98.7</v>
      </c>
      <c r="M35" s="87">
        <f t="shared" si="4"/>
        <v>17.8</v>
      </c>
      <c r="N35" s="88">
        <f t="shared" si="4"/>
        <v>93.8</v>
      </c>
    </row>
    <row r="36" spans="1:14" s="21" customFormat="1" ht="24.95" customHeight="1" thickBot="1" x14ac:dyDescent="0.25">
      <c r="A36" s="60"/>
      <c r="B36" s="61" t="s">
        <v>50</v>
      </c>
      <c r="C36" s="89">
        <v>310979685</v>
      </c>
      <c r="D36" s="89">
        <v>20615783</v>
      </c>
      <c r="E36" s="89">
        <v>331595468</v>
      </c>
      <c r="F36" s="89">
        <v>5614662</v>
      </c>
      <c r="G36" s="89">
        <v>0</v>
      </c>
      <c r="H36" s="89">
        <v>306592439</v>
      </c>
      <c r="I36" s="89">
        <v>4526091</v>
      </c>
      <c r="J36" s="89">
        <v>311118530</v>
      </c>
      <c r="K36" s="89">
        <v>5593890</v>
      </c>
      <c r="L36" s="90">
        <f t="shared" si="4"/>
        <v>98.6</v>
      </c>
      <c r="M36" s="91">
        <f t="shared" si="4"/>
        <v>22</v>
      </c>
      <c r="N36" s="92">
        <f t="shared" si="4"/>
        <v>93.8</v>
      </c>
    </row>
    <row r="38" spans="1:14" x14ac:dyDescent="0.15">
      <c r="B38" s="1" t="s">
        <v>389</v>
      </c>
      <c r="C38" s="1">
        <v>310979685</v>
      </c>
      <c r="D38" s="1">
        <v>20615783</v>
      </c>
      <c r="E38" s="1">
        <v>331595468</v>
      </c>
      <c r="F38" s="1">
        <v>5614662</v>
      </c>
      <c r="G38" s="1">
        <v>0</v>
      </c>
      <c r="H38" s="1">
        <v>306592439</v>
      </c>
      <c r="I38" s="1">
        <v>4526091</v>
      </c>
      <c r="J38" s="1">
        <v>311118530</v>
      </c>
      <c r="K38" s="1">
        <v>5593890</v>
      </c>
      <c r="L38" s="1">
        <v>2849634</v>
      </c>
    </row>
    <row r="39" spans="1:14" x14ac:dyDescent="0.15">
      <c r="B39" s="1" t="s">
        <v>391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IM39"/>
  <sheetViews>
    <sheetView view="pageBreakPreview" zoomScale="60" zoomScaleNormal="100" workbookViewId="0">
      <pane xSplit="2" ySplit="8" topLeftCell="C27" activePane="bottomRight" state="frozen"/>
      <selection activeCell="E14" sqref="E14"/>
      <selection pane="topRight" activeCell="E14" sqref="E14"/>
      <selection pane="bottomLeft" activeCell="E14" sqref="E14"/>
      <selection pane="bottomRight" activeCell="C38" sqref="C38:K38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395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382</v>
      </c>
      <c r="D3" s="8" t="s">
        <v>183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329</v>
      </c>
      <c r="D8" s="41" t="s">
        <v>330</v>
      </c>
      <c r="E8" s="41" t="s">
        <v>331</v>
      </c>
      <c r="F8" s="41" t="s">
        <v>332</v>
      </c>
      <c r="G8" s="41" t="s">
        <v>333</v>
      </c>
      <c r="H8" s="41" t="s">
        <v>334</v>
      </c>
      <c r="I8" s="41" t="s">
        <v>335</v>
      </c>
      <c r="J8" s="41" t="s">
        <v>336</v>
      </c>
      <c r="K8" s="41" t="s">
        <v>337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12386601</v>
      </c>
      <c r="D9" s="130">
        <v>4102229</v>
      </c>
      <c r="E9" s="130">
        <v>16488830</v>
      </c>
      <c r="F9" s="115"/>
      <c r="G9" s="115"/>
      <c r="H9" s="130">
        <v>10759878</v>
      </c>
      <c r="I9" s="130">
        <v>966309</v>
      </c>
      <c r="J9" s="130">
        <v>11726187</v>
      </c>
      <c r="K9" s="115"/>
      <c r="L9" s="72">
        <f t="shared" ref="L9:N31" si="0">IF(C9&gt;0,ROUND(H9/C9*100,1),"-")</f>
        <v>86.9</v>
      </c>
      <c r="M9" s="73">
        <f t="shared" si="0"/>
        <v>23.6</v>
      </c>
      <c r="N9" s="74">
        <f t="shared" si="0"/>
        <v>71.099999999999994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3733460</v>
      </c>
      <c r="D10" s="93">
        <v>1802029</v>
      </c>
      <c r="E10" s="93">
        <v>5535489</v>
      </c>
      <c r="F10" s="116"/>
      <c r="G10" s="116"/>
      <c r="H10" s="93">
        <v>3343273</v>
      </c>
      <c r="I10" s="93">
        <v>356963</v>
      </c>
      <c r="J10" s="93">
        <v>3700236</v>
      </c>
      <c r="K10" s="116"/>
      <c r="L10" s="77">
        <f t="shared" si="0"/>
        <v>89.5</v>
      </c>
      <c r="M10" s="78">
        <f t="shared" si="0"/>
        <v>19.8</v>
      </c>
      <c r="N10" s="79">
        <f t="shared" si="0"/>
        <v>66.8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4636213</v>
      </c>
      <c r="D11" s="93">
        <v>1718016</v>
      </c>
      <c r="E11" s="93">
        <v>6354229</v>
      </c>
      <c r="F11" s="116"/>
      <c r="G11" s="116"/>
      <c r="H11" s="93">
        <v>4100595</v>
      </c>
      <c r="I11" s="93">
        <v>334029</v>
      </c>
      <c r="J11" s="93">
        <v>4434624</v>
      </c>
      <c r="K11" s="116"/>
      <c r="L11" s="77">
        <f t="shared" si="0"/>
        <v>88.4</v>
      </c>
      <c r="M11" s="78">
        <f t="shared" si="0"/>
        <v>19.399999999999999</v>
      </c>
      <c r="N11" s="79">
        <f t="shared" si="0"/>
        <v>69.8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3307505</v>
      </c>
      <c r="D12" s="93">
        <v>814103</v>
      </c>
      <c r="E12" s="93">
        <v>4121608</v>
      </c>
      <c r="F12" s="116"/>
      <c r="G12" s="116"/>
      <c r="H12" s="93">
        <v>3081245</v>
      </c>
      <c r="I12" s="93">
        <v>197283</v>
      </c>
      <c r="J12" s="93">
        <v>3278528</v>
      </c>
      <c r="K12" s="116"/>
      <c r="L12" s="77">
        <f t="shared" si="0"/>
        <v>93.2</v>
      </c>
      <c r="M12" s="78">
        <f t="shared" si="0"/>
        <v>24.2</v>
      </c>
      <c r="N12" s="79">
        <f t="shared" si="0"/>
        <v>79.5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3087980</v>
      </c>
      <c r="D13" s="93">
        <v>1255743</v>
      </c>
      <c r="E13" s="93">
        <v>4343723</v>
      </c>
      <c r="F13" s="116"/>
      <c r="G13" s="116"/>
      <c r="H13" s="93">
        <v>2733919</v>
      </c>
      <c r="I13" s="93">
        <v>333402</v>
      </c>
      <c r="J13" s="93">
        <v>3067321</v>
      </c>
      <c r="K13" s="116"/>
      <c r="L13" s="77">
        <f t="shared" si="0"/>
        <v>88.5</v>
      </c>
      <c r="M13" s="78">
        <f t="shared" si="0"/>
        <v>26.6</v>
      </c>
      <c r="N13" s="79">
        <f t="shared" si="0"/>
        <v>70.599999999999994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2160981</v>
      </c>
      <c r="D14" s="93">
        <v>997902</v>
      </c>
      <c r="E14" s="93">
        <v>3158883</v>
      </c>
      <c r="F14" s="116"/>
      <c r="G14" s="116"/>
      <c r="H14" s="93">
        <v>1910942</v>
      </c>
      <c r="I14" s="93">
        <v>261495</v>
      </c>
      <c r="J14" s="93">
        <v>2172437</v>
      </c>
      <c r="K14" s="116"/>
      <c r="L14" s="77">
        <f t="shared" si="0"/>
        <v>88.4</v>
      </c>
      <c r="M14" s="78">
        <f t="shared" si="0"/>
        <v>26.2</v>
      </c>
      <c r="N14" s="79">
        <f t="shared" si="0"/>
        <v>68.8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4652932</v>
      </c>
      <c r="D15" s="93">
        <v>2110587</v>
      </c>
      <c r="E15" s="93">
        <v>6763519</v>
      </c>
      <c r="F15" s="116"/>
      <c r="G15" s="116"/>
      <c r="H15" s="93">
        <v>4075820</v>
      </c>
      <c r="I15" s="93">
        <v>376667</v>
      </c>
      <c r="J15" s="93">
        <v>4452487</v>
      </c>
      <c r="K15" s="116"/>
      <c r="L15" s="77">
        <f t="shared" si="0"/>
        <v>87.6</v>
      </c>
      <c r="M15" s="78">
        <f t="shared" si="0"/>
        <v>17.8</v>
      </c>
      <c r="N15" s="79">
        <f t="shared" si="0"/>
        <v>65.8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2470694</v>
      </c>
      <c r="D16" s="93">
        <v>966193</v>
      </c>
      <c r="E16" s="93">
        <v>3436887</v>
      </c>
      <c r="F16" s="116"/>
      <c r="G16" s="116"/>
      <c r="H16" s="93">
        <v>2250654</v>
      </c>
      <c r="I16" s="93">
        <v>165779</v>
      </c>
      <c r="J16" s="93">
        <v>2416433</v>
      </c>
      <c r="K16" s="116"/>
      <c r="L16" s="77">
        <f t="shared" si="0"/>
        <v>91.1</v>
      </c>
      <c r="M16" s="78">
        <f t="shared" si="0"/>
        <v>17.2</v>
      </c>
      <c r="N16" s="79">
        <f t="shared" si="0"/>
        <v>70.3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2015592</v>
      </c>
      <c r="D17" s="93">
        <v>688567</v>
      </c>
      <c r="E17" s="93">
        <v>2704159</v>
      </c>
      <c r="F17" s="116"/>
      <c r="G17" s="116"/>
      <c r="H17" s="93">
        <v>1860310</v>
      </c>
      <c r="I17" s="93">
        <v>206720</v>
      </c>
      <c r="J17" s="93">
        <v>2067030</v>
      </c>
      <c r="K17" s="116"/>
      <c r="L17" s="77">
        <f>IF(C17&gt;0,ROUND(H17/C17*100,1),"-")</f>
        <v>92.3</v>
      </c>
      <c r="M17" s="78">
        <f>IF(D17&gt;0,ROUND(I17/D17*100,1),"-")</f>
        <v>30</v>
      </c>
      <c r="N17" s="79">
        <f>IF(E17&gt;0,ROUND(J17/E17*100,1),"-")</f>
        <v>76.400000000000006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886262</v>
      </c>
      <c r="D18" s="93">
        <v>411284</v>
      </c>
      <c r="E18" s="93">
        <v>1297546</v>
      </c>
      <c r="F18" s="116"/>
      <c r="G18" s="116"/>
      <c r="H18" s="93">
        <v>810714</v>
      </c>
      <c r="I18" s="93">
        <v>69874</v>
      </c>
      <c r="J18" s="93">
        <v>880588</v>
      </c>
      <c r="K18" s="116"/>
      <c r="L18" s="77">
        <f t="shared" si="0"/>
        <v>91.5</v>
      </c>
      <c r="M18" s="78">
        <f t="shared" si="0"/>
        <v>17</v>
      </c>
      <c r="N18" s="79">
        <f t="shared" si="0"/>
        <v>67.900000000000006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3253698</v>
      </c>
      <c r="D19" s="93">
        <v>1330185</v>
      </c>
      <c r="E19" s="93">
        <v>4583883</v>
      </c>
      <c r="F19" s="116"/>
      <c r="G19" s="116"/>
      <c r="H19" s="93">
        <v>2959236</v>
      </c>
      <c r="I19" s="93">
        <v>237268</v>
      </c>
      <c r="J19" s="93">
        <v>3196504</v>
      </c>
      <c r="K19" s="116"/>
      <c r="L19" s="77">
        <f t="shared" si="0"/>
        <v>90.9</v>
      </c>
      <c r="M19" s="78">
        <f t="shared" si="0"/>
        <v>17.8</v>
      </c>
      <c r="N19" s="79">
        <f t="shared" si="0"/>
        <v>69.7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1125629</v>
      </c>
      <c r="D20" s="93">
        <v>492386</v>
      </c>
      <c r="E20" s="93">
        <v>1618015</v>
      </c>
      <c r="F20" s="116"/>
      <c r="G20" s="116"/>
      <c r="H20" s="93">
        <v>1022030</v>
      </c>
      <c r="I20" s="93">
        <v>139566</v>
      </c>
      <c r="J20" s="93">
        <v>1161596</v>
      </c>
      <c r="K20" s="116"/>
      <c r="L20" s="80">
        <f t="shared" si="0"/>
        <v>90.8</v>
      </c>
      <c r="M20" s="81">
        <f t="shared" si="0"/>
        <v>28.3</v>
      </c>
      <c r="N20" s="82">
        <f t="shared" si="0"/>
        <v>71.8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859708</v>
      </c>
      <c r="D21" s="93">
        <v>194051</v>
      </c>
      <c r="E21" s="93">
        <v>1053759</v>
      </c>
      <c r="F21" s="116"/>
      <c r="G21" s="116"/>
      <c r="H21" s="93">
        <v>800788</v>
      </c>
      <c r="I21" s="93">
        <v>51621</v>
      </c>
      <c r="J21" s="93">
        <v>852409</v>
      </c>
      <c r="K21" s="116"/>
      <c r="L21" s="80">
        <f t="shared" si="0"/>
        <v>93.1</v>
      </c>
      <c r="M21" s="81">
        <f t="shared" si="0"/>
        <v>26.6</v>
      </c>
      <c r="N21" s="82">
        <f t="shared" si="0"/>
        <v>80.900000000000006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1440663</v>
      </c>
      <c r="D22" s="94">
        <v>431524</v>
      </c>
      <c r="E22" s="94">
        <v>1872187</v>
      </c>
      <c r="F22" s="117"/>
      <c r="G22" s="117"/>
      <c r="H22" s="94">
        <v>1342039</v>
      </c>
      <c r="I22" s="94">
        <v>117251</v>
      </c>
      <c r="J22" s="94">
        <v>1459290</v>
      </c>
      <c r="K22" s="117"/>
      <c r="L22" s="80">
        <f t="shared" si="0"/>
        <v>93.2</v>
      </c>
      <c r="M22" s="81">
        <f t="shared" si="0"/>
        <v>27.2</v>
      </c>
      <c r="N22" s="82">
        <f t="shared" si="0"/>
        <v>77.900000000000006</v>
      </c>
    </row>
    <row r="23" spans="1:14" s="21" customFormat="1" ht="24.95" customHeight="1" x14ac:dyDescent="0.2">
      <c r="A23" s="58"/>
      <c r="B23" s="59" t="s">
        <v>344</v>
      </c>
      <c r="C23" s="85">
        <v>46017918</v>
      </c>
      <c r="D23" s="85">
        <v>17314799</v>
      </c>
      <c r="E23" s="85">
        <v>63332717</v>
      </c>
      <c r="F23" s="118"/>
      <c r="G23" s="118"/>
      <c r="H23" s="85">
        <v>41051443</v>
      </c>
      <c r="I23" s="85">
        <v>3814227</v>
      </c>
      <c r="J23" s="85">
        <v>44865670</v>
      </c>
      <c r="K23" s="118"/>
      <c r="L23" s="86">
        <f t="shared" si="0"/>
        <v>89.2</v>
      </c>
      <c r="M23" s="87">
        <f t="shared" si="0"/>
        <v>22</v>
      </c>
      <c r="N23" s="88">
        <f t="shared" si="0"/>
        <v>70.8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818399</v>
      </c>
      <c r="D24" s="71">
        <v>306641</v>
      </c>
      <c r="E24" s="71">
        <v>1125040</v>
      </c>
      <c r="F24" s="115"/>
      <c r="G24" s="115"/>
      <c r="H24" s="71">
        <v>740920</v>
      </c>
      <c r="I24" s="71">
        <v>58025</v>
      </c>
      <c r="J24" s="71">
        <v>798945</v>
      </c>
      <c r="K24" s="115"/>
      <c r="L24" s="72">
        <f t="shared" si="0"/>
        <v>90.5</v>
      </c>
      <c r="M24" s="73">
        <f t="shared" si="0"/>
        <v>18.899999999999999</v>
      </c>
      <c r="N24" s="74">
        <f t="shared" si="0"/>
        <v>71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671390</v>
      </c>
      <c r="D25" s="76">
        <v>254164</v>
      </c>
      <c r="E25" s="76">
        <v>925554</v>
      </c>
      <c r="F25" s="116"/>
      <c r="G25" s="116"/>
      <c r="H25" s="76">
        <v>609766</v>
      </c>
      <c r="I25" s="76">
        <v>41563</v>
      </c>
      <c r="J25" s="76">
        <v>651329</v>
      </c>
      <c r="K25" s="116"/>
      <c r="L25" s="77">
        <f t="shared" si="0"/>
        <v>90.8</v>
      </c>
      <c r="M25" s="78">
        <f t="shared" si="0"/>
        <v>16.399999999999999</v>
      </c>
      <c r="N25" s="79">
        <f t="shared" si="0"/>
        <v>70.400000000000006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357767</v>
      </c>
      <c r="D26" s="76">
        <v>87435</v>
      </c>
      <c r="E26" s="76">
        <v>445202</v>
      </c>
      <c r="F26" s="116"/>
      <c r="G26" s="116"/>
      <c r="H26" s="76">
        <v>338358</v>
      </c>
      <c r="I26" s="76">
        <v>19724</v>
      </c>
      <c r="J26" s="76">
        <v>358082</v>
      </c>
      <c r="K26" s="116"/>
      <c r="L26" s="77">
        <f t="shared" si="0"/>
        <v>94.6</v>
      </c>
      <c r="M26" s="78">
        <f t="shared" si="0"/>
        <v>22.6</v>
      </c>
      <c r="N26" s="79">
        <f t="shared" si="0"/>
        <v>80.400000000000006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265469</v>
      </c>
      <c r="D27" s="76">
        <v>122034</v>
      </c>
      <c r="E27" s="76">
        <v>387503</v>
      </c>
      <c r="F27" s="116"/>
      <c r="G27" s="116"/>
      <c r="H27" s="76">
        <v>246118</v>
      </c>
      <c r="I27" s="76">
        <v>15614</v>
      </c>
      <c r="J27" s="76">
        <v>261732</v>
      </c>
      <c r="K27" s="116"/>
      <c r="L27" s="77">
        <f t="shared" si="0"/>
        <v>92.7</v>
      </c>
      <c r="M27" s="78">
        <f t="shared" si="0"/>
        <v>12.8</v>
      </c>
      <c r="N27" s="79">
        <f t="shared" si="0"/>
        <v>67.5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520260</v>
      </c>
      <c r="D28" s="76">
        <v>155529</v>
      </c>
      <c r="E28" s="76">
        <v>675789</v>
      </c>
      <c r="F28" s="116"/>
      <c r="G28" s="116"/>
      <c r="H28" s="76">
        <v>486569</v>
      </c>
      <c r="I28" s="76">
        <v>31145</v>
      </c>
      <c r="J28" s="76">
        <v>517714</v>
      </c>
      <c r="K28" s="116"/>
      <c r="L28" s="77">
        <f t="shared" si="0"/>
        <v>93.5</v>
      </c>
      <c r="M28" s="78">
        <f t="shared" si="0"/>
        <v>20</v>
      </c>
      <c r="N28" s="79">
        <f t="shared" si="0"/>
        <v>76.599999999999994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1073527</v>
      </c>
      <c r="D29" s="76">
        <v>400236</v>
      </c>
      <c r="E29" s="76">
        <v>1473763</v>
      </c>
      <c r="F29" s="116"/>
      <c r="G29" s="116"/>
      <c r="H29" s="76">
        <v>981589</v>
      </c>
      <c r="I29" s="76">
        <v>66992</v>
      </c>
      <c r="J29" s="76">
        <v>1048581</v>
      </c>
      <c r="K29" s="116"/>
      <c r="L29" s="77">
        <f t="shared" si="0"/>
        <v>91.4</v>
      </c>
      <c r="M29" s="78">
        <f t="shared" si="0"/>
        <v>16.7</v>
      </c>
      <c r="N29" s="79">
        <f t="shared" si="0"/>
        <v>71.099999999999994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695677</v>
      </c>
      <c r="D30" s="76">
        <v>140907</v>
      </c>
      <c r="E30" s="76">
        <v>836584</v>
      </c>
      <c r="F30" s="116"/>
      <c r="G30" s="116"/>
      <c r="H30" s="76">
        <v>662424</v>
      </c>
      <c r="I30" s="76">
        <v>31125</v>
      </c>
      <c r="J30" s="76">
        <v>693549</v>
      </c>
      <c r="K30" s="116"/>
      <c r="L30" s="77">
        <f t="shared" si="0"/>
        <v>95.2</v>
      </c>
      <c r="M30" s="78">
        <f t="shared" si="0"/>
        <v>22.1</v>
      </c>
      <c r="N30" s="79">
        <f t="shared" si="0"/>
        <v>82.9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342593</v>
      </c>
      <c r="D31" s="76">
        <v>125045</v>
      </c>
      <c r="E31" s="76">
        <v>467638</v>
      </c>
      <c r="F31" s="116"/>
      <c r="G31" s="116"/>
      <c r="H31" s="76">
        <v>320615</v>
      </c>
      <c r="I31" s="76">
        <v>34483</v>
      </c>
      <c r="J31" s="76">
        <v>355098</v>
      </c>
      <c r="K31" s="116"/>
      <c r="L31" s="77">
        <f t="shared" si="0"/>
        <v>93.6</v>
      </c>
      <c r="M31" s="78">
        <f t="shared" si="0"/>
        <v>27.6</v>
      </c>
      <c r="N31" s="79">
        <f t="shared" si="0"/>
        <v>75.900000000000006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732164</v>
      </c>
      <c r="D32" s="76">
        <v>230851</v>
      </c>
      <c r="E32" s="76">
        <v>963015</v>
      </c>
      <c r="F32" s="116"/>
      <c r="G32" s="116"/>
      <c r="H32" s="76">
        <v>667916</v>
      </c>
      <c r="I32" s="76">
        <v>64516</v>
      </c>
      <c r="J32" s="76">
        <v>732432</v>
      </c>
      <c r="K32" s="116"/>
      <c r="L32" s="77">
        <f t="shared" ref="L32:N36" si="1">IF(C32&gt;0,ROUND(H32/C32*100,1),"-")</f>
        <v>91.2</v>
      </c>
      <c r="M32" s="78">
        <f t="shared" si="1"/>
        <v>27.9</v>
      </c>
      <c r="N32" s="79">
        <f t="shared" si="1"/>
        <v>76.099999999999994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986789</v>
      </c>
      <c r="D33" s="76">
        <v>331371</v>
      </c>
      <c r="E33" s="76">
        <v>1318160</v>
      </c>
      <c r="F33" s="116"/>
      <c r="G33" s="116"/>
      <c r="H33" s="76">
        <v>905429</v>
      </c>
      <c r="I33" s="76">
        <v>81879</v>
      </c>
      <c r="J33" s="76">
        <v>987308</v>
      </c>
      <c r="K33" s="116"/>
      <c r="L33" s="77">
        <f t="shared" si="1"/>
        <v>91.8</v>
      </c>
      <c r="M33" s="78">
        <f t="shared" si="1"/>
        <v>24.7</v>
      </c>
      <c r="N33" s="79">
        <f t="shared" si="1"/>
        <v>74.900000000000006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509497</v>
      </c>
      <c r="D34" s="76">
        <v>158653</v>
      </c>
      <c r="E34" s="76">
        <v>668150</v>
      </c>
      <c r="F34" s="116"/>
      <c r="G34" s="116"/>
      <c r="H34" s="76">
        <v>466300</v>
      </c>
      <c r="I34" s="76">
        <v>38731</v>
      </c>
      <c r="J34" s="76">
        <v>505031</v>
      </c>
      <c r="K34" s="116"/>
      <c r="L34" s="77">
        <f t="shared" si="1"/>
        <v>91.5</v>
      </c>
      <c r="M34" s="78">
        <f t="shared" si="1"/>
        <v>24.4</v>
      </c>
      <c r="N34" s="79">
        <f t="shared" si="1"/>
        <v>75.599999999999994</v>
      </c>
    </row>
    <row r="35" spans="1:14" s="21" customFormat="1" ht="24.95" customHeight="1" x14ac:dyDescent="0.2">
      <c r="A35" s="58"/>
      <c r="B35" s="59" t="s">
        <v>343</v>
      </c>
      <c r="C35" s="85">
        <v>6973532</v>
      </c>
      <c r="D35" s="85">
        <v>2312866</v>
      </c>
      <c r="E35" s="85">
        <v>9286398</v>
      </c>
      <c r="F35" s="119"/>
      <c r="G35" s="119"/>
      <c r="H35" s="85">
        <v>6426004</v>
      </c>
      <c r="I35" s="85">
        <v>483797</v>
      </c>
      <c r="J35" s="85">
        <v>6909801</v>
      </c>
      <c r="K35" s="119"/>
      <c r="L35" s="86">
        <f t="shared" si="1"/>
        <v>92.1</v>
      </c>
      <c r="M35" s="87">
        <f t="shared" si="1"/>
        <v>20.9</v>
      </c>
      <c r="N35" s="88">
        <f t="shared" si="1"/>
        <v>74.400000000000006</v>
      </c>
    </row>
    <row r="36" spans="1:14" s="21" customFormat="1" ht="24.95" customHeight="1" thickBot="1" x14ac:dyDescent="0.25">
      <c r="A36" s="60"/>
      <c r="B36" s="61" t="s">
        <v>50</v>
      </c>
      <c r="C36" s="89">
        <v>52991450</v>
      </c>
      <c r="D36" s="89">
        <v>19627665</v>
      </c>
      <c r="E36" s="89">
        <v>72619115</v>
      </c>
      <c r="F36" s="120"/>
      <c r="G36" s="120"/>
      <c r="H36" s="89">
        <v>47477447</v>
      </c>
      <c r="I36" s="89">
        <v>4298024</v>
      </c>
      <c r="J36" s="89">
        <v>51775471</v>
      </c>
      <c r="K36" s="120"/>
      <c r="L36" s="90">
        <f t="shared" si="1"/>
        <v>89.6</v>
      </c>
      <c r="M36" s="91">
        <f t="shared" si="1"/>
        <v>21.9</v>
      </c>
      <c r="N36" s="92">
        <f t="shared" si="1"/>
        <v>71.3</v>
      </c>
    </row>
    <row r="38" spans="1:14" x14ac:dyDescent="0.15">
      <c r="B38" s="1" t="s">
        <v>389</v>
      </c>
      <c r="C38" s="1">
        <v>52991450</v>
      </c>
      <c r="D38" s="1">
        <v>19627665</v>
      </c>
      <c r="E38" s="1">
        <v>72619115</v>
      </c>
      <c r="F38" s="1">
        <v>0</v>
      </c>
      <c r="G38" s="1">
        <v>0</v>
      </c>
      <c r="H38" s="1">
        <v>47477447</v>
      </c>
      <c r="I38" s="1">
        <v>4298024</v>
      </c>
      <c r="J38" s="1">
        <v>51775471</v>
      </c>
      <c r="K38" s="1">
        <v>0</v>
      </c>
    </row>
    <row r="39" spans="1:14" x14ac:dyDescent="0.15">
      <c r="B39" s="1" t="s">
        <v>391</v>
      </c>
      <c r="C39" s="1">
        <f>C36-C38</f>
        <v>0</v>
      </c>
      <c r="D39" s="1">
        <f t="shared" ref="D39:K39" si="2">D36-D38</f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0</v>
      </c>
      <c r="I39" s="1">
        <f t="shared" si="2"/>
        <v>0</v>
      </c>
      <c r="J39" s="1">
        <f t="shared" si="2"/>
        <v>0</v>
      </c>
      <c r="K39" s="1">
        <f t="shared" si="2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IM39"/>
  <sheetViews>
    <sheetView tabSelected="1" view="pageBreakPreview" zoomScale="60" zoomScaleNormal="100" workbookViewId="0">
      <pane xSplit="2" ySplit="8" topLeftCell="C24" activePane="bottomRight" state="frozen"/>
      <selection activeCell="E14" sqref="E14"/>
      <selection pane="topRight" activeCell="E14" sqref="E14"/>
      <selection pane="bottomLeft" activeCell="E14" sqref="E14"/>
      <selection pane="bottomRight" activeCell="K14" sqref="K14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395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383</v>
      </c>
      <c r="D3" s="8" t="s">
        <v>345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346</v>
      </c>
      <c r="D8" s="41" t="s">
        <v>347</v>
      </c>
      <c r="E8" s="41" t="s">
        <v>348</v>
      </c>
      <c r="F8" s="41" t="s">
        <v>349</v>
      </c>
      <c r="G8" s="41" t="s">
        <v>350</v>
      </c>
      <c r="H8" s="41" t="s">
        <v>351</v>
      </c>
      <c r="I8" s="41" t="s">
        <v>352</v>
      </c>
      <c r="J8" s="41" t="s">
        <v>353</v>
      </c>
      <c r="K8" s="41" t="s">
        <v>354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0</v>
      </c>
      <c r="D9" s="130">
        <v>0</v>
      </c>
      <c r="E9" s="130">
        <v>0</v>
      </c>
      <c r="F9" s="115"/>
      <c r="G9" s="115"/>
      <c r="H9" s="130">
        <v>0</v>
      </c>
      <c r="I9" s="130">
        <v>0</v>
      </c>
      <c r="J9" s="130">
        <v>0</v>
      </c>
      <c r="K9" s="115"/>
      <c r="L9" s="72" t="str">
        <f t="shared" ref="L9:L36" si="0">IF(C9&gt;0,ROUND(H9/C9*100,1),"-")</f>
        <v>-</v>
      </c>
      <c r="M9" s="73" t="str">
        <f t="shared" ref="M9:M36" si="1">IF(D9&gt;0,ROUND(I9/D9*100,1),"-")</f>
        <v>-</v>
      </c>
      <c r="N9" s="74" t="str">
        <f t="shared" ref="N9:N36" si="2">IF(E9&gt;0,ROUND(J9/E9*100,1),"-")</f>
        <v>-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0</v>
      </c>
      <c r="D10" s="93">
        <v>0</v>
      </c>
      <c r="E10" s="93">
        <v>0</v>
      </c>
      <c r="F10" s="116"/>
      <c r="G10" s="116"/>
      <c r="H10" s="93">
        <v>0</v>
      </c>
      <c r="I10" s="93">
        <v>0</v>
      </c>
      <c r="J10" s="93">
        <v>0</v>
      </c>
      <c r="K10" s="116"/>
      <c r="L10" s="77" t="str">
        <f t="shared" si="0"/>
        <v>-</v>
      </c>
      <c r="M10" s="78" t="str">
        <f t="shared" si="1"/>
        <v>-</v>
      </c>
      <c r="N10" s="79" t="str">
        <f t="shared" si="2"/>
        <v>-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0</v>
      </c>
      <c r="D11" s="93">
        <v>0</v>
      </c>
      <c r="E11" s="93">
        <v>0</v>
      </c>
      <c r="F11" s="116"/>
      <c r="G11" s="116"/>
      <c r="H11" s="93">
        <v>0</v>
      </c>
      <c r="I11" s="93">
        <v>0</v>
      </c>
      <c r="J11" s="93">
        <v>0</v>
      </c>
      <c r="K11" s="116"/>
      <c r="L11" s="77" t="str">
        <f t="shared" si="0"/>
        <v>-</v>
      </c>
      <c r="M11" s="78" t="str">
        <f t="shared" si="1"/>
        <v>-</v>
      </c>
      <c r="N11" s="79" t="str">
        <f t="shared" si="2"/>
        <v>-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0</v>
      </c>
      <c r="D12" s="93">
        <v>0</v>
      </c>
      <c r="E12" s="93">
        <v>0</v>
      </c>
      <c r="F12" s="116"/>
      <c r="G12" s="116"/>
      <c r="H12" s="93">
        <v>0</v>
      </c>
      <c r="I12" s="93">
        <v>0</v>
      </c>
      <c r="J12" s="93">
        <v>0</v>
      </c>
      <c r="K12" s="116"/>
      <c r="L12" s="77" t="str">
        <f t="shared" si="0"/>
        <v>-</v>
      </c>
      <c r="M12" s="78" t="str">
        <f t="shared" si="1"/>
        <v>-</v>
      </c>
      <c r="N12" s="79" t="str">
        <f t="shared" si="2"/>
        <v>-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0</v>
      </c>
      <c r="D13" s="93">
        <v>0</v>
      </c>
      <c r="E13" s="93">
        <v>0</v>
      </c>
      <c r="F13" s="116"/>
      <c r="G13" s="116"/>
      <c r="H13" s="93">
        <v>0</v>
      </c>
      <c r="I13" s="93">
        <v>0</v>
      </c>
      <c r="J13" s="93">
        <v>0</v>
      </c>
      <c r="K13" s="116"/>
      <c r="L13" s="77" t="str">
        <f t="shared" si="0"/>
        <v>-</v>
      </c>
      <c r="M13" s="78" t="str">
        <f t="shared" si="1"/>
        <v>-</v>
      </c>
      <c r="N13" s="79" t="str">
        <f t="shared" si="2"/>
        <v>-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0</v>
      </c>
      <c r="D14" s="93">
        <v>1648</v>
      </c>
      <c r="E14" s="93">
        <v>1648</v>
      </c>
      <c r="F14" s="116"/>
      <c r="G14" s="116"/>
      <c r="H14" s="93">
        <v>0</v>
      </c>
      <c r="I14" s="93">
        <v>20</v>
      </c>
      <c r="J14" s="93">
        <v>20</v>
      </c>
      <c r="K14" s="116"/>
      <c r="L14" s="77" t="str">
        <f t="shared" si="0"/>
        <v>-</v>
      </c>
      <c r="M14" s="78">
        <f t="shared" si="1"/>
        <v>1.2</v>
      </c>
      <c r="N14" s="79">
        <f t="shared" si="2"/>
        <v>1.2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0</v>
      </c>
      <c r="D15" s="93">
        <v>0</v>
      </c>
      <c r="E15" s="93">
        <v>0</v>
      </c>
      <c r="F15" s="116"/>
      <c r="G15" s="116"/>
      <c r="H15" s="93">
        <v>0</v>
      </c>
      <c r="I15" s="93">
        <v>0</v>
      </c>
      <c r="J15" s="93">
        <v>0</v>
      </c>
      <c r="K15" s="116"/>
      <c r="L15" s="77" t="str">
        <f t="shared" si="0"/>
        <v>-</v>
      </c>
      <c r="M15" s="78" t="str">
        <f t="shared" si="1"/>
        <v>-</v>
      </c>
      <c r="N15" s="79" t="str">
        <f t="shared" si="2"/>
        <v>-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0</v>
      </c>
      <c r="D16" s="93">
        <v>0</v>
      </c>
      <c r="E16" s="93">
        <v>0</v>
      </c>
      <c r="F16" s="116"/>
      <c r="G16" s="116"/>
      <c r="H16" s="93">
        <v>0</v>
      </c>
      <c r="I16" s="93">
        <v>0</v>
      </c>
      <c r="J16" s="93">
        <v>0</v>
      </c>
      <c r="K16" s="116"/>
      <c r="L16" s="77" t="str">
        <f t="shared" si="0"/>
        <v>-</v>
      </c>
      <c r="M16" s="78" t="str">
        <f t="shared" si="1"/>
        <v>-</v>
      </c>
      <c r="N16" s="79" t="str">
        <f t="shared" si="2"/>
        <v>-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0</v>
      </c>
      <c r="D17" s="93">
        <v>0</v>
      </c>
      <c r="E17" s="93">
        <v>0</v>
      </c>
      <c r="F17" s="116"/>
      <c r="G17" s="116"/>
      <c r="H17" s="93">
        <v>0</v>
      </c>
      <c r="I17" s="93">
        <v>0</v>
      </c>
      <c r="J17" s="93">
        <v>0</v>
      </c>
      <c r="K17" s="116"/>
      <c r="L17" s="77" t="str">
        <f t="shared" si="0"/>
        <v>-</v>
      </c>
      <c r="M17" s="78" t="str">
        <f t="shared" si="1"/>
        <v>-</v>
      </c>
      <c r="N17" s="79" t="str">
        <f t="shared" si="2"/>
        <v>-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0</v>
      </c>
      <c r="D18" s="93">
        <v>0</v>
      </c>
      <c r="E18" s="93">
        <v>0</v>
      </c>
      <c r="F18" s="116"/>
      <c r="G18" s="116"/>
      <c r="H18" s="93">
        <v>0</v>
      </c>
      <c r="I18" s="93">
        <v>0</v>
      </c>
      <c r="J18" s="93">
        <v>0</v>
      </c>
      <c r="K18" s="116"/>
      <c r="L18" s="77" t="str">
        <f t="shared" si="0"/>
        <v>-</v>
      </c>
      <c r="M18" s="78" t="str">
        <f t="shared" si="1"/>
        <v>-</v>
      </c>
      <c r="N18" s="79" t="str">
        <f t="shared" si="2"/>
        <v>-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0</v>
      </c>
      <c r="D19" s="93">
        <v>0</v>
      </c>
      <c r="E19" s="93">
        <v>0</v>
      </c>
      <c r="F19" s="116"/>
      <c r="G19" s="116"/>
      <c r="H19" s="93">
        <v>0</v>
      </c>
      <c r="I19" s="93">
        <v>0</v>
      </c>
      <c r="J19" s="93">
        <v>0</v>
      </c>
      <c r="K19" s="116"/>
      <c r="L19" s="77" t="str">
        <f t="shared" si="0"/>
        <v>-</v>
      </c>
      <c r="M19" s="78" t="str">
        <f t="shared" si="1"/>
        <v>-</v>
      </c>
      <c r="N19" s="79" t="str">
        <f t="shared" si="2"/>
        <v>-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0</v>
      </c>
      <c r="D20" s="93">
        <v>0</v>
      </c>
      <c r="E20" s="93">
        <v>0</v>
      </c>
      <c r="F20" s="116"/>
      <c r="G20" s="116"/>
      <c r="H20" s="93">
        <v>0</v>
      </c>
      <c r="I20" s="93">
        <v>0</v>
      </c>
      <c r="J20" s="93">
        <v>0</v>
      </c>
      <c r="K20" s="116"/>
      <c r="L20" s="80" t="str">
        <f t="shared" si="0"/>
        <v>-</v>
      </c>
      <c r="M20" s="81" t="str">
        <f t="shared" si="1"/>
        <v>-</v>
      </c>
      <c r="N20" s="82" t="str">
        <f t="shared" si="2"/>
        <v>-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0</v>
      </c>
      <c r="D21" s="93">
        <v>0</v>
      </c>
      <c r="E21" s="93">
        <v>0</v>
      </c>
      <c r="F21" s="116"/>
      <c r="G21" s="116"/>
      <c r="H21" s="93">
        <v>0</v>
      </c>
      <c r="I21" s="93">
        <v>0</v>
      </c>
      <c r="J21" s="93">
        <v>0</v>
      </c>
      <c r="K21" s="116"/>
      <c r="L21" s="80" t="str">
        <f t="shared" si="0"/>
        <v>-</v>
      </c>
      <c r="M21" s="81" t="str">
        <f t="shared" si="1"/>
        <v>-</v>
      </c>
      <c r="N21" s="82" t="str">
        <f t="shared" si="2"/>
        <v>-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0</v>
      </c>
      <c r="D22" s="94">
        <v>0</v>
      </c>
      <c r="E22" s="94">
        <v>0</v>
      </c>
      <c r="F22" s="117"/>
      <c r="G22" s="117"/>
      <c r="H22" s="94">
        <v>0</v>
      </c>
      <c r="I22" s="94">
        <v>0</v>
      </c>
      <c r="J22" s="94">
        <v>0</v>
      </c>
      <c r="K22" s="117"/>
      <c r="L22" s="80" t="str">
        <f t="shared" si="0"/>
        <v>-</v>
      </c>
      <c r="M22" s="81" t="str">
        <f t="shared" si="1"/>
        <v>-</v>
      </c>
      <c r="N22" s="82" t="str">
        <f t="shared" si="2"/>
        <v>-</v>
      </c>
    </row>
    <row r="23" spans="1:14" s="21" customFormat="1" ht="24.95" customHeight="1" x14ac:dyDescent="0.2">
      <c r="A23" s="58"/>
      <c r="B23" s="59" t="s">
        <v>344</v>
      </c>
      <c r="C23" s="85">
        <v>0</v>
      </c>
      <c r="D23" s="85">
        <v>1648</v>
      </c>
      <c r="E23" s="85">
        <v>1648</v>
      </c>
      <c r="F23" s="118"/>
      <c r="G23" s="118"/>
      <c r="H23" s="85">
        <v>0</v>
      </c>
      <c r="I23" s="85">
        <v>20</v>
      </c>
      <c r="J23" s="85">
        <v>20</v>
      </c>
      <c r="K23" s="118"/>
      <c r="L23" s="86" t="str">
        <f t="shared" si="0"/>
        <v>-</v>
      </c>
      <c r="M23" s="87">
        <f t="shared" si="1"/>
        <v>1.2</v>
      </c>
      <c r="N23" s="88">
        <f t="shared" si="2"/>
        <v>1.2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0</v>
      </c>
      <c r="D24" s="71">
        <v>0</v>
      </c>
      <c r="E24" s="71">
        <v>0</v>
      </c>
      <c r="F24" s="115"/>
      <c r="G24" s="115"/>
      <c r="H24" s="71">
        <v>0</v>
      </c>
      <c r="I24" s="71">
        <v>0</v>
      </c>
      <c r="J24" s="71">
        <v>0</v>
      </c>
      <c r="K24" s="115"/>
      <c r="L24" s="72" t="str">
        <f t="shared" si="0"/>
        <v>-</v>
      </c>
      <c r="M24" s="73" t="str">
        <f t="shared" si="1"/>
        <v>-</v>
      </c>
      <c r="N24" s="74" t="str">
        <f t="shared" si="2"/>
        <v>-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0</v>
      </c>
      <c r="D25" s="76">
        <v>0</v>
      </c>
      <c r="E25" s="76">
        <v>0</v>
      </c>
      <c r="F25" s="116"/>
      <c r="G25" s="116"/>
      <c r="H25" s="76">
        <v>0</v>
      </c>
      <c r="I25" s="76">
        <v>0</v>
      </c>
      <c r="J25" s="76">
        <v>0</v>
      </c>
      <c r="K25" s="116"/>
      <c r="L25" s="77" t="str">
        <f t="shared" si="0"/>
        <v>-</v>
      </c>
      <c r="M25" s="78" t="str">
        <f t="shared" si="1"/>
        <v>-</v>
      </c>
      <c r="N25" s="79" t="str">
        <f t="shared" si="2"/>
        <v>-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0</v>
      </c>
      <c r="D26" s="76">
        <v>0</v>
      </c>
      <c r="E26" s="76">
        <v>0</v>
      </c>
      <c r="F26" s="116"/>
      <c r="G26" s="116"/>
      <c r="H26" s="76">
        <v>0</v>
      </c>
      <c r="I26" s="76">
        <v>0</v>
      </c>
      <c r="J26" s="76">
        <v>0</v>
      </c>
      <c r="K26" s="116"/>
      <c r="L26" s="77" t="str">
        <f t="shared" si="0"/>
        <v>-</v>
      </c>
      <c r="M26" s="78" t="str">
        <f t="shared" si="1"/>
        <v>-</v>
      </c>
      <c r="N26" s="79" t="str">
        <f t="shared" si="2"/>
        <v>-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0</v>
      </c>
      <c r="D27" s="76">
        <v>0</v>
      </c>
      <c r="E27" s="76">
        <v>0</v>
      </c>
      <c r="F27" s="116"/>
      <c r="G27" s="116"/>
      <c r="H27" s="76">
        <v>0</v>
      </c>
      <c r="I27" s="76">
        <v>0</v>
      </c>
      <c r="J27" s="76">
        <v>0</v>
      </c>
      <c r="K27" s="116"/>
      <c r="L27" s="77" t="str">
        <f t="shared" si="0"/>
        <v>-</v>
      </c>
      <c r="M27" s="78" t="str">
        <f t="shared" si="1"/>
        <v>-</v>
      </c>
      <c r="N27" s="79" t="str">
        <f t="shared" si="2"/>
        <v>-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0</v>
      </c>
      <c r="D28" s="76">
        <v>0</v>
      </c>
      <c r="E28" s="76">
        <v>0</v>
      </c>
      <c r="F28" s="116"/>
      <c r="G28" s="116"/>
      <c r="H28" s="76">
        <v>0</v>
      </c>
      <c r="I28" s="76">
        <v>0</v>
      </c>
      <c r="J28" s="76">
        <v>0</v>
      </c>
      <c r="K28" s="116"/>
      <c r="L28" s="77" t="str">
        <f t="shared" si="0"/>
        <v>-</v>
      </c>
      <c r="M28" s="78" t="str">
        <f t="shared" si="1"/>
        <v>-</v>
      </c>
      <c r="N28" s="79" t="str">
        <f t="shared" si="2"/>
        <v>-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0</v>
      </c>
      <c r="D29" s="76">
        <v>0</v>
      </c>
      <c r="E29" s="76">
        <v>0</v>
      </c>
      <c r="F29" s="116"/>
      <c r="G29" s="116"/>
      <c r="H29" s="76">
        <v>0</v>
      </c>
      <c r="I29" s="76">
        <v>0</v>
      </c>
      <c r="J29" s="76">
        <v>0</v>
      </c>
      <c r="K29" s="116"/>
      <c r="L29" s="77" t="str">
        <f t="shared" si="0"/>
        <v>-</v>
      </c>
      <c r="M29" s="78" t="str">
        <f t="shared" si="1"/>
        <v>-</v>
      </c>
      <c r="N29" s="79" t="str">
        <f t="shared" si="2"/>
        <v>-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0</v>
      </c>
      <c r="D30" s="76">
        <v>0</v>
      </c>
      <c r="E30" s="76">
        <v>0</v>
      </c>
      <c r="F30" s="116"/>
      <c r="G30" s="116"/>
      <c r="H30" s="76">
        <v>0</v>
      </c>
      <c r="I30" s="76">
        <v>0</v>
      </c>
      <c r="J30" s="76">
        <v>0</v>
      </c>
      <c r="K30" s="116"/>
      <c r="L30" s="77" t="str">
        <f t="shared" si="0"/>
        <v>-</v>
      </c>
      <c r="M30" s="78" t="str">
        <f t="shared" si="1"/>
        <v>-</v>
      </c>
      <c r="N30" s="79" t="str">
        <f t="shared" si="2"/>
        <v>-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0</v>
      </c>
      <c r="D31" s="76">
        <v>0</v>
      </c>
      <c r="E31" s="76">
        <v>0</v>
      </c>
      <c r="F31" s="116"/>
      <c r="G31" s="116"/>
      <c r="H31" s="76">
        <v>0</v>
      </c>
      <c r="I31" s="76">
        <v>0</v>
      </c>
      <c r="J31" s="76">
        <v>0</v>
      </c>
      <c r="K31" s="116"/>
      <c r="L31" s="77" t="str">
        <f t="shared" si="0"/>
        <v>-</v>
      </c>
      <c r="M31" s="78" t="str">
        <f t="shared" si="1"/>
        <v>-</v>
      </c>
      <c r="N31" s="79" t="str">
        <f t="shared" si="2"/>
        <v>-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0</v>
      </c>
      <c r="D32" s="76">
        <v>0</v>
      </c>
      <c r="E32" s="76">
        <v>0</v>
      </c>
      <c r="F32" s="116"/>
      <c r="G32" s="116"/>
      <c r="H32" s="76">
        <v>0</v>
      </c>
      <c r="I32" s="76">
        <v>0</v>
      </c>
      <c r="J32" s="76">
        <v>0</v>
      </c>
      <c r="K32" s="116"/>
      <c r="L32" s="77" t="str">
        <f t="shared" si="0"/>
        <v>-</v>
      </c>
      <c r="M32" s="78" t="str">
        <f t="shared" si="1"/>
        <v>-</v>
      </c>
      <c r="N32" s="79" t="str">
        <f t="shared" si="2"/>
        <v>-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0</v>
      </c>
      <c r="D33" s="76">
        <v>0</v>
      </c>
      <c r="E33" s="76">
        <v>0</v>
      </c>
      <c r="F33" s="116"/>
      <c r="G33" s="116"/>
      <c r="H33" s="76">
        <v>0</v>
      </c>
      <c r="I33" s="76">
        <v>0</v>
      </c>
      <c r="J33" s="76">
        <v>0</v>
      </c>
      <c r="K33" s="116"/>
      <c r="L33" s="77" t="str">
        <f t="shared" si="0"/>
        <v>-</v>
      </c>
      <c r="M33" s="78" t="str">
        <f t="shared" si="1"/>
        <v>-</v>
      </c>
      <c r="N33" s="79" t="str">
        <f t="shared" si="2"/>
        <v>-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0</v>
      </c>
      <c r="D34" s="76">
        <v>0</v>
      </c>
      <c r="E34" s="76">
        <v>0</v>
      </c>
      <c r="F34" s="116"/>
      <c r="G34" s="116"/>
      <c r="H34" s="76">
        <v>0</v>
      </c>
      <c r="I34" s="76">
        <v>0</v>
      </c>
      <c r="J34" s="76">
        <v>0</v>
      </c>
      <c r="K34" s="116"/>
      <c r="L34" s="77" t="str">
        <f t="shared" si="0"/>
        <v>-</v>
      </c>
      <c r="M34" s="78" t="str">
        <f t="shared" si="1"/>
        <v>-</v>
      </c>
      <c r="N34" s="79" t="str">
        <f t="shared" si="2"/>
        <v>-</v>
      </c>
    </row>
    <row r="35" spans="1:14" s="21" customFormat="1" ht="24.95" customHeight="1" x14ac:dyDescent="0.2">
      <c r="A35" s="58"/>
      <c r="B35" s="59" t="s">
        <v>343</v>
      </c>
      <c r="C35" s="85">
        <v>0</v>
      </c>
      <c r="D35" s="85">
        <v>0</v>
      </c>
      <c r="E35" s="85">
        <v>0</v>
      </c>
      <c r="F35" s="119"/>
      <c r="G35" s="119"/>
      <c r="H35" s="85">
        <v>0</v>
      </c>
      <c r="I35" s="85">
        <v>0</v>
      </c>
      <c r="J35" s="85">
        <v>0</v>
      </c>
      <c r="K35" s="119"/>
      <c r="L35" s="86" t="str">
        <f t="shared" si="0"/>
        <v>-</v>
      </c>
      <c r="M35" s="87" t="str">
        <f t="shared" si="1"/>
        <v>-</v>
      </c>
      <c r="N35" s="88" t="str">
        <f t="shared" si="2"/>
        <v>-</v>
      </c>
    </row>
    <row r="36" spans="1:14" s="21" customFormat="1" ht="24.95" customHeight="1" thickBot="1" x14ac:dyDescent="0.25">
      <c r="A36" s="60"/>
      <c r="B36" s="61" t="s">
        <v>50</v>
      </c>
      <c r="C36" s="89">
        <v>0</v>
      </c>
      <c r="D36" s="89">
        <v>1648</v>
      </c>
      <c r="E36" s="89">
        <v>1648</v>
      </c>
      <c r="F36" s="120"/>
      <c r="G36" s="120"/>
      <c r="H36" s="89">
        <v>0</v>
      </c>
      <c r="I36" s="89">
        <v>20</v>
      </c>
      <c r="J36" s="89">
        <v>20</v>
      </c>
      <c r="K36" s="120"/>
      <c r="L36" s="90" t="str">
        <f t="shared" si="0"/>
        <v>-</v>
      </c>
      <c r="M36" s="91">
        <f t="shared" si="1"/>
        <v>1.2</v>
      </c>
      <c r="N36" s="92">
        <f t="shared" si="2"/>
        <v>1.2</v>
      </c>
    </row>
    <row r="38" spans="1:14" x14ac:dyDescent="0.15">
      <c r="B38" s="1" t="s">
        <v>389</v>
      </c>
      <c r="C38" s="1">
        <v>0</v>
      </c>
      <c r="D38" s="1">
        <v>1648</v>
      </c>
      <c r="E38" s="1">
        <v>1648</v>
      </c>
      <c r="F38" s="1">
        <v>0</v>
      </c>
      <c r="G38" s="1">
        <v>0</v>
      </c>
      <c r="H38" s="1">
        <v>0</v>
      </c>
      <c r="I38" s="1">
        <v>20</v>
      </c>
      <c r="J38" s="1">
        <v>20</v>
      </c>
      <c r="K38" s="1">
        <v>0</v>
      </c>
      <c r="L38" s="1">
        <v>414</v>
      </c>
    </row>
    <row r="39" spans="1:14" x14ac:dyDescent="0.15">
      <c r="B39" s="1" t="s">
        <v>391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IM39"/>
  <sheetViews>
    <sheetView view="pageBreakPreview" zoomScale="60" zoomScaleNormal="100" workbookViewId="0">
      <pane xSplit="2" ySplit="8" topLeftCell="C30" activePane="bottomRight" state="frozen"/>
      <selection activeCell="E14" sqref="E14"/>
      <selection pane="topRight" activeCell="E14" sqref="E14"/>
      <selection pane="bottomLeft" activeCell="E14" sqref="E14"/>
      <selection pane="bottomRight" activeCell="H41" sqref="H41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395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384</v>
      </c>
      <c r="D3" s="8" t="s">
        <v>355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70">
        <f>SUM(国民健康保険税:国民健康保険料!C9)</f>
        <v>12386601</v>
      </c>
      <c r="D9" s="71">
        <f>SUM(国民健康保険税:国民健康保険料!D9)</f>
        <v>4102229</v>
      </c>
      <c r="E9" s="71">
        <f>SUM(国民健康保険税:国民健康保険料!E9)</f>
        <v>16488830</v>
      </c>
      <c r="F9" s="115"/>
      <c r="G9" s="115"/>
      <c r="H9" s="71">
        <f>SUM(国民健康保険税:国民健康保険料!H9)</f>
        <v>10759878</v>
      </c>
      <c r="I9" s="71">
        <f>SUM(国民健康保険税:国民健康保険料!I9)</f>
        <v>966309</v>
      </c>
      <c r="J9" s="71">
        <f>SUM(国民健康保険税:国民健康保険料!J9)</f>
        <v>11726187</v>
      </c>
      <c r="K9" s="115"/>
      <c r="L9" s="72">
        <f t="shared" ref="L9:L36" si="0">IF(C9&gt;0,ROUND(H9/C9*100,1),"-")</f>
        <v>86.9</v>
      </c>
      <c r="M9" s="73">
        <f t="shared" ref="M9:M36" si="1">IF(D9&gt;0,ROUND(I9/D9*100,1),"-")</f>
        <v>23.6</v>
      </c>
      <c r="N9" s="74">
        <f t="shared" ref="N9:N36" si="2">IF(E9&gt;0,ROUND(J9/E9*100,1),"-")</f>
        <v>71.099999999999994</v>
      </c>
    </row>
    <row r="10" spans="1:247" s="21" customFormat="1" ht="24.95" customHeight="1" x14ac:dyDescent="0.2">
      <c r="A10" s="46">
        <v>2</v>
      </c>
      <c r="B10" s="47" t="s">
        <v>34</v>
      </c>
      <c r="C10" s="75">
        <f>SUM(国民健康保険税:国民健康保険料!C10)</f>
        <v>3733460</v>
      </c>
      <c r="D10" s="76">
        <f>SUM(国民健康保険税:国民健康保険料!D10)</f>
        <v>1802029</v>
      </c>
      <c r="E10" s="76">
        <f>SUM(国民健康保険税:国民健康保険料!E10)</f>
        <v>5535489</v>
      </c>
      <c r="F10" s="116"/>
      <c r="G10" s="116"/>
      <c r="H10" s="76">
        <f>SUM(国民健康保険税:国民健康保険料!H10)</f>
        <v>3343273</v>
      </c>
      <c r="I10" s="76">
        <f>SUM(国民健康保険税:国民健康保険料!I10)</f>
        <v>356963</v>
      </c>
      <c r="J10" s="76">
        <f>SUM(国民健康保険税:国民健康保険料!J10)</f>
        <v>3700236</v>
      </c>
      <c r="K10" s="116"/>
      <c r="L10" s="77">
        <f t="shared" si="0"/>
        <v>89.5</v>
      </c>
      <c r="M10" s="78">
        <f t="shared" si="1"/>
        <v>19.8</v>
      </c>
      <c r="N10" s="79">
        <f t="shared" si="2"/>
        <v>66.8</v>
      </c>
    </row>
    <row r="11" spans="1:247" s="21" customFormat="1" ht="24.95" customHeight="1" x14ac:dyDescent="0.2">
      <c r="A11" s="46">
        <v>3</v>
      </c>
      <c r="B11" s="47" t="s">
        <v>35</v>
      </c>
      <c r="C11" s="75">
        <f>SUM(国民健康保険税:国民健康保険料!C11)</f>
        <v>4636213</v>
      </c>
      <c r="D11" s="76">
        <f>SUM(国民健康保険税:国民健康保険料!D11)</f>
        <v>1718016</v>
      </c>
      <c r="E11" s="76">
        <f>SUM(国民健康保険税:国民健康保険料!E11)</f>
        <v>6354229</v>
      </c>
      <c r="F11" s="116"/>
      <c r="G11" s="116"/>
      <c r="H11" s="76">
        <f>SUM(国民健康保険税:国民健康保険料!H11)</f>
        <v>4100595</v>
      </c>
      <c r="I11" s="76">
        <f>SUM(国民健康保険税:国民健康保険料!I11)</f>
        <v>334029</v>
      </c>
      <c r="J11" s="76">
        <f>SUM(国民健康保険税:国民健康保険料!J11)</f>
        <v>4434624</v>
      </c>
      <c r="K11" s="116"/>
      <c r="L11" s="77">
        <f t="shared" si="0"/>
        <v>88.4</v>
      </c>
      <c r="M11" s="78">
        <f t="shared" si="1"/>
        <v>19.399999999999999</v>
      </c>
      <c r="N11" s="79">
        <f t="shared" si="2"/>
        <v>69.8</v>
      </c>
    </row>
    <row r="12" spans="1:247" s="21" customFormat="1" ht="24.95" customHeight="1" x14ac:dyDescent="0.2">
      <c r="A12" s="46">
        <v>4</v>
      </c>
      <c r="B12" s="47" t="s">
        <v>36</v>
      </c>
      <c r="C12" s="75">
        <f>SUM(国民健康保険税:国民健康保険料!C12)</f>
        <v>3307505</v>
      </c>
      <c r="D12" s="76">
        <f>SUM(国民健康保険税:国民健康保険料!D12)</f>
        <v>814103</v>
      </c>
      <c r="E12" s="76">
        <f>SUM(国民健康保険税:国民健康保険料!E12)</f>
        <v>4121608</v>
      </c>
      <c r="F12" s="116"/>
      <c r="G12" s="116"/>
      <c r="H12" s="76">
        <f>SUM(国民健康保険税:国民健康保険料!H12)</f>
        <v>3081245</v>
      </c>
      <c r="I12" s="76">
        <f>SUM(国民健康保険税:国民健康保険料!I12)</f>
        <v>197283</v>
      </c>
      <c r="J12" s="76">
        <f>SUM(国民健康保険税:国民健康保険料!J12)</f>
        <v>3278528</v>
      </c>
      <c r="K12" s="116"/>
      <c r="L12" s="77">
        <f t="shared" si="0"/>
        <v>93.2</v>
      </c>
      <c r="M12" s="78">
        <f t="shared" si="1"/>
        <v>24.2</v>
      </c>
      <c r="N12" s="79">
        <f t="shared" si="2"/>
        <v>79.5</v>
      </c>
    </row>
    <row r="13" spans="1:247" s="21" customFormat="1" ht="24.95" customHeight="1" x14ac:dyDescent="0.2">
      <c r="A13" s="46">
        <v>5</v>
      </c>
      <c r="B13" s="47" t="s">
        <v>37</v>
      </c>
      <c r="C13" s="75">
        <f>SUM(国民健康保険税:国民健康保険料!C13)</f>
        <v>3087980</v>
      </c>
      <c r="D13" s="76">
        <f>SUM(国民健康保険税:国民健康保険料!D13)</f>
        <v>1255743</v>
      </c>
      <c r="E13" s="76">
        <f>SUM(国民健康保険税:国民健康保険料!E13)</f>
        <v>4343723</v>
      </c>
      <c r="F13" s="116"/>
      <c r="G13" s="116"/>
      <c r="H13" s="76">
        <f>SUM(国民健康保険税:国民健康保険料!H13)</f>
        <v>2733919</v>
      </c>
      <c r="I13" s="76">
        <f>SUM(国民健康保険税:国民健康保険料!I13)</f>
        <v>333402</v>
      </c>
      <c r="J13" s="76">
        <f>SUM(国民健康保険税:国民健康保険料!J13)</f>
        <v>3067321</v>
      </c>
      <c r="K13" s="116"/>
      <c r="L13" s="77">
        <f t="shared" si="0"/>
        <v>88.5</v>
      </c>
      <c r="M13" s="78">
        <f t="shared" si="1"/>
        <v>26.6</v>
      </c>
      <c r="N13" s="79">
        <f t="shared" si="2"/>
        <v>70.599999999999994</v>
      </c>
    </row>
    <row r="14" spans="1:247" s="21" customFormat="1" ht="24.95" customHeight="1" x14ac:dyDescent="0.2">
      <c r="A14" s="46">
        <v>6</v>
      </c>
      <c r="B14" s="47" t="s">
        <v>38</v>
      </c>
      <c r="C14" s="75">
        <f>SUM(国民健康保険税:国民健康保険料!C14)</f>
        <v>2160981</v>
      </c>
      <c r="D14" s="76">
        <f>SUM(国民健康保険税:国民健康保険料!D14)</f>
        <v>999550</v>
      </c>
      <c r="E14" s="76">
        <f>SUM(国民健康保険税:国民健康保険料!E14)</f>
        <v>3160531</v>
      </c>
      <c r="F14" s="116"/>
      <c r="G14" s="116"/>
      <c r="H14" s="76">
        <f>SUM(国民健康保険税:国民健康保険料!H14)</f>
        <v>1910942</v>
      </c>
      <c r="I14" s="76">
        <f>SUM(国民健康保険税:国民健康保険料!I14)</f>
        <v>261515</v>
      </c>
      <c r="J14" s="76">
        <f>SUM(国民健康保険税:国民健康保険料!J14)</f>
        <v>2172457</v>
      </c>
      <c r="K14" s="116"/>
      <c r="L14" s="77">
        <f>IF(C14&gt;0,ROUND(H14/C14*100,1),"-")</f>
        <v>88.4</v>
      </c>
      <c r="M14" s="78">
        <f t="shared" si="1"/>
        <v>26.2</v>
      </c>
      <c r="N14" s="79">
        <f t="shared" si="2"/>
        <v>68.7</v>
      </c>
    </row>
    <row r="15" spans="1:247" s="21" customFormat="1" ht="24.95" customHeight="1" x14ac:dyDescent="0.2">
      <c r="A15" s="46">
        <v>7</v>
      </c>
      <c r="B15" s="47" t="s">
        <v>39</v>
      </c>
      <c r="C15" s="75">
        <f>SUM(国民健康保険税:国民健康保険料!C15)</f>
        <v>4652932</v>
      </c>
      <c r="D15" s="76">
        <f>SUM(国民健康保険税:国民健康保険料!D15)</f>
        <v>2110587</v>
      </c>
      <c r="E15" s="76">
        <f>SUM(国民健康保険税:国民健康保険料!E15)</f>
        <v>6763519</v>
      </c>
      <c r="F15" s="116"/>
      <c r="G15" s="116"/>
      <c r="H15" s="76">
        <f>SUM(国民健康保険税:国民健康保険料!H15)</f>
        <v>4075820</v>
      </c>
      <c r="I15" s="76">
        <f>SUM(国民健康保険税:国民健康保険料!I15)</f>
        <v>376667</v>
      </c>
      <c r="J15" s="76">
        <f>SUM(国民健康保険税:国民健康保険料!J15)</f>
        <v>4452487</v>
      </c>
      <c r="K15" s="116"/>
      <c r="L15" s="77">
        <f t="shared" si="0"/>
        <v>87.6</v>
      </c>
      <c r="M15" s="78">
        <f t="shared" si="1"/>
        <v>17.8</v>
      </c>
      <c r="N15" s="79">
        <f t="shared" si="2"/>
        <v>65.8</v>
      </c>
    </row>
    <row r="16" spans="1:247" s="21" customFormat="1" ht="24.95" customHeight="1" x14ac:dyDescent="0.2">
      <c r="A16" s="46">
        <v>8</v>
      </c>
      <c r="B16" s="47" t="s">
        <v>40</v>
      </c>
      <c r="C16" s="75">
        <f>SUM(国民健康保険税:国民健康保険料!C16)</f>
        <v>2470694</v>
      </c>
      <c r="D16" s="76">
        <f>SUM(国民健康保険税:国民健康保険料!D16)</f>
        <v>966193</v>
      </c>
      <c r="E16" s="76">
        <f>SUM(国民健康保険税:国民健康保険料!E16)</f>
        <v>3436887</v>
      </c>
      <c r="F16" s="116"/>
      <c r="G16" s="116"/>
      <c r="H16" s="76">
        <f>SUM(国民健康保険税:国民健康保険料!H16)</f>
        <v>2250654</v>
      </c>
      <c r="I16" s="76">
        <f>SUM(国民健康保険税:国民健康保険料!I16)</f>
        <v>165779</v>
      </c>
      <c r="J16" s="76">
        <f>SUM(国民健康保険税:国民健康保険料!J16)</f>
        <v>2416433</v>
      </c>
      <c r="K16" s="116"/>
      <c r="L16" s="77">
        <f t="shared" si="0"/>
        <v>91.1</v>
      </c>
      <c r="M16" s="78">
        <f t="shared" si="1"/>
        <v>17.2</v>
      </c>
      <c r="N16" s="79">
        <f t="shared" si="2"/>
        <v>70.3</v>
      </c>
    </row>
    <row r="17" spans="1:14" s="21" customFormat="1" ht="24.95" customHeight="1" x14ac:dyDescent="0.2">
      <c r="A17" s="46">
        <v>9</v>
      </c>
      <c r="B17" s="47" t="s">
        <v>208</v>
      </c>
      <c r="C17" s="75">
        <f>SUM(国民健康保険税:国民健康保険料!C17)</f>
        <v>2015592</v>
      </c>
      <c r="D17" s="76">
        <f>SUM(国民健康保険税:国民健康保険料!D17)</f>
        <v>688567</v>
      </c>
      <c r="E17" s="76">
        <f>SUM(国民健康保険税:国民健康保険料!E17)</f>
        <v>2704159</v>
      </c>
      <c r="F17" s="116"/>
      <c r="G17" s="116"/>
      <c r="H17" s="76">
        <f>SUM(国民健康保険税:国民健康保険料!H17)</f>
        <v>1860310</v>
      </c>
      <c r="I17" s="76">
        <f>SUM(国民健康保険税:国民健康保険料!I17)</f>
        <v>206720</v>
      </c>
      <c r="J17" s="76">
        <f>SUM(国民健康保険税:国民健康保険料!J17)</f>
        <v>2067030</v>
      </c>
      <c r="K17" s="116"/>
      <c r="L17" s="77">
        <f t="shared" si="0"/>
        <v>92.3</v>
      </c>
      <c r="M17" s="78">
        <f t="shared" si="1"/>
        <v>30</v>
      </c>
      <c r="N17" s="79">
        <f t="shared" si="2"/>
        <v>76.400000000000006</v>
      </c>
    </row>
    <row r="18" spans="1:14" s="21" customFormat="1" ht="24.95" customHeight="1" x14ac:dyDescent="0.2">
      <c r="A18" s="46">
        <v>10</v>
      </c>
      <c r="B18" s="47" t="s">
        <v>205</v>
      </c>
      <c r="C18" s="75">
        <f>SUM(国民健康保険税:国民健康保険料!C18)</f>
        <v>886262</v>
      </c>
      <c r="D18" s="76">
        <f>SUM(国民健康保険税:国民健康保険料!D18)</f>
        <v>411284</v>
      </c>
      <c r="E18" s="76">
        <f>SUM(国民健康保険税:国民健康保険料!E18)</f>
        <v>1297546</v>
      </c>
      <c r="F18" s="116"/>
      <c r="G18" s="116"/>
      <c r="H18" s="76">
        <f>SUM(国民健康保険税:国民健康保険料!H18)</f>
        <v>810714</v>
      </c>
      <c r="I18" s="76">
        <f>SUM(国民健康保険税:国民健康保険料!I18)</f>
        <v>69874</v>
      </c>
      <c r="J18" s="76">
        <f>SUM(国民健康保険税:国民健康保険料!J18)</f>
        <v>880588</v>
      </c>
      <c r="K18" s="116"/>
      <c r="L18" s="77">
        <f t="shared" si="0"/>
        <v>91.5</v>
      </c>
      <c r="M18" s="78">
        <f t="shared" si="1"/>
        <v>17</v>
      </c>
      <c r="N18" s="79">
        <f t="shared" si="2"/>
        <v>67.900000000000006</v>
      </c>
    </row>
    <row r="19" spans="1:14" s="21" customFormat="1" ht="24.95" customHeight="1" x14ac:dyDescent="0.2">
      <c r="A19" s="46">
        <v>11</v>
      </c>
      <c r="B19" s="47" t="s">
        <v>206</v>
      </c>
      <c r="C19" s="75">
        <f>SUM(国民健康保険税:国民健康保険料!C19)</f>
        <v>3253698</v>
      </c>
      <c r="D19" s="76">
        <f>SUM(国民健康保険税:国民健康保険料!D19)</f>
        <v>1330185</v>
      </c>
      <c r="E19" s="76">
        <f>SUM(国民健康保険税:国民健康保険料!E19)</f>
        <v>4583883</v>
      </c>
      <c r="F19" s="116"/>
      <c r="G19" s="116"/>
      <c r="H19" s="76">
        <f>SUM(国民健康保険税:国民健康保険料!H19)</f>
        <v>2959236</v>
      </c>
      <c r="I19" s="76">
        <f>SUM(国民健康保険税:国民健康保険料!I19)</f>
        <v>237268</v>
      </c>
      <c r="J19" s="76">
        <f>SUM(国民健康保険税:国民健康保険料!J19)</f>
        <v>3196504</v>
      </c>
      <c r="K19" s="116"/>
      <c r="L19" s="77">
        <f t="shared" si="0"/>
        <v>90.9</v>
      </c>
      <c r="M19" s="78">
        <f t="shared" si="1"/>
        <v>17.8</v>
      </c>
      <c r="N19" s="79">
        <f t="shared" si="2"/>
        <v>69.7</v>
      </c>
    </row>
    <row r="20" spans="1:14" s="21" customFormat="1" ht="24.95" customHeight="1" x14ac:dyDescent="0.2">
      <c r="A20" s="48">
        <v>12</v>
      </c>
      <c r="B20" s="49" t="s">
        <v>207</v>
      </c>
      <c r="C20" s="75">
        <f>SUM(国民健康保険税:国民健康保険料!C20)</f>
        <v>1125629</v>
      </c>
      <c r="D20" s="76">
        <f>SUM(国民健康保険税:国民健康保険料!D20)</f>
        <v>492386</v>
      </c>
      <c r="E20" s="76">
        <f>SUM(国民健康保険税:国民健康保険料!E20)</f>
        <v>1618015</v>
      </c>
      <c r="F20" s="116"/>
      <c r="G20" s="116"/>
      <c r="H20" s="76">
        <f>SUM(国民健康保険税:国民健康保険料!H20)</f>
        <v>1022030</v>
      </c>
      <c r="I20" s="76">
        <f>SUM(国民健康保険税:国民健康保険料!I20)</f>
        <v>139566</v>
      </c>
      <c r="J20" s="76">
        <f>SUM(国民健康保険税:国民健康保険料!J20)</f>
        <v>1161596</v>
      </c>
      <c r="K20" s="116"/>
      <c r="L20" s="80">
        <f t="shared" si="0"/>
        <v>90.8</v>
      </c>
      <c r="M20" s="81">
        <f t="shared" si="1"/>
        <v>28.3</v>
      </c>
      <c r="N20" s="82">
        <f t="shared" si="2"/>
        <v>71.8</v>
      </c>
    </row>
    <row r="21" spans="1:14" s="21" customFormat="1" ht="24.95" customHeight="1" x14ac:dyDescent="0.2">
      <c r="A21" s="46">
        <v>13</v>
      </c>
      <c r="B21" s="47" t="s">
        <v>338</v>
      </c>
      <c r="C21" s="75">
        <f>SUM(国民健康保険税:国民健康保険料!C21)</f>
        <v>859708</v>
      </c>
      <c r="D21" s="76">
        <f>SUM(国民健康保険税:国民健康保険料!D21)</f>
        <v>194051</v>
      </c>
      <c r="E21" s="76">
        <f>SUM(国民健康保険税:国民健康保険料!E21)</f>
        <v>1053759</v>
      </c>
      <c r="F21" s="116"/>
      <c r="G21" s="116"/>
      <c r="H21" s="76">
        <f>SUM(国民健康保険税:国民健康保険料!H21)</f>
        <v>800788</v>
      </c>
      <c r="I21" s="76">
        <f>SUM(国民健康保険税:国民健康保険料!I21)</f>
        <v>51621</v>
      </c>
      <c r="J21" s="76">
        <f>SUM(国民健康保険税:国民健康保険料!J21)</f>
        <v>852409</v>
      </c>
      <c r="K21" s="116"/>
      <c r="L21" s="80">
        <f t="shared" si="0"/>
        <v>93.1</v>
      </c>
      <c r="M21" s="81">
        <f t="shared" si="1"/>
        <v>26.6</v>
      </c>
      <c r="N21" s="82">
        <f t="shared" si="2"/>
        <v>80.900000000000006</v>
      </c>
    </row>
    <row r="22" spans="1:14" s="21" customFormat="1" ht="24.95" customHeight="1" x14ac:dyDescent="0.2">
      <c r="A22" s="46">
        <v>14</v>
      </c>
      <c r="B22" s="50" t="s">
        <v>339</v>
      </c>
      <c r="C22" s="83">
        <f>SUM(国民健康保険税:国民健康保険料!C22)</f>
        <v>1440663</v>
      </c>
      <c r="D22" s="84">
        <f>SUM(国民健康保険税:国民健康保険料!D22)</f>
        <v>431524</v>
      </c>
      <c r="E22" s="84">
        <f>SUM(国民健康保険税:国民健康保険料!E22)</f>
        <v>1872187</v>
      </c>
      <c r="F22" s="117"/>
      <c r="G22" s="117"/>
      <c r="H22" s="84">
        <f>SUM(国民健康保険税:国民健康保険料!H22)</f>
        <v>1342039</v>
      </c>
      <c r="I22" s="84">
        <f>SUM(国民健康保険税:国民健康保険料!I22)</f>
        <v>117251</v>
      </c>
      <c r="J22" s="84">
        <f>SUM(国民健康保険税:国民健康保険料!J22)</f>
        <v>1459290</v>
      </c>
      <c r="K22" s="117"/>
      <c r="L22" s="80">
        <f t="shared" si="0"/>
        <v>93.2</v>
      </c>
      <c r="M22" s="81">
        <f t="shared" si="1"/>
        <v>27.2</v>
      </c>
      <c r="N22" s="82">
        <f t="shared" si="2"/>
        <v>77.900000000000006</v>
      </c>
    </row>
    <row r="23" spans="1:14" s="21" customFormat="1" ht="24.95" customHeight="1" x14ac:dyDescent="0.2">
      <c r="A23" s="58"/>
      <c r="B23" s="59" t="s">
        <v>344</v>
      </c>
      <c r="C23" s="85">
        <f>SUM(C9:C22)</f>
        <v>46017918</v>
      </c>
      <c r="D23" s="85">
        <f t="shared" ref="D23:J23" si="3">SUM(D9:D22)</f>
        <v>17316447</v>
      </c>
      <c r="E23" s="85">
        <f t="shared" si="3"/>
        <v>63334365</v>
      </c>
      <c r="F23" s="118"/>
      <c r="G23" s="118"/>
      <c r="H23" s="85">
        <f>SUM(H9:H22)</f>
        <v>41051443</v>
      </c>
      <c r="I23" s="85">
        <f t="shared" si="3"/>
        <v>3814247</v>
      </c>
      <c r="J23" s="85">
        <f t="shared" si="3"/>
        <v>44865690</v>
      </c>
      <c r="K23" s="118"/>
      <c r="L23" s="86">
        <f t="shared" si="0"/>
        <v>89.2</v>
      </c>
      <c r="M23" s="87">
        <f t="shared" si="1"/>
        <v>22</v>
      </c>
      <c r="N23" s="88">
        <f t="shared" si="2"/>
        <v>70.8</v>
      </c>
    </row>
    <row r="24" spans="1:14" s="21" customFormat="1" ht="24.95" customHeight="1" x14ac:dyDescent="0.2">
      <c r="A24" s="44">
        <v>15</v>
      </c>
      <c r="B24" s="45" t="s">
        <v>41</v>
      </c>
      <c r="C24" s="70">
        <f>SUM(国民健康保険税:国民健康保険料!C24)</f>
        <v>818399</v>
      </c>
      <c r="D24" s="71">
        <f>SUM(国民健康保険税:国民健康保険料!D24)</f>
        <v>306641</v>
      </c>
      <c r="E24" s="71">
        <f>SUM(国民健康保険税:国民健康保険料!E24)</f>
        <v>1125040</v>
      </c>
      <c r="F24" s="115"/>
      <c r="G24" s="115"/>
      <c r="H24" s="71">
        <f>SUM(国民健康保険税:国民健康保険料!H24)</f>
        <v>740920</v>
      </c>
      <c r="I24" s="71">
        <f>SUM(国民健康保険税:国民健康保険料!I24)</f>
        <v>58025</v>
      </c>
      <c r="J24" s="71">
        <f>SUM(国民健康保険税:国民健康保険料!J24)</f>
        <v>798945</v>
      </c>
      <c r="K24" s="115"/>
      <c r="L24" s="72">
        <f t="shared" si="0"/>
        <v>90.5</v>
      </c>
      <c r="M24" s="73">
        <f t="shared" si="1"/>
        <v>18.899999999999999</v>
      </c>
      <c r="N24" s="74">
        <f t="shared" si="2"/>
        <v>71</v>
      </c>
    </row>
    <row r="25" spans="1:14" s="21" customFormat="1" ht="24.95" customHeight="1" x14ac:dyDescent="0.2">
      <c r="A25" s="46">
        <v>16</v>
      </c>
      <c r="B25" s="47" t="s">
        <v>387</v>
      </c>
      <c r="C25" s="75">
        <f>SUM(国民健康保険税:国民健康保険料!C25)</f>
        <v>671390</v>
      </c>
      <c r="D25" s="76">
        <f>SUM(国民健康保険税:国民健康保険料!D25)</f>
        <v>254164</v>
      </c>
      <c r="E25" s="76">
        <f>SUM(国民健康保険税:国民健康保険料!E25)</f>
        <v>925554</v>
      </c>
      <c r="F25" s="116"/>
      <c r="G25" s="116"/>
      <c r="H25" s="76">
        <f>SUM(国民健康保険税:国民健康保険料!H25)</f>
        <v>609766</v>
      </c>
      <c r="I25" s="76">
        <f>SUM(国民健康保険税:国民健康保険料!I25)</f>
        <v>41563</v>
      </c>
      <c r="J25" s="76">
        <f>SUM(国民健康保険税:国民健康保険料!J25)</f>
        <v>651329</v>
      </c>
      <c r="K25" s="116"/>
      <c r="L25" s="77">
        <f t="shared" si="0"/>
        <v>90.8</v>
      </c>
      <c r="M25" s="78">
        <f t="shared" si="1"/>
        <v>16.399999999999999</v>
      </c>
      <c r="N25" s="79">
        <f t="shared" si="2"/>
        <v>70.400000000000006</v>
      </c>
    </row>
    <row r="26" spans="1:14" s="21" customFormat="1" ht="24.95" customHeight="1" x14ac:dyDescent="0.2">
      <c r="A26" s="46">
        <v>17</v>
      </c>
      <c r="B26" s="47" t="s">
        <v>42</v>
      </c>
      <c r="C26" s="75">
        <f>SUM(国民健康保険税:国民健康保険料!C26)</f>
        <v>357767</v>
      </c>
      <c r="D26" s="76">
        <f>SUM(国民健康保険税:国民健康保険料!D26)</f>
        <v>87435</v>
      </c>
      <c r="E26" s="76">
        <f>SUM(国民健康保険税:国民健康保険料!E26)</f>
        <v>445202</v>
      </c>
      <c r="F26" s="116"/>
      <c r="G26" s="116"/>
      <c r="H26" s="76">
        <f>SUM(国民健康保険税:国民健康保険料!H26)</f>
        <v>338358</v>
      </c>
      <c r="I26" s="76">
        <f>SUM(国民健康保険税:国民健康保険料!I26)</f>
        <v>19724</v>
      </c>
      <c r="J26" s="76">
        <f>SUM(国民健康保険税:国民健康保険料!J26)</f>
        <v>358082</v>
      </c>
      <c r="K26" s="116"/>
      <c r="L26" s="77">
        <f t="shared" si="0"/>
        <v>94.6</v>
      </c>
      <c r="M26" s="78">
        <f t="shared" si="1"/>
        <v>22.6</v>
      </c>
      <c r="N26" s="79">
        <f t="shared" si="2"/>
        <v>80.400000000000006</v>
      </c>
    </row>
    <row r="27" spans="1:14" s="21" customFormat="1" ht="24.95" customHeight="1" x14ac:dyDescent="0.2">
      <c r="A27" s="46">
        <v>18</v>
      </c>
      <c r="B27" s="47" t="s">
        <v>43</v>
      </c>
      <c r="C27" s="75">
        <f>SUM(国民健康保険税:国民健康保険料!C27)</f>
        <v>265469</v>
      </c>
      <c r="D27" s="76">
        <f>SUM(国民健康保険税:国民健康保険料!D27)</f>
        <v>122034</v>
      </c>
      <c r="E27" s="76">
        <f>SUM(国民健康保険税:国民健康保険料!E27)</f>
        <v>387503</v>
      </c>
      <c r="F27" s="116"/>
      <c r="G27" s="116"/>
      <c r="H27" s="76">
        <f>SUM(国民健康保険税:国民健康保険料!H27)</f>
        <v>246118</v>
      </c>
      <c r="I27" s="76">
        <f>SUM(国民健康保険税:国民健康保険料!I27)</f>
        <v>15614</v>
      </c>
      <c r="J27" s="76">
        <f>SUM(国民健康保険税:国民健康保険料!J27)</f>
        <v>261732</v>
      </c>
      <c r="K27" s="116"/>
      <c r="L27" s="77">
        <f t="shared" si="0"/>
        <v>92.7</v>
      </c>
      <c r="M27" s="78">
        <f t="shared" si="1"/>
        <v>12.8</v>
      </c>
      <c r="N27" s="79">
        <f t="shared" si="2"/>
        <v>67.5</v>
      </c>
    </row>
    <row r="28" spans="1:14" s="21" customFormat="1" ht="24.95" customHeight="1" x14ac:dyDescent="0.2">
      <c r="A28" s="46">
        <v>19</v>
      </c>
      <c r="B28" s="47" t="s">
        <v>44</v>
      </c>
      <c r="C28" s="75">
        <f>SUM(国民健康保険税:国民健康保険料!C28)</f>
        <v>520260</v>
      </c>
      <c r="D28" s="76">
        <f>SUM(国民健康保険税:国民健康保険料!D28)</f>
        <v>155529</v>
      </c>
      <c r="E28" s="76">
        <f>SUM(国民健康保険税:国民健康保険料!E28)</f>
        <v>675789</v>
      </c>
      <c r="F28" s="116"/>
      <c r="G28" s="116"/>
      <c r="H28" s="76">
        <f>SUM(国民健康保険税:国民健康保険料!H28)</f>
        <v>486569</v>
      </c>
      <c r="I28" s="76">
        <f>SUM(国民健康保険税:国民健康保険料!I28)</f>
        <v>31145</v>
      </c>
      <c r="J28" s="76">
        <f>SUM(国民健康保険税:国民健康保険料!J28)</f>
        <v>517714</v>
      </c>
      <c r="K28" s="116"/>
      <c r="L28" s="77">
        <f t="shared" si="0"/>
        <v>93.5</v>
      </c>
      <c r="M28" s="78">
        <f t="shared" si="1"/>
        <v>20</v>
      </c>
      <c r="N28" s="79">
        <f t="shared" si="2"/>
        <v>76.599999999999994</v>
      </c>
    </row>
    <row r="29" spans="1:14" s="21" customFormat="1" ht="24.95" customHeight="1" x14ac:dyDescent="0.2">
      <c r="A29" s="46">
        <v>20</v>
      </c>
      <c r="B29" s="47" t="s">
        <v>45</v>
      </c>
      <c r="C29" s="75">
        <f>SUM(国民健康保険税:国民健康保険料!C29)</f>
        <v>1073527</v>
      </c>
      <c r="D29" s="76">
        <f>SUM(国民健康保険税:国民健康保険料!D29)</f>
        <v>400236</v>
      </c>
      <c r="E29" s="76">
        <f>SUM(国民健康保険税:国民健康保険料!E29)</f>
        <v>1473763</v>
      </c>
      <c r="F29" s="116"/>
      <c r="G29" s="116"/>
      <c r="H29" s="76">
        <f>SUM(国民健康保険税:国民健康保険料!H29)</f>
        <v>981589</v>
      </c>
      <c r="I29" s="76">
        <f>SUM(国民健康保険税:国民健康保険料!I29)</f>
        <v>66992</v>
      </c>
      <c r="J29" s="76">
        <f>SUM(国民健康保険税:国民健康保険料!J29)</f>
        <v>1048581</v>
      </c>
      <c r="K29" s="116"/>
      <c r="L29" s="77">
        <f t="shared" si="0"/>
        <v>91.4</v>
      </c>
      <c r="M29" s="78">
        <f t="shared" si="1"/>
        <v>16.7</v>
      </c>
      <c r="N29" s="79">
        <f t="shared" si="2"/>
        <v>71.099999999999994</v>
      </c>
    </row>
    <row r="30" spans="1:14" s="21" customFormat="1" ht="24.95" customHeight="1" x14ac:dyDescent="0.2">
      <c r="A30" s="46">
        <v>21</v>
      </c>
      <c r="B30" s="47" t="s">
        <v>46</v>
      </c>
      <c r="C30" s="75">
        <f>SUM(国民健康保険税:国民健康保険料!C30)</f>
        <v>695677</v>
      </c>
      <c r="D30" s="76">
        <f>SUM(国民健康保険税:国民健康保険料!D30)</f>
        <v>140907</v>
      </c>
      <c r="E30" s="76">
        <f>SUM(国民健康保険税:国民健康保険料!E30)</f>
        <v>836584</v>
      </c>
      <c r="F30" s="116"/>
      <c r="G30" s="116"/>
      <c r="H30" s="76">
        <f>SUM(国民健康保険税:国民健康保険料!H30)</f>
        <v>662424</v>
      </c>
      <c r="I30" s="76">
        <f>SUM(国民健康保険税:国民健康保険料!I30)</f>
        <v>31125</v>
      </c>
      <c r="J30" s="76">
        <f>SUM(国民健康保険税:国民健康保険料!J30)</f>
        <v>693549</v>
      </c>
      <c r="K30" s="116"/>
      <c r="L30" s="77">
        <f t="shared" si="0"/>
        <v>95.2</v>
      </c>
      <c r="M30" s="78">
        <f t="shared" si="1"/>
        <v>22.1</v>
      </c>
      <c r="N30" s="79">
        <f t="shared" si="2"/>
        <v>82.9</v>
      </c>
    </row>
    <row r="31" spans="1:14" s="21" customFormat="1" ht="24.95" customHeight="1" x14ac:dyDescent="0.2">
      <c r="A31" s="46">
        <v>22</v>
      </c>
      <c r="B31" s="47" t="s">
        <v>47</v>
      </c>
      <c r="C31" s="75">
        <f>SUM(国民健康保険税:国民健康保険料!C31)</f>
        <v>342593</v>
      </c>
      <c r="D31" s="76">
        <f>SUM(国民健康保険税:国民健康保険料!D31)</f>
        <v>125045</v>
      </c>
      <c r="E31" s="76">
        <f>SUM(国民健康保険税:国民健康保険料!E31)</f>
        <v>467638</v>
      </c>
      <c r="F31" s="116"/>
      <c r="G31" s="116"/>
      <c r="H31" s="76">
        <f>SUM(国民健康保険税:国民健康保険料!H31)</f>
        <v>320615</v>
      </c>
      <c r="I31" s="76">
        <f>SUM(国民健康保険税:国民健康保険料!I31)</f>
        <v>34483</v>
      </c>
      <c r="J31" s="76">
        <f>SUM(国民健康保険税:国民健康保険料!J31)</f>
        <v>355098</v>
      </c>
      <c r="K31" s="116"/>
      <c r="L31" s="77">
        <f t="shared" si="0"/>
        <v>93.6</v>
      </c>
      <c r="M31" s="78">
        <f t="shared" si="1"/>
        <v>27.6</v>
      </c>
      <c r="N31" s="79">
        <f t="shared" si="2"/>
        <v>75.900000000000006</v>
      </c>
    </row>
    <row r="32" spans="1:14" s="21" customFormat="1" ht="24.95" customHeight="1" x14ac:dyDescent="0.2">
      <c r="A32" s="46">
        <v>23</v>
      </c>
      <c r="B32" s="47" t="s">
        <v>48</v>
      </c>
      <c r="C32" s="75">
        <f>SUM(国民健康保険税:国民健康保険料!C32)</f>
        <v>732164</v>
      </c>
      <c r="D32" s="76">
        <f>SUM(国民健康保険税:国民健康保険料!D32)</f>
        <v>230851</v>
      </c>
      <c r="E32" s="76">
        <f>SUM(国民健康保険税:国民健康保険料!E32)</f>
        <v>963015</v>
      </c>
      <c r="F32" s="116"/>
      <c r="G32" s="116"/>
      <c r="H32" s="76">
        <f>SUM(国民健康保険税:国民健康保険料!H32)</f>
        <v>667916</v>
      </c>
      <c r="I32" s="76">
        <f>SUM(国民健康保険税:国民健康保険料!I32)</f>
        <v>64516</v>
      </c>
      <c r="J32" s="76">
        <f>SUM(国民健康保険税:国民健康保険料!J32)</f>
        <v>732432</v>
      </c>
      <c r="K32" s="116"/>
      <c r="L32" s="77">
        <f t="shared" si="0"/>
        <v>91.2</v>
      </c>
      <c r="M32" s="78">
        <f t="shared" si="1"/>
        <v>27.9</v>
      </c>
      <c r="N32" s="79">
        <f t="shared" si="2"/>
        <v>76.099999999999994</v>
      </c>
    </row>
    <row r="33" spans="1:14" s="21" customFormat="1" ht="24.95" customHeight="1" x14ac:dyDescent="0.2">
      <c r="A33" s="46">
        <v>24</v>
      </c>
      <c r="B33" s="47" t="s">
        <v>49</v>
      </c>
      <c r="C33" s="75">
        <f>SUM(国民健康保険税:国民健康保険料!C33)</f>
        <v>986789</v>
      </c>
      <c r="D33" s="76">
        <f>SUM(国民健康保険税:国民健康保険料!D33)</f>
        <v>331371</v>
      </c>
      <c r="E33" s="76">
        <f>SUM(国民健康保険税:国民健康保険料!E33)</f>
        <v>1318160</v>
      </c>
      <c r="F33" s="116"/>
      <c r="G33" s="116"/>
      <c r="H33" s="76">
        <f>SUM(国民健康保険税:国民健康保険料!H33)</f>
        <v>905429</v>
      </c>
      <c r="I33" s="76">
        <f>SUM(国民健康保険税:国民健康保険料!I33)</f>
        <v>81879</v>
      </c>
      <c r="J33" s="76">
        <f>SUM(国民健康保険税:国民健康保険料!J33)</f>
        <v>987308</v>
      </c>
      <c r="K33" s="116"/>
      <c r="L33" s="77">
        <f t="shared" si="0"/>
        <v>91.8</v>
      </c>
      <c r="M33" s="78">
        <f t="shared" si="1"/>
        <v>24.7</v>
      </c>
      <c r="N33" s="79">
        <f t="shared" si="2"/>
        <v>74.900000000000006</v>
      </c>
    </row>
    <row r="34" spans="1:14" s="21" customFormat="1" ht="24.95" customHeight="1" x14ac:dyDescent="0.2">
      <c r="A34" s="46">
        <v>25</v>
      </c>
      <c r="B34" s="51" t="s">
        <v>340</v>
      </c>
      <c r="C34" s="75">
        <f>SUM(国民健康保険税:国民健康保険料!C34)</f>
        <v>509497</v>
      </c>
      <c r="D34" s="76">
        <f>SUM(国民健康保険税:国民健康保険料!D34)</f>
        <v>158653</v>
      </c>
      <c r="E34" s="76">
        <f>SUM(国民健康保険税:国民健康保険料!E34)</f>
        <v>668150</v>
      </c>
      <c r="F34" s="116"/>
      <c r="G34" s="116"/>
      <c r="H34" s="76">
        <f>SUM(国民健康保険税:国民健康保険料!H34)</f>
        <v>466300</v>
      </c>
      <c r="I34" s="76">
        <f>SUM(国民健康保険税:国民健康保険料!I34)</f>
        <v>38731</v>
      </c>
      <c r="J34" s="76">
        <f>SUM(国民健康保険税:国民健康保険料!J34)</f>
        <v>505031</v>
      </c>
      <c r="K34" s="116"/>
      <c r="L34" s="77">
        <f t="shared" si="0"/>
        <v>91.5</v>
      </c>
      <c r="M34" s="78">
        <f t="shared" si="1"/>
        <v>24.4</v>
      </c>
      <c r="N34" s="79">
        <f t="shared" si="2"/>
        <v>75.599999999999994</v>
      </c>
    </row>
    <row r="35" spans="1:14" s="21" customFormat="1" ht="24.95" customHeight="1" x14ac:dyDescent="0.2">
      <c r="A35" s="58"/>
      <c r="B35" s="59" t="s">
        <v>343</v>
      </c>
      <c r="C35" s="85">
        <f t="shared" ref="C35:J35" si="4">SUM(C24:C34)</f>
        <v>6973532</v>
      </c>
      <c r="D35" s="85">
        <f t="shared" si="4"/>
        <v>2312866</v>
      </c>
      <c r="E35" s="85">
        <f t="shared" si="4"/>
        <v>9286398</v>
      </c>
      <c r="F35" s="119"/>
      <c r="G35" s="119"/>
      <c r="H35" s="85">
        <f t="shared" si="4"/>
        <v>6426004</v>
      </c>
      <c r="I35" s="85">
        <f t="shared" si="4"/>
        <v>483797</v>
      </c>
      <c r="J35" s="85">
        <f t="shared" si="4"/>
        <v>6909801</v>
      </c>
      <c r="K35" s="119"/>
      <c r="L35" s="86">
        <f t="shared" si="0"/>
        <v>92.1</v>
      </c>
      <c r="M35" s="87">
        <f t="shared" si="1"/>
        <v>20.9</v>
      </c>
      <c r="N35" s="88">
        <f t="shared" si="2"/>
        <v>74.400000000000006</v>
      </c>
    </row>
    <row r="36" spans="1:14" s="21" customFormat="1" ht="24.95" customHeight="1" thickBot="1" x14ac:dyDescent="0.25">
      <c r="A36" s="60"/>
      <c r="B36" s="61" t="s">
        <v>50</v>
      </c>
      <c r="C36" s="89">
        <f t="shared" ref="C36:J36" si="5">C23+C35</f>
        <v>52991450</v>
      </c>
      <c r="D36" s="89">
        <f t="shared" si="5"/>
        <v>19629313</v>
      </c>
      <c r="E36" s="89">
        <f t="shared" si="5"/>
        <v>72620763</v>
      </c>
      <c r="F36" s="120"/>
      <c r="G36" s="120"/>
      <c r="H36" s="89">
        <f t="shared" si="5"/>
        <v>47477447</v>
      </c>
      <c r="I36" s="89">
        <f t="shared" si="5"/>
        <v>4298044</v>
      </c>
      <c r="J36" s="89">
        <f t="shared" si="5"/>
        <v>51775491</v>
      </c>
      <c r="K36" s="120"/>
      <c r="L36" s="90">
        <f t="shared" si="0"/>
        <v>89.6</v>
      </c>
      <c r="M36" s="91">
        <f t="shared" si="1"/>
        <v>21.9</v>
      </c>
      <c r="N36" s="92">
        <f t="shared" si="2"/>
        <v>71.3</v>
      </c>
    </row>
    <row r="38" spans="1:14" ht="35.25" customHeight="1" x14ac:dyDescent="0.15">
      <c r="B38" s="135" t="s">
        <v>400</v>
      </c>
      <c r="C38" s="1">
        <f>国民健康保険税!C38+国民健康保険料!C38</f>
        <v>52991450</v>
      </c>
      <c r="D38" s="1">
        <f>国民健康保険税!D38+国民健康保険料!D38</f>
        <v>19629313</v>
      </c>
      <c r="E38" s="1">
        <f>国民健康保険税!E38+国民健康保険料!E38</f>
        <v>72620763</v>
      </c>
      <c r="F38" s="1">
        <f>国民健康保険税!F38+国民健康保険料!F38</f>
        <v>0</v>
      </c>
      <c r="G38" s="1">
        <f>国民健康保険税!G38+国民健康保険料!G38</f>
        <v>0</v>
      </c>
      <c r="H38" s="1">
        <f>国民健康保険税!H38+国民健康保険料!H38</f>
        <v>47477447</v>
      </c>
      <c r="I38" s="1">
        <f>国民健康保険税!I38+国民健康保険料!I38</f>
        <v>4298044</v>
      </c>
      <c r="J38" s="1">
        <f>国民健康保険税!J38+国民健康保険料!J38</f>
        <v>51775491</v>
      </c>
      <c r="K38" s="1">
        <f>国民健康保険税!K38+国民健康保険料!K38</f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6">D36-D38</f>
        <v>0</v>
      </c>
      <c r="E39" s="1">
        <f t="shared" si="6"/>
        <v>0</v>
      </c>
      <c r="F39" s="1">
        <f t="shared" si="6"/>
        <v>0</v>
      </c>
      <c r="G39" s="1">
        <f t="shared" si="6"/>
        <v>0</v>
      </c>
      <c r="H39" s="1">
        <f t="shared" si="6"/>
        <v>0</v>
      </c>
      <c r="I39" s="1">
        <f t="shared" si="6"/>
        <v>0</v>
      </c>
      <c r="J39" s="1">
        <f t="shared" si="6"/>
        <v>0</v>
      </c>
      <c r="K39" s="1">
        <f t="shared" si="6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M81"/>
  <sheetViews>
    <sheetView view="pageBreakPreview" zoomScale="60" zoomScaleNormal="100" workbookViewId="0">
      <pane xSplit="2" ySplit="8" topLeftCell="C27" activePane="bottomRight" state="frozen"/>
      <selection activeCell="E14" sqref="E14"/>
      <selection pane="topRight" activeCell="E14" sqref="E14"/>
      <selection pane="bottomLeft" activeCell="E14" sqref="E14"/>
      <selection pane="bottomRight" activeCell="A38" sqref="A38:XFD39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395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187</v>
      </c>
      <c r="D3" s="8" t="s">
        <v>71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93">
        <v>32625681</v>
      </c>
      <c r="D9" s="93">
        <v>1976137</v>
      </c>
      <c r="E9" s="93">
        <v>34601818</v>
      </c>
      <c r="F9" s="93">
        <v>0</v>
      </c>
      <c r="G9" s="115"/>
      <c r="H9" s="93">
        <v>32221330</v>
      </c>
      <c r="I9" s="93">
        <v>505906</v>
      </c>
      <c r="J9" s="93">
        <v>32727236</v>
      </c>
      <c r="K9" s="93">
        <v>0</v>
      </c>
      <c r="L9" s="72">
        <f t="shared" ref="L9:N31" si="0">IF(C9&gt;0,ROUND(H9/C9*100,1),"-")</f>
        <v>98.8</v>
      </c>
      <c r="M9" s="73">
        <f t="shared" si="0"/>
        <v>25.6</v>
      </c>
      <c r="N9" s="74">
        <f t="shared" si="0"/>
        <v>94.6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7078994</v>
      </c>
      <c r="D10" s="93">
        <v>639300</v>
      </c>
      <c r="E10" s="93">
        <v>7718294</v>
      </c>
      <c r="F10" s="93">
        <v>0</v>
      </c>
      <c r="G10" s="116"/>
      <c r="H10" s="93">
        <v>6956594</v>
      </c>
      <c r="I10" s="93">
        <v>137477</v>
      </c>
      <c r="J10" s="93">
        <v>7094071</v>
      </c>
      <c r="K10" s="93">
        <v>0</v>
      </c>
      <c r="L10" s="77">
        <f t="shared" si="0"/>
        <v>98.3</v>
      </c>
      <c r="M10" s="78">
        <f t="shared" si="0"/>
        <v>21.5</v>
      </c>
      <c r="N10" s="79">
        <f t="shared" si="0"/>
        <v>91.9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7743856</v>
      </c>
      <c r="D11" s="93">
        <v>609215</v>
      </c>
      <c r="E11" s="93">
        <v>8353071</v>
      </c>
      <c r="F11" s="93">
        <v>0</v>
      </c>
      <c r="G11" s="116"/>
      <c r="H11" s="93">
        <v>7612940</v>
      </c>
      <c r="I11" s="93">
        <v>105586</v>
      </c>
      <c r="J11" s="93">
        <v>7718526</v>
      </c>
      <c r="K11" s="93">
        <v>0</v>
      </c>
      <c r="L11" s="77">
        <f t="shared" si="0"/>
        <v>98.3</v>
      </c>
      <c r="M11" s="78">
        <f t="shared" si="0"/>
        <v>17.3</v>
      </c>
      <c r="N11" s="79">
        <f t="shared" si="0"/>
        <v>92.4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5647633</v>
      </c>
      <c r="D12" s="93">
        <v>235952</v>
      </c>
      <c r="E12" s="93">
        <v>5883585</v>
      </c>
      <c r="F12" s="93">
        <v>0</v>
      </c>
      <c r="G12" s="116"/>
      <c r="H12" s="93">
        <v>5586589</v>
      </c>
      <c r="I12" s="93">
        <v>59108</v>
      </c>
      <c r="J12" s="93">
        <v>5645697</v>
      </c>
      <c r="K12" s="93">
        <v>0</v>
      </c>
      <c r="L12" s="77">
        <f t="shared" si="0"/>
        <v>98.9</v>
      </c>
      <c r="M12" s="78">
        <f t="shared" si="0"/>
        <v>25.1</v>
      </c>
      <c r="N12" s="79">
        <f t="shared" si="0"/>
        <v>96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4734536</v>
      </c>
      <c r="D13" s="93">
        <v>319333</v>
      </c>
      <c r="E13" s="93">
        <v>5053869</v>
      </c>
      <c r="F13" s="93">
        <v>0</v>
      </c>
      <c r="G13" s="116"/>
      <c r="H13" s="93">
        <v>4648981</v>
      </c>
      <c r="I13" s="93">
        <v>98024</v>
      </c>
      <c r="J13" s="93">
        <v>4747005</v>
      </c>
      <c r="K13" s="93">
        <v>0</v>
      </c>
      <c r="L13" s="77">
        <f t="shared" si="0"/>
        <v>98.2</v>
      </c>
      <c r="M13" s="78">
        <f t="shared" si="0"/>
        <v>30.7</v>
      </c>
      <c r="N13" s="79">
        <f t="shared" si="0"/>
        <v>93.9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3679234</v>
      </c>
      <c r="D14" s="93">
        <v>239351</v>
      </c>
      <c r="E14" s="93">
        <v>3918585</v>
      </c>
      <c r="F14" s="93">
        <v>0</v>
      </c>
      <c r="G14" s="116"/>
      <c r="H14" s="93">
        <v>3601171</v>
      </c>
      <c r="I14" s="93">
        <v>119522</v>
      </c>
      <c r="J14" s="93">
        <v>3720693</v>
      </c>
      <c r="K14" s="93">
        <v>0</v>
      </c>
      <c r="L14" s="77">
        <f t="shared" si="0"/>
        <v>97.9</v>
      </c>
      <c r="M14" s="78">
        <f t="shared" si="0"/>
        <v>49.9</v>
      </c>
      <c r="N14" s="79">
        <f t="shared" si="0"/>
        <v>94.9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9012401</v>
      </c>
      <c r="D15" s="93">
        <v>929975</v>
      </c>
      <c r="E15" s="93">
        <v>9942376</v>
      </c>
      <c r="F15" s="93">
        <v>0</v>
      </c>
      <c r="G15" s="116"/>
      <c r="H15" s="93">
        <v>8820899</v>
      </c>
      <c r="I15" s="93">
        <v>186410</v>
      </c>
      <c r="J15" s="93">
        <v>9007309</v>
      </c>
      <c r="K15" s="93">
        <v>0</v>
      </c>
      <c r="L15" s="77">
        <f t="shared" si="0"/>
        <v>97.9</v>
      </c>
      <c r="M15" s="78">
        <f t="shared" si="0"/>
        <v>20</v>
      </c>
      <c r="N15" s="79">
        <f t="shared" si="0"/>
        <v>90.6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3854400</v>
      </c>
      <c r="D16" s="93">
        <v>340518</v>
      </c>
      <c r="E16" s="93">
        <v>4194918</v>
      </c>
      <c r="F16" s="93">
        <v>0</v>
      </c>
      <c r="G16" s="116"/>
      <c r="H16" s="93">
        <v>3796065</v>
      </c>
      <c r="I16" s="93">
        <v>66786</v>
      </c>
      <c r="J16" s="93">
        <v>3862851</v>
      </c>
      <c r="K16" s="93">
        <v>0</v>
      </c>
      <c r="L16" s="77">
        <f t="shared" si="0"/>
        <v>98.5</v>
      </c>
      <c r="M16" s="78">
        <f t="shared" si="0"/>
        <v>19.600000000000001</v>
      </c>
      <c r="N16" s="79">
        <f t="shared" si="0"/>
        <v>92.1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3386563</v>
      </c>
      <c r="D17" s="93">
        <v>155147</v>
      </c>
      <c r="E17" s="93">
        <v>3541710</v>
      </c>
      <c r="F17" s="93">
        <v>0</v>
      </c>
      <c r="G17" s="116"/>
      <c r="H17" s="93">
        <v>3347872</v>
      </c>
      <c r="I17" s="93">
        <v>52539</v>
      </c>
      <c r="J17" s="93">
        <v>3400411</v>
      </c>
      <c r="K17" s="93">
        <v>0</v>
      </c>
      <c r="L17" s="77">
        <f>IF(C17&gt;0,ROUND(H17/C17*100,1),"-")</f>
        <v>98.9</v>
      </c>
      <c r="M17" s="78">
        <f>IF(D17&gt;0,ROUND(I17/D17*100,1),"-")</f>
        <v>33.9</v>
      </c>
      <c r="N17" s="79">
        <f>IF(E17&gt;0,ROUND(J17/E17*100,1),"-")</f>
        <v>96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1517110</v>
      </c>
      <c r="D18" s="93">
        <v>122938</v>
      </c>
      <c r="E18" s="93">
        <v>1640048</v>
      </c>
      <c r="F18" s="93">
        <v>0</v>
      </c>
      <c r="G18" s="116"/>
      <c r="H18" s="93">
        <v>1496199</v>
      </c>
      <c r="I18" s="93">
        <v>33378</v>
      </c>
      <c r="J18" s="93">
        <v>1529577</v>
      </c>
      <c r="K18" s="93">
        <v>0</v>
      </c>
      <c r="L18" s="77">
        <f t="shared" si="0"/>
        <v>98.6</v>
      </c>
      <c r="M18" s="78">
        <f t="shared" si="0"/>
        <v>27.2</v>
      </c>
      <c r="N18" s="79">
        <f t="shared" si="0"/>
        <v>93.3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5829529</v>
      </c>
      <c r="D19" s="93">
        <v>511970</v>
      </c>
      <c r="E19" s="93">
        <v>6341499</v>
      </c>
      <c r="F19" s="93">
        <v>0</v>
      </c>
      <c r="G19" s="116"/>
      <c r="H19" s="93">
        <v>5725659</v>
      </c>
      <c r="I19" s="93">
        <v>106427</v>
      </c>
      <c r="J19" s="93">
        <v>5832086</v>
      </c>
      <c r="K19" s="93">
        <v>0</v>
      </c>
      <c r="L19" s="77">
        <f t="shared" si="0"/>
        <v>98.2</v>
      </c>
      <c r="M19" s="78">
        <f t="shared" si="0"/>
        <v>20.8</v>
      </c>
      <c r="N19" s="79">
        <f t="shared" si="0"/>
        <v>92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2214205</v>
      </c>
      <c r="D20" s="93">
        <v>115669</v>
      </c>
      <c r="E20" s="93">
        <v>2329874</v>
      </c>
      <c r="F20" s="93">
        <v>0</v>
      </c>
      <c r="G20" s="116"/>
      <c r="H20" s="93">
        <v>2187591</v>
      </c>
      <c r="I20" s="93">
        <v>46608</v>
      </c>
      <c r="J20" s="93">
        <v>2234199</v>
      </c>
      <c r="K20" s="93">
        <v>0</v>
      </c>
      <c r="L20" s="80">
        <f t="shared" si="0"/>
        <v>98.8</v>
      </c>
      <c r="M20" s="81">
        <f t="shared" si="0"/>
        <v>40.299999999999997</v>
      </c>
      <c r="N20" s="82">
        <f t="shared" si="0"/>
        <v>95.9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1112394</v>
      </c>
      <c r="D21" s="93">
        <v>44135</v>
      </c>
      <c r="E21" s="93">
        <v>1156529</v>
      </c>
      <c r="F21" s="93">
        <v>0</v>
      </c>
      <c r="G21" s="116"/>
      <c r="H21" s="93">
        <v>1102007</v>
      </c>
      <c r="I21" s="93">
        <v>15215</v>
      </c>
      <c r="J21" s="93">
        <v>1117222</v>
      </c>
      <c r="K21" s="93">
        <v>0</v>
      </c>
      <c r="L21" s="77">
        <f t="shared" ref="L21:N22" si="1">IF(C21&gt;0,ROUND(H21/C21*100,1),"-")</f>
        <v>99.1</v>
      </c>
      <c r="M21" s="78">
        <f t="shared" si="1"/>
        <v>34.5</v>
      </c>
      <c r="N21" s="79">
        <f t="shared" si="1"/>
        <v>96.6</v>
      </c>
    </row>
    <row r="22" spans="1:14" s="21" customFormat="1" ht="24.95" customHeight="1" x14ac:dyDescent="0.2">
      <c r="A22" s="46">
        <v>14</v>
      </c>
      <c r="B22" s="50" t="s">
        <v>339</v>
      </c>
      <c r="C22" s="93">
        <v>3906113</v>
      </c>
      <c r="D22" s="93">
        <v>128355</v>
      </c>
      <c r="E22" s="93">
        <v>4034468</v>
      </c>
      <c r="F22" s="93">
        <v>0</v>
      </c>
      <c r="G22" s="117"/>
      <c r="H22" s="93">
        <v>3879087</v>
      </c>
      <c r="I22" s="93">
        <v>40017</v>
      </c>
      <c r="J22" s="93">
        <v>3919104</v>
      </c>
      <c r="K22" s="93">
        <v>0</v>
      </c>
      <c r="L22" s="95">
        <f t="shared" si="1"/>
        <v>99.3</v>
      </c>
      <c r="M22" s="96">
        <f t="shared" si="1"/>
        <v>31.2</v>
      </c>
      <c r="N22" s="97">
        <f t="shared" si="1"/>
        <v>97.1</v>
      </c>
    </row>
    <row r="23" spans="1:14" s="21" customFormat="1" ht="24.95" customHeight="1" x14ac:dyDescent="0.2">
      <c r="A23" s="58"/>
      <c r="B23" s="59" t="s">
        <v>344</v>
      </c>
      <c r="C23" s="85">
        <v>92342649</v>
      </c>
      <c r="D23" s="85">
        <v>6367995</v>
      </c>
      <c r="E23" s="85">
        <v>98710644</v>
      </c>
      <c r="F23" s="85">
        <v>0</v>
      </c>
      <c r="G23" s="118"/>
      <c r="H23" s="85">
        <v>90982984</v>
      </c>
      <c r="I23" s="85">
        <v>1573003</v>
      </c>
      <c r="J23" s="85">
        <v>92555987</v>
      </c>
      <c r="K23" s="85">
        <v>0</v>
      </c>
      <c r="L23" s="86">
        <f t="shared" si="0"/>
        <v>98.5</v>
      </c>
      <c r="M23" s="87">
        <f t="shared" si="0"/>
        <v>24.7</v>
      </c>
      <c r="N23" s="88">
        <f t="shared" si="0"/>
        <v>93.8</v>
      </c>
    </row>
    <row r="24" spans="1:14" s="21" customFormat="1" ht="24.95" customHeight="1" x14ac:dyDescent="0.2">
      <c r="A24" s="44">
        <v>15</v>
      </c>
      <c r="B24" s="45" t="s">
        <v>41</v>
      </c>
      <c r="C24" s="93">
        <v>1694092</v>
      </c>
      <c r="D24" s="93">
        <v>72060</v>
      </c>
      <c r="E24" s="93">
        <v>1766152</v>
      </c>
      <c r="F24" s="71">
        <v>0</v>
      </c>
      <c r="G24" s="115"/>
      <c r="H24" s="93">
        <v>1673675</v>
      </c>
      <c r="I24" s="93">
        <v>18733</v>
      </c>
      <c r="J24" s="93">
        <v>1692408</v>
      </c>
      <c r="K24" s="71">
        <v>0</v>
      </c>
      <c r="L24" s="72">
        <f t="shared" si="0"/>
        <v>98.8</v>
      </c>
      <c r="M24" s="73">
        <f t="shared" si="0"/>
        <v>26</v>
      </c>
      <c r="N24" s="74">
        <f t="shared" si="0"/>
        <v>95.8</v>
      </c>
    </row>
    <row r="25" spans="1:14" s="21" customFormat="1" ht="24.95" customHeight="1" x14ac:dyDescent="0.2">
      <c r="A25" s="46">
        <v>16</v>
      </c>
      <c r="B25" s="47" t="s">
        <v>387</v>
      </c>
      <c r="C25" s="93">
        <v>997580</v>
      </c>
      <c r="D25" s="93">
        <v>72232</v>
      </c>
      <c r="E25" s="93">
        <v>1069812</v>
      </c>
      <c r="F25" s="76">
        <v>0</v>
      </c>
      <c r="G25" s="116"/>
      <c r="H25" s="93">
        <v>981030</v>
      </c>
      <c r="I25" s="93">
        <v>17690</v>
      </c>
      <c r="J25" s="93">
        <v>998720</v>
      </c>
      <c r="K25" s="76">
        <v>0</v>
      </c>
      <c r="L25" s="77">
        <f t="shared" si="0"/>
        <v>98.3</v>
      </c>
      <c r="M25" s="78">
        <f t="shared" si="0"/>
        <v>24.5</v>
      </c>
      <c r="N25" s="79">
        <f t="shared" si="0"/>
        <v>93.4</v>
      </c>
    </row>
    <row r="26" spans="1:14" s="21" customFormat="1" ht="24.95" customHeight="1" x14ac:dyDescent="0.2">
      <c r="A26" s="46">
        <v>17</v>
      </c>
      <c r="B26" s="47" t="s">
        <v>42</v>
      </c>
      <c r="C26" s="93">
        <v>502785</v>
      </c>
      <c r="D26" s="93">
        <v>25566</v>
      </c>
      <c r="E26" s="93">
        <v>528351</v>
      </c>
      <c r="F26" s="76">
        <v>0</v>
      </c>
      <c r="G26" s="116"/>
      <c r="H26" s="93">
        <v>496902</v>
      </c>
      <c r="I26" s="93">
        <v>7663</v>
      </c>
      <c r="J26" s="93">
        <v>504565</v>
      </c>
      <c r="K26" s="76">
        <v>0</v>
      </c>
      <c r="L26" s="77">
        <f t="shared" si="0"/>
        <v>98.8</v>
      </c>
      <c r="M26" s="78">
        <f t="shared" si="0"/>
        <v>30</v>
      </c>
      <c r="N26" s="79">
        <f t="shared" si="0"/>
        <v>95.5</v>
      </c>
    </row>
    <row r="27" spans="1:14" s="21" customFormat="1" ht="24.95" customHeight="1" x14ac:dyDescent="0.2">
      <c r="A27" s="46">
        <v>18</v>
      </c>
      <c r="B27" s="47" t="s">
        <v>43</v>
      </c>
      <c r="C27" s="93">
        <v>560006</v>
      </c>
      <c r="D27" s="93">
        <v>35947</v>
      </c>
      <c r="E27" s="93">
        <v>595953</v>
      </c>
      <c r="F27" s="76">
        <v>0</v>
      </c>
      <c r="G27" s="116"/>
      <c r="H27" s="93">
        <v>553367</v>
      </c>
      <c r="I27" s="93">
        <v>8048</v>
      </c>
      <c r="J27" s="93">
        <v>561415</v>
      </c>
      <c r="K27" s="76">
        <v>0</v>
      </c>
      <c r="L27" s="77">
        <f t="shared" si="0"/>
        <v>98.8</v>
      </c>
      <c r="M27" s="78">
        <f t="shared" si="0"/>
        <v>22.4</v>
      </c>
      <c r="N27" s="79">
        <f t="shared" si="0"/>
        <v>94.2</v>
      </c>
    </row>
    <row r="28" spans="1:14" s="21" customFormat="1" ht="24.95" customHeight="1" x14ac:dyDescent="0.2">
      <c r="A28" s="46">
        <v>19</v>
      </c>
      <c r="B28" s="47" t="s">
        <v>44</v>
      </c>
      <c r="C28" s="93">
        <v>689031</v>
      </c>
      <c r="D28" s="93">
        <v>57339</v>
      </c>
      <c r="E28" s="93">
        <v>746370</v>
      </c>
      <c r="F28" s="76">
        <v>0</v>
      </c>
      <c r="G28" s="116"/>
      <c r="H28" s="93">
        <v>678915</v>
      </c>
      <c r="I28" s="93">
        <v>13310</v>
      </c>
      <c r="J28" s="93">
        <v>692225</v>
      </c>
      <c r="K28" s="76">
        <v>0</v>
      </c>
      <c r="L28" s="77">
        <f t="shared" si="0"/>
        <v>98.5</v>
      </c>
      <c r="M28" s="78">
        <f t="shared" si="0"/>
        <v>23.2</v>
      </c>
      <c r="N28" s="79">
        <f t="shared" si="0"/>
        <v>92.7</v>
      </c>
    </row>
    <row r="29" spans="1:14" s="21" customFormat="1" ht="24.95" customHeight="1" x14ac:dyDescent="0.2">
      <c r="A29" s="46">
        <v>20</v>
      </c>
      <c r="B29" s="47" t="s">
        <v>45</v>
      </c>
      <c r="C29" s="93">
        <v>2013669</v>
      </c>
      <c r="D29" s="93">
        <v>108762</v>
      </c>
      <c r="E29" s="93">
        <v>2122431</v>
      </c>
      <c r="F29" s="76">
        <v>0</v>
      </c>
      <c r="G29" s="116"/>
      <c r="H29" s="93">
        <v>1988214</v>
      </c>
      <c r="I29" s="93">
        <v>23591</v>
      </c>
      <c r="J29" s="93">
        <v>2011805</v>
      </c>
      <c r="K29" s="76">
        <v>0</v>
      </c>
      <c r="L29" s="77">
        <f t="shared" si="0"/>
        <v>98.7</v>
      </c>
      <c r="M29" s="78">
        <f t="shared" si="0"/>
        <v>21.7</v>
      </c>
      <c r="N29" s="79">
        <f t="shared" si="0"/>
        <v>94.8</v>
      </c>
    </row>
    <row r="30" spans="1:14" s="21" customFormat="1" ht="24.95" customHeight="1" x14ac:dyDescent="0.2">
      <c r="A30" s="46">
        <v>21</v>
      </c>
      <c r="B30" s="47" t="s">
        <v>46</v>
      </c>
      <c r="C30" s="93">
        <v>1369119</v>
      </c>
      <c r="D30" s="93">
        <v>37348</v>
      </c>
      <c r="E30" s="93">
        <v>1406467</v>
      </c>
      <c r="F30" s="76">
        <v>0</v>
      </c>
      <c r="G30" s="116"/>
      <c r="H30" s="93">
        <v>1359442</v>
      </c>
      <c r="I30" s="93">
        <v>10376</v>
      </c>
      <c r="J30" s="93">
        <v>1369818</v>
      </c>
      <c r="K30" s="76">
        <v>0</v>
      </c>
      <c r="L30" s="77">
        <f t="shared" si="0"/>
        <v>99.3</v>
      </c>
      <c r="M30" s="78">
        <f t="shared" si="0"/>
        <v>27.8</v>
      </c>
      <c r="N30" s="79">
        <f t="shared" si="0"/>
        <v>97.4</v>
      </c>
    </row>
    <row r="31" spans="1:14" s="21" customFormat="1" ht="24.95" customHeight="1" x14ac:dyDescent="0.2">
      <c r="A31" s="46">
        <v>22</v>
      </c>
      <c r="B31" s="47" t="s">
        <v>47</v>
      </c>
      <c r="C31" s="93">
        <v>458199</v>
      </c>
      <c r="D31" s="93">
        <v>22674</v>
      </c>
      <c r="E31" s="93">
        <v>480873</v>
      </c>
      <c r="F31" s="76">
        <v>0</v>
      </c>
      <c r="G31" s="116"/>
      <c r="H31" s="93">
        <v>453695</v>
      </c>
      <c r="I31" s="93">
        <v>7042</v>
      </c>
      <c r="J31" s="93">
        <v>460737</v>
      </c>
      <c r="K31" s="76">
        <v>0</v>
      </c>
      <c r="L31" s="77">
        <f t="shared" si="0"/>
        <v>99</v>
      </c>
      <c r="M31" s="78">
        <f t="shared" si="0"/>
        <v>31.1</v>
      </c>
      <c r="N31" s="79">
        <f t="shared" si="0"/>
        <v>95.8</v>
      </c>
    </row>
    <row r="32" spans="1:14" s="21" customFormat="1" ht="24.95" customHeight="1" x14ac:dyDescent="0.2">
      <c r="A32" s="46">
        <v>23</v>
      </c>
      <c r="B32" s="47" t="s">
        <v>48</v>
      </c>
      <c r="C32" s="93">
        <v>1777679</v>
      </c>
      <c r="D32" s="93">
        <v>56472</v>
      </c>
      <c r="E32" s="93">
        <v>1834151</v>
      </c>
      <c r="F32" s="76">
        <v>0</v>
      </c>
      <c r="G32" s="116"/>
      <c r="H32" s="93">
        <v>1759320</v>
      </c>
      <c r="I32" s="93">
        <v>17820</v>
      </c>
      <c r="J32" s="93">
        <v>1777140</v>
      </c>
      <c r="K32" s="76">
        <v>0</v>
      </c>
      <c r="L32" s="77">
        <f t="shared" ref="L32:N36" si="2">IF(C32&gt;0,ROUND(H32/C32*100,1),"-")</f>
        <v>99</v>
      </c>
      <c r="M32" s="78">
        <f t="shared" si="2"/>
        <v>31.6</v>
      </c>
      <c r="N32" s="79">
        <f t="shared" si="2"/>
        <v>96.9</v>
      </c>
    </row>
    <row r="33" spans="1:14" s="21" customFormat="1" ht="24.95" customHeight="1" x14ac:dyDescent="0.2">
      <c r="A33" s="46">
        <v>24</v>
      </c>
      <c r="B33" s="47" t="s">
        <v>49</v>
      </c>
      <c r="C33" s="93">
        <v>987769</v>
      </c>
      <c r="D33" s="93">
        <v>107127</v>
      </c>
      <c r="E33" s="93">
        <v>1094896</v>
      </c>
      <c r="F33" s="76">
        <v>0</v>
      </c>
      <c r="G33" s="116"/>
      <c r="H33" s="93">
        <v>966412</v>
      </c>
      <c r="I33" s="93">
        <v>34133</v>
      </c>
      <c r="J33" s="93">
        <v>1000545</v>
      </c>
      <c r="K33" s="76">
        <v>0</v>
      </c>
      <c r="L33" s="77">
        <f t="shared" si="2"/>
        <v>97.8</v>
      </c>
      <c r="M33" s="78">
        <f t="shared" si="2"/>
        <v>31.9</v>
      </c>
      <c r="N33" s="79">
        <f t="shared" si="2"/>
        <v>91.4</v>
      </c>
    </row>
    <row r="34" spans="1:14" s="21" customFormat="1" ht="24.95" customHeight="1" x14ac:dyDescent="0.2">
      <c r="A34" s="46">
        <v>25</v>
      </c>
      <c r="B34" s="51" t="s">
        <v>340</v>
      </c>
      <c r="C34" s="93">
        <v>615128</v>
      </c>
      <c r="D34" s="93">
        <v>44926</v>
      </c>
      <c r="E34" s="93">
        <v>660054</v>
      </c>
      <c r="F34" s="76">
        <v>0</v>
      </c>
      <c r="G34" s="116"/>
      <c r="H34" s="93">
        <v>606260</v>
      </c>
      <c r="I34" s="93">
        <v>12295</v>
      </c>
      <c r="J34" s="93">
        <v>618555</v>
      </c>
      <c r="K34" s="76">
        <v>0</v>
      </c>
      <c r="L34" s="77">
        <f t="shared" si="2"/>
        <v>98.6</v>
      </c>
      <c r="M34" s="78">
        <f t="shared" si="2"/>
        <v>27.4</v>
      </c>
      <c r="N34" s="79">
        <f t="shared" si="2"/>
        <v>93.7</v>
      </c>
    </row>
    <row r="35" spans="1:14" s="21" customFormat="1" ht="24.95" customHeight="1" x14ac:dyDescent="0.2">
      <c r="A35" s="58"/>
      <c r="B35" s="59" t="s">
        <v>343</v>
      </c>
      <c r="C35" s="85">
        <v>11665057</v>
      </c>
      <c r="D35" s="85">
        <v>640453</v>
      </c>
      <c r="E35" s="85">
        <v>12305510</v>
      </c>
      <c r="F35" s="85">
        <v>0</v>
      </c>
      <c r="G35" s="119"/>
      <c r="H35" s="85">
        <v>11517232</v>
      </c>
      <c r="I35" s="85">
        <v>170701</v>
      </c>
      <c r="J35" s="85">
        <v>11687933</v>
      </c>
      <c r="K35" s="85">
        <v>0</v>
      </c>
      <c r="L35" s="86">
        <f>IF(C35&gt;0,ROUND(H35/C35*100,1),"-")</f>
        <v>98.7</v>
      </c>
      <c r="M35" s="87">
        <f>IF(D35&gt;0,ROUND(I35/D35*100,1),"-")</f>
        <v>26.7</v>
      </c>
      <c r="N35" s="88">
        <f>IF(E35&gt;0,ROUND(J35/E35*100,1),"-")</f>
        <v>95</v>
      </c>
    </row>
    <row r="36" spans="1:14" s="21" customFormat="1" ht="24.95" customHeight="1" thickBot="1" x14ac:dyDescent="0.25">
      <c r="A36" s="60"/>
      <c r="B36" s="61" t="s">
        <v>50</v>
      </c>
      <c r="C36" s="89">
        <v>104007706</v>
      </c>
      <c r="D36" s="89">
        <v>7008448</v>
      </c>
      <c r="E36" s="89">
        <v>111016154</v>
      </c>
      <c r="F36" s="89">
        <v>0</v>
      </c>
      <c r="G36" s="120"/>
      <c r="H36" s="89">
        <v>102500216</v>
      </c>
      <c r="I36" s="89">
        <v>1743704</v>
      </c>
      <c r="J36" s="89">
        <v>104243920</v>
      </c>
      <c r="K36" s="89">
        <v>0</v>
      </c>
      <c r="L36" s="90">
        <f t="shared" si="2"/>
        <v>98.6</v>
      </c>
      <c r="M36" s="91">
        <f t="shared" si="2"/>
        <v>24.9</v>
      </c>
      <c r="N36" s="92">
        <f t="shared" si="2"/>
        <v>93.9</v>
      </c>
    </row>
    <row r="38" spans="1:14" ht="35.25" customHeight="1" x14ac:dyDescent="0.15">
      <c r="B38" s="135" t="s">
        <v>398</v>
      </c>
      <c r="C38" s="1">
        <f>個人均等割!C38+所得割!C38</f>
        <v>104007706</v>
      </c>
      <c r="D38" s="1">
        <f>個人均等割!D38+所得割!D38</f>
        <v>7008448</v>
      </c>
      <c r="E38" s="1">
        <f>個人均等割!E38+所得割!E38</f>
        <v>111016154</v>
      </c>
      <c r="F38" s="1">
        <f>個人均等割!F38+所得割!F38</f>
        <v>0</v>
      </c>
      <c r="G38" s="1">
        <f>個人均等割!G38+所得割!G38</f>
        <v>0</v>
      </c>
      <c r="H38" s="1">
        <f>個人均等割!H38+所得割!H38</f>
        <v>102500216</v>
      </c>
      <c r="I38" s="1">
        <f>個人均等割!I38+所得割!I38</f>
        <v>1743704</v>
      </c>
      <c r="J38" s="1">
        <f>個人均等割!J38+所得割!J38</f>
        <v>104243920</v>
      </c>
      <c r="K38" s="1">
        <f>個人均等割!K38+所得割!K38</f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3">D36-D38</f>
        <v>0</v>
      </c>
      <c r="E39" s="1">
        <f t="shared" si="3"/>
        <v>0</v>
      </c>
      <c r="F39" s="1">
        <f t="shared" si="3"/>
        <v>0</v>
      </c>
      <c r="G39" s="1">
        <f t="shared" si="3"/>
        <v>0</v>
      </c>
      <c r="H39" s="1">
        <f t="shared" si="3"/>
        <v>0</v>
      </c>
      <c r="I39" s="1">
        <f t="shared" si="3"/>
        <v>0</v>
      </c>
      <c r="J39" s="1">
        <f t="shared" si="3"/>
        <v>0</v>
      </c>
      <c r="K39" s="1">
        <f t="shared" si="3"/>
        <v>0</v>
      </c>
      <c r="L39" s="2"/>
      <c r="M39" s="2"/>
      <c r="N39" s="2"/>
    </row>
    <row r="81" spans="9:9" x14ac:dyDescent="0.15">
      <c r="I81" s="1" t="s">
        <v>198</v>
      </c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M39"/>
  <sheetViews>
    <sheetView view="pageBreakPreview" zoomScale="60" zoomScaleNormal="100" workbookViewId="0">
      <pane xSplit="2" ySplit="8" topLeftCell="C27" activePane="bottomRight" state="frozen"/>
      <selection activeCell="E14" sqref="E14"/>
      <selection pane="topRight" activeCell="E14" sqref="E14"/>
      <selection pane="bottomLeft" activeCell="E14" sqref="E14"/>
      <selection pane="bottomRight" activeCell="C39" sqref="C39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395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188</v>
      </c>
      <c r="D3" s="8" t="s">
        <v>356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72</v>
      </c>
      <c r="D8" s="41" t="s">
        <v>73</v>
      </c>
      <c r="E8" s="41" t="s">
        <v>74</v>
      </c>
      <c r="F8" s="41" t="s">
        <v>75</v>
      </c>
      <c r="G8" s="41" t="s">
        <v>76</v>
      </c>
      <c r="H8" s="41" t="s">
        <v>77</v>
      </c>
      <c r="I8" s="41" t="s">
        <v>78</v>
      </c>
      <c r="J8" s="41" t="s">
        <v>79</v>
      </c>
      <c r="K8" s="41" t="s">
        <v>80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894767</v>
      </c>
      <c r="D9" s="130">
        <v>54196</v>
      </c>
      <c r="E9" s="130">
        <v>948963</v>
      </c>
      <c r="F9" s="130">
        <v>0</v>
      </c>
      <c r="G9" s="115"/>
      <c r="H9" s="130">
        <v>883678</v>
      </c>
      <c r="I9" s="130">
        <v>13875</v>
      </c>
      <c r="J9" s="130">
        <v>897553</v>
      </c>
      <c r="K9" s="130">
        <v>0</v>
      </c>
      <c r="L9" s="72">
        <f t="shared" ref="L9:N31" si="0">IF(C9&gt;0,ROUND(H9/C9*100,1),"-")</f>
        <v>98.8</v>
      </c>
      <c r="M9" s="73">
        <f t="shared" si="0"/>
        <v>25.6</v>
      </c>
      <c r="N9" s="74">
        <f t="shared" si="0"/>
        <v>94.6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249966</v>
      </c>
      <c r="D10" s="93">
        <v>22574</v>
      </c>
      <c r="E10" s="93">
        <v>272540</v>
      </c>
      <c r="F10" s="93">
        <v>0</v>
      </c>
      <c r="G10" s="116"/>
      <c r="H10" s="93">
        <v>245644</v>
      </c>
      <c r="I10" s="93">
        <v>4854</v>
      </c>
      <c r="J10" s="93">
        <v>250498</v>
      </c>
      <c r="K10" s="93">
        <v>0</v>
      </c>
      <c r="L10" s="77">
        <f t="shared" si="0"/>
        <v>98.3</v>
      </c>
      <c r="M10" s="78">
        <f t="shared" si="0"/>
        <v>21.5</v>
      </c>
      <c r="N10" s="79">
        <f t="shared" si="0"/>
        <v>91.9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281936</v>
      </c>
      <c r="D11" s="93">
        <v>22180</v>
      </c>
      <c r="E11" s="93">
        <v>304116</v>
      </c>
      <c r="F11" s="93">
        <v>0</v>
      </c>
      <c r="G11" s="116"/>
      <c r="H11" s="93">
        <v>277169</v>
      </c>
      <c r="I11" s="93">
        <v>3844</v>
      </c>
      <c r="J11" s="93">
        <v>281013</v>
      </c>
      <c r="K11" s="93">
        <v>0</v>
      </c>
      <c r="L11" s="77">
        <f t="shared" si="0"/>
        <v>98.3</v>
      </c>
      <c r="M11" s="78">
        <f t="shared" si="0"/>
        <v>17.3</v>
      </c>
      <c r="N11" s="79">
        <f t="shared" si="0"/>
        <v>92.4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208597</v>
      </c>
      <c r="D12" s="93">
        <v>8715</v>
      </c>
      <c r="E12" s="93">
        <v>217312</v>
      </c>
      <c r="F12" s="93">
        <v>0</v>
      </c>
      <c r="G12" s="116"/>
      <c r="H12" s="93">
        <v>206343</v>
      </c>
      <c r="I12" s="93">
        <v>2183</v>
      </c>
      <c r="J12" s="93">
        <v>208526</v>
      </c>
      <c r="K12" s="93">
        <v>0</v>
      </c>
      <c r="L12" s="77">
        <f t="shared" si="0"/>
        <v>98.9</v>
      </c>
      <c r="M12" s="78">
        <f t="shared" si="0"/>
        <v>25</v>
      </c>
      <c r="N12" s="79">
        <f t="shared" si="0"/>
        <v>96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175668</v>
      </c>
      <c r="D13" s="93">
        <v>11848</v>
      </c>
      <c r="E13" s="93">
        <v>187516</v>
      </c>
      <c r="F13" s="93">
        <v>0</v>
      </c>
      <c r="G13" s="116"/>
      <c r="H13" s="93">
        <v>172494</v>
      </c>
      <c r="I13" s="93">
        <v>3637</v>
      </c>
      <c r="J13" s="93">
        <v>176131</v>
      </c>
      <c r="K13" s="93">
        <v>0</v>
      </c>
      <c r="L13" s="77">
        <f t="shared" si="0"/>
        <v>98.2</v>
      </c>
      <c r="M13" s="78">
        <f t="shared" si="0"/>
        <v>30.7</v>
      </c>
      <c r="N13" s="79">
        <f t="shared" si="0"/>
        <v>93.9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153017</v>
      </c>
      <c r="D14" s="93">
        <v>9954</v>
      </c>
      <c r="E14" s="93">
        <v>162971</v>
      </c>
      <c r="F14" s="93">
        <v>0</v>
      </c>
      <c r="G14" s="116"/>
      <c r="H14" s="93">
        <v>149399</v>
      </c>
      <c r="I14" s="93">
        <v>4971</v>
      </c>
      <c r="J14" s="93">
        <v>154370</v>
      </c>
      <c r="K14" s="93">
        <v>0</v>
      </c>
      <c r="L14" s="77">
        <f t="shared" si="0"/>
        <v>97.6</v>
      </c>
      <c r="M14" s="78">
        <f t="shared" si="0"/>
        <v>49.9</v>
      </c>
      <c r="N14" s="79">
        <f t="shared" si="0"/>
        <v>94.7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288521</v>
      </c>
      <c r="D15" s="93">
        <v>29772</v>
      </c>
      <c r="E15" s="93">
        <v>318293</v>
      </c>
      <c r="F15" s="93">
        <v>0</v>
      </c>
      <c r="G15" s="116"/>
      <c r="H15" s="93">
        <v>282390</v>
      </c>
      <c r="I15" s="93">
        <v>5968</v>
      </c>
      <c r="J15" s="93">
        <v>288358</v>
      </c>
      <c r="K15" s="93">
        <v>0</v>
      </c>
      <c r="L15" s="77">
        <f t="shared" si="0"/>
        <v>97.9</v>
      </c>
      <c r="M15" s="78">
        <f t="shared" si="0"/>
        <v>20</v>
      </c>
      <c r="N15" s="79">
        <f t="shared" si="0"/>
        <v>90.6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138084</v>
      </c>
      <c r="D16" s="93">
        <v>12199</v>
      </c>
      <c r="E16" s="93">
        <v>150283</v>
      </c>
      <c r="F16" s="93">
        <v>0</v>
      </c>
      <c r="G16" s="116"/>
      <c r="H16" s="93">
        <v>135995</v>
      </c>
      <c r="I16" s="93">
        <v>2392</v>
      </c>
      <c r="J16" s="93">
        <v>138387</v>
      </c>
      <c r="K16" s="93">
        <v>0</v>
      </c>
      <c r="L16" s="77">
        <f t="shared" si="0"/>
        <v>98.5</v>
      </c>
      <c r="M16" s="78">
        <f t="shared" si="0"/>
        <v>19.600000000000001</v>
      </c>
      <c r="N16" s="79">
        <f t="shared" si="0"/>
        <v>92.1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123611</v>
      </c>
      <c r="D17" s="93">
        <v>5663</v>
      </c>
      <c r="E17" s="93">
        <v>129274</v>
      </c>
      <c r="F17" s="93">
        <v>0</v>
      </c>
      <c r="G17" s="116"/>
      <c r="H17" s="93">
        <v>122199</v>
      </c>
      <c r="I17" s="93">
        <v>1918</v>
      </c>
      <c r="J17" s="93">
        <v>124117</v>
      </c>
      <c r="K17" s="93">
        <v>0</v>
      </c>
      <c r="L17" s="77">
        <f>IF(C17&gt;0,ROUND(H17/C17*100,1),"-")</f>
        <v>98.9</v>
      </c>
      <c r="M17" s="78">
        <f>IF(D17&gt;0,ROUND(I17/D17*100,1),"-")</f>
        <v>33.9</v>
      </c>
      <c r="N17" s="79">
        <f>IF(E17&gt;0,ROUND(J17/E17*100,1),"-")</f>
        <v>96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58773</v>
      </c>
      <c r="D18" s="93">
        <v>4795</v>
      </c>
      <c r="E18" s="93">
        <v>63568</v>
      </c>
      <c r="F18" s="93">
        <v>0</v>
      </c>
      <c r="G18" s="116"/>
      <c r="H18" s="93">
        <v>58352</v>
      </c>
      <c r="I18" s="93">
        <v>1302</v>
      </c>
      <c r="J18" s="93">
        <v>59654</v>
      </c>
      <c r="K18" s="93">
        <v>0</v>
      </c>
      <c r="L18" s="77">
        <f t="shared" si="0"/>
        <v>99.3</v>
      </c>
      <c r="M18" s="78">
        <f t="shared" si="0"/>
        <v>27.2</v>
      </c>
      <c r="N18" s="79">
        <f t="shared" si="0"/>
        <v>93.8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215870</v>
      </c>
      <c r="D19" s="93">
        <v>18958</v>
      </c>
      <c r="E19" s="93">
        <v>234828</v>
      </c>
      <c r="F19" s="93">
        <v>0</v>
      </c>
      <c r="G19" s="116"/>
      <c r="H19" s="93">
        <v>212023</v>
      </c>
      <c r="I19" s="93">
        <v>3941</v>
      </c>
      <c r="J19" s="93">
        <v>215964</v>
      </c>
      <c r="K19" s="93">
        <v>0</v>
      </c>
      <c r="L19" s="77">
        <f t="shared" si="0"/>
        <v>98.2</v>
      </c>
      <c r="M19" s="78">
        <f t="shared" si="0"/>
        <v>20.8</v>
      </c>
      <c r="N19" s="79">
        <f t="shared" si="0"/>
        <v>92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78416</v>
      </c>
      <c r="D20" s="93">
        <v>4096</v>
      </c>
      <c r="E20" s="93">
        <v>82512</v>
      </c>
      <c r="F20" s="93">
        <v>0</v>
      </c>
      <c r="G20" s="116"/>
      <c r="H20" s="93">
        <v>77473</v>
      </c>
      <c r="I20" s="93">
        <v>1651</v>
      </c>
      <c r="J20" s="93">
        <v>79124</v>
      </c>
      <c r="K20" s="93">
        <v>0</v>
      </c>
      <c r="L20" s="80">
        <f t="shared" si="0"/>
        <v>98.8</v>
      </c>
      <c r="M20" s="81">
        <f t="shared" si="0"/>
        <v>40.299999999999997</v>
      </c>
      <c r="N20" s="82">
        <f t="shared" si="0"/>
        <v>95.9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40638</v>
      </c>
      <c r="D21" s="93">
        <v>1612</v>
      </c>
      <c r="E21" s="93">
        <v>42250</v>
      </c>
      <c r="F21" s="93">
        <v>0</v>
      </c>
      <c r="G21" s="116"/>
      <c r="H21" s="93">
        <v>40259</v>
      </c>
      <c r="I21" s="93">
        <v>556</v>
      </c>
      <c r="J21" s="93">
        <v>40815</v>
      </c>
      <c r="K21" s="93">
        <v>0</v>
      </c>
      <c r="L21" s="77">
        <f t="shared" si="0"/>
        <v>99.1</v>
      </c>
      <c r="M21" s="78">
        <f t="shared" si="0"/>
        <v>34.5</v>
      </c>
      <c r="N21" s="79">
        <f t="shared" si="0"/>
        <v>96.6</v>
      </c>
    </row>
    <row r="22" spans="1:14" s="21" customFormat="1" ht="24.95" customHeight="1" x14ac:dyDescent="0.2">
      <c r="A22" s="46">
        <v>14</v>
      </c>
      <c r="B22" s="50" t="s">
        <v>339</v>
      </c>
      <c r="C22" s="93">
        <v>98204</v>
      </c>
      <c r="D22" s="93">
        <v>3227</v>
      </c>
      <c r="E22" s="93">
        <v>101431</v>
      </c>
      <c r="F22" s="93">
        <v>0</v>
      </c>
      <c r="G22" s="117"/>
      <c r="H22" s="93">
        <v>97525</v>
      </c>
      <c r="I22" s="93">
        <v>1006</v>
      </c>
      <c r="J22" s="93">
        <v>98531</v>
      </c>
      <c r="K22" s="93">
        <v>0</v>
      </c>
      <c r="L22" s="95">
        <f t="shared" si="0"/>
        <v>99.3</v>
      </c>
      <c r="M22" s="96">
        <f t="shared" si="0"/>
        <v>31.2</v>
      </c>
      <c r="N22" s="97">
        <f t="shared" si="0"/>
        <v>97.1</v>
      </c>
    </row>
    <row r="23" spans="1:14" s="21" customFormat="1" ht="24.95" customHeight="1" x14ac:dyDescent="0.2">
      <c r="A23" s="58"/>
      <c r="B23" s="59" t="s">
        <v>344</v>
      </c>
      <c r="C23" s="85">
        <v>3006068</v>
      </c>
      <c r="D23" s="85">
        <v>209789</v>
      </c>
      <c r="E23" s="85">
        <v>3215857</v>
      </c>
      <c r="F23" s="85">
        <v>0</v>
      </c>
      <c r="G23" s="118"/>
      <c r="H23" s="85">
        <v>2960943</v>
      </c>
      <c r="I23" s="85">
        <v>52098</v>
      </c>
      <c r="J23" s="85">
        <v>3013041</v>
      </c>
      <c r="K23" s="85">
        <v>0</v>
      </c>
      <c r="L23" s="86">
        <f t="shared" si="0"/>
        <v>98.5</v>
      </c>
      <c r="M23" s="87">
        <f t="shared" si="0"/>
        <v>24.8</v>
      </c>
      <c r="N23" s="88">
        <f t="shared" si="0"/>
        <v>93.7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55248</v>
      </c>
      <c r="D24" s="71">
        <v>2350</v>
      </c>
      <c r="E24" s="71">
        <v>57598</v>
      </c>
      <c r="F24" s="71">
        <v>0</v>
      </c>
      <c r="G24" s="115"/>
      <c r="H24" s="71">
        <v>54582</v>
      </c>
      <c r="I24" s="71">
        <v>611</v>
      </c>
      <c r="J24" s="71">
        <v>55193</v>
      </c>
      <c r="K24" s="71">
        <v>0</v>
      </c>
      <c r="L24" s="72">
        <f t="shared" si="0"/>
        <v>98.8</v>
      </c>
      <c r="M24" s="73">
        <f t="shared" si="0"/>
        <v>26</v>
      </c>
      <c r="N24" s="74">
        <f t="shared" si="0"/>
        <v>95.8</v>
      </c>
    </row>
    <row r="25" spans="1:14" s="21" customFormat="1" ht="24.95" customHeight="1" x14ac:dyDescent="0.2">
      <c r="A25" s="46">
        <v>16</v>
      </c>
      <c r="B25" s="47" t="s">
        <v>387</v>
      </c>
      <c r="C25" s="75">
        <v>40705</v>
      </c>
      <c r="D25" s="76">
        <v>2947</v>
      </c>
      <c r="E25" s="76">
        <v>43652</v>
      </c>
      <c r="F25" s="76">
        <v>0</v>
      </c>
      <c r="G25" s="116"/>
      <c r="H25" s="76">
        <v>40026</v>
      </c>
      <c r="I25" s="76">
        <v>722</v>
      </c>
      <c r="J25" s="76">
        <v>40748</v>
      </c>
      <c r="K25" s="76">
        <v>0</v>
      </c>
      <c r="L25" s="77">
        <f t="shared" si="0"/>
        <v>98.3</v>
      </c>
      <c r="M25" s="78">
        <f t="shared" si="0"/>
        <v>24.5</v>
      </c>
      <c r="N25" s="79">
        <f t="shared" si="0"/>
        <v>93.3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25592</v>
      </c>
      <c r="D26" s="76">
        <v>1301</v>
      </c>
      <c r="E26" s="76">
        <v>26893</v>
      </c>
      <c r="F26" s="76">
        <v>0</v>
      </c>
      <c r="G26" s="116"/>
      <c r="H26" s="76">
        <v>25292</v>
      </c>
      <c r="I26" s="76">
        <v>390</v>
      </c>
      <c r="J26" s="76">
        <v>25682</v>
      </c>
      <c r="K26" s="76">
        <v>0</v>
      </c>
      <c r="L26" s="77">
        <f t="shared" si="0"/>
        <v>98.8</v>
      </c>
      <c r="M26" s="78">
        <f t="shared" si="0"/>
        <v>30</v>
      </c>
      <c r="N26" s="79">
        <f t="shared" si="0"/>
        <v>95.5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20912</v>
      </c>
      <c r="D27" s="76">
        <v>1524</v>
      </c>
      <c r="E27" s="76">
        <v>22436</v>
      </c>
      <c r="F27" s="76">
        <v>0</v>
      </c>
      <c r="G27" s="116"/>
      <c r="H27" s="76">
        <v>20641</v>
      </c>
      <c r="I27" s="76">
        <v>341</v>
      </c>
      <c r="J27" s="76">
        <v>20982</v>
      </c>
      <c r="K27" s="76">
        <v>0</v>
      </c>
      <c r="L27" s="77">
        <f t="shared" si="0"/>
        <v>98.7</v>
      </c>
      <c r="M27" s="78">
        <f t="shared" si="0"/>
        <v>22.4</v>
      </c>
      <c r="N27" s="79">
        <f t="shared" si="0"/>
        <v>93.5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26483</v>
      </c>
      <c r="D28" s="76">
        <v>2204</v>
      </c>
      <c r="E28" s="76">
        <v>28687</v>
      </c>
      <c r="F28" s="76">
        <v>0</v>
      </c>
      <c r="G28" s="116"/>
      <c r="H28" s="76">
        <v>26094</v>
      </c>
      <c r="I28" s="76">
        <v>511</v>
      </c>
      <c r="J28" s="76">
        <v>26605</v>
      </c>
      <c r="K28" s="76">
        <v>0</v>
      </c>
      <c r="L28" s="77">
        <f t="shared" si="0"/>
        <v>98.5</v>
      </c>
      <c r="M28" s="78">
        <f t="shared" si="0"/>
        <v>23.2</v>
      </c>
      <c r="N28" s="79">
        <f t="shared" si="0"/>
        <v>92.7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68289</v>
      </c>
      <c r="D29" s="76">
        <v>3688</v>
      </c>
      <c r="E29" s="76">
        <v>71977</v>
      </c>
      <c r="F29" s="76">
        <v>0</v>
      </c>
      <c r="G29" s="116"/>
      <c r="H29" s="76">
        <v>67426</v>
      </c>
      <c r="I29" s="76">
        <v>800</v>
      </c>
      <c r="J29" s="76">
        <v>68226</v>
      </c>
      <c r="K29" s="76">
        <v>0</v>
      </c>
      <c r="L29" s="77">
        <f t="shared" si="0"/>
        <v>98.7</v>
      </c>
      <c r="M29" s="78">
        <f t="shared" si="0"/>
        <v>21.7</v>
      </c>
      <c r="N29" s="79">
        <f t="shared" si="0"/>
        <v>94.8</v>
      </c>
    </row>
    <row r="30" spans="1:14" s="21" customFormat="1" ht="24.95" customHeight="1" x14ac:dyDescent="0.2">
      <c r="A30" s="46">
        <v>21</v>
      </c>
      <c r="B30" s="47" t="s">
        <v>46</v>
      </c>
      <c r="C30" s="75">
        <v>45947</v>
      </c>
      <c r="D30" s="76">
        <v>1120</v>
      </c>
      <c r="E30" s="76">
        <v>47067</v>
      </c>
      <c r="F30" s="76">
        <v>0</v>
      </c>
      <c r="G30" s="116"/>
      <c r="H30" s="76">
        <v>40783</v>
      </c>
      <c r="I30" s="76">
        <v>311</v>
      </c>
      <c r="J30" s="76">
        <v>41094</v>
      </c>
      <c r="K30" s="76">
        <v>0</v>
      </c>
      <c r="L30" s="77">
        <f t="shared" si="0"/>
        <v>88.8</v>
      </c>
      <c r="M30" s="78">
        <f t="shared" si="0"/>
        <v>27.8</v>
      </c>
      <c r="N30" s="79">
        <f t="shared" si="0"/>
        <v>87.3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20041</v>
      </c>
      <c r="D31" s="76">
        <v>1612</v>
      </c>
      <c r="E31" s="76">
        <v>21653</v>
      </c>
      <c r="F31" s="76">
        <v>0</v>
      </c>
      <c r="G31" s="116"/>
      <c r="H31" s="76">
        <v>19744</v>
      </c>
      <c r="I31" s="76">
        <v>501</v>
      </c>
      <c r="J31" s="76">
        <v>20245</v>
      </c>
      <c r="K31" s="76">
        <v>0</v>
      </c>
      <c r="L31" s="77">
        <f t="shared" si="0"/>
        <v>98.5</v>
      </c>
      <c r="M31" s="78">
        <f t="shared" si="0"/>
        <v>31.1</v>
      </c>
      <c r="N31" s="79">
        <f t="shared" si="0"/>
        <v>93.5</v>
      </c>
    </row>
    <row r="32" spans="1:14" s="21" customFormat="1" ht="24.95" customHeight="1" x14ac:dyDescent="0.2">
      <c r="A32" s="46">
        <v>23</v>
      </c>
      <c r="B32" s="47" t="s">
        <v>48</v>
      </c>
      <c r="C32" s="75">
        <v>54575</v>
      </c>
      <c r="D32" s="76">
        <v>1734</v>
      </c>
      <c r="E32" s="76">
        <v>56309</v>
      </c>
      <c r="F32" s="76">
        <v>0</v>
      </c>
      <c r="G32" s="116"/>
      <c r="H32" s="76">
        <v>54011</v>
      </c>
      <c r="I32" s="76">
        <v>547</v>
      </c>
      <c r="J32" s="76">
        <v>54558</v>
      </c>
      <c r="K32" s="76">
        <v>0</v>
      </c>
      <c r="L32" s="77">
        <f t="shared" ref="L32:N36" si="1">IF(C32&gt;0,ROUND(H32/C32*100,1),"-")</f>
        <v>99</v>
      </c>
      <c r="M32" s="78">
        <f t="shared" si="1"/>
        <v>31.5</v>
      </c>
      <c r="N32" s="79">
        <f t="shared" si="1"/>
        <v>96.9</v>
      </c>
    </row>
    <row r="33" spans="1:14" s="21" customFormat="1" ht="24.95" customHeight="1" x14ac:dyDescent="0.2">
      <c r="A33" s="46">
        <v>24</v>
      </c>
      <c r="B33" s="47" t="s">
        <v>49</v>
      </c>
      <c r="C33" s="75">
        <v>76097</v>
      </c>
      <c r="D33" s="76">
        <v>8253</v>
      </c>
      <c r="E33" s="76">
        <v>84350</v>
      </c>
      <c r="F33" s="76">
        <v>0</v>
      </c>
      <c r="G33" s="116"/>
      <c r="H33" s="76">
        <v>74452</v>
      </c>
      <c r="I33" s="76">
        <v>2629</v>
      </c>
      <c r="J33" s="76">
        <v>77081</v>
      </c>
      <c r="K33" s="76">
        <v>0</v>
      </c>
      <c r="L33" s="77">
        <f t="shared" si="1"/>
        <v>97.8</v>
      </c>
      <c r="M33" s="78">
        <f t="shared" si="1"/>
        <v>31.9</v>
      </c>
      <c r="N33" s="79">
        <f t="shared" si="1"/>
        <v>91.4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29077</v>
      </c>
      <c r="D34" s="76">
        <v>2124</v>
      </c>
      <c r="E34" s="76">
        <v>31201</v>
      </c>
      <c r="F34" s="76">
        <v>0</v>
      </c>
      <c r="G34" s="116"/>
      <c r="H34" s="76">
        <v>28658</v>
      </c>
      <c r="I34" s="76">
        <v>581</v>
      </c>
      <c r="J34" s="76">
        <v>29239</v>
      </c>
      <c r="K34" s="76">
        <v>0</v>
      </c>
      <c r="L34" s="77">
        <f t="shared" si="1"/>
        <v>98.6</v>
      </c>
      <c r="M34" s="78">
        <f t="shared" si="1"/>
        <v>27.4</v>
      </c>
      <c r="N34" s="79">
        <f t="shared" si="1"/>
        <v>93.7</v>
      </c>
    </row>
    <row r="35" spans="1:14" s="21" customFormat="1" ht="24.95" customHeight="1" x14ac:dyDescent="0.2">
      <c r="A35" s="58"/>
      <c r="B35" s="59" t="s">
        <v>343</v>
      </c>
      <c r="C35" s="85">
        <v>462966</v>
      </c>
      <c r="D35" s="85">
        <v>28857</v>
      </c>
      <c r="E35" s="85">
        <v>491823</v>
      </c>
      <c r="F35" s="85">
        <v>0</v>
      </c>
      <c r="G35" s="119"/>
      <c r="H35" s="85">
        <v>451709</v>
      </c>
      <c r="I35" s="85">
        <v>7944</v>
      </c>
      <c r="J35" s="85">
        <v>459653</v>
      </c>
      <c r="K35" s="85">
        <v>0</v>
      </c>
      <c r="L35" s="86">
        <f t="shared" si="1"/>
        <v>97.6</v>
      </c>
      <c r="M35" s="87">
        <f t="shared" si="1"/>
        <v>27.5</v>
      </c>
      <c r="N35" s="88">
        <f t="shared" si="1"/>
        <v>93.5</v>
      </c>
    </row>
    <row r="36" spans="1:14" s="21" customFormat="1" ht="24.95" customHeight="1" thickBot="1" x14ac:dyDescent="0.25">
      <c r="A36" s="60"/>
      <c r="B36" s="61" t="s">
        <v>50</v>
      </c>
      <c r="C36" s="89">
        <v>3469034</v>
      </c>
      <c r="D36" s="89">
        <v>238646</v>
      </c>
      <c r="E36" s="89">
        <v>3707680</v>
      </c>
      <c r="F36" s="89">
        <v>0</v>
      </c>
      <c r="G36" s="120"/>
      <c r="H36" s="89">
        <v>3412652</v>
      </c>
      <c r="I36" s="89">
        <v>60042</v>
      </c>
      <c r="J36" s="89">
        <v>3472694</v>
      </c>
      <c r="K36" s="89">
        <v>0</v>
      </c>
      <c r="L36" s="90">
        <f t="shared" si="1"/>
        <v>98.4</v>
      </c>
      <c r="M36" s="91">
        <f t="shared" si="1"/>
        <v>25.2</v>
      </c>
      <c r="N36" s="92">
        <f t="shared" si="1"/>
        <v>93.7</v>
      </c>
    </row>
    <row r="38" spans="1:14" x14ac:dyDescent="0.15">
      <c r="B38" s="1" t="s">
        <v>390</v>
      </c>
      <c r="C38" s="1">
        <v>3469034</v>
      </c>
      <c r="D38" s="1">
        <v>238646</v>
      </c>
      <c r="E38" s="1">
        <v>3707680</v>
      </c>
      <c r="F38" s="1">
        <v>0</v>
      </c>
      <c r="G38" s="1">
        <v>0</v>
      </c>
      <c r="H38" s="1">
        <v>3412652</v>
      </c>
      <c r="I38" s="1">
        <v>60042</v>
      </c>
      <c r="J38" s="1">
        <v>3472694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2">D36-D38</f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0</v>
      </c>
      <c r="I39" s="1">
        <f t="shared" si="2"/>
        <v>0</v>
      </c>
      <c r="J39" s="1">
        <f t="shared" si="2"/>
        <v>0</v>
      </c>
      <c r="K39" s="1">
        <f t="shared" si="2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M39"/>
  <sheetViews>
    <sheetView view="pageBreakPreview" zoomScale="60" zoomScaleNormal="100" workbookViewId="0">
      <pane xSplit="2" ySplit="8" topLeftCell="C27" activePane="bottomRight" state="frozen"/>
      <selection activeCell="E14" sqref="E14"/>
      <selection pane="topRight" activeCell="E14" sqref="E14"/>
      <selection pane="bottomLeft" activeCell="E14" sqref="E14"/>
      <selection pane="bottomRight" activeCell="C38" sqref="C38:K38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396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189</v>
      </c>
      <c r="D3" s="8" t="s">
        <v>357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81</v>
      </c>
      <c r="D8" s="41" t="s">
        <v>82</v>
      </c>
      <c r="E8" s="41" t="s">
        <v>83</v>
      </c>
      <c r="F8" s="41" t="s">
        <v>84</v>
      </c>
      <c r="G8" s="41" t="s">
        <v>85</v>
      </c>
      <c r="H8" s="41" t="s">
        <v>86</v>
      </c>
      <c r="I8" s="41" t="s">
        <v>87</v>
      </c>
      <c r="J8" s="41" t="s">
        <v>88</v>
      </c>
      <c r="K8" s="41" t="s">
        <v>89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31730914</v>
      </c>
      <c r="D9" s="130">
        <v>1921941</v>
      </c>
      <c r="E9" s="130">
        <v>33652855</v>
      </c>
      <c r="F9" s="130">
        <v>0</v>
      </c>
      <c r="G9" s="115"/>
      <c r="H9" s="130">
        <v>31337652</v>
      </c>
      <c r="I9" s="130">
        <v>492031</v>
      </c>
      <c r="J9" s="130">
        <v>31829683</v>
      </c>
      <c r="K9" s="130">
        <v>0</v>
      </c>
      <c r="L9" s="72">
        <f t="shared" ref="L9:N31" si="0">IF(C9&gt;0,ROUND(H9/C9*100,1),"-")</f>
        <v>98.8</v>
      </c>
      <c r="M9" s="73">
        <f t="shared" si="0"/>
        <v>25.6</v>
      </c>
      <c r="N9" s="74">
        <f t="shared" si="0"/>
        <v>94.6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6829028</v>
      </c>
      <c r="D10" s="93">
        <v>616726</v>
      </c>
      <c r="E10" s="93">
        <v>7445754</v>
      </c>
      <c r="F10" s="93">
        <v>0</v>
      </c>
      <c r="G10" s="116"/>
      <c r="H10" s="93">
        <v>6710950</v>
      </c>
      <c r="I10" s="93">
        <v>132623</v>
      </c>
      <c r="J10" s="93">
        <v>6843573</v>
      </c>
      <c r="K10" s="93">
        <v>0</v>
      </c>
      <c r="L10" s="77">
        <f t="shared" si="0"/>
        <v>98.3</v>
      </c>
      <c r="M10" s="78">
        <f t="shared" si="0"/>
        <v>21.5</v>
      </c>
      <c r="N10" s="79">
        <f t="shared" si="0"/>
        <v>91.9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7461920</v>
      </c>
      <c r="D11" s="93">
        <v>587035</v>
      </c>
      <c r="E11" s="93">
        <v>8048955</v>
      </c>
      <c r="F11" s="93">
        <v>0</v>
      </c>
      <c r="G11" s="116"/>
      <c r="H11" s="93">
        <v>7335771</v>
      </c>
      <c r="I11" s="93">
        <v>101742</v>
      </c>
      <c r="J11" s="93">
        <v>7437513</v>
      </c>
      <c r="K11" s="93">
        <v>0</v>
      </c>
      <c r="L11" s="77">
        <f t="shared" si="0"/>
        <v>98.3</v>
      </c>
      <c r="M11" s="78">
        <f t="shared" si="0"/>
        <v>17.3</v>
      </c>
      <c r="N11" s="79">
        <f t="shared" si="0"/>
        <v>92.4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5439036</v>
      </c>
      <c r="D12" s="93">
        <v>227237</v>
      </c>
      <c r="E12" s="93">
        <v>5666273</v>
      </c>
      <c r="F12" s="93">
        <v>0</v>
      </c>
      <c r="G12" s="116"/>
      <c r="H12" s="93">
        <v>5380246</v>
      </c>
      <c r="I12" s="93">
        <v>56925</v>
      </c>
      <c r="J12" s="93">
        <v>5437171</v>
      </c>
      <c r="K12" s="93">
        <v>0</v>
      </c>
      <c r="L12" s="77">
        <f t="shared" si="0"/>
        <v>98.9</v>
      </c>
      <c r="M12" s="78">
        <f t="shared" si="0"/>
        <v>25.1</v>
      </c>
      <c r="N12" s="79">
        <f t="shared" si="0"/>
        <v>96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4558868</v>
      </c>
      <c r="D13" s="93">
        <v>307485</v>
      </c>
      <c r="E13" s="93">
        <v>4866353</v>
      </c>
      <c r="F13" s="93">
        <v>0</v>
      </c>
      <c r="G13" s="116"/>
      <c r="H13" s="93">
        <v>4476487</v>
      </c>
      <c r="I13" s="93">
        <v>94387</v>
      </c>
      <c r="J13" s="93">
        <v>4570874</v>
      </c>
      <c r="K13" s="93">
        <v>0</v>
      </c>
      <c r="L13" s="77">
        <f t="shared" si="0"/>
        <v>98.2</v>
      </c>
      <c r="M13" s="78">
        <f t="shared" si="0"/>
        <v>30.7</v>
      </c>
      <c r="N13" s="79">
        <f t="shared" si="0"/>
        <v>93.9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3526217</v>
      </c>
      <c r="D14" s="93">
        <v>229397</v>
      </c>
      <c r="E14" s="93">
        <v>3755614</v>
      </c>
      <c r="F14" s="93">
        <v>0</v>
      </c>
      <c r="G14" s="116"/>
      <c r="H14" s="93">
        <v>3451772</v>
      </c>
      <c r="I14" s="93">
        <v>114551</v>
      </c>
      <c r="J14" s="93">
        <v>3566323</v>
      </c>
      <c r="K14" s="93">
        <v>0</v>
      </c>
      <c r="L14" s="77">
        <f t="shared" si="0"/>
        <v>97.9</v>
      </c>
      <c r="M14" s="78">
        <f t="shared" si="0"/>
        <v>49.9</v>
      </c>
      <c r="N14" s="79">
        <f t="shared" si="0"/>
        <v>95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8723880</v>
      </c>
      <c r="D15" s="93">
        <v>900203</v>
      </c>
      <c r="E15" s="93">
        <v>9624083</v>
      </c>
      <c r="F15" s="93">
        <v>0</v>
      </c>
      <c r="G15" s="116"/>
      <c r="H15" s="93">
        <v>8538509</v>
      </c>
      <c r="I15" s="93">
        <v>180442</v>
      </c>
      <c r="J15" s="93">
        <v>8718951</v>
      </c>
      <c r="K15" s="93">
        <v>0</v>
      </c>
      <c r="L15" s="77">
        <f t="shared" si="0"/>
        <v>97.9</v>
      </c>
      <c r="M15" s="78">
        <f t="shared" si="0"/>
        <v>20</v>
      </c>
      <c r="N15" s="79">
        <f t="shared" si="0"/>
        <v>90.6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3716316</v>
      </c>
      <c r="D16" s="93">
        <v>328319</v>
      </c>
      <c r="E16" s="93">
        <v>4044635</v>
      </c>
      <c r="F16" s="93">
        <v>0</v>
      </c>
      <c r="G16" s="116"/>
      <c r="H16" s="93">
        <v>3660070</v>
      </c>
      <c r="I16" s="93">
        <v>64394</v>
      </c>
      <c r="J16" s="93">
        <v>3724464</v>
      </c>
      <c r="K16" s="93">
        <v>0</v>
      </c>
      <c r="L16" s="77">
        <f t="shared" si="0"/>
        <v>98.5</v>
      </c>
      <c r="M16" s="78">
        <f t="shared" si="0"/>
        <v>19.600000000000001</v>
      </c>
      <c r="N16" s="79">
        <f t="shared" si="0"/>
        <v>92.1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3262952</v>
      </c>
      <c r="D17" s="93">
        <v>149484</v>
      </c>
      <c r="E17" s="93">
        <v>3412436</v>
      </c>
      <c r="F17" s="93">
        <v>0</v>
      </c>
      <c r="G17" s="116"/>
      <c r="H17" s="93">
        <v>3225673</v>
      </c>
      <c r="I17" s="93">
        <v>50621</v>
      </c>
      <c r="J17" s="93">
        <v>3276294</v>
      </c>
      <c r="K17" s="93">
        <v>0</v>
      </c>
      <c r="L17" s="77">
        <f>IF(C17&gt;0,ROUND(H17/C17*100,1),"-")</f>
        <v>98.9</v>
      </c>
      <c r="M17" s="78">
        <f>IF(D17&gt;0,ROUND(I17/D17*100,1),"-")</f>
        <v>33.9</v>
      </c>
      <c r="N17" s="79">
        <f>IF(E17&gt;0,ROUND(J17/E17*100,1),"-")</f>
        <v>96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1458337</v>
      </c>
      <c r="D18" s="93">
        <v>118143</v>
      </c>
      <c r="E18" s="93">
        <v>1576480</v>
      </c>
      <c r="F18" s="93">
        <v>0</v>
      </c>
      <c r="G18" s="116"/>
      <c r="H18" s="93">
        <v>1437847</v>
      </c>
      <c r="I18" s="93">
        <v>32076</v>
      </c>
      <c r="J18" s="93">
        <v>1469923</v>
      </c>
      <c r="K18" s="93">
        <v>0</v>
      </c>
      <c r="L18" s="77">
        <f t="shared" si="0"/>
        <v>98.6</v>
      </c>
      <c r="M18" s="78">
        <f t="shared" si="0"/>
        <v>27.2</v>
      </c>
      <c r="N18" s="79">
        <f t="shared" si="0"/>
        <v>93.2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5613659</v>
      </c>
      <c r="D19" s="93">
        <v>493012</v>
      </c>
      <c r="E19" s="93">
        <v>6106671</v>
      </c>
      <c r="F19" s="93">
        <v>0</v>
      </c>
      <c r="G19" s="116"/>
      <c r="H19" s="93">
        <v>5513636</v>
      </c>
      <c r="I19" s="93">
        <v>102486</v>
      </c>
      <c r="J19" s="93">
        <v>5616122</v>
      </c>
      <c r="K19" s="93">
        <v>0</v>
      </c>
      <c r="L19" s="77">
        <f t="shared" si="0"/>
        <v>98.2</v>
      </c>
      <c r="M19" s="78">
        <f t="shared" si="0"/>
        <v>20.8</v>
      </c>
      <c r="N19" s="79">
        <f t="shared" si="0"/>
        <v>92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2135789</v>
      </c>
      <c r="D20" s="93">
        <v>111573</v>
      </c>
      <c r="E20" s="93">
        <v>2247362</v>
      </c>
      <c r="F20" s="93">
        <v>0</v>
      </c>
      <c r="G20" s="116"/>
      <c r="H20" s="93">
        <v>2110118</v>
      </c>
      <c r="I20" s="93">
        <v>44957</v>
      </c>
      <c r="J20" s="93">
        <v>2155075</v>
      </c>
      <c r="K20" s="93">
        <v>0</v>
      </c>
      <c r="L20" s="80">
        <f t="shared" si="0"/>
        <v>98.8</v>
      </c>
      <c r="M20" s="81">
        <f t="shared" si="0"/>
        <v>40.299999999999997</v>
      </c>
      <c r="N20" s="82">
        <f t="shared" si="0"/>
        <v>95.9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1071756</v>
      </c>
      <c r="D21" s="93">
        <v>42523</v>
      </c>
      <c r="E21" s="93">
        <v>1114279</v>
      </c>
      <c r="F21" s="93">
        <v>0</v>
      </c>
      <c r="G21" s="116"/>
      <c r="H21" s="93">
        <v>1061748</v>
      </c>
      <c r="I21" s="93">
        <v>14659</v>
      </c>
      <c r="J21" s="93">
        <v>1076407</v>
      </c>
      <c r="K21" s="93">
        <v>0</v>
      </c>
      <c r="L21" s="77">
        <f t="shared" si="0"/>
        <v>99.1</v>
      </c>
      <c r="M21" s="78">
        <f t="shared" si="0"/>
        <v>34.5</v>
      </c>
      <c r="N21" s="79">
        <f t="shared" si="0"/>
        <v>96.6</v>
      </c>
    </row>
    <row r="22" spans="1:14" s="21" customFormat="1" ht="24.95" customHeight="1" x14ac:dyDescent="0.2">
      <c r="A22" s="46">
        <v>14</v>
      </c>
      <c r="B22" s="50" t="s">
        <v>339</v>
      </c>
      <c r="C22" s="93">
        <v>3807909</v>
      </c>
      <c r="D22" s="93">
        <v>125128</v>
      </c>
      <c r="E22" s="93">
        <v>3933037</v>
      </c>
      <c r="F22" s="93">
        <v>0</v>
      </c>
      <c r="G22" s="117"/>
      <c r="H22" s="93">
        <v>3781562</v>
      </c>
      <c r="I22" s="93">
        <v>39011</v>
      </c>
      <c r="J22" s="93">
        <v>3820573</v>
      </c>
      <c r="K22" s="93">
        <v>0</v>
      </c>
      <c r="L22" s="95">
        <f t="shared" si="0"/>
        <v>99.3</v>
      </c>
      <c r="M22" s="96">
        <f t="shared" si="0"/>
        <v>31.2</v>
      </c>
      <c r="N22" s="97">
        <f t="shared" si="0"/>
        <v>97.1</v>
      </c>
    </row>
    <row r="23" spans="1:14" s="21" customFormat="1" ht="24.95" customHeight="1" x14ac:dyDescent="0.2">
      <c r="A23" s="58"/>
      <c r="B23" s="59" t="s">
        <v>344</v>
      </c>
      <c r="C23" s="85">
        <v>89336581</v>
      </c>
      <c r="D23" s="85">
        <v>6158206</v>
      </c>
      <c r="E23" s="85">
        <v>95494787</v>
      </c>
      <c r="F23" s="85">
        <v>0</v>
      </c>
      <c r="G23" s="118"/>
      <c r="H23" s="85">
        <v>88022041</v>
      </c>
      <c r="I23" s="85">
        <v>1520905</v>
      </c>
      <c r="J23" s="85">
        <v>89542946</v>
      </c>
      <c r="K23" s="85">
        <v>0</v>
      </c>
      <c r="L23" s="86">
        <f t="shared" si="0"/>
        <v>98.5</v>
      </c>
      <c r="M23" s="87">
        <f t="shared" si="0"/>
        <v>24.7</v>
      </c>
      <c r="N23" s="88">
        <f t="shared" si="0"/>
        <v>93.8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1638844</v>
      </c>
      <c r="D24" s="71">
        <v>69710</v>
      </c>
      <c r="E24" s="71">
        <v>1708554</v>
      </c>
      <c r="F24" s="71">
        <v>0</v>
      </c>
      <c r="G24" s="115"/>
      <c r="H24" s="71">
        <v>1619093</v>
      </c>
      <c r="I24" s="71">
        <v>18122</v>
      </c>
      <c r="J24" s="71">
        <v>1637215</v>
      </c>
      <c r="K24" s="71">
        <v>0</v>
      </c>
      <c r="L24" s="72">
        <f t="shared" si="0"/>
        <v>98.8</v>
      </c>
      <c r="M24" s="73">
        <f t="shared" si="0"/>
        <v>26</v>
      </c>
      <c r="N24" s="74">
        <f t="shared" si="0"/>
        <v>95.8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956875</v>
      </c>
      <c r="D25" s="76">
        <v>69285</v>
      </c>
      <c r="E25" s="76">
        <v>1026160</v>
      </c>
      <c r="F25" s="76">
        <v>0</v>
      </c>
      <c r="G25" s="116"/>
      <c r="H25" s="76">
        <v>941004</v>
      </c>
      <c r="I25" s="76">
        <v>16968</v>
      </c>
      <c r="J25" s="76">
        <v>957972</v>
      </c>
      <c r="K25" s="76">
        <v>0</v>
      </c>
      <c r="L25" s="77">
        <f t="shared" si="0"/>
        <v>98.3</v>
      </c>
      <c r="M25" s="78">
        <f t="shared" si="0"/>
        <v>24.5</v>
      </c>
      <c r="N25" s="79">
        <f t="shared" si="0"/>
        <v>93.4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477193</v>
      </c>
      <c r="D26" s="76">
        <v>24265</v>
      </c>
      <c r="E26" s="76">
        <v>501458</v>
      </c>
      <c r="F26" s="76">
        <v>0</v>
      </c>
      <c r="G26" s="116"/>
      <c r="H26" s="76">
        <v>471610</v>
      </c>
      <c r="I26" s="76">
        <v>7273</v>
      </c>
      <c r="J26" s="76">
        <v>478883</v>
      </c>
      <c r="K26" s="76">
        <v>0</v>
      </c>
      <c r="L26" s="77">
        <f t="shared" si="0"/>
        <v>98.8</v>
      </c>
      <c r="M26" s="78">
        <f t="shared" si="0"/>
        <v>30</v>
      </c>
      <c r="N26" s="79">
        <f t="shared" si="0"/>
        <v>95.5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539094</v>
      </c>
      <c r="D27" s="76">
        <v>34423</v>
      </c>
      <c r="E27" s="76">
        <v>573517</v>
      </c>
      <c r="F27" s="76">
        <v>0</v>
      </c>
      <c r="G27" s="116"/>
      <c r="H27" s="76">
        <v>532726</v>
      </c>
      <c r="I27" s="76">
        <v>7707</v>
      </c>
      <c r="J27" s="76">
        <v>540433</v>
      </c>
      <c r="K27" s="76">
        <v>0</v>
      </c>
      <c r="L27" s="77">
        <f t="shared" si="0"/>
        <v>98.8</v>
      </c>
      <c r="M27" s="78">
        <f t="shared" si="0"/>
        <v>22.4</v>
      </c>
      <c r="N27" s="79">
        <f t="shared" si="0"/>
        <v>94.2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662548</v>
      </c>
      <c r="D28" s="76">
        <v>55135</v>
      </c>
      <c r="E28" s="76">
        <v>717683</v>
      </c>
      <c r="F28" s="76">
        <v>0</v>
      </c>
      <c r="G28" s="116"/>
      <c r="H28" s="76">
        <v>652821</v>
      </c>
      <c r="I28" s="76">
        <v>12799</v>
      </c>
      <c r="J28" s="76">
        <v>665620</v>
      </c>
      <c r="K28" s="76">
        <v>0</v>
      </c>
      <c r="L28" s="77">
        <f t="shared" si="0"/>
        <v>98.5</v>
      </c>
      <c r="M28" s="78">
        <f t="shared" si="0"/>
        <v>23.2</v>
      </c>
      <c r="N28" s="79">
        <f t="shared" si="0"/>
        <v>92.7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1945380</v>
      </c>
      <c r="D29" s="76">
        <v>105074</v>
      </c>
      <c r="E29" s="76">
        <v>2050454</v>
      </c>
      <c r="F29" s="76">
        <v>0</v>
      </c>
      <c r="G29" s="116"/>
      <c r="H29" s="76">
        <v>1920788</v>
      </c>
      <c r="I29" s="76">
        <v>22791</v>
      </c>
      <c r="J29" s="76">
        <v>1943579</v>
      </c>
      <c r="K29" s="76">
        <v>0</v>
      </c>
      <c r="L29" s="77">
        <f t="shared" si="0"/>
        <v>98.7</v>
      </c>
      <c r="M29" s="78">
        <f t="shared" si="0"/>
        <v>21.7</v>
      </c>
      <c r="N29" s="79">
        <f t="shared" si="0"/>
        <v>94.8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1323172</v>
      </c>
      <c r="D30" s="76">
        <v>36228</v>
      </c>
      <c r="E30" s="76">
        <v>1359400</v>
      </c>
      <c r="F30" s="76">
        <v>0</v>
      </c>
      <c r="G30" s="116"/>
      <c r="H30" s="76">
        <v>1318659</v>
      </c>
      <c r="I30" s="76">
        <v>10065</v>
      </c>
      <c r="J30" s="76">
        <v>1328724</v>
      </c>
      <c r="K30" s="76">
        <v>0</v>
      </c>
      <c r="L30" s="77">
        <f t="shared" si="0"/>
        <v>99.7</v>
      </c>
      <c r="M30" s="78">
        <f t="shared" si="0"/>
        <v>27.8</v>
      </c>
      <c r="N30" s="79">
        <f t="shared" si="0"/>
        <v>97.7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438158</v>
      </c>
      <c r="D31" s="76">
        <v>21062</v>
      </c>
      <c r="E31" s="76">
        <v>459220</v>
      </c>
      <c r="F31" s="76">
        <v>0</v>
      </c>
      <c r="G31" s="116"/>
      <c r="H31" s="76">
        <v>433951</v>
      </c>
      <c r="I31" s="76">
        <v>6541</v>
      </c>
      <c r="J31" s="76">
        <v>440492</v>
      </c>
      <c r="K31" s="76">
        <v>0</v>
      </c>
      <c r="L31" s="77">
        <f t="shared" si="0"/>
        <v>99</v>
      </c>
      <c r="M31" s="78">
        <f t="shared" si="0"/>
        <v>31.1</v>
      </c>
      <c r="N31" s="79">
        <f t="shared" si="0"/>
        <v>95.9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1723104</v>
      </c>
      <c r="D32" s="76">
        <v>54738</v>
      </c>
      <c r="E32" s="76">
        <v>1777842</v>
      </c>
      <c r="F32" s="76">
        <v>0</v>
      </c>
      <c r="G32" s="116"/>
      <c r="H32" s="76">
        <v>1705309</v>
      </c>
      <c r="I32" s="76">
        <v>17273</v>
      </c>
      <c r="J32" s="76">
        <v>1722582</v>
      </c>
      <c r="K32" s="76">
        <v>0</v>
      </c>
      <c r="L32" s="77">
        <f t="shared" ref="L32:N36" si="1">IF(C32&gt;0,ROUND(H32/C32*100,1),"-")</f>
        <v>99</v>
      </c>
      <c r="M32" s="78">
        <f t="shared" si="1"/>
        <v>31.6</v>
      </c>
      <c r="N32" s="79">
        <f t="shared" si="1"/>
        <v>96.9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911672</v>
      </c>
      <c r="D33" s="76">
        <v>98874</v>
      </c>
      <c r="E33" s="76">
        <v>1010546</v>
      </c>
      <c r="F33" s="76">
        <v>0</v>
      </c>
      <c r="G33" s="116"/>
      <c r="H33" s="76">
        <v>891960</v>
      </c>
      <c r="I33" s="76">
        <v>31504</v>
      </c>
      <c r="J33" s="76">
        <v>923464</v>
      </c>
      <c r="K33" s="76">
        <v>0</v>
      </c>
      <c r="L33" s="77">
        <f t="shared" si="1"/>
        <v>97.8</v>
      </c>
      <c r="M33" s="78">
        <f t="shared" si="1"/>
        <v>31.9</v>
      </c>
      <c r="N33" s="79">
        <f t="shared" si="1"/>
        <v>91.4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586051</v>
      </c>
      <c r="D34" s="76">
        <v>42802</v>
      </c>
      <c r="E34" s="76">
        <v>628853</v>
      </c>
      <c r="F34" s="76">
        <v>0</v>
      </c>
      <c r="G34" s="116"/>
      <c r="H34" s="76">
        <v>577602</v>
      </c>
      <c r="I34" s="76">
        <v>11714</v>
      </c>
      <c r="J34" s="76">
        <v>589316</v>
      </c>
      <c r="K34" s="76">
        <v>0</v>
      </c>
      <c r="L34" s="77">
        <f t="shared" si="1"/>
        <v>98.6</v>
      </c>
      <c r="M34" s="78">
        <f t="shared" si="1"/>
        <v>27.4</v>
      </c>
      <c r="N34" s="79">
        <f t="shared" si="1"/>
        <v>93.7</v>
      </c>
    </row>
    <row r="35" spans="1:14" s="21" customFormat="1" ht="24.95" customHeight="1" x14ac:dyDescent="0.2">
      <c r="A35" s="58"/>
      <c r="B35" s="59" t="s">
        <v>343</v>
      </c>
      <c r="C35" s="85">
        <v>11202091</v>
      </c>
      <c r="D35" s="85">
        <v>611596</v>
      </c>
      <c r="E35" s="85">
        <v>11813687</v>
      </c>
      <c r="F35" s="85">
        <v>0</v>
      </c>
      <c r="G35" s="119"/>
      <c r="H35" s="85">
        <v>11065523</v>
      </c>
      <c r="I35" s="85">
        <v>162757</v>
      </c>
      <c r="J35" s="85">
        <v>11228280</v>
      </c>
      <c r="K35" s="85">
        <v>0</v>
      </c>
      <c r="L35" s="86">
        <f t="shared" si="1"/>
        <v>98.8</v>
      </c>
      <c r="M35" s="87">
        <f t="shared" si="1"/>
        <v>26.6</v>
      </c>
      <c r="N35" s="88">
        <f t="shared" si="1"/>
        <v>95</v>
      </c>
    </row>
    <row r="36" spans="1:14" s="21" customFormat="1" ht="24.95" customHeight="1" thickBot="1" x14ac:dyDescent="0.25">
      <c r="A36" s="60"/>
      <c r="B36" s="61" t="s">
        <v>50</v>
      </c>
      <c r="C36" s="89">
        <v>100538672</v>
      </c>
      <c r="D36" s="89">
        <v>6769802</v>
      </c>
      <c r="E36" s="89">
        <v>107308474</v>
      </c>
      <c r="F36" s="89">
        <v>0</v>
      </c>
      <c r="G36" s="120"/>
      <c r="H36" s="89">
        <v>99087564</v>
      </c>
      <c r="I36" s="89">
        <v>1683662</v>
      </c>
      <c r="J36" s="89">
        <v>100771226</v>
      </c>
      <c r="K36" s="89">
        <v>0</v>
      </c>
      <c r="L36" s="90">
        <f t="shared" si="1"/>
        <v>98.6</v>
      </c>
      <c r="M36" s="91">
        <f t="shared" si="1"/>
        <v>24.9</v>
      </c>
      <c r="N36" s="92">
        <f t="shared" si="1"/>
        <v>93.9</v>
      </c>
    </row>
    <row r="38" spans="1:14" x14ac:dyDescent="0.15">
      <c r="B38" s="1" t="s">
        <v>390</v>
      </c>
      <c r="C38" s="1">
        <v>100538672</v>
      </c>
      <c r="D38" s="1">
        <v>6769802</v>
      </c>
      <c r="E38" s="1">
        <v>107308474</v>
      </c>
      <c r="F38" s="1">
        <v>0</v>
      </c>
      <c r="G38" s="1">
        <v>0</v>
      </c>
      <c r="H38" s="1">
        <v>99087564</v>
      </c>
      <c r="I38" s="1">
        <v>1683662</v>
      </c>
      <c r="J38" s="1">
        <v>100771226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2">D36-D38</f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0</v>
      </c>
      <c r="I39" s="1">
        <f t="shared" si="2"/>
        <v>0</v>
      </c>
      <c r="J39" s="1">
        <f t="shared" si="2"/>
        <v>0</v>
      </c>
      <c r="K39" s="1">
        <f t="shared" si="2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M39"/>
  <sheetViews>
    <sheetView view="pageBreakPreview" zoomScale="60" zoomScaleNormal="100" workbookViewId="0">
      <pane xSplit="2" ySplit="8" topLeftCell="C27" activePane="bottomRight" state="frozen"/>
      <selection activeCell="E14" sqref="E14"/>
      <selection pane="topRight" activeCell="E14" sqref="E14"/>
      <selection pane="bottomLeft" activeCell="E14" sqref="E14"/>
      <selection pane="bottomRight" activeCell="C38" sqref="C38:K38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395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190</v>
      </c>
      <c r="D3" s="8" t="s">
        <v>358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90</v>
      </c>
      <c r="D8" s="41" t="s">
        <v>91</v>
      </c>
      <c r="E8" s="41" t="s">
        <v>92</v>
      </c>
      <c r="F8" s="41" t="s">
        <v>93</v>
      </c>
      <c r="G8" s="41" t="s">
        <v>94</v>
      </c>
      <c r="H8" s="41" t="s">
        <v>95</v>
      </c>
      <c r="I8" s="41" t="s">
        <v>96</v>
      </c>
      <c r="J8" s="41" t="s">
        <v>97</v>
      </c>
      <c r="K8" s="41" t="s">
        <v>98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281900</v>
      </c>
      <c r="D9" s="130">
        <v>0</v>
      </c>
      <c r="E9" s="130">
        <v>281900</v>
      </c>
      <c r="F9" s="130">
        <v>0</v>
      </c>
      <c r="G9" s="115"/>
      <c r="H9" s="130">
        <v>281900</v>
      </c>
      <c r="I9" s="130">
        <v>0</v>
      </c>
      <c r="J9" s="130">
        <v>281900</v>
      </c>
      <c r="K9" s="130">
        <v>0</v>
      </c>
      <c r="L9" s="72">
        <f t="shared" ref="L9:N31" si="0">IF(C9&gt;0,ROUND(H9/C9*100,1),"-")</f>
        <v>100</v>
      </c>
      <c r="M9" s="73" t="str">
        <f t="shared" si="0"/>
        <v>-</v>
      </c>
      <c r="N9" s="74">
        <f t="shared" si="0"/>
        <v>100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52643</v>
      </c>
      <c r="D10" s="93">
        <v>0</v>
      </c>
      <c r="E10" s="93">
        <v>52643</v>
      </c>
      <c r="F10" s="93">
        <v>0</v>
      </c>
      <c r="G10" s="116"/>
      <c r="H10" s="93">
        <v>52643</v>
      </c>
      <c r="I10" s="93">
        <v>0</v>
      </c>
      <c r="J10" s="93">
        <v>52643</v>
      </c>
      <c r="K10" s="93">
        <v>0</v>
      </c>
      <c r="L10" s="77">
        <f t="shared" si="0"/>
        <v>100</v>
      </c>
      <c r="M10" s="78" t="str">
        <f t="shared" si="0"/>
        <v>-</v>
      </c>
      <c r="N10" s="79">
        <f t="shared" si="0"/>
        <v>100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65064</v>
      </c>
      <c r="D11" s="93">
        <v>0</v>
      </c>
      <c r="E11" s="93">
        <v>65064</v>
      </c>
      <c r="F11" s="93">
        <v>0</v>
      </c>
      <c r="G11" s="116"/>
      <c r="H11" s="93">
        <v>65064</v>
      </c>
      <c r="I11" s="93">
        <v>0</v>
      </c>
      <c r="J11" s="93">
        <v>65064</v>
      </c>
      <c r="K11" s="93">
        <v>0</v>
      </c>
      <c r="L11" s="77">
        <f t="shared" si="0"/>
        <v>100</v>
      </c>
      <c r="M11" s="78" t="str">
        <f t="shared" si="0"/>
        <v>-</v>
      </c>
      <c r="N11" s="79">
        <f t="shared" si="0"/>
        <v>100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25198</v>
      </c>
      <c r="D12" s="93">
        <v>0</v>
      </c>
      <c r="E12" s="93">
        <v>25198</v>
      </c>
      <c r="F12" s="93">
        <v>0</v>
      </c>
      <c r="G12" s="116"/>
      <c r="H12" s="93">
        <v>25198</v>
      </c>
      <c r="I12" s="93">
        <v>0</v>
      </c>
      <c r="J12" s="93">
        <v>25198</v>
      </c>
      <c r="K12" s="93">
        <v>0</v>
      </c>
      <c r="L12" s="77">
        <f t="shared" si="0"/>
        <v>100</v>
      </c>
      <c r="M12" s="78" t="str">
        <f t="shared" si="0"/>
        <v>-</v>
      </c>
      <c r="N12" s="79">
        <f t="shared" si="0"/>
        <v>100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49323</v>
      </c>
      <c r="D13" s="93">
        <v>0</v>
      </c>
      <c r="E13" s="93">
        <v>49323</v>
      </c>
      <c r="F13" s="93">
        <v>0</v>
      </c>
      <c r="G13" s="116"/>
      <c r="H13" s="93">
        <v>49323</v>
      </c>
      <c r="I13" s="93">
        <v>0</v>
      </c>
      <c r="J13" s="93">
        <v>49323</v>
      </c>
      <c r="K13" s="93">
        <v>0</v>
      </c>
      <c r="L13" s="77">
        <f t="shared" si="0"/>
        <v>100</v>
      </c>
      <c r="M13" s="78" t="str">
        <f t="shared" si="0"/>
        <v>-</v>
      </c>
      <c r="N13" s="79">
        <f t="shared" si="0"/>
        <v>100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24356</v>
      </c>
      <c r="D14" s="93">
        <v>0</v>
      </c>
      <c r="E14" s="93">
        <v>24356</v>
      </c>
      <c r="F14" s="93">
        <v>0</v>
      </c>
      <c r="G14" s="116"/>
      <c r="H14" s="93">
        <v>24356</v>
      </c>
      <c r="I14" s="93">
        <v>0</v>
      </c>
      <c r="J14" s="93">
        <v>24356</v>
      </c>
      <c r="K14" s="93">
        <v>0</v>
      </c>
      <c r="L14" s="77">
        <f t="shared" si="0"/>
        <v>100</v>
      </c>
      <c r="M14" s="78" t="str">
        <f t="shared" si="0"/>
        <v>-</v>
      </c>
      <c r="N14" s="79">
        <f t="shared" si="0"/>
        <v>100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47756</v>
      </c>
      <c r="D15" s="93">
        <v>0</v>
      </c>
      <c r="E15" s="93">
        <v>47756</v>
      </c>
      <c r="F15" s="93">
        <v>0</v>
      </c>
      <c r="G15" s="116"/>
      <c r="H15" s="93">
        <v>47756</v>
      </c>
      <c r="I15" s="93">
        <v>0</v>
      </c>
      <c r="J15" s="93">
        <v>47756</v>
      </c>
      <c r="K15" s="93">
        <v>0</v>
      </c>
      <c r="L15" s="77">
        <f t="shared" si="0"/>
        <v>100</v>
      </c>
      <c r="M15" s="78" t="str">
        <f t="shared" si="0"/>
        <v>-</v>
      </c>
      <c r="N15" s="79">
        <f t="shared" si="0"/>
        <v>100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19612</v>
      </c>
      <c r="D16" s="93">
        <v>0</v>
      </c>
      <c r="E16" s="93">
        <v>19612</v>
      </c>
      <c r="F16" s="93">
        <v>0</v>
      </c>
      <c r="G16" s="116"/>
      <c r="H16" s="93">
        <v>19612</v>
      </c>
      <c r="I16" s="93">
        <v>0</v>
      </c>
      <c r="J16" s="93">
        <v>19612</v>
      </c>
      <c r="K16" s="93">
        <v>0</v>
      </c>
      <c r="L16" s="77">
        <f t="shared" si="0"/>
        <v>100</v>
      </c>
      <c r="M16" s="78" t="str">
        <f t="shared" si="0"/>
        <v>-</v>
      </c>
      <c r="N16" s="79">
        <f t="shared" si="0"/>
        <v>100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14828</v>
      </c>
      <c r="D17" s="93">
        <v>0</v>
      </c>
      <c r="E17" s="93">
        <v>14828</v>
      </c>
      <c r="F17" s="93">
        <v>0</v>
      </c>
      <c r="G17" s="116"/>
      <c r="H17" s="93">
        <v>14828</v>
      </c>
      <c r="I17" s="93">
        <v>0</v>
      </c>
      <c r="J17" s="93">
        <v>14828</v>
      </c>
      <c r="K17" s="93">
        <v>0</v>
      </c>
      <c r="L17" s="77">
        <f>IF(C17&gt;0,ROUND(H17/C17*100,1),"-")</f>
        <v>100</v>
      </c>
      <c r="M17" s="78" t="str">
        <f>IF(D17&gt;0,ROUND(I17/D17*100,1),"-")</f>
        <v>-</v>
      </c>
      <c r="N17" s="79">
        <f>IF(E17&gt;0,ROUND(J17/E17*100,1),"-")</f>
        <v>100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12285</v>
      </c>
      <c r="D18" s="93">
        <v>0</v>
      </c>
      <c r="E18" s="93">
        <v>12285</v>
      </c>
      <c r="F18" s="93">
        <v>0</v>
      </c>
      <c r="G18" s="116"/>
      <c r="H18" s="93">
        <v>12285</v>
      </c>
      <c r="I18" s="93">
        <v>0</v>
      </c>
      <c r="J18" s="93">
        <v>12285</v>
      </c>
      <c r="K18" s="93">
        <v>0</v>
      </c>
      <c r="L18" s="77">
        <f t="shared" si="0"/>
        <v>100</v>
      </c>
      <c r="M18" s="78" t="str">
        <f t="shared" si="0"/>
        <v>-</v>
      </c>
      <c r="N18" s="79">
        <f t="shared" si="0"/>
        <v>100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42433</v>
      </c>
      <c r="D19" s="93">
        <v>3726</v>
      </c>
      <c r="E19" s="93">
        <v>46159</v>
      </c>
      <c r="F19" s="93">
        <v>0</v>
      </c>
      <c r="G19" s="116"/>
      <c r="H19" s="93">
        <v>41677</v>
      </c>
      <c r="I19" s="93">
        <v>774</v>
      </c>
      <c r="J19" s="93">
        <v>42451</v>
      </c>
      <c r="K19" s="93">
        <v>0</v>
      </c>
      <c r="L19" s="77">
        <f t="shared" si="0"/>
        <v>98.2</v>
      </c>
      <c r="M19" s="78">
        <f t="shared" si="0"/>
        <v>20.8</v>
      </c>
      <c r="N19" s="79">
        <f t="shared" si="0"/>
        <v>92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12685</v>
      </c>
      <c r="D20" s="93">
        <v>0</v>
      </c>
      <c r="E20" s="93">
        <v>12685</v>
      </c>
      <c r="F20" s="93">
        <v>0</v>
      </c>
      <c r="G20" s="116"/>
      <c r="H20" s="93">
        <v>12685</v>
      </c>
      <c r="I20" s="93">
        <v>0</v>
      </c>
      <c r="J20" s="93">
        <v>12685</v>
      </c>
      <c r="K20" s="93">
        <v>0</v>
      </c>
      <c r="L20" s="80">
        <f t="shared" si="0"/>
        <v>100</v>
      </c>
      <c r="M20" s="81" t="str">
        <f t="shared" si="0"/>
        <v>-</v>
      </c>
      <c r="N20" s="82">
        <f t="shared" si="0"/>
        <v>100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6234</v>
      </c>
      <c r="D21" s="93">
        <v>0</v>
      </c>
      <c r="E21" s="93">
        <v>6234</v>
      </c>
      <c r="F21" s="93">
        <v>0</v>
      </c>
      <c r="G21" s="116"/>
      <c r="H21" s="93">
        <v>6234</v>
      </c>
      <c r="I21" s="93">
        <v>0</v>
      </c>
      <c r="J21" s="93">
        <v>6234</v>
      </c>
      <c r="K21" s="93">
        <v>0</v>
      </c>
      <c r="L21" s="77">
        <f t="shared" si="0"/>
        <v>100</v>
      </c>
      <c r="M21" s="78" t="str">
        <f t="shared" si="0"/>
        <v>-</v>
      </c>
      <c r="N21" s="79">
        <f t="shared" si="0"/>
        <v>100</v>
      </c>
    </row>
    <row r="22" spans="1:14" s="21" customFormat="1" ht="24.95" customHeight="1" x14ac:dyDescent="0.2">
      <c r="A22" s="46">
        <v>14</v>
      </c>
      <c r="B22" s="50" t="s">
        <v>339</v>
      </c>
      <c r="C22" s="93">
        <v>30721</v>
      </c>
      <c r="D22" s="93">
        <v>0</v>
      </c>
      <c r="E22" s="93">
        <v>30721</v>
      </c>
      <c r="F22" s="93">
        <v>0</v>
      </c>
      <c r="G22" s="117"/>
      <c r="H22" s="93">
        <v>30721</v>
      </c>
      <c r="I22" s="93">
        <v>0</v>
      </c>
      <c r="J22" s="93">
        <v>30721</v>
      </c>
      <c r="K22" s="93">
        <v>0</v>
      </c>
      <c r="L22" s="95">
        <f t="shared" si="0"/>
        <v>100</v>
      </c>
      <c r="M22" s="96" t="str">
        <f t="shared" si="0"/>
        <v>-</v>
      </c>
      <c r="N22" s="97">
        <f t="shared" si="0"/>
        <v>100</v>
      </c>
    </row>
    <row r="23" spans="1:14" s="21" customFormat="1" ht="24.95" customHeight="1" x14ac:dyDescent="0.2">
      <c r="A23" s="58"/>
      <c r="B23" s="59" t="s">
        <v>344</v>
      </c>
      <c r="C23" s="85">
        <v>685038</v>
      </c>
      <c r="D23" s="85">
        <v>3726</v>
      </c>
      <c r="E23" s="85">
        <v>688764</v>
      </c>
      <c r="F23" s="85">
        <v>0</v>
      </c>
      <c r="G23" s="118"/>
      <c r="H23" s="85">
        <v>684282</v>
      </c>
      <c r="I23" s="85">
        <v>774</v>
      </c>
      <c r="J23" s="85">
        <v>685056</v>
      </c>
      <c r="K23" s="85">
        <v>0</v>
      </c>
      <c r="L23" s="86">
        <f t="shared" si="0"/>
        <v>99.9</v>
      </c>
      <c r="M23" s="87">
        <f t="shared" si="0"/>
        <v>20.8</v>
      </c>
      <c r="N23" s="88">
        <f t="shared" si="0"/>
        <v>99.5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9497</v>
      </c>
      <c r="D24" s="71">
        <v>0</v>
      </c>
      <c r="E24" s="71">
        <v>9497</v>
      </c>
      <c r="F24" s="71">
        <v>0</v>
      </c>
      <c r="G24" s="115"/>
      <c r="H24" s="71">
        <v>9497</v>
      </c>
      <c r="I24" s="71">
        <v>0</v>
      </c>
      <c r="J24" s="71">
        <v>9497</v>
      </c>
      <c r="K24" s="71">
        <v>0</v>
      </c>
      <c r="L24" s="72">
        <f t="shared" si="0"/>
        <v>100</v>
      </c>
      <c r="M24" s="73" t="str">
        <f t="shared" si="0"/>
        <v>-</v>
      </c>
      <c r="N24" s="74">
        <f t="shared" si="0"/>
        <v>100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6533</v>
      </c>
      <c r="D25" s="76">
        <v>0</v>
      </c>
      <c r="E25" s="76">
        <v>6533</v>
      </c>
      <c r="F25" s="76">
        <v>0</v>
      </c>
      <c r="G25" s="116"/>
      <c r="H25" s="76">
        <v>6533</v>
      </c>
      <c r="I25" s="76">
        <v>0</v>
      </c>
      <c r="J25" s="76">
        <v>6533</v>
      </c>
      <c r="K25" s="76">
        <v>0</v>
      </c>
      <c r="L25" s="77">
        <f t="shared" si="0"/>
        <v>100</v>
      </c>
      <c r="M25" s="78" t="str">
        <f t="shared" si="0"/>
        <v>-</v>
      </c>
      <c r="N25" s="79">
        <f t="shared" si="0"/>
        <v>100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5172</v>
      </c>
      <c r="D26" s="76">
        <v>0</v>
      </c>
      <c r="E26" s="76">
        <v>5172</v>
      </c>
      <c r="F26" s="76">
        <v>0</v>
      </c>
      <c r="G26" s="116"/>
      <c r="H26" s="76">
        <v>5172</v>
      </c>
      <c r="I26" s="76">
        <v>0</v>
      </c>
      <c r="J26" s="76">
        <v>5172</v>
      </c>
      <c r="K26" s="76">
        <v>0</v>
      </c>
      <c r="L26" s="77">
        <f t="shared" si="0"/>
        <v>100</v>
      </c>
      <c r="M26" s="78" t="str">
        <f t="shared" si="0"/>
        <v>-</v>
      </c>
      <c r="N26" s="79">
        <f t="shared" si="0"/>
        <v>100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3230</v>
      </c>
      <c r="D27" s="76">
        <v>0</v>
      </c>
      <c r="E27" s="76">
        <v>3230</v>
      </c>
      <c r="F27" s="76">
        <v>0</v>
      </c>
      <c r="G27" s="116"/>
      <c r="H27" s="76">
        <v>3230</v>
      </c>
      <c r="I27" s="76">
        <v>0</v>
      </c>
      <c r="J27" s="76">
        <v>3230</v>
      </c>
      <c r="K27" s="76">
        <v>0</v>
      </c>
      <c r="L27" s="77">
        <f t="shared" si="0"/>
        <v>100</v>
      </c>
      <c r="M27" s="78" t="str">
        <f t="shared" si="0"/>
        <v>-</v>
      </c>
      <c r="N27" s="79">
        <f t="shared" si="0"/>
        <v>100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7684</v>
      </c>
      <c r="D28" s="76">
        <v>0</v>
      </c>
      <c r="E28" s="76">
        <v>7684</v>
      </c>
      <c r="F28" s="76">
        <v>0</v>
      </c>
      <c r="G28" s="116"/>
      <c r="H28" s="76">
        <v>7684</v>
      </c>
      <c r="I28" s="76">
        <v>0</v>
      </c>
      <c r="J28" s="76">
        <v>7684</v>
      </c>
      <c r="K28" s="76">
        <v>0</v>
      </c>
      <c r="L28" s="77">
        <f t="shared" si="0"/>
        <v>100</v>
      </c>
      <c r="M28" s="78" t="str">
        <f t="shared" si="0"/>
        <v>-</v>
      </c>
      <c r="N28" s="79">
        <f t="shared" si="0"/>
        <v>100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12038</v>
      </c>
      <c r="D29" s="76">
        <v>0</v>
      </c>
      <c r="E29" s="76">
        <v>12038</v>
      </c>
      <c r="F29" s="76">
        <v>0</v>
      </c>
      <c r="G29" s="116"/>
      <c r="H29" s="76">
        <v>12038</v>
      </c>
      <c r="I29" s="76">
        <v>0</v>
      </c>
      <c r="J29" s="76">
        <v>12038</v>
      </c>
      <c r="K29" s="76">
        <v>0</v>
      </c>
      <c r="L29" s="77">
        <f t="shared" si="0"/>
        <v>100</v>
      </c>
      <c r="M29" s="78" t="str">
        <f t="shared" si="0"/>
        <v>-</v>
      </c>
      <c r="N29" s="79">
        <f t="shared" si="0"/>
        <v>100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25114</v>
      </c>
      <c r="D30" s="76">
        <v>0</v>
      </c>
      <c r="E30" s="76">
        <v>25114</v>
      </c>
      <c r="F30" s="76">
        <v>0</v>
      </c>
      <c r="G30" s="116"/>
      <c r="H30" s="76">
        <v>25114</v>
      </c>
      <c r="I30" s="76">
        <v>0</v>
      </c>
      <c r="J30" s="76">
        <v>25114</v>
      </c>
      <c r="K30" s="76">
        <v>0</v>
      </c>
      <c r="L30" s="77">
        <f t="shared" si="0"/>
        <v>100</v>
      </c>
      <c r="M30" s="78" t="str">
        <f t="shared" si="0"/>
        <v>-</v>
      </c>
      <c r="N30" s="79">
        <f t="shared" si="0"/>
        <v>100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2761</v>
      </c>
      <c r="D31" s="76">
        <v>0</v>
      </c>
      <c r="E31" s="76">
        <v>2761</v>
      </c>
      <c r="F31" s="76">
        <v>0</v>
      </c>
      <c r="G31" s="116"/>
      <c r="H31" s="76">
        <v>2761</v>
      </c>
      <c r="I31" s="76">
        <v>0</v>
      </c>
      <c r="J31" s="76">
        <v>2761</v>
      </c>
      <c r="K31" s="76">
        <v>0</v>
      </c>
      <c r="L31" s="77">
        <f t="shared" si="0"/>
        <v>100</v>
      </c>
      <c r="M31" s="78" t="str">
        <f t="shared" si="0"/>
        <v>-</v>
      </c>
      <c r="N31" s="79">
        <f t="shared" si="0"/>
        <v>100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11656</v>
      </c>
      <c r="D32" s="76">
        <v>0</v>
      </c>
      <c r="E32" s="76">
        <v>11656</v>
      </c>
      <c r="F32" s="76">
        <v>0</v>
      </c>
      <c r="G32" s="116"/>
      <c r="H32" s="76">
        <v>11656</v>
      </c>
      <c r="I32" s="76">
        <v>0</v>
      </c>
      <c r="J32" s="76">
        <v>11656</v>
      </c>
      <c r="K32" s="76">
        <v>0</v>
      </c>
      <c r="L32" s="77">
        <f t="shared" ref="L32:N36" si="1">IF(C32&gt;0,ROUND(H32/C32*100,1),"-")</f>
        <v>100</v>
      </c>
      <c r="M32" s="78" t="str">
        <f t="shared" si="1"/>
        <v>-</v>
      </c>
      <c r="N32" s="79">
        <f t="shared" si="1"/>
        <v>100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6693</v>
      </c>
      <c r="D33" s="76">
        <v>0</v>
      </c>
      <c r="E33" s="76">
        <v>6693</v>
      </c>
      <c r="F33" s="76">
        <v>0</v>
      </c>
      <c r="G33" s="116"/>
      <c r="H33" s="76">
        <v>6693</v>
      </c>
      <c r="I33" s="76">
        <v>0</v>
      </c>
      <c r="J33" s="76">
        <v>6693</v>
      </c>
      <c r="K33" s="76">
        <v>0</v>
      </c>
      <c r="L33" s="77">
        <f t="shared" si="1"/>
        <v>100</v>
      </c>
      <c r="M33" s="78" t="str">
        <f t="shared" si="1"/>
        <v>-</v>
      </c>
      <c r="N33" s="79">
        <f t="shared" si="1"/>
        <v>100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5036</v>
      </c>
      <c r="D34" s="76">
        <v>0</v>
      </c>
      <c r="E34" s="76">
        <v>5036</v>
      </c>
      <c r="F34" s="76">
        <v>0</v>
      </c>
      <c r="G34" s="116"/>
      <c r="H34" s="76">
        <v>5036</v>
      </c>
      <c r="I34" s="76">
        <v>0</v>
      </c>
      <c r="J34" s="76">
        <v>5036</v>
      </c>
      <c r="K34" s="76">
        <v>0</v>
      </c>
      <c r="L34" s="77">
        <f t="shared" si="1"/>
        <v>100</v>
      </c>
      <c r="M34" s="78" t="str">
        <f t="shared" si="1"/>
        <v>-</v>
      </c>
      <c r="N34" s="79">
        <f t="shared" si="1"/>
        <v>100</v>
      </c>
    </row>
    <row r="35" spans="1:14" s="21" customFormat="1" ht="24.95" customHeight="1" x14ac:dyDescent="0.2">
      <c r="A35" s="58"/>
      <c r="B35" s="59" t="s">
        <v>343</v>
      </c>
      <c r="C35" s="85">
        <v>95414</v>
      </c>
      <c r="D35" s="85">
        <v>0</v>
      </c>
      <c r="E35" s="85">
        <v>95414</v>
      </c>
      <c r="F35" s="85">
        <v>0</v>
      </c>
      <c r="G35" s="119"/>
      <c r="H35" s="85">
        <v>95414</v>
      </c>
      <c r="I35" s="85">
        <v>0</v>
      </c>
      <c r="J35" s="85">
        <v>95414</v>
      </c>
      <c r="K35" s="85">
        <v>0</v>
      </c>
      <c r="L35" s="86">
        <f t="shared" si="1"/>
        <v>100</v>
      </c>
      <c r="M35" s="87" t="str">
        <f t="shared" si="1"/>
        <v>-</v>
      </c>
      <c r="N35" s="88">
        <f t="shared" si="1"/>
        <v>100</v>
      </c>
    </row>
    <row r="36" spans="1:14" s="21" customFormat="1" ht="24.95" customHeight="1" thickBot="1" x14ac:dyDescent="0.25">
      <c r="A36" s="60"/>
      <c r="B36" s="61" t="s">
        <v>50</v>
      </c>
      <c r="C36" s="89">
        <v>780452</v>
      </c>
      <c r="D36" s="89">
        <v>3726</v>
      </c>
      <c r="E36" s="89">
        <v>784178</v>
      </c>
      <c r="F36" s="89">
        <v>0</v>
      </c>
      <c r="G36" s="120"/>
      <c r="H36" s="89">
        <v>779696</v>
      </c>
      <c r="I36" s="89">
        <v>774</v>
      </c>
      <c r="J36" s="89">
        <v>780470</v>
      </c>
      <c r="K36" s="89">
        <v>0</v>
      </c>
      <c r="L36" s="90">
        <f t="shared" si="1"/>
        <v>99.9</v>
      </c>
      <c r="M36" s="91">
        <f t="shared" si="1"/>
        <v>20.8</v>
      </c>
      <c r="N36" s="92">
        <f t="shared" si="1"/>
        <v>99.5</v>
      </c>
    </row>
    <row r="38" spans="1:14" x14ac:dyDescent="0.15">
      <c r="B38" s="1" t="s">
        <v>390</v>
      </c>
      <c r="C38" s="1">
        <v>780452</v>
      </c>
      <c r="D38" s="1">
        <v>3726</v>
      </c>
      <c r="E38" s="1">
        <v>784178</v>
      </c>
      <c r="F38" s="1">
        <v>0</v>
      </c>
      <c r="G38" s="1">
        <v>0</v>
      </c>
      <c r="H38" s="1">
        <v>779696</v>
      </c>
      <c r="I38" s="1">
        <v>774</v>
      </c>
      <c r="J38" s="1">
        <v>780470</v>
      </c>
      <c r="K38" s="1">
        <v>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2">D36-D38</f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0</v>
      </c>
      <c r="I39" s="1">
        <f t="shared" si="2"/>
        <v>0</v>
      </c>
      <c r="J39" s="1">
        <f t="shared" si="2"/>
        <v>0</v>
      </c>
      <c r="K39" s="1">
        <f t="shared" si="2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IM39"/>
  <sheetViews>
    <sheetView view="pageBreakPreview" zoomScale="60" zoomScaleNormal="100" workbookViewId="0">
      <pane xSplit="2" ySplit="8" topLeftCell="C33" activePane="bottomRight" state="frozen"/>
      <selection activeCell="E14" sqref="E14"/>
      <selection pane="topRight" activeCell="E14" sqref="E14"/>
      <selection pane="bottomLeft" activeCell="E14" sqref="E14"/>
      <selection pane="bottomRight" activeCell="G51" sqref="G51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395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191</v>
      </c>
      <c r="D3" s="8" t="s">
        <v>99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63" t="s">
        <v>33</v>
      </c>
      <c r="C9" s="98">
        <v>11287437</v>
      </c>
      <c r="D9" s="98">
        <v>96544</v>
      </c>
      <c r="E9" s="98">
        <v>11383981</v>
      </c>
      <c r="F9" s="99">
        <v>2183995</v>
      </c>
      <c r="G9" s="115"/>
      <c r="H9" s="98">
        <v>11239989</v>
      </c>
      <c r="I9" s="98">
        <v>21002</v>
      </c>
      <c r="J9" s="98">
        <v>11260991</v>
      </c>
      <c r="K9" s="99">
        <f>SUM(法人均等割:法人税割!K9)</f>
        <v>2175259</v>
      </c>
      <c r="L9" s="72">
        <f t="shared" ref="L9:N31" si="0">IF(C9&gt;0,ROUND(H9/C9*100,1),"-")</f>
        <v>99.6</v>
      </c>
      <c r="M9" s="73">
        <f t="shared" si="0"/>
        <v>21.8</v>
      </c>
      <c r="N9" s="74">
        <f t="shared" si="0"/>
        <v>98.9</v>
      </c>
    </row>
    <row r="10" spans="1:247" s="21" customFormat="1" ht="24.95" customHeight="1" x14ac:dyDescent="0.2">
      <c r="A10" s="46">
        <v>2</v>
      </c>
      <c r="B10" s="64" t="s">
        <v>34</v>
      </c>
      <c r="C10" s="100">
        <v>1325607</v>
      </c>
      <c r="D10" s="100">
        <v>37516</v>
      </c>
      <c r="E10" s="101">
        <v>1363123</v>
      </c>
      <c r="F10" s="102">
        <v>245370</v>
      </c>
      <c r="G10" s="116"/>
      <c r="H10" s="100">
        <v>1317726</v>
      </c>
      <c r="I10" s="100">
        <v>7999</v>
      </c>
      <c r="J10" s="100">
        <v>1325725</v>
      </c>
      <c r="K10" s="103">
        <f>SUM(法人均等割:法人税割!K10)</f>
        <v>243898</v>
      </c>
      <c r="L10" s="77">
        <f t="shared" si="0"/>
        <v>99.4</v>
      </c>
      <c r="M10" s="78">
        <f t="shared" si="0"/>
        <v>21.3</v>
      </c>
      <c r="N10" s="79">
        <f t="shared" si="0"/>
        <v>97.3</v>
      </c>
    </row>
    <row r="11" spans="1:247" s="21" customFormat="1" ht="24.95" customHeight="1" x14ac:dyDescent="0.2">
      <c r="A11" s="46">
        <v>3</v>
      </c>
      <c r="B11" s="64" t="s">
        <v>35</v>
      </c>
      <c r="C11" s="104">
        <v>1861302</v>
      </c>
      <c r="D11" s="104">
        <v>34063</v>
      </c>
      <c r="E11" s="105">
        <v>1895365</v>
      </c>
      <c r="F11" s="102">
        <v>358256</v>
      </c>
      <c r="G11" s="116"/>
      <c r="H11" s="106">
        <v>1855998</v>
      </c>
      <c r="I11" s="106">
        <v>5632</v>
      </c>
      <c r="J11" s="106">
        <v>1861630</v>
      </c>
      <c r="K11" s="103">
        <f>SUM(法人均等割:法人税割!K11)</f>
        <v>357382</v>
      </c>
      <c r="L11" s="77">
        <f t="shared" si="0"/>
        <v>99.7</v>
      </c>
      <c r="M11" s="78">
        <f t="shared" si="0"/>
        <v>16.5</v>
      </c>
      <c r="N11" s="79">
        <f t="shared" si="0"/>
        <v>98.2</v>
      </c>
    </row>
    <row r="12" spans="1:247" s="21" customFormat="1" ht="24.95" customHeight="1" x14ac:dyDescent="0.2">
      <c r="A12" s="46">
        <v>4</v>
      </c>
      <c r="B12" s="64" t="s">
        <v>36</v>
      </c>
      <c r="C12" s="100">
        <v>1661514</v>
      </c>
      <c r="D12" s="100">
        <v>15750</v>
      </c>
      <c r="E12" s="107">
        <v>1677264</v>
      </c>
      <c r="F12" s="102">
        <v>312751</v>
      </c>
      <c r="G12" s="116"/>
      <c r="H12" s="100">
        <v>1656322</v>
      </c>
      <c r="I12" s="100">
        <v>1882</v>
      </c>
      <c r="J12" s="100">
        <v>1658204</v>
      </c>
      <c r="K12" s="103">
        <f>SUM(法人均等割:法人税割!K12)</f>
        <v>311906</v>
      </c>
      <c r="L12" s="77">
        <f t="shared" si="0"/>
        <v>99.7</v>
      </c>
      <c r="M12" s="78">
        <f t="shared" si="0"/>
        <v>11.9</v>
      </c>
      <c r="N12" s="79">
        <f t="shared" si="0"/>
        <v>98.9</v>
      </c>
    </row>
    <row r="13" spans="1:247" s="21" customFormat="1" ht="24.95" customHeight="1" x14ac:dyDescent="0.2">
      <c r="A13" s="46">
        <v>5</v>
      </c>
      <c r="B13" s="64" t="s">
        <v>37</v>
      </c>
      <c r="C13" s="104">
        <v>1314316</v>
      </c>
      <c r="D13" s="104">
        <v>24347</v>
      </c>
      <c r="E13" s="105">
        <v>1338663</v>
      </c>
      <c r="F13" s="102">
        <v>250874</v>
      </c>
      <c r="G13" s="116"/>
      <c r="H13" s="106">
        <v>1306736</v>
      </c>
      <c r="I13" s="106">
        <v>4987</v>
      </c>
      <c r="J13" s="106">
        <v>1311723</v>
      </c>
      <c r="K13" s="103">
        <f>SUM(法人均等割:法人税割!K13)</f>
        <v>249369</v>
      </c>
      <c r="L13" s="77">
        <f t="shared" si="0"/>
        <v>99.4</v>
      </c>
      <c r="M13" s="78">
        <f t="shared" si="0"/>
        <v>20.5</v>
      </c>
      <c r="N13" s="79">
        <f t="shared" si="0"/>
        <v>98</v>
      </c>
    </row>
    <row r="14" spans="1:247" s="21" customFormat="1" ht="24.95" customHeight="1" x14ac:dyDescent="0.2">
      <c r="A14" s="46">
        <v>6</v>
      </c>
      <c r="B14" s="64" t="s">
        <v>38</v>
      </c>
      <c r="C14" s="100">
        <v>722780</v>
      </c>
      <c r="D14" s="100">
        <v>23693</v>
      </c>
      <c r="E14" s="107">
        <v>746473</v>
      </c>
      <c r="F14" s="102">
        <v>141157</v>
      </c>
      <c r="G14" s="116"/>
      <c r="H14" s="100">
        <v>716823</v>
      </c>
      <c r="I14" s="100">
        <v>4846</v>
      </c>
      <c r="J14" s="100">
        <v>721669</v>
      </c>
      <c r="K14" s="103">
        <f>SUM(法人均等割:法人税割!K14)</f>
        <v>140028</v>
      </c>
      <c r="L14" s="77">
        <f t="shared" si="0"/>
        <v>99.2</v>
      </c>
      <c r="M14" s="78">
        <f t="shared" si="0"/>
        <v>20.5</v>
      </c>
      <c r="N14" s="79">
        <f t="shared" si="0"/>
        <v>96.7</v>
      </c>
    </row>
    <row r="15" spans="1:247" s="21" customFormat="1" ht="24.95" customHeight="1" x14ac:dyDescent="0.2">
      <c r="A15" s="46">
        <v>7</v>
      </c>
      <c r="B15" s="64" t="s">
        <v>39</v>
      </c>
      <c r="C15" s="104">
        <v>2883120</v>
      </c>
      <c r="D15" s="104">
        <v>29152</v>
      </c>
      <c r="E15" s="105">
        <v>2912272</v>
      </c>
      <c r="F15" s="102">
        <v>549437</v>
      </c>
      <c r="G15" s="116"/>
      <c r="H15" s="106">
        <v>2876439</v>
      </c>
      <c r="I15" s="106">
        <v>7051</v>
      </c>
      <c r="J15" s="106">
        <v>2883490</v>
      </c>
      <c r="K15" s="103">
        <f>SUM(法人均等割:法人税割!K15)</f>
        <v>548338</v>
      </c>
      <c r="L15" s="77">
        <f t="shared" si="0"/>
        <v>99.8</v>
      </c>
      <c r="M15" s="78">
        <f t="shared" si="0"/>
        <v>24.2</v>
      </c>
      <c r="N15" s="79">
        <f t="shared" si="0"/>
        <v>99</v>
      </c>
    </row>
    <row r="16" spans="1:247" s="21" customFormat="1" ht="24.95" customHeight="1" x14ac:dyDescent="0.2">
      <c r="A16" s="46">
        <v>8</v>
      </c>
      <c r="B16" s="64" t="s">
        <v>40</v>
      </c>
      <c r="C16" s="104">
        <v>993100</v>
      </c>
      <c r="D16" s="104">
        <v>14107</v>
      </c>
      <c r="E16" s="105">
        <v>1007207</v>
      </c>
      <c r="F16" s="102">
        <v>189300</v>
      </c>
      <c r="G16" s="116"/>
      <c r="H16" s="106">
        <v>989994</v>
      </c>
      <c r="I16" s="106">
        <v>3741</v>
      </c>
      <c r="J16" s="106">
        <v>993735</v>
      </c>
      <c r="K16" s="103">
        <f>SUM(法人均等割:法人税割!K16)</f>
        <v>188732</v>
      </c>
      <c r="L16" s="77">
        <f t="shared" si="0"/>
        <v>99.7</v>
      </c>
      <c r="M16" s="78">
        <f t="shared" si="0"/>
        <v>26.5</v>
      </c>
      <c r="N16" s="79">
        <f t="shared" si="0"/>
        <v>98.7</v>
      </c>
    </row>
    <row r="17" spans="1:14" s="21" customFormat="1" ht="24.95" customHeight="1" x14ac:dyDescent="0.2">
      <c r="A17" s="46">
        <v>9</v>
      </c>
      <c r="B17" s="64" t="s">
        <v>208</v>
      </c>
      <c r="C17" s="104">
        <v>1015682</v>
      </c>
      <c r="D17" s="104">
        <v>7867</v>
      </c>
      <c r="E17" s="105">
        <v>1023549</v>
      </c>
      <c r="F17" s="108">
        <v>168798</v>
      </c>
      <c r="G17" s="116"/>
      <c r="H17" s="106">
        <v>1013983</v>
      </c>
      <c r="I17" s="106">
        <v>1967</v>
      </c>
      <c r="J17" s="106">
        <v>1015950</v>
      </c>
      <c r="K17" s="103">
        <f>SUM(法人均等割:法人税割!K17)</f>
        <v>168798</v>
      </c>
      <c r="L17" s="77">
        <f>IF(C17&gt;0,ROUND(H17/C17*100,1),"-")</f>
        <v>99.8</v>
      </c>
      <c r="M17" s="78">
        <f>IF(D17&gt;0,ROUND(I17/D17*100,1),"-")</f>
        <v>25</v>
      </c>
      <c r="N17" s="79">
        <f>IF(E17&gt;0,ROUND(J17/E17*100,1),"-")</f>
        <v>99.3</v>
      </c>
    </row>
    <row r="18" spans="1:14" s="21" customFormat="1" ht="24.95" customHeight="1" x14ac:dyDescent="0.2">
      <c r="A18" s="46">
        <v>10</v>
      </c>
      <c r="B18" s="64" t="s">
        <v>205</v>
      </c>
      <c r="C18" s="100">
        <v>318009</v>
      </c>
      <c r="D18" s="100">
        <v>3361</v>
      </c>
      <c r="E18" s="107">
        <v>321370</v>
      </c>
      <c r="F18" s="109">
        <v>60361</v>
      </c>
      <c r="G18" s="116"/>
      <c r="H18" s="100">
        <v>316851</v>
      </c>
      <c r="I18" s="100">
        <v>816</v>
      </c>
      <c r="J18" s="100">
        <v>317667</v>
      </c>
      <c r="K18" s="103">
        <f>SUM(法人均等割:法人税割!K18)</f>
        <v>60138</v>
      </c>
      <c r="L18" s="77">
        <f t="shared" si="0"/>
        <v>99.6</v>
      </c>
      <c r="M18" s="78">
        <f t="shared" si="0"/>
        <v>24.3</v>
      </c>
      <c r="N18" s="79">
        <f t="shared" si="0"/>
        <v>98.8</v>
      </c>
    </row>
    <row r="19" spans="1:14" s="21" customFormat="1" ht="24.95" customHeight="1" x14ac:dyDescent="0.2">
      <c r="A19" s="46">
        <v>11</v>
      </c>
      <c r="B19" s="64" t="s">
        <v>206</v>
      </c>
      <c r="C19" s="104">
        <v>1589603</v>
      </c>
      <c r="D19" s="104">
        <v>25761</v>
      </c>
      <c r="E19" s="105">
        <v>1615364</v>
      </c>
      <c r="F19" s="102">
        <v>311281</v>
      </c>
      <c r="G19" s="116"/>
      <c r="H19" s="106">
        <v>1581482</v>
      </c>
      <c r="I19" s="106">
        <v>3965</v>
      </c>
      <c r="J19" s="106">
        <v>1585447</v>
      </c>
      <c r="K19" s="103">
        <f>SUM(法人均等割:法人税割!K19)</f>
        <v>309725</v>
      </c>
      <c r="L19" s="77">
        <f t="shared" si="0"/>
        <v>99.5</v>
      </c>
      <c r="M19" s="78">
        <f t="shared" si="0"/>
        <v>15.4</v>
      </c>
      <c r="N19" s="79">
        <f t="shared" si="0"/>
        <v>98.1</v>
      </c>
    </row>
    <row r="20" spans="1:14" s="21" customFormat="1" ht="24.95" customHeight="1" x14ac:dyDescent="0.2">
      <c r="A20" s="48">
        <v>12</v>
      </c>
      <c r="B20" s="65" t="s">
        <v>207</v>
      </c>
      <c r="C20" s="104">
        <v>609017</v>
      </c>
      <c r="D20" s="104">
        <v>4122</v>
      </c>
      <c r="E20" s="105">
        <v>613139</v>
      </c>
      <c r="F20" s="102">
        <v>116415</v>
      </c>
      <c r="G20" s="116"/>
      <c r="H20" s="106">
        <v>607757</v>
      </c>
      <c r="I20" s="106">
        <v>1469</v>
      </c>
      <c r="J20" s="106">
        <v>609226</v>
      </c>
      <c r="K20" s="103">
        <f>SUM(法人均等割:法人税割!K20)</f>
        <v>116157</v>
      </c>
      <c r="L20" s="80">
        <f t="shared" si="0"/>
        <v>99.8</v>
      </c>
      <c r="M20" s="81">
        <f t="shared" si="0"/>
        <v>35.6</v>
      </c>
      <c r="N20" s="82">
        <f t="shared" si="0"/>
        <v>99.4</v>
      </c>
    </row>
    <row r="21" spans="1:14" s="21" customFormat="1" ht="24.95" customHeight="1" x14ac:dyDescent="0.2">
      <c r="A21" s="46">
        <v>13</v>
      </c>
      <c r="B21" s="64" t="s">
        <v>338</v>
      </c>
      <c r="C21" s="104">
        <v>215518</v>
      </c>
      <c r="D21" s="104">
        <v>17206</v>
      </c>
      <c r="E21" s="105">
        <v>232724</v>
      </c>
      <c r="F21" s="102">
        <v>40534</v>
      </c>
      <c r="G21" s="116"/>
      <c r="H21" s="106">
        <v>214673</v>
      </c>
      <c r="I21" s="106">
        <v>187</v>
      </c>
      <c r="J21" s="106">
        <v>214860</v>
      </c>
      <c r="K21" s="103">
        <f>SUM(法人均等割:法人税割!K21)</f>
        <v>40388</v>
      </c>
      <c r="L21" s="77">
        <f t="shared" si="0"/>
        <v>99.6</v>
      </c>
      <c r="M21" s="78">
        <f t="shared" si="0"/>
        <v>1.1000000000000001</v>
      </c>
      <c r="N21" s="79">
        <f t="shared" si="0"/>
        <v>92.3</v>
      </c>
    </row>
    <row r="22" spans="1:14" s="21" customFormat="1" ht="24.95" customHeight="1" x14ac:dyDescent="0.2">
      <c r="A22" s="46">
        <v>14</v>
      </c>
      <c r="B22" s="66" t="s">
        <v>339</v>
      </c>
      <c r="C22" s="100">
        <v>545398</v>
      </c>
      <c r="D22" s="100">
        <v>7332</v>
      </c>
      <c r="E22" s="100">
        <v>552730</v>
      </c>
      <c r="F22" s="110">
        <v>102672</v>
      </c>
      <c r="G22" s="117"/>
      <c r="H22" s="100">
        <v>542177</v>
      </c>
      <c r="I22" s="100">
        <v>1501</v>
      </c>
      <c r="J22" s="100">
        <v>543678</v>
      </c>
      <c r="K22" s="110">
        <f>SUM(法人均等割:法人税割!K22)</f>
        <v>102056</v>
      </c>
      <c r="L22" s="95">
        <f t="shared" si="0"/>
        <v>99.4</v>
      </c>
      <c r="M22" s="96">
        <f t="shared" si="0"/>
        <v>20.5</v>
      </c>
      <c r="N22" s="97">
        <f t="shared" si="0"/>
        <v>98.4</v>
      </c>
    </row>
    <row r="23" spans="1:14" s="21" customFormat="1" ht="24.95" customHeight="1" x14ac:dyDescent="0.2">
      <c r="A23" s="58"/>
      <c r="B23" s="67" t="s">
        <v>344</v>
      </c>
      <c r="C23" s="85">
        <v>26342403</v>
      </c>
      <c r="D23" s="85">
        <v>340821</v>
      </c>
      <c r="E23" s="85">
        <v>26683224</v>
      </c>
      <c r="F23" s="85">
        <v>5031201</v>
      </c>
      <c r="G23" s="118"/>
      <c r="H23" s="85">
        <v>26236950</v>
      </c>
      <c r="I23" s="85">
        <v>67045</v>
      </c>
      <c r="J23" s="85">
        <v>26303995</v>
      </c>
      <c r="K23" s="85">
        <f t="shared" ref="K23" si="1">SUM(K9:K22)</f>
        <v>5012174</v>
      </c>
      <c r="L23" s="86">
        <f t="shared" si="0"/>
        <v>99.6</v>
      </c>
      <c r="M23" s="87">
        <f t="shared" si="0"/>
        <v>19.7</v>
      </c>
      <c r="N23" s="88">
        <f t="shared" si="0"/>
        <v>98.6</v>
      </c>
    </row>
    <row r="24" spans="1:14" s="21" customFormat="1" ht="24.95" customHeight="1" x14ac:dyDescent="0.2">
      <c r="A24" s="44">
        <v>15</v>
      </c>
      <c r="B24" s="63" t="s">
        <v>41</v>
      </c>
      <c r="C24" s="99">
        <v>424639</v>
      </c>
      <c r="D24" s="99">
        <v>3943</v>
      </c>
      <c r="E24" s="99">
        <v>428582</v>
      </c>
      <c r="F24" s="99">
        <v>74961</v>
      </c>
      <c r="G24" s="115"/>
      <c r="H24" s="99">
        <v>422788</v>
      </c>
      <c r="I24" s="99">
        <v>455</v>
      </c>
      <c r="J24" s="99">
        <v>423243</v>
      </c>
      <c r="K24" s="99">
        <f>SUM(法人均等割:法人税割!K24)</f>
        <v>74661</v>
      </c>
      <c r="L24" s="72">
        <f t="shared" si="0"/>
        <v>99.6</v>
      </c>
      <c r="M24" s="73">
        <f t="shared" si="0"/>
        <v>11.5</v>
      </c>
      <c r="N24" s="74">
        <f t="shared" si="0"/>
        <v>98.8</v>
      </c>
    </row>
    <row r="25" spans="1:14" s="21" customFormat="1" ht="24.95" customHeight="1" x14ac:dyDescent="0.2">
      <c r="A25" s="46">
        <v>16</v>
      </c>
      <c r="B25" s="64" t="s">
        <v>387</v>
      </c>
      <c r="C25" s="105">
        <v>120216</v>
      </c>
      <c r="D25" s="111">
        <v>4384</v>
      </c>
      <c r="E25" s="111">
        <v>124600</v>
      </c>
      <c r="F25" s="103">
        <v>23065</v>
      </c>
      <c r="G25" s="116"/>
      <c r="H25" s="111">
        <v>119129</v>
      </c>
      <c r="I25" s="111">
        <v>226</v>
      </c>
      <c r="J25" s="111">
        <v>119355</v>
      </c>
      <c r="K25" s="103">
        <f>SUM(法人均等割:法人税割!K25)</f>
        <v>22861</v>
      </c>
      <c r="L25" s="77">
        <f t="shared" si="0"/>
        <v>99.1</v>
      </c>
      <c r="M25" s="78">
        <f t="shared" si="0"/>
        <v>5.2</v>
      </c>
      <c r="N25" s="79">
        <f t="shared" si="0"/>
        <v>95.8</v>
      </c>
    </row>
    <row r="26" spans="1:14" s="21" customFormat="1" ht="24.95" customHeight="1" x14ac:dyDescent="0.2">
      <c r="A26" s="46">
        <v>17</v>
      </c>
      <c r="B26" s="64" t="s">
        <v>42</v>
      </c>
      <c r="C26" s="112">
        <v>65213</v>
      </c>
      <c r="D26" s="113">
        <v>1731</v>
      </c>
      <c r="E26" s="113">
        <v>66944</v>
      </c>
      <c r="F26" s="103">
        <v>7034</v>
      </c>
      <c r="G26" s="116"/>
      <c r="H26" s="113">
        <v>64936</v>
      </c>
      <c r="I26" s="113">
        <v>307</v>
      </c>
      <c r="J26" s="113">
        <v>65243</v>
      </c>
      <c r="K26" s="103">
        <f>SUM(法人均等割:法人税割!K26)</f>
        <v>7034</v>
      </c>
      <c r="L26" s="77">
        <f t="shared" si="0"/>
        <v>99.6</v>
      </c>
      <c r="M26" s="78">
        <f t="shared" si="0"/>
        <v>17.7</v>
      </c>
      <c r="N26" s="79">
        <f t="shared" si="0"/>
        <v>97.5</v>
      </c>
    </row>
    <row r="27" spans="1:14" s="21" customFormat="1" ht="24.95" customHeight="1" x14ac:dyDescent="0.2">
      <c r="A27" s="46">
        <v>18</v>
      </c>
      <c r="B27" s="64" t="s">
        <v>43</v>
      </c>
      <c r="C27" s="107">
        <v>638213</v>
      </c>
      <c r="D27" s="107">
        <v>1167</v>
      </c>
      <c r="E27" s="107">
        <v>639380</v>
      </c>
      <c r="F27" s="103">
        <v>121015</v>
      </c>
      <c r="G27" s="116"/>
      <c r="H27" s="107">
        <v>637994</v>
      </c>
      <c r="I27" s="107">
        <v>227</v>
      </c>
      <c r="J27" s="107">
        <v>638221</v>
      </c>
      <c r="K27" s="103">
        <f>SUM(法人均等割:法人税割!K27)</f>
        <v>121015</v>
      </c>
      <c r="L27" s="77">
        <f t="shared" si="0"/>
        <v>100</v>
      </c>
      <c r="M27" s="78">
        <f t="shared" si="0"/>
        <v>19.5</v>
      </c>
      <c r="N27" s="79">
        <f t="shared" si="0"/>
        <v>99.8</v>
      </c>
    </row>
    <row r="28" spans="1:14" s="21" customFormat="1" ht="24.95" customHeight="1" x14ac:dyDescent="0.2">
      <c r="A28" s="46">
        <v>19</v>
      </c>
      <c r="B28" s="64" t="s">
        <v>44</v>
      </c>
      <c r="C28" s="105">
        <v>531867</v>
      </c>
      <c r="D28" s="111">
        <v>5144</v>
      </c>
      <c r="E28" s="111">
        <v>537011</v>
      </c>
      <c r="F28" s="103">
        <v>90310</v>
      </c>
      <c r="G28" s="116"/>
      <c r="H28" s="111">
        <v>531387</v>
      </c>
      <c r="I28" s="111">
        <v>840</v>
      </c>
      <c r="J28" s="111">
        <v>532227</v>
      </c>
      <c r="K28" s="103">
        <f>SUM(法人均等割:法人税割!K28)</f>
        <v>90220</v>
      </c>
      <c r="L28" s="77">
        <f t="shared" si="0"/>
        <v>99.9</v>
      </c>
      <c r="M28" s="78">
        <f t="shared" si="0"/>
        <v>16.3</v>
      </c>
      <c r="N28" s="79">
        <f t="shared" si="0"/>
        <v>99.1</v>
      </c>
    </row>
    <row r="29" spans="1:14" s="21" customFormat="1" ht="24.95" customHeight="1" x14ac:dyDescent="0.2">
      <c r="A29" s="46">
        <v>20</v>
      </c>
      <c r="B29" s="64" t="s">
        <v>45</v>
      </c>
      <c r="C29" s="107">
        <v>330367</v>
      </c>
      <c r="D29" s="107">
        <v>6783</v>
      </c>
      <c r="E29" s="107">
        <v>337150</v>
      </c>
      <c r="F29" s="103">
        <v>65219</v>
      </c>
      <c r="G29" s="116"/>
      <c r="H29" s="107">
        <v>328468</v>
      </c>
      <c r="I29" s="107">
        <v>1669</v>
      </c>
      <c r="J29" s="107">
        <v>330137</v>
      </c>
      <c r="K29" s="103">
        <f>SUM(法人均等割:法人税割!K29)</f>
        <v>64827</v>
      </c>
      <c r="L29" s="77">
        <f t="shared" si="0"/>
        <v>99.4</v>
      </c>
      <c r="M29" s="78">
        <f t="shared" si="0"/>
        <v>24.6</v>
      </c>
      <c r="N29" s="79">
        <f t="shared" si="0"/>
        <v>97.9</v>
      </c>
    </row>
    <row r="30" spans="1:14" s="21" customFormat="1" ht="24.95" customHeight="1" x14ac:dyDescent="0.2">
      <c r="A30" s="46">
        <v>21</v>
      </c>
      <c r="B30" s="64" t="s">
        <v>46</v>
      </c>
      <c r="C30" s="105">
        <v>354620</v>
      </c>
      <c r="D30" s="111">
        <v>3162</v>
      </c>
      <c r="E30" s="111">
        <v>357782</v>
      </c>
      <c r="F30" s="103">
        <v>70878</v>
      </c>
      <c r="G30" s="116"/>
      <c r="H30" s="111">
        <v>353851</v>
      </c>
      <c r="I30" s="111">
        <v>999</v>
      </c>
      <c r="J30" s="111">
        <v>354850</v>
      </c>
      <c r="K30" s="103">
        <f>SUM(法人均等割:法人税割!K30)</f>
        <v>70710</v>
      </c>
      <c r="L30" s="77">
        <f t="shared" si="0"/>
        <v>99.8</v>
      </c>
      <c r="M30" s="78">
        <f t="shared" si="0"/>
        <v>31.6</v>
      </c>
      <c r="N30" s="79">
        <f t="shared" si="0"/>
        <v>99.2</v>
      </c>
    </row>
    <row r="31" spans="1:14" s="21" customFormat="1" ht="24.95" customHeight="1" x14ac:dyDescent="0.2">
      <c r="A31" s="46">
        <v>22</v>
      </c>
      <c r="B31" s="64" t="s">
        <v>47</v>
      </c>
      <c r="C31" s="105">
        <v>82729</v>
      </c>
      <c r="D31" s="111">
        <v>665</v>
      </c>
      <c r="E31" s="111">
        <v>83394</v>
      </c>
      <c r="F31" s="103">
        <v>11478</v>
      </c>
      <c r="G31" s="116"/>
      <c r="H31" s="111">
        <v>80896</v>
      </c>
      <c r="I31" s="111">
        <v>187</v>
      </c>
      <c r="J31" s="111">
        <v>81083</v>
      </c>
      <c r="K31" s="103">
        <f>SUM(法人均等割:法人税割!K31)</f>
        <v>11145</v>
      </c>
      <c r="L31" s="77">
        <f t="shared" si="0"/>
        <v>97.8</v>
      </c>
      <c r="M31" s="78">
        <f t="shared" si="0"/>
        <v>28.1</v>
      </c>
      <c r="N31" s="79">
        <f t="shared" si="0"/>
        <v>97.2</v>
      </c>
    </row>
    <row r="32" spans="1:14" s="21" customFormat="1" ht="24.95" customHeight="1" x14ac:dyDescent="0.2">
      <c r="A32" s="46">
        <v>23</v>
      </c>
      <c r="B32" s="64" t="s">
        <v>48</v>
      </c>
      <c r="C32" s="107">
        <v>220898</v>
      </c>
      <c r="D32" s="107">
        <v>1139</v>
      </c>
      <c r="E32" s="107">
        <v>222037</v>
      </c>
      <c r="F32" s="103">
        <v>50445</v>
      </c>
      <c r="G32" s="116"/>
      <c r="H32" s="107">
        <v>220428</v>
      </c>
      <c r="I32" s="107">
        <v>719</v>
      </c>
      <c r="J32" s="107">
        <v>221147</v>
      </c>
      <c r="K32" s="103">
        <f>SUM(法人均等割:法人税割!K32)</f>
        <v>50364</v>
      </c>
      <c r="L32" s="77">
        <f t="shared" ref="L32:N36" si="2">IF(C32&gt;0,ROUND(H32/C32*100,1),"-")</f>
        <v>99.8</v>
      </c>
      <c r="M32" s="78">
        <f t="shared" si="2"/>
        <v>63.1</v>
      </c>
      <c r="N32" s="79">
        <f t="shared" si="2"/>
        <v>99.6</v>
      </c>
    </row>
    <row r="33" spans="1:14" s="21" customFormat="1" ht="24.95" customHeight="1" x14ac:dyDescent="0.2">
      <c r="A33" s="46">
        <v>24</v>
      </c>
      <c r="B33" s="64" t="s">
        <v>49</v>
      </c>
      <c r="C33" s="105">
        <v>288455</v>
      </c>
      <c r="D33" s="111">
        <v>20421</v>
      </c>
      <c r="E33" s="111">
        <v>308876</v>
      </c>
      <c r="F33" s="103">
        <v>26710</v>
      </c>
      <c r="G33" s="116"/>
      <c r="H33" s="111">
        <v>285821</v>
      </c>
      <c r="I33" s="111">
        <v>1426</v>
      </c>
      <c r="J33" s="111">
        <v>287247</v>
      </c>
      <c r="K33" s="103">
        <f>SUM(法人均等割:法人税割!K33)</f>
        <v>26576</v>
      </c>
      <c r="L33" s="77">
        <f t="shared" si="2"/>
        <v>99.1</v>
      </c>
      <c r="M33" s="78">
        <f t="shared" si="2"/>
        <v>7</v>
      </c>
      <c r="N33" s="79">
        <f t="shared" si="2"/>
        <v>93</v>
      </c>
    </row>
    <row r="34" spans="1:14" s="21" customFormat="1" ht="24.95" customHeight="1" x14ac:dyDescent="0.2">
      <c r="A34" s="46">
        <v>25</v>
      </c>
      <c r="B34" s="68" t="s">
        <v>340</v>
      </c>
      <c r="C34" s="105">
        <v>209072</v>
      </c>
      <c r="D34" s="105">
        <v>1117</v>
      </c>
      <c r="E34" s="105">
        <v>210189</v>
      </c>
      <c r="F34" s="103">
        <v>42346</v>
      </c>
      <c r="G34" s="116"/>
      <c r="H34" s="105">
        <v>208832</v>
      </c>
      <c r="I34" s="105">
        <v>567</v>
      </c>
      <c r="J34" s="105">
        <v>209399</v>
      </c>
      <c r="K34" s="103">
        <f>SUM(法人均等割:法人税割!K34)</f>
        <v>42303</v>
      </c>
      <c r="L34" s="77">
        <f t="shared" si="2"/>
        <v>99.9</v>
      </c>
      <c r="M34" s="78">
        <f t="shared" si="2"/>
        <v>50.8</v>
      </c>
      <c r="N34" s="79">
        <f t="shared" si="2"/>
        <v>99.6</v>
      </c>
    </row>
    <row r="35" spans="1:14" s="21" customFormat="1" ht="24.95" customHeight="1" x14ac:dyDescent="0.2">
      <c r="A35" s="58"/>
      <c r="B35" s="67" t="s">
        <v>343</v>
      </c>
      <c r="C35" s="85">
        <v>3266289</v>
      </c>
      <c r="D35" s="85">
        <v>49656</v>
      </c>
      <c r="E35" s="85">
        <v>3315945</v>
      </c>
      <c r="F35" s="85">
        <v>583461</v>
      </c>
      <c r="G35" s="119"/>
      <c r="H35" s="85">
        <v>3254530</v>
      </c>
      <c r="I35" s="85">
        <v>7622</v>
      </c>
      <c r="J35" s="85">
        <v>3262152</v>
      </c>
      <c r="K35" s="85">
        <f t="shared" ref="K35" si="3">SUM(K24:K34)</f>
        <v>581716</v>
      </c>
      <c r="L35" s="86">
        <f t="shared" si="2"/>
        <v>99.6</v>
      </c>
      <c r="M35" s="87">
        <f t="shared" si="2"/>
        <v>15.3</v>
      </c>
      <c r="N35" s="88">
        <f t="shared" si="2"/>
        <v>98.4</v>
      </c>
    </row>
    <row r="36" spans="1:14" s="21" customFormat="1" ht="24.95" customHeight="1" thickBot="1" x14ac:dyDescent="0.25">
      <c r="A36" s="60"/>
      <c r="B36" s="69" t="s">
        <v>50</v>
      </c>
      <c r="C36" s="89">
        <v>29608692</v>
      </c>
      <c r="D36" s="89">
        <v>390477</v>
      </c>
      <c r="E36" s="89">
        <v>29999169</v>
      </c>
      <c r="F36" s="89">
        <v>5614662</v>
      </c>
      <c r="G36" s="120"/>
      <c r="H36" s="89">
        <v>29491480</v>
      </c>
      <c r="I36" s="89">
        <v>74667</v>
      </c>
      <c r="J36" s="89">
        <v>29566147</v>
      </c>
      <c r="K36" s="89">
        <f t="shared" ref="K36" si="4">K23+K35</f>
        <v>5593890</v>
      </c>
      <c r="L36" s="90">
        <f t="shared" si="2"/>
        <v>99.6</v>
      </c>
      <c r="M36" s="91">
        <f t="shared" si="2"/>
        <v>19.100000000000001</v>
      </c>
      <c r="N36" s="92">
        <f t="shared" si="2"/>
        <v>98.6</v>
      </c>
    </row>
    <row r="38" spans="1:14" ht="35.25" customHeight="1" x14ac:dyDescent="0.15">
      <c r="B38" s="135" t="s">
        <v>399</v>
      </c>
      <c r="C38" s="1">
        <f>法人均等割!C38+法人税割!C38</f>
        <v>29608692</v>
      </c>
      <c r="D38" s="1">
        <f>法人均等割!D38+法人税割!D38</f>
        <v>390477</v>
      </c>
      <c r="E38" s="1">
        <f>法人均等割!E38+法人税割!E38</f>
        <v>29999169</v>
      </c>
      <c r="F38" s="1">
        <f>法人均等割!F38+法人税割!F38</f>
        <v>5614662</v>
      </c>
      <c r="G38" s="1">
        <f>法人均等割!G38+法人税割!G38</f>
        <v>0</v>
      </c>
      <c r="H38" s="1">
        <f>法人均等割!H38+法人税割!H38</f>
        <v>29491480</v>
      </c>
      <c r="I38" s="1">
        <f>法人均等割!I38+法人税割!I38</f>
        <v>74667</v>
      </c>
      <c r="J38" s="1">
        <f>法人均等割!J38+法人税割!J38</f>
        <v>29566147</v>
      </c>
      <c r="K38" s="1">
        <f>法人均等割!K38+法人税割!K38</f>
        <v>5593890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5">D36-D38</f>
        <v>0</v>
      </c>
      <c r="E39" s="1">
        <f t="shared" si="5"/>
        <v>0</v>
      </c>
      <c r="F39" s="1">
        <f t="shared" si="5"/>
        <v>0</v>
      </c>
      <c r="G39" s="1">
        <f t="shared" si="5"/>
        <v>0</v>
      </c>
      <c r="H39" s="1">
        <f t="shared" si="5"/>
        <v>0</v>
      </c>
      <c r="I39" s="1">
        <f t="shared" si="5"/>
        <v>0</v>
      </c>
      <c r="J39" s="1">
        <f t="shared" si="5"/>
        <v>0</v>
      </c>
      <c r="K39" s="1">
        <f t="shared" si="5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IM39"/>
  <sheetViews>
    <sheetView view="pageBreakPreview" zoomScale="60" zoomScaleNormal="100" workbookViewId="0">
      <pane xSplit="2" ySplit="8" topLeftCell="C9" activePane="bottomRight" state="frozen"/>
      <selection activeCell="E14" sqref="E14"/>
      <selection pane="topRight" activeCell="E14" sqref="E14"/>
      <selection pane="bottomLeft" activeCell="E14" sqref="E14"/>
      <selection pane="bottomRight" activeCell="C3" sqref="C3"/>
    </sheetView>
  </sheetViews>
  <sheetFormatPr defaultColWidth="11" defaultRowHeight="18" x14ac:dyDescent="0.15"/>
  <cols>
    <col min="1" max="1" width="4.625" style="1" customWidth="1"/>
    <col min="2" max="2" width="13.875" style="1" customWidth="1"/>
    <col min="3" max="14" width="16.5" style="1" customWidth="1"/>
    <col min="15" max="16384" width="11" style="52"/>
  </cols>
  <sheetData>
    <row r="1" spans="1:247" s="1" customFormat="1" ht="24.95" customHeight="1" x14ac:dyDescent="0.15"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</row>
    <row r="2" spans="1:247" s="1" customFormat="1" ht="24.95" customHeight="1" x14ac:dyDescent="0.15">
      <c r="B2" s="4"/>
      <c r="C2" s="5" t="s">
        <v>395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</row>
    <row r="3" spans="1:247" s="7" customFormat="1" ht="24.95" customHeight="1" thickBot="1" x14ac:dyDescent="0.25">
      <c r="A3" s="6"/>
      <c r="C3" s="7" t="s">
        <v>192</v>
      </c>
      <c r="D3" s="8" t="s">
        <v>359</v>
      </c>
      <c r="E3" s="9"/>
      <c r="F3" s="10"/>
      <c r="G3" s="10"/>
      <c r="H3" s="10"/>
      <c r="I3" s="10"/>
      <c r="J3" s="10"/>
      <c r="L3" s="10"/>
      <c r="N3" s="11" t="s">
        <v>1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  <c r="IH3" s="10"/>
      <c r="II3" s="10"/>
      <c r="IJ3" s="10"/>
      <c r="IK3" s="10"/>
      <c r="IL3" s="10"/>
      <c r="IM3" s="10"/>
    </row>
    <row r="4" spans="1:247" s="21" customFormat="1" ht="24.95" customHeight="1" x14ac:dyDescent="0.15">
      <c r="A4" s="12"/>
      <c r="B4" s="13"/>
      <c r="C4" s="14" t="s">
        <v>2</v>
      </c>
      <c r="D4" s="15"/>
      <c r="E4" s="15"/>
      <c r="F4" s="15"/>
      <c r="G4" s="16"/>
      <c r="H4" s="14" t="s">
        <v>3</v>
      </c>
      <c r="I4" s="15"/>
      <c r="J4" s="17"/>
      <c r="K4" s="18"/>
      <c r="L4" s="17" t="s">
        <v>4</v>
      </c>
      <c r="M4" s="17"/>
      <c r="N4" s="19"/>
      <c r="O4" s="20"/>
    </row>
    <row r="5" spans="1:247" s="21" customFormat="1" ht="24.95" customHeight="1" x14ac:dyDescent="0.15">
      <c r="A5" s="20"/>
      <c r="B5" s="22"/>
      <c r="C5" s="23"/>
      <c r="D5" s="24"/>
      <c r="E5" s="25"/>
      <c r="F5" s="24" t="s">
        <v>5</v>
      </c>
      <c r="G5" s="26" t="s">
        <v>6</v>
      </c>
      <c r="H5" s="24"/>
      <c r="I5" s="25"/>
      <c r="J5" s="24"/>
      <c r="K5" s="25" t="s">
        <v>5</v>
      </c>
      <c r="L5" s="27"/>
      <c r="M5" s="25"/>
      <c r="N5" s="28"/>
      <c r="O5" s="29"/>
    </row>
    <row r="6" spans="1:247" s="21" customFormat="1" ht="24.95" customHeight="1" x14ac:dyDescent="0.2">
      <c r="A6" s="30" t="s">
        <v>7</v>
      </c>
      <c r="B6" s="31"/>
      <c r="C6" s="32" t="s">
        <v>8</v>
      </c>
      <c r="D6" s="32" t="s">
        <v>9</v>
      </c>
      <c r="E6" s="32" t="s">
        <v>10</v>
      </c>
      <c r="F6" s="32" t="s">
        <v>11</v>
      </c>
      <c r="G6" s="32" t="s">
        <v>12</v>
      </c>
      <c r="H6" s="32" t="s">
        <v>8</v>
      </c>
      <c r="I6" s="32" t="s">
        <v>9</v>
      </c>
      <c r="J6" s="32" t="s">
        <v>10</v>
      </c>
      <c r="K6" s="32" t="s">
        <v>13</v>
      </c>
      <c r="L6" s="32" t="s">
        <v>8</v>
      </c>
      <c r="M6" s="32" t="s">
        <v>9</v>
      </c>
      <c r="N6" s="33" t="s">
        <v>14</v>
      </c>
      <c r="O6" s="34"/>
    </row>
    <row r="7" spans="1:247" s="21" customFormat="1" ht="24.95" customHeight="1" x14ac:dyDescent="0.2">
      <c r="A7" s="20"/>
      <c r="C7" s="35" t="s">
        <v>15</v>
      </c>
      <c r="D7" s="36" t="s">
        <v>16</v>
      </c>
      <c r="E7" s="35" t="s">
        <v>17</v>
      </c>
      <c r="F7" s="37"/>
      <c r="G7" s="32" t="s">
        <v>11</v>
      </c>
      <c r="H7" s="36" t="s">
        <v>18</v>
      </c>
      <c r="I7" s="35" t="s">
        <v>19</v>
      </c>
      <c r="J7" s="36" t="s">
        <v>20</v>
      </c>
      <c r="K7" s="32"/>
      <c r="L7" s="38" t="s">
        <v>21</v>
      </c>
      <c r="M7" s="38" t="s">
        <v>22</v>
      </c>
      <c r="N7" s="33" t="s">
        <v>23</v>
      </c>
      <c r="O7" s="29"/>
    </row>
    <row r="8" spans="1:247" s="21" customFormat="1" ht="24.95" customHeight="1" x14ac:dyDescent="0.2">
      <c r="A8" s="39"/>
      <c r="B8" s="40"/>
      <c r="C8" s="41" t="s">
        <v>100</v>
      </c>
      <c r="D8" s="41" t="s">
        <v>101</v>
      </c>
      <c r="E8" s="41" t="s">
        <v>102</v>
      </c>
      <c r="F8" s="41" t="s">
        <v>103</v>
      </c>
      <c r="G8" s="41" t="s">
        <v>104</v>
      </c>
      <c r="H8" s="41" t="s">
        <v>105</v>
      </c>
      <c r="I8" s="41" t="s">
        <v>106</v>
      </c>
      <c r="J8" s="41" t="s">
        <v>107</v>
      </c>
      <c r="K8" s="41" t="s">
        <v>108</v>
      </c>
      <c r="L8" s="41"/>
      <c r="M8" s="41"/>
      <c r="N8" s="42"/>
      <c r="O8" s="43"/>
    </row>
    <row r="9" spans="1:247" s="21" customFormat="1" ht="24.95" customHeight="1" x14ac:dyDescent="0.2">
      <c r="A9" s="44">
        <v>1</v>
      </c>
      <c r="B9" s="45" t="s">
        <v>33</v>
      </c>
      <c r="C9" s="130">
        <v>2156127</v>
      </c>
      <c r="D9" s="130">
        <v>18442</v>
      </c>
      <c r="E9" s="130">
        <v>2174569</v>
      </c>
      <c r="F9" s="130">
        <v>358990</v>
      </c>
      <c r="G9" s="115"/>
      <c r="H9" s="130">
        <v>2147063</v>
      </c>
      <c r="I9" s="130">
        <v>4012</v>
      </c>
      <c r="J9" s="130">
        <v>2151075</v>
      </c>
      <c r="K9" s="130">
        <v>357554</v>
      </c>
      <c r="L9" s="72">
        <f t="shared" ref="L9:N31" si="0">IF(C9&gt;0,ROUND(H9/C9*100,1),"-")</f>
        <v>99.6</v>
      </c>
      <c r="M9" s="73">
        <f t="shared" si="0"/>
        <v>21.8</v>
      </c>
      <c r="N9" s="74">
        <f t="shared" si="0"/>
        <v>98.9</v>
      </c>
    </row>
    <row r="10" spans="1:247" s="21" customFormat="1" ht="24.95" customHeight="1" x14ac:dyDescent="0.2">
      <c r="A10" s="46">
        <v>2</v>
      </c>
      <c r="B10" s="47" t="s">
        <v>34</v>
      </c>
      <c r="C10" s="93">
        <v>510085</v>
      </c>
      <c r="D10" s="93">
        <v>14436</v>
      </c>
      <c r="E10" s="93">
        <v>524521</v>
      </c>
      <c r="F10" s="93">
        <v>85014</v>
      </c>
      <c r="G10" s="116"/>
      <c r="H10" s="93">
        <v>507052</v>
      </c>
      <c r="I10" s="93">
        <v>3078</v>
      </c>
      <c r="J10" s="93">
        <v>510130</v>
      </c>
      <c r="K10" s="93">
        <v>84504</v>
      </c>
      <c r="L10" s="77">
        <f t="shared" si="0"/>
        <v>99.4</v>
      </c>
      <c r="M10" s="78">
        <f t="shared" si="0"/>
        <v>21.3</v>
      </c>
      <c r="N10" s="79">
        <f t="shared" si="0"/>
        <v>97.3</v>
      </c>
    </row>
    <row r="11" spans="1:247" s="21" customFormat="1" ht="24.95" customHeight="1" x14ac:dyDescent="0.2">
      <c r="A11" s="46">
        <v>3</v>
      </c>
      <c r="B11" s="47" t="s">
        <v>35</v>
      </c>
      <c r="C11" s="93">
        <v>476755</v>
      </c>
      <c r="D11" s="93">
        <v>8725</v>
      </c>
      <c r="E11" s="93">
        <v>485480</v>
      </c>
      <c r="F11" s="93">
        <v>79459</v>
      </c>
      <c r="G11" s="116"/>
      <c r="H11" s="93">
        <v>471660</v>
      </c>
      <c r="I11" s="93">
        <v>1443</v>
      </c>
      <c r="J11" s="93">
        <v>473103</v>
      </c>
      <c r="K11" s="93">
        <v>78585</v>
      </c>
      <c r="L11" s="77">
        <f t="shared" si="0"/>
        <v>98.9</v>
      </c>
      <c r="M11" s="78">
        <f t="shared" si="0"/>
        <v>16.5</v>
      </c>
      <c r="N11" s="79">
        <f t="shared" si="0"/>
        <v>97.5</v>
      </c>
    </row>
    <row r="12" spans="1:247" s="21" customFormat="1" ht="24.95" customHeight="1" x14ac:dyDescent="0.2">
      <c r="A12" s="46">
        <v>4</v>
      </c>
      <c r="B12" s="47" t="s">
        <v>36</v>
      </c>
      <c r="C12" s="93">
        <v>506750</v>
      </c>
      <c r="D12" s="93">
        <v>14912</v>
      </c>
      <c r="E12" s="93">
        <v>521662</v>
      </c>
      <c r="F12" s="93">
        <v>84458</v>
      </c>
      <c r="G12" s="116"/>
      <c r="H12" s="93">
        <v>501722</v>
      </c>
      <c r="I12" s="93">
        <v>1744</v>
      </c>
      <c r="J12" s="93">
        <v>503466</v>
      </c>
      <c r="K12" s="93">
        <v>83613</v>
      </c>
      <c r="L12" s="77">
        <f t="shared" si="0"/>
        <v>99</v>
      </c>
      <c r="M12" s="78">
        <f t="shared" si="0"/>
        <v>11.7</v>
      </c>
      <c r="N12" s="79">
        <f t="shared" si="0"/>
        <v>96.5</v>
      </c>
    </row>
    <row r="13" spans="1:247" s="21" customFormat="1" ht="24.95" customHeight="1" x14ac:dyDescent="0.2">
      <c r="A13" s="46">
        <v>5</v>
      </c>
      <c r="B13" s="47" t="s">
        <v>37</v>
      </c>
      <c r="C13" s="93">
        <v>357837</v>
      </c>
      <c r="D13" s="93">
        <v>6629</v>
      </c>
      <c r="E13" s="93">
        <v>364466</v>
      </c>
      <c r="F13" s="93">
        <v>59639</v>
      </c>
      <c r="G13" s="116"/>
      <c r="H13" s="93">
        <v>355773</v>
      </c>
      <c r="I13" s="93">
        <v>1358</v>
      </c>
      <c r="J13" s="93">
        <v>357131</v>
      </c>
      <c r="K13" s="93">
        <v>59281</v>
      </c>
      <c r="L13" s="77">
        <f t="shared" si="0"/>
        <v>99.4</v>
      </c>
      <c r="M13" s="78">
        <f t="shared" si="0"/>
        <v>20.5</v>
      </c>
      <c r="N13" s="79">
        <f t="shared" si="0"/>
        <v>98</v>
      </c>
    </row>
    <row r="14" spans="1:247" s="21" customFormat="1" ht="24.95" customHeight="1" x14ac:dyDescent="0.2">
      <c r="A14" s="46">
        <v>6</v>
      </c>
      <c r="B14" s="47" t="s">
        <v>38</v>
      </c>
      <c r="C14" s="93">
        <v>287275</v>
      </c>
      <c r="D14" s="93">
        <v>9417</v>
      </c>
      <c r="E14" s="93">
        <v>296692</v>
      </c>
      <c r="F14" s="93">
        <v>56104</v>
      </c>
      <c r="G14" s="116"/>
      <c r="H14" s="93">
        <v>284907</v>
      </c>
      <c r="I14" s="93">
        <v>1926</v>
      </c>
      <c r="J14" s="93">
        <v>286833</v>
      </c>
      <c r="K14" s="93">
        <v>55655</v>
      </c>
      <c r="L14" s="77">
        <f t="shared" si="0"/>
        <v>99.2</v>
      </c>
      <c r="M14" s="78">
        <f t="shared" si="0"/>
        <v>20.5</v>
      </c>
      <c r="N14" s="79">
        <f t="shared" si="0"/>
        <v>96.7</v>
      </c>
    </row>
    <row r="15" spans="1:247" s="21" customFormat="1" ht="24.95" customHeight="1" x14ac:dyDescent="0.2">
      <c r="A15" s="46">
        <v>7</v>
      </c>
      <c r="B15" s="47" t="s">
        <v>39</v>
      </c>
      <c r="C15" s="93">
        <v>707757</v>
      </c>
      <c r="D15" s="93">
        <v>7156</v>
      </c>
      <c r="E15" s="93">
        <v>714913</v>
      </c>
      <c r="F15" s="93">
        <v>117960</v>
      </c>
      <c r="G15" s="116"/>
      <c r="H15" s="93">
        <v>706117</v>
      </c>
      <c r="I15" s="93">
        <v>1731</v>
      </c>
      <c r="J15" s="93">
        <v>707848</v>
      </c>
      <c r="K15" s="93">
        <v>117724</v>
      </c>
      <c r="L15" s="77">
        <f t="shared" si="0"/>
        <v>99.8</v>
      </c>
      <c r="M15" s="78">
        <f t="shared" si="0"/>
        <v>24.2</v>
      </c>
      <c r="N15" s="79">
        <f t="shared" si="0"/>
        <v>99</v>
      </c>
    </row>
    <row r="16" spans="1:247" s="21" customFormat="1" ht="24.95" customHeight="1" x14ac:dyDescent="0.2">
      <c r="A16" s="46">
        <v>8</v>
      </c>
      <c r="B16" s="47" t="s">
        <v>40</v>
      </c>
      <c r="C16" s="93">
        <v>287795</v>
      </c>
      <c r="D16" s="93">
        <v>3538</v>
      </c>
      <c r="E16" s="93">
        <v>291333</v>
      </c>
      <c r="F16" s="93">
        <v>48062</v>
      </c>
      <c r="G16" s="116"/>
      <c r="H16" s="93">
        <v>286895</v>
      </c>
      <c r="I16" s="93">
        <v>938</v>
      </c>
      <c r="J16" s="93">
        <v>287833</v>
      </c>
      <c r="K16" s="93">
        <v>47918</v>
      </c>
      <c r="L16" s="77">
        <f t="shared" si="0"/>
        <v>99.7</v>
      </c>
      <c r="M16" s="78">
        <f t="shared" si="0"/>
        <v>26.5</v>
      </c>
      <c r="N16" s="79">
        <f t="shared" si="0"/>
        <v>98.8</v>
      </c>
    </row>
    <row r="17" spans="1:14" s="21" customFormat="1" ht="24.95" customHeight="1" x14ac:dyDescent="0.2">
      <c r="A17" s="46">
        <v>9</v>
      </c>
      <c r="B17" s="47" t="s">
        <v>208</v>
      </c>
      <c r="C17" s="93">
        <v>208620</v>
      </c>
      <c r="D17" s="93">
        <v>7469</v>
      </c>
      <c r="E17" s="93">
        <v>216089</v>
      </c>
      <c r="F17" s="93">
        <v>0</v>
      </c>
      <c r="G17" s="116"/>
      <c r="H17" s="93">
        <v>207273</v>
      </c>
      <c r="I17" s="93">
        <v>1944</v>
      </c>
      <c r="J17" s="93">
        <v>209217</v>
      </c>
      <c r="K17" s="93">
        <v>0</v>
      </c>
      <c r="L17" s="77">
        <f>IF(C17&gt;0,ROUND(H17/C17*100,1),"-")</f>
        <v>99.4</v>
      </c>
      <c r="M17" s="78">
        <f>IF(D17&gt;0,ROUND(I17/D17*100,1),"-")</f>
        <v>26</v>
      </c>
      <c r="N17" s="79">
        <f>IF(E17&gt;0,ROUND(J17/E17*100,1),"-")</f>
        <v>96.8</v>
      </c>
    </row>
    <row r="18" spans="1:14" s="21" customFormat="1" ht="24.95" customHeight="1" x14ac:dyDescent="0.2">
      <c r="A18" s="46">
        <v>10</v>
      </c>
      <c r="B18" s="47" t="s">
        <v>205</v>
      </c>
      <c r="C18" s="93">
        <v>113153</v>
      </c>
      <c r="D18" s="93">
        <v>1196</v>
      </c>
      <c r="E18" s="93">
        <v>114349</v>
      </c>
      <c r="F18" s="93">
        <v>18859</v>
      </c>
      <c r="G18" s="116"/>
      <c r="H18" s="93">
        <v>112799</v>
      </c>
      <c r="I18" s="93">
        <v>290</v>
      </c>
      <c r="J18" s="93">
        <v>113089</v>
      </c>
      <c r="K18" s="93">
        <v>18802</v>
      </c>
      <c r="L18" s="77">
        <f t="shared" si="0"/>
        <v>99.7</v>
      </c>
      <c r="M18" s="78">
        <f t="shared" si="0"/>
        <v>24.2</v>
      </c>
      <c r="N18" s="79">
        <f t="shared" si="0"/>
        <v>98.9</v>
      </c>
    </row>
    <row r="19" spans="1:14" s="21" customFormat="1" ht="24.95" customHeight="1" x14ac:dyDescent="0.2">
      <c r="A19" s="46">
        <v>11</v>
      </c>
      <c r="B19" s="47" t="s">
        <v>206</v>
      </c>
      <c r="C19" s="93">
        <v>454950</v>
      </c>
      <c r="D19" s="93">
        <v>7373</v>
      </c>
      <c r="E19" s="93">
        <v>462323</v>
      </c>
      <c r="F19" s="93">
        <v>77054</v>
      </c>
      <c r="G19" s="116"/>
      <c r="H19" s="93">
        <v>452626</v>
      </c>
      <c r="I19" s="93">
        <v>1135</v>
      </c>
      <c r="J19" s="93">
        <v>453761</v>
      </c>
      <c r="K19" s="93">
        <v>76669</v>
      </c>
      <c r="L19" s="77">
        <f t="shared" si="0"/>
        <v>99.5</v>
      </c>
      <c r="M19" s="78">
        <f t="shared" si="0"/>
        <v>15.4</v>
      </c>
      <c r="N19" s="79">
        <f t="shared" si="0"/>
        <v>98.1</v>
      </c>
    </row>
    <row r="20" spans="1:14" s="21" customFormat="1" ht="24.95" customHeight="1" x14ac:dyDescent="0.2">
      <c r="A20" s="48">
        <v>12</v>
      </c>
      <c r="B20" s="49" t="s">
        <v>207</v>
      </c>
      <c r="C20" s="93">
        <v>154489</v>
      </c>
      <c r="D20" s="93">
        <v>3042</v>
      </c>
      <c r="E20" s="93">
        <v>157531</v>
      </c>
      <c r="F20" s="93">
        <v>25748</v>
      </c>
      <c r="G20" s="116"/>
      <c r="H20" s="93">
        <v>153955</v>
      </c>
      <c r="I20" s="93">
        <v>1180</v>
      </c>
      <c r="J20" s="93">
        <v>155135</v>
      </c>
      <c r="K20" s="93">
        <v>25671</v>
      </c>
      <c r="L20" s="80">
        <f t="shared" si="0"/>
        <v>99.7</v>
      </c>
      <c r="M20" s="81">
        <f t="shared" si="0"/>
        <v>38.799999999999997</v>
      </c>
      <c r="N20" s="82">
        <f t="shared" si="0"/>
        <v>98.5</v>
      </c>
    </row>
    <row r="21" spans="1:14" s="21" customFormat="1" ht="24.95" customHeight="1" x14ac:dyDescent="0.2">
      <c r="A21" s="46">
        <v>13</v>
      </c>
      <c r="B21" s="47" t="s">
        <v>338</v>
      </c>
      <c r="C21" s="93">
        <v>79450</v>
      </c>
      <c r="D21" s="93">
        <v>2260</v>
      </c>
      <c r="E21" s="93">
        <v>81710</v>
      </c>
      <c r="F21" s="93">
        <v>13242</v>
      </c>
      <c r="G21" s="116"/>
      <c r="H21" s="93">
        <v>78605</v>
      </c>
      <c r="I21" s="93">
        <v>187</v>
      </c>
      <c r="J21" s="93">
        <v>78792</v>
      </c>
      <c r="K21" s="93">
        <v>13096</v>
      </c>
      <c r="L21" s="77">
        <f t="shared" si="0"/>
        <v>98.9</v>
      </c>
      <c r="M21" s="78">
        <f t="shared" si="0"/>
        <v>8.3000000000000007</v>
      </c>
      <c r="N21" s="79">
        <f t="shared" si="0"/>
        <v>96.4</v>
      </c>
    </row>
    <row r="22" spans="1:14" s="21" customFormat="1" ht="24.95" customHeight="1" x14ac:dyDescent="0.2">
      <c r="A22" s="46">
        <v>14</v>
      </c>
      <c r="B22" s="50" t="s">
        <v>339</v>
      </c>
      <c r="C22" s="94">
        <v>172930</v>
      </c>
      <c r="D22" s="94">
        <v>2325</v>
      </c>
      <c r="E22" s="94">
        <v>175255</v>
      </c>
      <c r="F22" s="94">
        <v>28822</v>
      </c>
      <c r="G22" s="117"/>
      <c r="H22" s="94">
        <v>171909</v>
      </c>
      <c r="I22" s="94">
        <v>476</v>
      </c>
      <c r="J22" s="94">
        <v>172385</v>
      </c>
      <c r="K22" s="94">
        <v>28649</v>
      </c>
      <c r="L22" s="95">
        <f t="shared" si="0"/>
        <v>99.4</v>
      </c>
      <c r="M22" s="96">
        <f t="shared" si="0"/>
        <v>20.5</v>
      </c>
      <c r="N22" s="97">
        <f t="shared" si="0"/>
        <v>98.4</v>
      </c>
    </row>
    <row r="23" spans="1:14" s="21" customFormat="1" ht="24.95" customHeight="1" x14ac:dyDescent="0.2">
      <c r="A23" s="58"/>
      <c r="B23" s="59" t="s">
        <v>344</v>
      </c>
      <c r="C23" s="85">
        <v>6473973</v>
      </c>
      <c r="D23" s="85">
        <v>106920</v>
      </c>
      <c r="E23" s="85">
        <v>6580893</v>
      </c>
      <c r="F23" s="85">
        <v>1053411</v>
      </c>
      <c r="G23" s="118"/>
      <c r="H23" s="85">
        <v>6438356</v>
      </c>
      <c r="I23" s="85">
        <v>21442</v>
      </c>
      <c r="J23" s="85">
        <v>6459798</v>
      </c>
      <c r="K23" s="85">
        <v>1047721</v>
      </c>
      <c r="L23" s="86">
        <f t="shared" si="0"/>
        <v>99.4</v>
      </c>
      <c r="M23" s="87">
        <f t="shared" si="0"/>
        <v>20.100000000000001</v>
      </c>
      <c r="N23" s="88">
        <f t="shared" si="0"/>
        <v>98.2</v>
      </c>
    </row>
    <row r="24" spans="1:14" s="21" customFormat="1" ht="24.95" customHeight="1" x14ac:dyDescent="0.2">
      <c r="A24" s="44">
        <v>15</v>
      </c>
      <c r="B24" s="45" t="s">
        <v>41</v>
      </c>
      <c r="C24" s="71">
        <v>121990</v>
      </c>
      <c r="D24" s="71">
        <v>1133</v>
      </c>
      <c r="E24" s="71">
        <v>123123</v>
      </c>
      <c r="F24" s="71">
        <v>20331</v>
      </c>
      <c r="G24" s="115"/>
      <c r="H24" s="71">
        <v>121458</v>
      </c>
      <c r="I24" s="71">
        <v>131</v>
      </c>
      <c r="J24" s="71">
        <v>121589</v>
      </c>
      <c r="K24" s="71">
        <v>20250</v>
      </c>
      <c r="L24" s="72">
        <f t="shared" si="0"/>
        <v>99.6</v>
      </c>
      <c r="M24" s="73">
        <f t="shared" si="0"/>
        <v>11.6</v>
      </c>
      <c r="N24" s="74">
        <f t="shared" si="0"/>
        <v>98.8</v>
      </c>
    </row>
    <row r="25" spans="1:14" s="21" customFormat="1" ht="24.95" customHeight="1" x14ac:dyDescent="0.2">
      <c r="A25" s="46">
        <v>16</v>
      </c>
      <c r="B25" s="47" t="s">
        <v>387</v>
      </c>
      <c r="C25" s="76">
        <v>54408</v>
      </c>
      <c r="D25" s="76">
        <v>4096</v>
      </c>
      <c r="E25" s="76">
        <v>58504</v>
      </c>
      <c r="F25" s="76">
        <v>10048</v>
      </c>
      <c r="G25" s="116"/>
      <c r="H25" s="76">
        <v>53370</v>
      </c>
      <c r="I25" s="76">
        <v>220</v>
      </c>
      <c r="J25" s="76">
        <v>53590</v>
      </c>
      <c r="K25" s="76">
        <v>9857</v>
      </c>
      <c r="L25" s="77">
        <f t="shared" si="0"/>
        <v>98.1</v>
      </c>
      <c r="M25" s="78">
        <f t="shared" si="0"/>
        <v>5.4</v>
      </c>
      <c r="N25" s="79">
        <f t="shared" si="0"/>
        <v>91.6</v>
      </c>
    </row>
    <row r="26" spans="1:14" s="21" customFormat="1" ht="24.95" customHeight="1" x14ac:dyDescent="0.2">
      <c r="A26" s="46">
        <v>17</v>
      </c>
      <c r="B26" s="47" t="s">
        <v>42</v>
      </c>
      <c r="C26" s="76">
        <v>29585</v>
      </c>
      <c r="D26" s="76">
        <v>1526</v>
      </c>
      <c r="E26" s="76">
        <v>31111</v>
      </c>
      <c r="F26" s="76">
        <v>0</v>
      </c>
      <c r="G26" s="116"/>
      <c r="H26" s="76">
        <v>29308</v>
      </c>
      <c r="I26" s="76">
        <v>286</v>
      </c>
      <c r="J26" s="76">
        <v>29594</v>
      </c>
      <c r="K26" s="76">
        <v>0</v>
      </c>
      <c r="L26" s="77">
        <f t="shared" si="0"/>
        <v>99.1</v>
      </c>
      <c r="M26" s="78">
        <f t="shared" si="0"/>
        <v>18.7</v>
      </c>
      <c r="N26" s="79">
        <f t="shared" si="0"/>
        <v>95.1</v>
      </c>
    </row>
    <row r="27" spans="1:14" s="21" customFormat="1" ht="24.95" customHeight="1" x14ac:dyDescent="0.2">
      <c r="A27" s="46">
        <v>18</v>
      </c>
      <c r="B27" s="47" t="s">
        <v>43</v>
      </c>
      <c r="C27" s="76">
        <v>29372</v>
      </c>
      <c r="D27" s="76">
        <v>1145</v>
      </c>
      <c r="E27" s="76">
        <v>30517</v>
      </c>
      <c r="F27" s="76">
        <v>0</v>
      </c>
      <c r="G27" s="116"/>
      <c r="H27" s="76">
        <v>29153</v>
      </c>
      <c r="I27" s="76">
        <v>205</v>
      </c>
      <c r="J27" s="76">
        <v>29358</v>
      </c>
      <c r="K27" s="76">
        <v>0</v>
      </c>
      <c r="L27" s="77">
        <f t="shared" si="0"/>
        <v>99.3</v>
      </c>
      <c r="M27" s="78">
        <f t="shared" si="0"/>
        <v>17.899999999999999</v>
      </c>
      <c r="N27" s="79">
        <f t="shared" si="0"/>
        <v>96.2</v>
      </c>
    </row>
    <row r="28" spans="1:14" s="21" customFormat="1" ht="24.95" customHeight="1" x14ac:dyDescent="0.2">
      <c r="A28" s="46">
        <v>19</v>
      </c>
      <c r="B28" s="47" t="s">
        <v>44</v>
      </c>
      <c r="C28" s="76">
        <v>75751</v>
      </c>
      <c r="D28" s="76">
        <v>733</v>
      </c>
      <c r="E28" s="76">
        <v>76484</v>
      </c>
      <c r="F28" s="76">
        <v>0</v>
      </c>
      <c r="G28" s="116"/>
      <c r="H28" s="76">
        <v>75683</v>
      </c>
      <c r="I28" s="76">
        <v>120</v>
      </c>
      <c r="J28" s="76">
        <v>75803</v>
      </c>
      <c r="K28" s="76">
        <v>0</v>
      </c>
      <c r="L28" s="77">
        <f t="shared" si="0"/>
        <v>99.9</v>
      </c>
      <c r="M28" s="78">
        <f t="shared" si="0"/>
        <v>16.399999999999999</v>
      </c>
      <c r="N28" s="79">
        <f t="shared" si="0"/>
        <v>99.1</v>
      </c>
    </row>
    <row r="29" spans="1:14" s="21" customFormat="1" ht="24.95" customHeight="1" x14ac:dyDescent="0.2">
      <c r="A29" s="46">
        <v>20</v>
      </c>
      <c r="B29" s="47" t="s">
        <v>45</v>
      </c>
      <c r="C29" s="76">
        <v>108359</v>
      </c>
      <c r="D29" s="76">
        <v>1357</v>
      </c>
      <c r="E29" s="76">
        <v>109716</v>
      </c>
      <c r="F29" s="76">
        <v>18286</v>
      </c>
      <c r="G29" s="116"/>
      <c r="H29" s="76">
        <v>107736</v>
      </c>
      <c r="I29" s="76">
        <v>1255</v>
      </c>
      <c r="J29" s="76">
        <v>108991</v>
      </c>
      <c r="K29" s="76">
        <v>18176</v>
      </c>
      <c r="L29" s="77">
        <f t="shared" si="0"/>
        <v>99.4</v>
      </c>
      <c r="M29" s="78">
        <f t="shared" si="0"/>
        <v>92.5</v>
      </c>
      <c r="N29" s="79">
        <f t="shared" si="0"/>
        <v>99.3</v>
      </c>
    </row>
    <row r="30" spans="1:14" s="21" customFormat="1" ht="24.95" customHeight="1" x14ac:dyDescent="0.2">
      <c r="A30" s="46">
        <v>21</v>
      </c>
      <c r="B30" s="47" t="s">
        <v>46</v>
      </c>
      <c r="C30" s="76">
        <v>79248</v>
      </c>
      <c r="D30" s="76">
        <v>2982</v>
      </c>
      <c r="E30" s="76">
        <v>82230</v>
      </c>
      <c r="F30" s="76">
        <v>13208</v>
      </c>
      <c r="G30" s="116"/>
      <c r="H30" s="76">
        <v>78909</v>
      </c>
      <c r="I30" s="76">
        <v>939</v>
      </c>
      <c r="J30" s="76">
        <v>79848</v>
      </c>
      <c r="K30" s="76">
        <v>13155</v>
      </c>
      <c r="L30" s="77">
        <f t="shared" si="0"/>
        <v>99.6</v>
      </c>
      <c r="M30" s="78">
        <f t="shared" si="0"/>
        <v>31.5</v>
      </c>
      <c r="N30" s="79">
        <f t="shared" si="0"/>
        <v>97.1</v>
      </c>
    </row>
    <row r="31" spans="1:14" s="21" customFormat="1" ht="24.95" customHeight="1" x14ac:dyDescent="0.2">
      <c r="A31" s="46">
        <v>22</v>
      </c>
      <c r="B31" s="47" t="s">
        <v>47</v>
      </c>
      <c r="C31" s="76">
        <v>24419</v>
      </c>
      <c r="D31" s="76">
        <v>665</v>
      </c>
      <c r="E31" s="76">
        <v>25084</v>
      </c>
      <c r="F31" s="76">
        <v>0</v>
      </c>
      <c r="G31" s="116"/>
      <c r="H31" s="76">
        <v>24300</v>
      </c>
      <c r="I31" s="76">
        <v>187</v>
      </c>
      <c r="J31" s="76">
        <v>24487</v>
      </c>
      <c r="K31" s="76">
        <v>0</v>
      </c>
      <c r="L31" s="77">
        <f t="shared" si="0"/>
        <v>99.5</v>
      </c>
      <c r="M31" s="78">
        <f t="shared" si="0"/>
        <v>28.1</v>
      </c>
      <c r="N31" s="79">
        <f t="shared" si="0"/>
        <v>97.6</v>
      </c>
    </row>
    <row r="32" spans="1:14" s="21" customFormat="1" ht="24.95" customHeight="1" x14ac:dyDescent="0.2">
      <c r="A32" s="46">
        <v>23</v>
      </c>
      <c r="B32" s="47" t="s">
        <v>48</v>
      </c>
      <c r="C32" s="76">
        <v>80959</v>
      </c>
      <c r="D32" s="76">
        <v>1123</v>
      </c>
      <c r="E32" s="76">
        <v>82082</v>
      </c>
      <c r="F32" s="76">
        <v>13493</v>
      </c>
      <c r="G32" s="116"/>
      <c r="H32" s="76">
        <v>80489</v>
      </c>
      <c r="I32" s="76">
        <v>703</v>
      </c>
      <c r="J32" s="76">
        <v>81192</v>
      </c>
      <c r="K32" s="76">
        <v>13412</v>
      </c>
      <c r="L32" s="77">
        <f t="shared" ref="L32:N36" si="1">IF(C32&gt;0,ROUND(H32/C32*100,1),"-")</f>
        <v>99.4</v>
      </c>
      <c r="M32" s="78">
        <f t="shared" si="1"/>
        <v>62.6</v>
      </c>
      <c r="N32" s="79">
        <f t="shared" si="1"/>
        <v>98.9</v>
      </c>
    </row>
    <row r="33" spans="1:14" s="21" customFormat="1" ht="24.95" customHeight="1" x14ac:dyDescent="0.2">
      <c r="A33" s="46">
        <v>24</v>
      </c>
      <c r="B33" s="47" t="s">
        <v>49</v>
      </c>
      <c r="C33" s="76">
        <v>153432</v>
      </c>
      <c r="D33" s="76">
        <v>7476</v>
      </c>
      <c r="E33" s="76">
        <v>160908</v>
      </c>
      <c r="F33" s="76">
        <v>0</v>
      </c>
      <c r="G33" s="116"/>
      <c r="H33" s="76">
        <v>151472</v>
      </c>
      <c r="I33" s="76">
        <v>1425</v>
      </c>
      <c r="J33" s="76">
        <v>152897</v>
      </c>
      <c r="K33" s="76">
        <v>0</v>
      </c>
      <c r="L33" s="77">
        <f t="shared" si="1"/>
        <v>98.7</v>
      </c>
      <c r="M33" s="78">
        <f t="shared" si="1"/>
        <v>19.100000000000001</v>
      </c>
      <c r="N33" s="79">
        <f t="shared" si="1"/>
        <v>95</v>
      </c>
    </row>
    <row r="34" spans="1:14" s="21" customFormat="1" ht="24.95" customHeight="1" x14ac:dyDescent="0.2">
      <c r="A34" s="46">
        <v>25</v>
      </c>
      <c r="B34" s="51" t="s">
        <v>340</v>
      </c>
      <c r="C34" s="76">
        <v>35991</v>
      </c>
      <c r="D34" s="76">
        <v>1059</v>
      </c>
      <c r="E34" s="76">
        <v>37050</v>
      </c>
      <c r="F34" s="76">
        <v>6172</v>
      </c>
      <c r="G34" s="116"/>
      <c r="H34" s="76">
        <v>35751</v>
      </c>
      <c r="I34" s="76">
        <v>509</v>
      </c>
      <c r="J34" s="76">
        <v>36260</v>
      </c>
      <c r="K34" s="76">
        <v>6129</v>
      </c>
      <c r="L34" s="77">
        <f t="shared" si="1"/>
        <v>99.3</v>
      </c>
      <c r="M34" s="78">
        <f t="shared" si="1"/>
        <v>48.1</v>
      </c>
      <c r="N34" s="79">
        <f t="shared" si="1"/>
        <v>97.9</v>
      </c>
    </row>
    <row r="35" spans="1:14" s="21" customFormat="1" ht="24.95" customHeight="1" x14ac:dyDescent="0.2">
      <c r="A35" s="58"/>
      <c r="B35" s="59" t="s">
        <v>343</v>
      </c>
      <c r="C35" s="85">
        <v>793514</v>
      </c>
      <c r="D35" s="85">
        <v>23295</v>
      </c>
      <c r="E35" s="85">
        <v>816809</v>
      </c>
      <c r="F35" s="85">
        <v>81538</v>
      </c>
      <c r="G35" s="119"/>
      <c r="H35" s="85">
        <v>787629</v>
      </c>
      <c r="I35" s="85">
        <v>5980</v>
      </c>
      <c r="J35" s="85">
        <v>793609</v>
      </c>
      <c r="K35" s="85">
        <v>80979</v>
      </c>
      <c r="L35" s="86">
        <f t="shared" si="1"/>
        <v>99.3</v>
      </c>
      <c r="M35" s="87">
        <f t="shared" si="1"/>
        <v>25.7</v>
      </c>
      <c r="N35" s="88">
        <f t="shared" si="1"/>
        <v>97.2</v>
      </c>
    </row>
    <row r="36" spans="1:14" s="21" customFormat="1" ht="24.95" customHeight="1" thickBot="1" x14ac:dyDescent="0.25">
      <c r="A36" s="60"/>
      <c r="B36" s="61" t="s">
        <v>50</v>
      </c>
      <c r="C36" s="89">
        <v>7267487</v>
      </c>
      <c r="D36" s="89">
        <v>130215</v>
      </c>
      <c r="E36" s="89">
        <v>7397702</v>
      </c>
      <c r="F36" s="89">
        <v>1134949</v>
      </c>
      <c r="G36" s="120"/>
      <c r="H36" s="89">
        <v>7225985</v>
      </c>
      <c r="I36" s="89">
        <v>27422</v>
      </c>
      <c r="J36" s="89">
        <v>7253407</v>
      </c>
      <c r="K36" s="89">
        <v>1128700</v>
      </c>
      <c r="L36" s="90">
        <f t="shared" si="1"/>
        <v>99.4</v>
      </c>
      <c r="M36" s="91">
        <f t="shared" si="1"/>
        <v>21.1</v>
      </c>
      <c r="N36" s="92">
        <f t="shared" si="1"/>
        <v>98</v>
      </c>
    </row>
    <row r="38" spans="1:14" x14ac:dyDescent="0.15">
      <c r="B38" s="1" t="s">
        <v>390</v>
      </c>
      <c r="C38" s="1">
        <v>7267487</v>
      </c>
      <c r="D38" s="1">
        <v>130215</v>
      </c>
      <c r="E38" s="1">
        <v>7397702</v>
      </c>
      <c r="F38" s="1">
        <v>1134949</v>
      </c>
      <c r="G38" s="1">
        <v>0</v>
      </c>
      <c r="H38" s="1">
        <v>7225985</v>
      </c>
      <c r="I38" s="1">
        <v>27422</v>
      </c>
      <c r="J38" s="1">
        <v>7253407</v>
      </c>
      <c r="K38" s="1">
        <v>1128700</v>
      </c>
    </row>
    <row r="39" spans="1:14" x14ac:dyDescent="0.15">
      <c r="B39" s="1" t="s">
        <v>392</v>
      </c>
      <c r="C39" s="1">
        <f>C36-C38</f>
        <v>0</v>
      </c>
      <c r="D39" s="1">
        <f t="shared" ref="D39:K39" si="2">D36-D38</f>
        <v>0</v>
      </c>
      <c r="E39" s="1">
        <f t="shared" si="2"/>
        <v>0</v>
      </c>
      <c r="F39" s="1">
        <f t="shared" si="2"/>
        <v>0</v>
      </c>
      <c r="G39" s="1">
        <f t="shared" si="2"/>
        <v>0</v>
      </c>
      <c r="H39" s="1">
        <f t="shared" si="2"/>
        <v>0</v>
      </c>
      <c r="I39" s="1">
        <f t="shared" si="2"/>
        <v>0</v>
      </c>
      <c r="J39" s="1">
        <f t="shared" si="2"/>
        <v>0</v>
      </c>
      <c r="K39" s="1">
        <f t="shared" si="2"/>
        <v>0</v>
      </c>
      <c r="L39" s="2"/>
      <c r="M39" s="2"/>
      <c r="N39" s="2"/>
    </row>
  </sheetData>
  <sheetProtection selectLockedCells="1" selectUnlockedCells="1"/>
  <phoneticPr fontId="5"/>
  <pageMargins left="0.78740157480314965" right="0.59055118110236227" top="0.59055118110236227" bottom="0.59055118110236227" header="0.51181102362204722" footer="0.39370078740157483"/>
  <pageSetup paperSize="9" scale="56" firstPageNumber="13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33</vt:i4>
      </vt:variant>
      <vt:variant>
        <vt:lpstr>名前付き一覧</vt:lpstr>
      </vt:variant>
      <vt:variant>
        <vt:i4>33</vt:i4>
      </vt:variant>
    </vt:vector>
  </HeadingPairs>
  <TitlesOfParts>
    <vt:vector size="66" baseType="lpstr">
      <vt:lpstr>普通税</vt:lpstr>
      <vt:lpstr>法定普通税</vt:lpstr>
      <vt:lpstr>市町村民税</vt:lpstr>
      <vt:lpstr>個人市町村民税</vt:lpstr>
      <vt:lpstr>個人均等割</vt:lpstr>
      <vt:lpstr>所得割</vt:lpstr>
      <vt:lpstr>所得割のうち退職所得分</vt:lpstr>
      <vt:lpstr>法人市町村民税</vt:lpstr>
      <vt:lpstr>法人均等割</vt:lpstr>
      <vt:lpstr>法人税割</vt:lpstr>
      <vt:lpstr>固定資産税</vt:lpstr>
      <vt:lpstr>純固定資産税</vt:lpstr>
      <vt:lpstr>土地</vt:lpstr>
      <vt:lpstr>家屋</vt:lpstr>
      <vt:lpstr>償却資産</vt:lpstr>
      <vt:lpstr>交付金</vt:lpstr>
      <vt:lpstr>軽自動車税</vt:lpstr>
      <vt:lpstr>市町村たばこ税</vt:lpstr>
      <vt:lpstr>鉱産税</vt:lpstr>
      <vt:lpstr>特別土地保有税</vt:lpstr>
      <vt:lpstr>保有分</vt:lpstr>
      <vt:lpstr>取得分</vt:lpstr>
      <vt:lpstr>法定外普通税</vt:lpstr>
      <vt:lpstr>目的税</vt:lpstr>
      <vt:lpstr>入湯税</vt:lpstr>
      <vt:lpstr>事業所税</vt:lpstr>
      <vt:lpstr>都市計画税</vt:lpstr>
      <vt:lpstr>都市計（土地）</vt:lpstr>
      <vt:lpstr>都市計（家屋）</vt:lpstr>
      <vt:lpstr>合計（国民健康保険税を除く）</vt:lpstr>
      <vt:lpstr>国民健康保険税</vt:lpstr>
      <vt:lpstr>国民健康保険料</vt:lpstr>
      <vt:lpstr>国保計</vt:lpstr>
      <vt:lpstr>家屋!Print_Area</vt:lpstr>
      <vt:lpstr>軽自動車税!Print_Area</vt:lpstr>
      <vt:lpstr>個人均等割!Print_Area</vt:lpstr>
      <vt:lpstr>個人市町村民税!Print_Area</vt:lpstr>
      <vt:lpstr>固定資産税!Print_Area</vt:lpstr>
      <vt:lpstr>交付金!Print_Area</vt:lpstr>
      <vt:lpstr>鉱産税!Print_Area</vt:lpstr>
      <vt:lpstr>'合計（国民健康保険税を除く）'!Print_Area</vt:lpstr>
      <vt:lpstr>国保計!Print_Area</vt:lpstr>
      <vt:lpstr>国民健康保険税!Print_Area</vt:lpstr>
      <vt:lpstr>国民健康保険料!Print_Area</vt:lpstr>
      <vt:lpstr>市町村たばこ税!Print_Area</vt:lpstr>
      <vt:lpstr>市町村民税!Print_Area</vt:lpstr>
      <vt:lpstr>事業所税!Print_Area</vt:lpstr>
      <vt:lpstr>取得分!Print_Area</vt:lpstr>
      <vt:lpstr>純固定資産税!Print_Area</vt:lpstr>
      <vt:lpstr>所得割!Print_Area</vt:lpstr>
      <vt:lpstr>所得割のうち退職所得分!Print_Area</vt:lpstr>
      <vt:lpstr>償却資産!Print_Area</vt:lpstr>
      <vt:lpstr>'都市計（家屋）'!Print_Area</vt:lpstr>
      <vt:lpstr>'都市計（土地）'!Print_Area</vt:lpstr>
      <vt:lpstr>都市計画税!Print_Area</vt:lpstr>
      <vt:lpstr>土地!Print_Area</vt:lpstr>
      <vt:lpstr>特別土地保有税!Print_Area</vt:lpstr>
      <vt:lpstr>入湯税!Print_Area</vt:lpstr>
      <vt:lpstr>普通税!Print_Area</vt:lpstr>
      <vt:lpstr>保有分!Print_Area</vt:lpstr>
      <vt:lpstr>法人均等割!Print_Area</vt:lpstr>
      <vt:lpstr>法人市町村民税!Print_Area</vt:lpstr>
      <vt:lpstr>法人税割!Print_Area</vt:lpstr>
      <vt:lpstr>法定外普通税!Print_Area</vt:lpstr>
      <vt:lpstr>法定普通税!Print_Area</vt:lpstr>
      <vt:lpstr>目的税!Print_Area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2018-01-23T06:45:49Z</cp:lastPrinted>
  <dcterms:created xsi:type="dcterms:W3CDTF">2003-01-16T06:09:14Z</dcterms:created>
  <dcterms:modified xsi:type="dcterms:W3CDTF">2018-02-20T05:58:05Z</dcterms:modified>
</cp:coreProperties>
</file>