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11190" yWindow="-210" windowWidth="9840" windowHeight="11760" tabRatio="889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市町村たばこ税" sheetId="21" r:id="rId18"/>
    <sheet name="鉱産税" sheetId="22" r:id="rId19"/>
    <sheet name="特別土地保有税" sheetId="23" r:id="rId20"/>
    <sheet name="保有分" sheetId="24" r:id="rId21"/>
    <sheet name="取得分" sheetId="25" r:id="rId22"/>
    <sheet name="法定外普通税" sheetId="26" r:id="rId23"/>
    <sheet name="目的税" sheetId="27" r:id="rId24"/>
    <sheet name="入湯税" sheetId="28" r:id="rId25"/>
    <sheet name="事業所税" sheetId="29" r:id="rId26"/>
    <sheet name="都市計画税" sheetId="30" r:id="rId27"/>
    <sheet name="都市計（土地）" sheetId="31" r:id="rId28"/>
    <sheet name="都市計（家屋）" sheetId="32" r:id="rId29"/>
    <sheet name="合計（国民健康保険税を除く）" sheetId="33" r:id="rId30"/>
    <sheet name="国民健康保険税" sheetId="34" r:id="rId31"/>
    <sheet name="国民健康保険料" sheetId="39" r:id="rId32"/>
    <sheet name="国保計" sheetId="40" r:id="rId33"/>
  </sheets>
  <definedNames>
    <definedName name="_xlnm.Print_Area" localSheetId="13">家屋!$A$1:$N$36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8">鉱産税!$A$1:$N$36</definedName>
    <definedName name="_xlnm.Print_Area" localSheetId="29">'合計（国民健康保険税を除く）'!$A$1:$N$36</definedName>
    <definedName name="_xlnm.Print_Area" localSheetId="32">国保計!$A$1:$N$36</definedName>
    <definedName name="_xlnm.Print_Area" localSheetId="30">国民健康保険税!$A$1:$N$36</definedName>
    <definedName name="_xlnm.Print_Area" localSheetId="31">国民健康保険料!$A$1:$N$36</definedName>
    <definedName name="_xlnm.Print_Area" localSheetId="17">市町村たばこ税!$A$1:$N$36</definedName>
    <definedName name="_xlnm.Print_Area" localSheetId="2">市町村民税!$A$1:$N$36</definedName>
    <definedName name="_xlnm.Print_Area" localSheetId="25">事業所税!$A$1:$N$36</definedName>
    <definedName name="_xlnm.Print_Area" localSheetId="21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8">'都市計（家屋）'!$A$1:$N$36</definedName>
    <definedName name="_xlnm.Print_Area" localSheetId="27">'都市計（土地）'!$A$1:$N$36</definedName>
    <definedName name="_xlnm.Print_Area" localSheetId="26">都市計画税!$A$1:$N$36</definedName>
    <definedName name="_xlnm.Print_Area" localSheetId="12">土地!$A$1:$N$36</definedName>
    <definedName name="_xlnm.Print_Area" localSheetId="19">特別土地保有税!$A$1:$N$36</definedName>
    <definedName name="_xlnm.Print_Area" localSheetId="24">入湯税!$A$1:$N$36</definedName>
    <definedName name="_xlnm.Print_Area" localSheetId="0">普通税!$A$1:$N$36</definedName>
    <definedName name="_xlnm.Print_Area" localSheetId="20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2">法定外普通税!$A$1:$N$36</definedName>
    <definedName name="_xlnm.Print_Area" localSheetId="1">法定普通税!$A$1:$N$36</definedName>
    <definedName name="_xlnm.Print_Area" localSheetId="23">目的税!$A$1:$N$36</definedName>
  </definedNames>
  <calcPr calcId="152511"/>
</workbook>
</file>

<file path=xl/calcChain.xml><?xml version="1.0" encoding="utf-8"?>
<calcChain xmlns="http://schemas.openxmlformats.org/spreadsheetml/2006/main">
  <c r="K39" i="26" l="1"/>
  <c r="J39" i="26"/>
  <c r="I39" i="26"/>
  <c r="H39" i="26"/>
  <c r="G39" i="26"/>
  <c r="F39" i="26"/>
  <c r="E39" i="26"/>
  <c r="D39" i="26"/>
  <c r="C39" i="26"/>
  <c r="K39" i="5"/>
  <c r="J39" i="5"/>
  <c r="I39" i="5"/>
  <c r="H39" i="5"/>
  <c r="G39" i="5"/>
  <c r="F39" i="5"/>
  <c r="E39" i="5"/>
  <c r="D39" i="5"/>
  <c r="C39" i="5"/>
  <c r="K39" i="4"/>
  <c r="J39" i="4"/>
  <c r="I39" i="4"/>
  <c r="H39" i="4"/>
  <c r="G39" i="4"/>
  <c r="F39" i="4"/>
  <c r="E39" i="4"/>
  <c r="D39" i="4"/>
  <c r="C39" i="4"/>
  <c r="K34" i="7"/>
  <c r="J34" i="7"/>
  <c r="I34" i="7"/>
  <c r="H34" i="7"/>
  <c r="L34" i="7" s="1"/>
  <c r="F34" i="7"/>
  <c r="E34" i="7"/>
  <c r="N34" i="7"/>
  <c r="D34" i="7"/>
  <c r="M34" i="7" s="1"/>
  <c r="C34" i="7"/>
  <c r="K33" i="7"/>
  <c r="J33" i="7"/>
  <c r="I33" i="7"/>
  <c r="H33" i="7"/>
  <c r="F33" i="7"/>
  <c r="E33" i="7"/>
  <c r="N33" i="7" s="1"/>
  <c r="D33" i="7"/>
  <c r="M33" i="7"/>
  <c r="C33" i="7"/>
  <c r="L33" i="7" s="1"/>
  <c r="K32" i="7"/>
  <c r="J32" i="7"/>
  <c r="I32" i="7"/>
  <c r="M32" i="7"/>
  <c r="H32" i="7"/>
  <c r="F32" i="7"/>
  <c r="E32" i="7"/>
  <c r="N32" i="7"/>
  <c r="D32" i="7"/>
  <c r="C32" i="7"/>
  <c r="L32" i="7" s="1"/>
  <c r="K31" i="7"/>
  <c r="J31" i="7"/>
  <c r="I31" i="7"/>
  <c r="H31" i="7"/>
  <c r="F31" i="7"/>
  <c r="E31" i="7"/>
  <c r="N31" i="7" s="1"/>
  <c r="D31" i="7"/>
  <c r="M31" i="7"/>
  <c r="C31" i="7"/>
  <c r="K30" i="7"/>
  <c r="J30" i="7"/>
  <c r="I30" i="7"/>
  <c r="H30" i="7"/>
  <c r="F30" i="7"/>
  <c r="E30" i="7"/>
  <c r="D30" i="7"/>
  <c r="C30" i="7"/>
  <c r="L30" i="7"/>
  <c r="K29" i="7"/>
  <c r="J29" i="7"/>
  <c r="I29" i="7"/>
  <c r="H29" i="7"/>
  <c r="F29" i="7"/>
  <c r="E29" i="7"/>
  <c r="D29" i="7"/>
  <c r="M29" i="7" s="1"/>
  <c r="C29" i="7"/>
  <c r="L29" i="7"/>
  <c r="K28" i="7"/>
  <c r="J28" i="7"/>
  <c r="N28" i="7" s="1"/>
  <c r="I28" i="7"/>
  <c r="H28" i="7"/>
  <c r="L28" i="7"/>
  <c r="F28" i="7"/>
  <c r="E28" i="7"/>
  <c r="D28" i="7"/>
  <c r="M28" i="7" s="1"/>
  <c r="C28" i="7"/>
  <c r="K27" i="7"/>
  <c r="J27" i="7"/>
  <c r="I27" i="7"/>
  <c r="H27" i="7"/>
  <c r="F27" i="7"/>
  <c r="E27" i="7"/>
  <c r="N27" i="7" s="1"/>
  <c r="D27" i="7"/>
  <c r="M27" i="7" s="1"/>
  <c r="C27" i="7"/>
  <c r="L27" i="7"/>
  <c r="K26" i="7"/>
  <c r="K35" i="7" s="1"/>
  <c r="J26" i="7"/>
  <c r="I26" i="7"/>
  <c r="H26" i="7"/>
  <c r="L26" i="7"/>
  <c r="F26" i="7"/>
  <c r="E26" i="7"/>
  <c r="N26" i="7"/>
  <c r="D26" i="7"/>
  <c r="M26" i="7" s="1"/>
  <c r="C26" i="7"/>
  <c r="K25" i="7"/>
  <c r="J25" i="7"/>
  <c r="I25" i="7"/>
  <c r="H25" i="7"/>
  <c r="L25" i="7"/>
  <c r="F25" i="7"/>
  <c r="E25" i="7"/>
  <c r="N25" i="7"/>
  <c r="D25" i="7"/>
  <c r="M25" i="7" s="1"/>
  <c r="C25" i="7"/>
  <c r="K24" i="7"/>
  <c r="J24" i="7"/>
  <c r="I24" i="7"/>
  <c r="H24" i="7"/>
  <c r="H35" i="7" s="1"/>
  <c r="F24" i="7"/>
  <c r="E24" i="7"/>
  <c r="D24" i="7"/>
  <c r="M24" i="7"/>
  <c r="C24" i="7"/>
  <c r="K9" i="7"/>
  <c r="J9" i="7"/>
  <c r="J23" i="7" s="1"/>
  <c r="I9" i="7"/>
  <c r="H9" i="7"/>
  <c r="F9" i="7"/>
  <c r="E9" i="7"/>
  <c r="E23" i="7" s="1"/>
  <c r="D9" i="7"/>
  <c r="M9" i="7"/>
  <c r="K22" i="7"/>
  <c r="J22" i="7"/>
  <c r="I22" i="7"/>
  <c r="H22" i="7"/>
  <c r="F22" i="7"/>
  <c r="E22" i="7"/>
  <c r="D22" i="7"/>
  <c r="M22" i="7"/>
  <c r="C22" i="7"/>
  <c r="K21" i="7"/>
  <c r="K23" i="7" s="1"/>
  <c r="J21" i="7"/>
  <c r="I21" i="7"/>
  <c r="H21" i="7"/>
  <c r="L21" i="7" s="1"/>
  <c r="F21" i="7"/>
  <c r="E21" i="7"/>
  <c r="N21" i="7"/>
  <c r="D21" i="7"/>
  <c r="M21" i="7"/>
  <c r="C21" i="7"/>
  <c r="K20" i="7"/>
  <c r="J20" i="7"/>
  <c r="I20" i="7"/>
  <c r="M20" i="7" s="1"/>
  <c r="H20" i="7"/>
  <c r="F20" i="7"/>
  <c r="E20" i="7"/>
  <c r="N20" i="7"/>
  <c r="D20" i="7"/>
  <c r="C20" i="7"/>
  <c r="K19" i="7"/>
  <c r="J19" i="7"/>
  <c r="I19" i="7"/>
  <c r="H19" i="7"/>
  <c r="F19" i="7"/>
  <c r="E19" i="7"/>
  <c r="N19" i="7" s="1"/>
  <c r="D19" i="7"/>
  <c r="M19" i="7"/>
  <c r="C19" i="7"/>
  <c r="L19" i="7" s="1"/>
  <c r="K18" i="7"/>
  <c r="J18" i="7"/>
  <c r="I18" i="7"/>
  <c r="H18" i="7"/>
  <c r="F18" i="7"/>
  <c r="E18" i="7"/>
  <c r="N18" i="7" s="1"/>
  <c r="D18" i="7"/>
  <c r="M18" i="7"/>
  <c r="C18" i="7"/>
  <c r="L18" i="7" s="1"/>
  <c r="K17" i="7"/>
  <c r="J17" i="7"/>
  <c r="I17" i="7"/>
  <c r="H17" i="7"/>
  <c r="F17" i="7"/>
  <c r="E17" i="7"/>
  <c r="D17" i="7"/>
  <c r="M17" i="7" s="1"/>
  <c r="C17" i="7"/>
  <c r="L17" i="7" s="1"/>
  <c r="K16" i="7"/>
  <c r="J16" i="7"/>
  <c r="I16" i="7"/>
  <c r="H16" i="7"/>
  <c r="F16" i="7"/>
  <c r="E16" i="7"/>
  <c r="N16" i="7" s="1"/>
  <c r="D16" i="7"/>
  <c r="M16" i="7" s="1"/>
  <c r="C16" i="7"/>
  <c r="L16" i="7"/>
  <c r="K15" i="7"/>
  <c r="J15" i="7"/>
  <c r="I15" i="7"/>
  <c r="H15" i="7"/>
  <c r="F15" i="7"/>
  <c r="E15" i="7"/>
  <c r="N15" i="7"/>
  <c r="D15" i="7"/>
  <c r="C15" i="7"/>
  <c r="K14" i="7"/>
  <c r="J14" i="7"/>
  <c r="I14" i="7"/>
  <c r="H14" i="7"/>
  <c r="F14" i="7"/>
  <c r="E14" i="7"/>
  <c r="D14" i="7"/>
  <c r="C14" i="7"/>
  <c r="K13" i="7"/>
  <c r="J13" i="7"/>
  <c r="I13" i="7"/>
  <c r="H13" i="7"/>
  <c r="L13" i="7" s="1"/>
  <c r="F13" i="7"/>
  <c r="E13" i="7"/>
  <c r="D13" i="7"/>
  <c r="M13" i="7"/>
  <c r="C13" i="7"/>
  <c r="K12" i="7"/>
  <c r="J12" i="7"/>
  <c r="I12" i="7"/>
  <c r="H12" i="7"/>
  <c r="F12" i="7"/>
  <c r="E12" i="7"/>
  <c r="N12" i="7" s="1"/>
  <c r="D12" i="7"/>
  <c r="M12" i="7" s="1"/>
  <c r="C12" i="7"/>
  <c r="C23" i="7" s="1"/>
  <c r="K11" i="7"/>
  <c r="J11" i="7"/>
  <c r="I11" i="7"/>
  <c r="H11" i="7"/>
  <c r="L11" i="7" s="1"/>
  <c r="F11" i="7"/>
  <c r="E11" i="7"/>
  <c r="D11" i="7"/>
  <c r="M11" i="7"/>
  <c r="C11" i="7"/>
  <c r="K10" i="7"/>
  <c r="J10" i="7"/>
  <c r="I10" i="7"/>
  <c r="I23" i="7" s="1"/>
  <c r="I36" i="7" s="1"/>
  <c r="H10" i="7"/>
  <c r="F10" i="7"/>
  <c r="E10" i="7"/>
  <c r="D10" i="7"/>
  <c r="D23" i="7" s="1"/>
  <c r="M23" i="7" s="1"/>
  <c r="C10" i="7"/>
  <c r="C9" i="7"/>
  <c r="L9" i="7"/>
  <c r="J34" i="40"/>
  <c r="I34" i="40"/>
  <c r="H34" i="40"/>
  <c r="E34" i="40"/>
  <c r="N34" i="40" s="1"/>
  <c r="D34" i="40"/>
  <c r="M34" i="40"/>
  <c r="C34" i="40"/>
  <c r="L34" i="40" s="1"/>
  <c r="J33" i="40"/>
  <c r="N33" i="40"/>
  <c r="I33" i="40"/>
  <c r="H33" i="40"/>
  <c r="E33" i="40"/>
  <c r="D33" i="40"/>
  <c r="M33" i="40"/>
  <c r="C33" i="40"/>
  <c r="L33" i="40" s="1"/>
  <c r="J32" i="40"/>
  <c r="I32" i="40"/>
  <c r="M32" i="40"/>
  <c r="H32" i="40"/>
  <c r="E32" i="40"/>
  <c r="N32" i="40" s="1"/>
  <c r="D32" i="40"/>
  <c r="C32" i="40"/>
  <c r="L32" i="40" s="1"/>
  <c r="J31" i="40"/>
  <c r="I31" i="40"/>
  <c r="H31" i="40"/>
  <c r="E31" i="40"/>
  <c r="N31" i="40" s="1"/>
  <c r="D31" i="40"/>
  <c r="M31" i="40" s="1"/>
  <c r="C31" i="40"/>
  <c r="L31" i="40" s="1"/>
  <c r="J30" i="40"/>
  <c r="I30" i="40"/>
  <c r="H30" i="40"/>
  <c r="E30" i="40"/>
  <c r="N30" i="40"/>
  <c r="D30" i="40"/>
  <c r="M30" i="40" s="1"/>
  <c r="C30" i="40"/>
  <c r="L30" i="40"/>
  <c r="J29" i="40"/>
  <c r="I29" i="40"/>
  <c r="H29" i="40"/>
  <c r="E29" i="40"/>
  <c r="N29" i="40"/>
  <c r="D29" i="40"/>
  <c r="M29" i="40" s="1"/>
  <c r="C29" i="40"/>
  <c r="L29" i="40"/>
  <c r="J28" i="40"/>
  <c r="I28" i="40"/>
  <c r="H28" i="40"/>
  <c r="E28" i="40"/>
  <c r="N28" i="40"/>
  <c r="D28" i="40"/>
  <c r="M28" i="40"/>
  <c r="C28" i="40"/>
  <c r="L28" i="40"/>
  <c r="J27" i="40"/>
  <c r="N27" i="40"/>
  <c r="I27" i="40"/>
  <c r="H27" i="40"/>
  <c r="E27" i="40"/>
  <c r="D27" i="40"/>
  <c r="M27" i="40"/>
  <c r="C27" i="40"/>
  <c r="L27" i="40" s="1"/>
  <c r="J26" i="40"/>
  <c r="I26" i="40"/>
  <c r="M26" i="40" s="1"/>
  <c r="H26" i="40"/>
  <c r="E26" i="40"/>
  <c r="N26" i="40"/>
  <c r="D26" i="40"/>
  <c r="C26" i="40"/>
  <c r="L26" i="40"/>
  <c r="J25" i="40"/>
  <c r="I25" i="40"/>
  <c r="H25" i="40"/>
  <c r="H35" i="40" s="1"/>
  <c r="E25" i="40"/>
  <c r="N25" i="40" s="1"/>
  <c r="D25" i="40"/>
  <c r="M25" i="40"/>
  <c r="C25" i="40"/>
  <c r="L25" i="40" s="1"/>
  <c r="J24" i="40"/>
  <c r="J35" i="40" s="1"/>
  <c r="N35" i="40" s="1"/>
  <c r="I24" i="40"/>
  <c r="H24" i="40"/>
  <c r="E24" i="40"/>
  <c r="D24" i="40"/>
  <c r="C24" i="40"/>
  <c r="J9" i="40"/>
  <c r="J23" i="40" s="1"/>
  <c r="I9" i="40"/>
  <c r="H9" i="40"/>
  <c r="E9" i="40"/>
  <c r="N9" i="40"/>
  <c r="D9" i="40"/>
  <c r="J22" i="40"/>
  <c r="I22" i="40"/>
  <c r="H22" i="40"/>
  <c r="E22" i="40"/>
  <c r="D22" i="40"/>
  <c r="M22" i="40"/>
  <c r="C22" i="40"/>
  <c r="J21" i="40"/>
  <c r="I21" i="40"/>
  <c r="M21" i="40"/>
  <c r="H21" i="40"/>
  <c r="L21" i="40" s="1"/>
  <c r="E21" i="40"/>
  <c r="N21" i="40" s="1"/>
  <c r="D21" i="40"/>
  <c r="C21" i="40"/>
  <c r="J20" i="40"/>
  <c r="I20" i="40"/>
  <c r="H20" i="40"/>
  <c r="L20" i="40"/>
  <c r="E20" i="40"/>
  <c r="N20" i="40" s="1"/>
  <c r="D20" i="40"/>
  <c r="C20" i="40"/>
  <c r="J19" i="40"/>
  <c r="I19" i="40"/>
  <c r="H19" i="40"/>
  <c r="E19" i="40"/>
  <c r="N19" i="40"/>
  <c r="D19" i="40"/>
  <c r="M19" i="40"/>
  <c r="C19" i="40"/>
  <c r="L19" i="40" s="1"/>
  <c r="J18" i="40"/>
  <c r="I18" i="40"/>
  <c r="H18" i="40"/>
  <c r="E18" i="40"/>
  <c r="N18" i="40" s="1"/>
  <c r="D18" i="40"/>
  <c r="M18" i="40" s="1"/>
  <c r="C18" i="40"/>
  <c r="L18" i="40"/>
  <c r="J17" i="40"/>
  <c r="I17" i="40"/>
  <c r="M17" i="40" s="1"/>
  <c r="H17" i="40"/>
  <c r="L17" i="40"/>
  <c r="E17" i="40"/>
  <c r="N17" i="40"/>
  <c r="D17" i="40"/>
  <c r="C17" i="40"/>
  <c r="J16" i="40"/>
  <c r="I16" i="40"/>
  <c r="H16" i="40"/>
  <c r="E16" i="40"/>
  <c r="N16" i="40"/>
  <c r="D16" i="40"/>
  <c r="C16" i="40"/>
  <c r="J15" i="40"/>
  <c r="I15" i="40"/>
  <c r="H15" i="40"/>
  <c r="E15" i="40"/>
  <c r="D15" i="40"/>
  <c r="M15" i="40" s="1"/>
  <c r="C15" i="40"/>
  <c r="L15" i="40" s="1"/>
  <c r="J14" i="40"/>
  <c r="I14" i="40"/>
  <c r="M14" i="40" s="1"/>
  <c r="H14" i="40"/>
  <c r="E14" i="40"/>
  <c r="N14" i="40"/>
  <c r="D14" i="40"/>
  <c r="C14" i="40"/>
  <c r="L14" i="40" s="1"/>
  <c r="J13" i="40"/>
  <c r="I13" i="40"/>
  <c r="H13" i="40"/>
  <c r="L13" i="40"/>
  <c r="E13" i="40"/>
  <c r="D13" i="40"/>
  <c r="M13" i="40" s="1"/>
  <c r="C13" i="40"/>
  <c r="J12" i="40"/>
  <c r="N12" i="40" s="1"/>
  <c r="I12" i="40"/>
  <c r="H12" i="40"/>
  <c r="E12" i="40"/>
  <c r="D12" i="40"/>
  <c r="M12" i="40" s="1"/>
  <c r="C12" i="40"/>
  <c r="L12" i="40"/>
  <c r="J11" i="40"/>
  <c r="N11" i="40"/>
  <c r="I11" i="40"/>
  <c r="H11" i="40"/>
  <c r="H23" i="40" s="1"/>
  <c r="H36" i="40" s="1"/>
  <c r="E11" i="40"/>
  <c r="D11" i="40"/>
  <c r="M11" i="40" s="1"/>
  <c r="C11" i="40"/>
  <c r="L11" i="40" s="1"/>
  <c r="J10" i="40"/>
  <c r="I10" i="40"/>
  <c r="M10" i="40" s="1"/>
  <c r="H10" i="40"/>
  <c r="E10" i="40"/>
  <c r="N10" i="40"/>
  <c r="D10" i="40"/>
  <c r="C10" i="40"/>
  <c r="L10" i="40"/>
  <c r="C9" i="40"/>
  <c r="L9" i="40" s="1"/>
  <c r="K34" i="11"/>
  <c r="J34" i="11"/>
  <c r="I34" i="11"/>
  <c r="H34" i="11"/>
  <c r="F34" i="11"/>
  <c r="E34" i="11"/>
  <c r="N34" i="11" s="1"/>
  <c r="D34" i="11"/>
  <c r="M34" i="11" s="1"/>
  <c r="C34" i="11"/>
  <c r="L34" i="11" s="1"/>
  <c r="K33" i="11"/>
  <c r="J33" i="11"/>
  <c r="I33" i="11"/>
  <c r="H33" i="11"/>
  <c r="F33" i="11"/>
  <c r="E33" i="11"/>
  <c r="D33" i="11"/>
  <c r="M33" i="11" s="1"/>
  <c r="C33" i="11"/>
  <c r="L33" i="11" s="1"/>
  <c r="K32" i="11"/>
  <c r="J32" i="11"/>
  <c r="I32" i="11"/>
  <c r="H32" i="11"/>
  <c r="F32" i="11"/>
  <c r="E32" i="11"/>
  <c r="N32" i="11" s="1"/>
  <c r="D32" i="11"/>
  <c r="C32" i="11"/>
  <c r="L32" i="11"/>
  <c r="K31" i="11"/>
  <c r="J31" i="11"/>
  <c r="I31" i="11"/>
  <c r="H31" i="11"/>
  <c r="F31" i="11"/>
  <c r="E31" i="11"/>
  <c r="D31" i="11"/>
  <c r="M31" i="11"/>
  <c r="C31" i="11"/>
  <c r="K30" i="11"/>
  <c r="J30" i="11"/>
  <c r="I30" i="11"/>
  <c r="H30" i="11"/>
  <c r="F30" i="11"/>
  <c r="E30" i="11"/>
  <c r="N30" i="11"/>
  <c r="D30" i="11"/>
  <c r="C30" i="11"/>
  <c r="L30" i="11"/>
  <c r="K29" i="11"/>
  <c r="J29" i="11"/>
  <c r="I29" i="11"/>
  <c r="H29" i="11"/>
  <c r="F29" i="11"/>
  <c r="E29" i="11"/>
  <c r="D29" i="11"/>
  <c r="M29" i="11"/>
  <c r="C29" i="11"/>
  <c r="L29" i="11" s="1"/>
  <c r="K28" i="11"/>
  <c r="J28" i="11"/>
  <c r="I28" i="11"/>
  <c r="M28" i="11" s="1"/>
  <c r="H28" i="11"/>
  <c r="F28" i="11"/>
  <c r="E28" i="11"/>
  <c r="N28" i="11"/>
  <c r="D28" i="11"/>
  <c r="C28" i="11"/>
  <c r="L28" i="11" s="1"/>
  <c r="K27" i="11"/>
  <c r="J27" i="11"/>
  <c r="I27" i="11"/>
  <c r="H27" i="11"/>
  <c r="F27" i="11"/>
  <c r="E27" i="11"/>
  <c r="N27" i="11" s="1"/>
  <c r="D27" i="11"/>
  <c r="M27" i="11" s="1"/>
  <c r="C27" i="11"/>
  <c r="L27" i="11" s="1"/>
  <c r="K26" i="11"/>
  <c r="J26" i="11"/>
  <c r="I26" i="11"/>
  <c r="H26" i="11"/>
  <c r="H35" i="11" s="1"/>
  <c r="F26" i="11"/>
  <c r="E26" i="11"/>
  <c r="N26" i="11" s="1"/>
  <c r="D26" i="11"/>
  <c r="M26" i="11" s="1"/>
  <c r="C26" i="11"/>
  <c r="L26" i="11" s="1"/>
  <c r="K25" i="11"/>
  <c r="J25" i="11"/>
  <c r="J35" i="11" s="1"/>
  <c r="I25" i="11"/>
  <c r="I35" i="11" s="1"/>
  <c r="M25" i="11"/>
  <c r="H25" i="11"/>
  <c r="F25" i="11"/>
  <c r="E25" i="11"/>
  <c r="N25" i="11"/>
  <c r="D25" i="11"/>
  <c r="C25" i="11"/>
  <c r="L25" i="11"/>
  <c r="K24" i="11"/>
  <c r="K35" i="11" s="1"/>
  <c r="J24" i="11"/>
  <c r="I24" i="11"/>
  <c r="H24" i="11"/>
  <c r="F24" i="11"/>
  <c r="E24" i="11"/>
  <c r="N24" i="11"/>
  <c r="D24" i="11"/>
  <c r="M24" i="11" s="1"/>
  <c r="C24" i="11"/>
  <c r="C35" i="11" s="1"/>
  <c r="L35" i="11" s="1"/>
  <c r="K9" i="11"/>
  <c r="J9" i="11"/>
  <c r="I9" i="11"/>
  <c r="H9" i="11"/>
  <c r="L9" i="11" s="1"/>
  <c r="F9" i="11"/>
  <c r="E9" i="11"/>
  <c r="N9" i="11" s="1"/>
  <c r="D9" i="11"/>
  <c r="M9" i="11"/>
  <c r="K22" i="11"/>
  <c r="J22" i="11"/>
  <c r="I22" i="11"/>
  <c r="H22" i="11"/>
  <c r="L22" i="11" s="1"/>
  <c r="F22" i="11"/>
  <c r="E22" i="11"/>
  <c r="N22" i="11"/>
  <c r="D22" i="11"/>
  <c r="M22" i="11" s="1"/>
  <c r="C22" i="11"/>
  <c r="K21" i="11"/>
  <c r="J21" i="11"/>
  <c r="I21" i="11"/>
  <c r="H21" i="11"/>
  <c r="F21" i="11"/>
  <c r="E21" i="11"/>
  <c r="N21" i="11" s="1"/>
  <c r="D21" i="11"/>
  <c r="C21" i="11"/>
  <c r="K20" i="11"/>
  <c r="J20" i="11"/>
  <c r="I20" i="11"/>
  <c r="H20" i="11"/>
  <c r="F20" i="11"/>
  <c r="E20" i="11"/>
  <c r="N20" i="11" s="1"/>
  <c r="D20" i="11"/>
  <c r="M20" i="11"/>
  <c r="C20" i="11"/>
  <c r="L20" i="11" s="1"/>
  <c r="K19" i="11"/>
  <c r="J19" i="11"/>
  <c r="I19" i="11"/>
  <c r="H19" i="11"/>
  <c r="L19" i="11" s="1"/>
  <c r="F19" i="11"/>
  <c r="E19" i="11"/>
  <c r="D19" i="11"/>
  <c r="M19" i="11"/>
  <c r="C19" i="11"/>
  <c r="K18" i="11"/>
  <c r="J18" i="11"/>
  <c r="I18" i="11"/>
  <c r="H18" i="11"/>
  <c r="F18" i="11"/>
  <c r="E18" i="11"/>
  <c r="N18" i="11" s="1"/>
  <c r="D18" i="11"/>
  <c r="M18" i="11" s="1"/>
  <c r="C18" i="11"/>
  <c r="L18" i="11"/>
  <c r="K17" i="11"/>
  <c r="J17" i="11"/>
  <c r="I17" i="11"/>
  <c r="H17" i="11"/>
  <c r="F17" i="11"/>
  <c r="E17" i="11"/>
  <c r="N17" i="11" s="1"/>
  <c r="D17" i="11"/>
  <c r="M17" i="11" s="1"/>
  <c r="C17" i="11"/>
  <c r="K16" i="11"/>
  <c r="K23" i="11" s="1"/>
  <c r="K36" i="11" s="1"/>
  <c r="J16" i="11"/>
  <c r="I16" i="11"/>
  <c r="H16" i="11"/>
  <c r="F16" i="11"/>
  <c r="E16" i="11"/>
  <c r="D16" i="11"/>
  <c r="C16" i="11"/>
  <c r="L16" i="11"/>
  <c r="K15" i="11"/>
  <c r="J15" i="11"/>
  <c r="I15" i="11"/>
  <c r="H15" i="11"/>
  <c r="F15" i="11"/>
  <c r="E15" i="11"/>
  <c r="N15" i="11" s="1"/>
  <c r="D15" i="11"/>
  <c r="M15" i="11"/>
  <c r="C15" i="11"/>
  <c r="K14" i="11"/>
  <c r="J14" i="11"/>
  <c r="N14" i="11" s="1"/>
  <c r="I14" i="11"/>
  <c r="H14" i="11"/>
  <c r="F14" i="11"/>
  <c r="E14" i="11"/>
  <c r="D14" i="11"/>
  <c r="C14" i="11"/>
  <c r="L14" i="11" s="1"/>
  <c r="K13" i="11"/>
  <c r="J13" i="11"/>
  <c r="I13" i="11"/>
  <c r="H13" i="11"/>
  <c r="F13" i="11"/>
  <c r="E13" i="11"/>
  <c r="N13" i="11" s="1"/>
  <c r="D13" i="11"/>
  <c r="M13" i="11" s="1"/>
  <c r="C13" i="11"/>
  <c r="L13" i="11" s="1"/>
  <c r="K12" i="11"/>
  <c r="J12" i="11"/>
  <c r="I12" i="11"/>
  <c r="H12" i="11"/>
  <c r="F12" i="11"/>
  <c r="E12" i="11"/>
  <c r="N12" i="11" s="1"/>
  <c r="D12" i="11"/>
  <c r="M12" i="11"/>
  <c r="C12" i="11"/>
  <c r="K11" i="11"/>
  <c r="J11" i="11"/>
  <c r="I11" i="11"/>
  <c r="I23" i="11" s="1"/>
  <c r="H11" i="11"/>
  <c r="F11" i="11"/>
  <c r="E11" i="11"/>
  <c r="N11" i="11" s="1"/>
  <c r="D11" i="11"/>
  <c r="M11" i="11" s="1"/>
  <c r="C11" i="11"/>
  <c r="L11" i="11"/>
  <c r="K10" i="11"/>
  <c r="J10" i="11"/>
  <c r="J23" i="11" s="1"/>
  <c r="J36" i="11" s="1"/>
  <c r="I10" i="11"/>
  <c r="H10" i="11"/>
  <c r="F10" i="11"/>
  <c r="F23" i="11" s="1"/>
  <c r="F36" i="11" s="1"/>
  <c r="E10" i="11"/>
  <c r="N10" i="11" s="1"/>
  <c r="D10" i="11"/>
  <c r="M10" i="11" s="1"/>
  <c r="C10" i="11"/>
  <c r="L10" i="11" s="1"/>
  <c r="C23" i="11"/>
  <c r="C9" i="11"/>
  <c r="L9" i="4"/>
  <c r="C35" i="5"/>
  <c r="L35" i="5"/>
  <c r="C35" i="6"/>
  <c r="C35" i="8"/>
  <c r="L35" i="8"/>
  <c r="C35" i="9"/>
  <c r="L35" i="9"/>
  <c r="C35" i="10"/>
  <c r="C35" i="12"/>
  <c r="C35" i="13"/>
  <c r="L35" i="13"/>
  <c r="C35" i="14"/>
  <c r="C35" i="15"/>
  <c r="C35" i="16"/>
  <c r="C35" i="17"/>
  <c r="L35" i="17"/>
  <c r="C35" i="18"/>
  <c r="C36" i="18"/>
  <c r="C39" i="18"/>
  <c r="C35" i="37"/>
  <c r="C35" i="20"/>
  <c r="C36" i="20"/>
  <c r="C39" i="20"/>
  <c r="C35" i="21"/>
  <c r="L35" i="21"/>
  <c r="C35" i="22"/>
  <c r="L35" i="22"/>
  <c r="C35" i="23"/>
  <c r="L35" i="23"/>
  <c r="C35" i="24"/>
  <c r="C36" i="24"/>
  <c r="C35" i="25"/>
  <c r="L35" i="25"/>
  <c r="C35" i="26"/>
  <c r="L35" i="26"/>
  <c r="C35" i="27"/>
  <c r="L35" i="27"/>
  <c r="C35" i="28"/>
  <c r="C35" i="29"/>
  <c r="C35" i="30"/>
  <c r="C36" i="30"/>
  <c r="C35" i="31"/>
  <c r="L35" i="31"/>
  <c r="C35" i="32"/>
  <c r="C35" i="33"/>
  <c r="C35" i="34"/>
  <c r="L35" i="34"/>
  <c r="C35" i="39"/>
  <c r="L35" i="39"/>
  <c r="C35" i="4"/>
  <c r="C36" i="4"/>
  <c r="H35" i="37"/>
  <c r="J35" i="37"/>
  <c r="F23" i="8"/>
  <c r="K23" i="5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5" i="4"/>
  <c r="D35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D23" i="5"/>
  <c r="M23" i="5"/>
  <c r="D36" i="5"/>
  <c r="M36" i="5"/>
  <c r="D35" i="5"/>
  <c r="E23" i="5"/>
  <c r="N23" i="5"/>
  <c r="E35" i="5"/>
  <c r="N35" i="5"/>
  <c r="F23" i="5"/>
  <c r="F35" i="5"/>
  <c r="F36" i="5"/>
  <c r="G23" i="5"/>
  <c r="G35" i="5"/>
  <c r="G36" i="5"/>
  <c r="H23" i="5"/>
  <c r="H35" i="5"/>
  <c r="I23" i="5"/>
  <c r="I35" i="5"/>
  <c r="M35" i="5"/>
  <c r="J23" i="5"/>
  <c r="J35" i="5"/>
  <c r="J36" i="5"/>
  <c r="K35" i="5"/>
  <c r="K36" i="5"/>
  <c r="D23" i="6"/>
  <c r="D35" i="6"/>
  <c r="D36" i="6"/>
  <c r="D39" i="6"/>
  <c r="E23" i="6"/>
  <c r="N23" i="6"/>
  <c r="E35" i="6"/>
  <c r="F23" i="6"/>
  <c r="F35" i="6"/>
  <c r="G39" i="6"/>
  <c r="H23" i="6"/>
  <c r="H35" i="6"/>
  <c r="L35" i="6"/>
  <c r="I23" i="6"/>
  <c r="I36" i="6"/>
  <c r="I39" i="6"/>
  <c r="I35" i="6"/>
  <c r="J23" i="6"/>
  <c r="J35" i="6"/>
  <c r="K23" i="6"/>
  <c r="K35" i="6"/>
  <c r="K36" i="6"/>
  <c r="K39" i="6"/>
  <c r="D23" i="8"/>
  <c r="D35" i="8"/>
  <c r="M35" i="8"/>
  <c r="E23" i="8"/>
  <c r="E35" i="8"/>
  <c r="F35" i="8"/>
  <c r="H23" i="8"/>
  <c r="L23" i="8"/>
  <c r="H35" i="8"/>
  <c r="I23" i="8"/>
  <c r="I35" i="8"/>
  <c r="J23" i="8"/>
  <c r="J35" i="8"/>
  <c r="J36" i="8"/>
  <c r="J39" i="8"/>
  <c r="K23" i="8"/>
  <c r="K35" i="8"/>
  <c r="K36" i="8"/>
  <c r="K39" i="8"/>
  <c r="D23" i="9"/>
  <c r="M23" i="9"/>
  <c r="D35" i="9"/>
  <c r="D36" i="9"/>
  <c r="D39" i="9"/>
  <c r="E23" i="9"/>
  <c r="E35" i="9"/>
  <c r="F23" i="9"/>
  <c r="F35" i="9"/>
  <c r="F36" i="9"/>
  <c r="F39" i="9"/>
  <c r="G39" i="9"/>
  <c r="H23" i="9"/>
  <c r="H35" i="9"/>
  <c r="I23" i="9"/>
  <c r="I36" i="9"/>
  <c r="I39" i="9"/>
  <c r="I35" i="9"/>
  <c r="M35" i="9"/>
  <c r="J23" i="9"/>
  <c r="J36" i="9"/>
  <c r="J35" i="9"/>
  <c r="K23" i="9"/>
  <c r="K35" i="9"/>
  <c r="K36" i="9"/>
  <c r="K39" i="9"/>
  <c r="D23" i="10"/>
  <c r="D35" i="10"/>
  <c r="D36" i="10"/>
  <c r="D39" i="10"/>
  <c r="M35" i="10"/>
  <c r="E23" i="10"/>
  <c r="N23" i="10"/>
  <c r="E35" i="10"/>
  <c r="F23" i="10"/>
  <c r="F35" i="10"/>
  <c r="H23" i="10"/>
  <c r="H35" i="10"/>
  <c r="L35" i="10"/>
  <c r="I23" i="10"/>
  <c r="M23" i="10"/>
  <c r="I35" i="10"/>
  <c r="J23" i="10"/>
  <c r="J35" i="10"/>
  <c r="K23" i="10"/>
  <c r="K35" i="10"/>
  <c r="D23" i="12"/>
  <c r="M23" i="12"/>
  <c r="D35" i="12"/>
  <c r="D36" i="12"/>
  <c r="E23" i="12"/>
  <c r="N23" i="12"/>
  <c r="E35" i="12"/>
  <c r="F23" i="12"/>
  <c r="F35" i="12"/>
  <c r="H23" i="12"/>
  <c r="H36" i="12"/>
  <c r="H39" i="12"/>
  <c r="H35" i="12"/>
  <c r="I23" i="12"/>
  <c r="I35" i="12"/>
  <c r="I36" i="12"/>
  <c r="I39" i="12"/>
  <c r="J23" i="12"/>
  <c r="J35" i="12"/>
  <c r="J36" i="12"/>
  <c r="J39" i="12"/>
  <c r="K23" i="12"/>
  <c r="K36" i="12"/>
  <c r="K39" i="12"/>
  <c r="K35" i="12"/>
  <c r="D23" i="13"/>
  <c r="D35" i="13"/>
  <c r="E23" i="13"/>
  <c r="N23" i="13"/>
  <c r="E35" i="13"/>
  <c r="N35" i="13"/>
  <c r="F23" i="13"/>
  <c r="F35" i="13"/>
  <c r="G39" i="13"/>
  <c r="H23" i="13"/>
  <c r="H36" i="13"/>
  <c r="H35" i="13"/>
  <c r="I23" i="13"/>
  <c r="I35" i="13"/>
  <c r="M35" i="13"/>
  <c r="J23" i="13"/>
  <c r="J36" i="13"/>
  <c r="J39" i="13"/>
  <c r="J35" i="13"/>
  <c r="K23" i="13"/>
  <c r="K35" i="13"/>
  <c r="D23" i="14"/>
  <c r="D35" i="14"/>
  <c r="M35" i="14"/>
  <c r="E23" i="14"/>
  <c r="N23" i="14"/>
  <c r="E35" i="14"/>
  <c r="N35" i="14"/>
  <c r="F23" i="14"/>
  <c r="F36" i="14"/>
  <c r="F39" i="14"/>
  <c r="F35" i="14"/>
  <c r="G23" i="14"/>
  <c r="G35" i="14"/>
  <c r="G36" i="14"/>
  <c r="G39" i="14"/>
  <c r="H23" i="14"/>
  <c r="H35" i="14"/>
  <c r="H36" i="14"/>
  <c r="H39" i="14"/>
  <c r="L35" i="14"/>
  <c r="I23" i="14"/>
  <c r="M23" i="14"/>
  <c r="I35" i="14"/>
  <c r="J23" i="14"/>
  <c r="J36" i="14"/>
  <c r="J39" i="14"/>
  <c r="J35" i="14"/>
  <c r="K23" i="14"/>
  <c r="K35" i="14"/>
  <c r="K36" i="14"/>
  <c r="K39" i="14"/>
  <c r="D23" i="15"/>
  <c r="D36" i="15"/>
  <c r="D39" i="15"/>
  <c r="D35" i="15"/>
  <c r="E23" i="15"/>
  <c r="E35" i="15"/>
  <c r="E36" i="15"/>
  <c r="N35" i="15"/>
  <c r="F23" i="15"/>
  <c r="F35" i="15"/>
  <c r="G23" i="15"/>
  <c r="G36" i="15"/>
  <c r="G39" i="15"/>
  <c r="G35" i="15"/>
  <c r="H23" i="15"/>
  <c r="L23" i="15"/>
  <c r="H35" i="15"/>
  <c r="H36" i="15"/>
  <c r="I23" i="15"/>
  <c r="I35" i="15"/>
  <c r="I36" i="15"/>
  <c r="I39" i="15"/>
  <c r="M36" i="15"/>
  <c r="J23" i="15"/>
  <c r="J35" i="15"/>
  <c r="K23" i="15"/>
  <c r="K35" i="15"/>
  <c r="D23" i="16"/>
  <c r="M23" i="16"/>
  <c r="D35" i="16"/>
  <c r="D36" i="16"/>
  <c r="D39" i="16"/>
  <c r="M35" i="16"/>
  <c r="E23" i="16"/>
  <c r="E36" i="16"/>
  <c r="N23" i="16"/>
  <c r="E35" i="16"/>
  <c r="F23" i="16"/>
  <c r="F35" i="16"/>
  <c r="F36" i="16"/>
  <c r="F39" i="16"/>
  <c r="G23" i="16"/>
  <c r="G35" i="16"/>
  <c r="G36" i="16"/>
  <c r="G39" i="16"/>
  <c r="H23" i="16"/>
  <c r="H35" i="16"/>
  <c r="I23" i="16"/>
  <c r="I36" i="16"/>
  <c r="I39" i="16"/>
  <c r="I35" i="16"/>
  <c r="J23" i="16"/>
  <c r="J35" i="16"/>
  <c r="K23" i="16"/>
  <c r="K35" i="16"/>
  <c r="D23" i="17"/>
  <c r="D35" i="17"/>
  <c r="M35" i="17"/>
  <c r="E23" i="17"/>
  <c r="E35" i="17"/>
  <c r="F23" i="17"/>
  <c r="F35" i="17"/>
  <c r="H23" i="17"/>
  <c r="H35" i="17"/>
  <c r="I23" i="17"/>
  <c r="I35" i="17"/>
  <c r="I36" i="17"/>
  <c r="I39" i="17"/>
  <c r="J23" i="17"/>
  <c r="N23" i="17"/>
  <c r="J35" i="17"/>
  <c r="K23" i="17"/>
  <c r="K35" i="17"/>
  <c r="D23" i="18"/>
  <c r="D35" i="18"/>
  <c r="M35" i="18"/>
  <c r="E23" i="18"/>
  <c r="E35" i="18"/>
  <c r="F23" i="18"/>
  <c r="F35" i="18"/>
  <c r="F36" i="18"/>
  <c r="F39" i="18"/>
  <c r="H23" i="18"/>
  <c r="H35" i="18"/>
  <c r="I23" i="18"/>
  <c r="I35" i="18"/>
  <c r="J23" i="18"/>
  <c r="J35" i="18"/>
  <c r="K23" i="18"/>
  <c r="K35" i="18"/>
  <c r="M35" i="37"/>
  <c r="E23" i="37"/>
  <c r="E35" i="37"/>
  <c r="N35" i="37"/>
  <c r="G39" i="37"/>
  <c r="H23" i="37"/>
  <c r="I39" i="37"/>
  <c r="J23" i="37"/>
  <c r="K39" i="37"/>
  <c r="D23" i="20"/>
  <c r="M23" i="20"/>
  <c r="D35" i="20"/>
  <c r="M35" i="20"/>
  <c r="E23" i="20"/>
  <c r="E35" i="20"/>
  <c r="N35" i="20"/>
  <c r="F23" i="20"/>
  <c r="F36" i="20"/>
  <c r="F39" i="20"/>
  <c r="F35" i="20"/>
  <c r="H23" i="20"/>
  <c r="H35" i="20"/>
  <c r="I23" i="20"/>
  <c r="I35" i="20"/>
  <c r="J23" i="20"/>
  <c r="J35" i="20"/>
  <c r="K23" i="20"/>
  <c r="K35" i="20"/>
  <c r="D23" i="21"/>
  <c r="M23" i="21"/>
  <c r="D35" i="21"/>
  <c r="D36" i="21"/>
  <c r="D39" i="21"/>
  <c r="E23" i="21"/>
  <c r="E35" i="21"/>
  <c r="H23" i="21"/>
  <c r="H35" i="21"/>
  <c r="I23" i="21"/>
  <c r="I35" i="21"/>
  <c r="I36" i="21"/>
  <c r="I39" i="21"/>
  <c r="J23" i="21"/>
  <c r="J35" i="21"/>
  <c r="D23" i="22"/>
  <c r="M23" i="22"/>
  <c r="D35" i="22"/>
  <c r="M35" i="22"/>
  <c r="E23" i="22"/>
  <c r="N23" i="22"/>
  <c r="E35" i="22"/>
  <c r="N35" i="22"/>
  <c r="F23" i="22"/>
  <c r="F35" i="22"/>
  <c r="G39" i="22"/>
  <c r="H23" i="22"/>
  <c r="H35" i="22"/>
  <c r="I23" i="22"/>
  <c r="I35" i="22"/>
  <c r="I36" i="22"/>
  <c r="I39" i="22"/>
  <c r="J23" i="22"/>
  <c r="J35" i="22"/>
  <c r="K23" i="22"/>
  <c r="K35" i="22"/>
  <c r="D23" i="23"/>
  <c r="D36" i="23"/>
  <c r="D35" i="23"/>
  <c r="E23" i="23"/>
  <c r="E35" i="23"/>
  <c r="E36" i="23"/>
  <c r="E39" i="23"/>
  <c r="F39" i="23"/>
  <c r="G23" i="23"/>
  <c r="G36" i="23"/>
  <c r="G39" i="23"/>
  <c r="G35" i="23"/>
  <c r="H23" i="23"/>
  <c r="H35" i="23"/>
  <c r="I23" i="23"/>
  <c r="I36" i="23"/>
  <c r="I39" i="23"/>
  <c r="M23" i="23"/>
  <c r="I35" i="23"/>
  <c r="M35" i="23"/>
  <c r="J23" i="23"/>
  <c r="J35" i="23"/>
  <c r="D23" i="24"/>
  <c r="D36" i="24"/>
  <c r="D39" i="24"/>
  <c r="D35" i="24"/>
  <c r="E23" i="24"/>
  <c r="E35" i="24"/>
  <c r="F39" i="24"/>
  <c r="G23" i="24"/>
  <c r="G35" i="24"/>
  <c r="H23" i="24"/>
  <c r="H35" i="24"/>
  <c r="I23" i="24"/>
  <c r="I35" i="24"/>
  <c r="M35" i="24"/>
  <c r="J23" i="24"/>
  <c r="N23" i="24"/>
  <c r="J35" i="24"/>
  <c r="J36" i="24"/>
  <c r="J39" i="24"/>
  <c r="D23" i="25"/>
  <c r="D36" i="25"/>
  <c r="D35" i="25"/>
  <c r="E23" i="25"/>
  <c r="N23" i="25"/>
  <c r="E35" i="25"/>
  <c r="F39" i="25"/>
  <c r="G23" i="25"/>
  <c r="G36" i="25"/>
  <c r="G39" i="25"/>
  <c r="G35" i="25"/>
  <c r="H23" i="25"/>
  <c r="H35" i="25"/>
  <c r="I23" i="25"/>
  <c r="I35" i="25"/>
  <c r="I36" i="25"/>
  <c r="I39" i="25"/>
  <c r="M35" i="25"/>
  <c r="J23" i="25"/>
  <c r="J35" i="25"/>
  <c r="K39" i="25"/>
  <c r="D23" i="26"/>
  <c r="M23" i="26"/>
  <c r="D35" i="26"/>
  <c r="D36" i="26"/>
  <c r="M36" i="26"/>
  <c r="E23" i="26"/>
  <c r="N23" i="26"/>
  <c r="E35" i="26"/>
  <c r="N35" i="26"/>
  <c r="H23" i="26"/>
  <c r="H36" i="26"/>
  <c r="H35" i="26"/>
  <c r="I23" i="26"/>
  <c r="I35" i="26"/>
  <c r="I36" i="26"/>
  <c r="J23" i="26"/>
  <c r="J35" i="26"/>
  <c r="J36" i="26"/>
  <c r="D23" i="27"/>
  <c r="D35" i="27"/>
  <c r="D36" i="27"/>
  <c r="D39" i="27"/>
  <c r="E23" i="27"/>
  <c r="E35" i="27"/>
  <c r="E36" i="27"/>
  <c r="E39" i="27"/>
  <c r="F23" i="27"/>
  <c r="F35" i="27"/>
  <c r="G23" i="27"/>
  <c r="G35" i="27"/>
  <c r="H23" i="27"/>
  <c r="H35" i="27"/>
  <c r="H36" i="27"/>
  <c r="H39" i="27"/>
  <c r="I23" i="27"/>
  <c r="I35" i="27"/>
  <c r="M35" i="27"/>
  <c r="J23" i="27"/>
  <c r="J35" i="27"/>
  <c r="J36" i="27"/>
  <c r="J39" i="27"/>
  <c r="K23" i="27"/>
  <c r="K35" i="27"/>
  <c r="D23" i="28"/>
  <c r="D35" i="28"/>
  <c r="E23" i="28"/>
  <c r="E36" i="28"/>
  <c r="E35" i="28"/>
  <c r="N35" i="28"/>
  <c r="F23" i="28"/>
  <c r="F35" i="28"/>
  <c r="H23" i="28"/>
  <c r="H35" i="28"/>
  <c r="L35" i="28"/>
  <c r="I23" i="28"/>
  <c r="I35" i="28"/>
  <c r="M35" i="28"/>
  <c r="J23" i="28"/>
  <c r="J35" i="28"/>
  <c r="K23" i="28"/>
  <c r="K35" i="28"/>
  <c r="D23" i="29"/>
  <c r="D35" i="29"/>
  <c r="M35" i="29"/>
  <c r="E23" i="29"/>
  <c r="E35" i="29"/>
  <c r="N35" i="29"/>
  <c r="G39" i="29"/>
  <c r="H23" i="29"/>
  <c r="H35" i="29"/>
  <c r="H36" i="29"/>
  <c r="H39" i="29"/>
  <c r="I23" i="29"/>
  <c r="I35" i="29"/>
  <c r="J23" i="29"/>
  <c r="N23" i="29"/>
  <c r="J36" i="29"/>
  <c r="J39" i="29"/>
  <c r="J35" i="29"/>
  <c r="K39" i="29"/>
  <c r="D23" i="30"/>
  <c r="D35" i="30"/>
  <c r="E23" i="30"/>
  <c r="N23" i="30"/>
  <c r="E35" i="30"/>
  <c r="G23" i="30"/>
  <c r="G35" i="30"/>
  <c r="G36" i="30"/>
  <c r="G39" i="30"/>
  <c r="H23" i="30"/>
  <c r="H35" i="30"/>
  <c r="L35" i="30"/>
  <c r="I23" i="30"/>
  <c r="I35" i="30"/>
  <c r="I36" i="30"/>
  <c r="I39" i="30"/>
  <c r="J23" i="30"/>
  <c r="J36" i="30"/>
  <c r="J39" i="30"/>
  <c r="J35" i="30"/>
  <c r="D23" i="31"/>
  <c r="D35" i="31"/>
  <c r="M35" i="31"/>
  <c r="E23" i="31"/>
  <c r="N23" i="31"/>
  <c r="E35" i="31"/>
  <c r="G23" i="31"/>
  <c r="G35" i="31"/>
  <c r="H23" i="31"/>
  <c r="H36" i="31"/>
  <c r="H39" i="31"/>
  <c r="H35" i="31"/>
  <c r="I23" i="31"/>
  <c r="I35" i="31"/>
  <c r="I36" i="31"/>
  <c r="I39" i="31"/>
  <c r="J23" i="31"/>
  <c r="J35" i="31"/>
  <c r="N35" i="31"/>
  <c r="D23" i="32"/>
  <c r="M23" i="32"/>
  <c r="D35" i="32"/>
  <c r="E23" i="32"/>
  <c r="N23" i="32"/>
  <c r="E35" i="32"/>
  <c r="N35" i="32"/>
  <c r="F39" i="32"/>
  <c r="G39" i="32"/>
  <c r="H23" i="32"/>
  <c r="H35" i="32"/>
  <c r="L35" i="32"/>
  <c r="I23" i="32"/>
  <c r="I35" i="32"/>
  <c r="I36" i="32"/>
  <c r="I39" i="32"/>
  <c r="J23" i="32"/>
  <c r="J35" i="32"/>
  <c r="J36" i="32"/>
  <c r="J39" i="32"/>
  <c r="D23" i="33"/>
  <c r="D35" i="33"/>
  <c r="M35" i="33"/>
  <c r="E23" i="33"/>
  <c r="E36" i="33"/>
  <c r="N23" i="33"/>
  <c r="E35" i="33"/>
  <c r="F23" i="33"/>
  <c r="F35" i="33"/>
  <c r="F36" i="33"/>
  <c r="F39" i="33"/>
  <c r="G23" i="33"/>
  <c r="G35" i="33"/>
  <c r="G36" i="33"/>
  <c r="G39" i="33"/>
  <c r="H23" i="33"/>
  <c r="H35" i="33"/>
  <c r="I23" i="33"/>
  <c r="I35" i="33"/>
  <c r="I36" i="33"/>
  <c r="I39" i="33"/>
  <c r="J23" i="33"/>
  <c r="J35" i="33"/>
  <c r="N35" i="33"/>
  <c r="J36" i="33"/>
  <c r="J39" i="33"/>
  <c r="K23" i="33"/>
  <c r="K35" i="33"/>
  <c r="D23" i="34"/>
  <c r="D35" i="34"/>
  <c r="E23" i="34"/>
  <c r="N23" i="34"/>
  <c r="E35" i="34"/>
  <c r="F39" i="34"/>
  <c r="H23" i="34"/>
  <c r="H35" i="34"/>
  <c r="I23" i="34"/>
  <c r="I35" i="34"/>
  <c r="I36" i="34"/>
  <c r="I39" i="34"/>
  <c r="J23" i="34"/>
  <c r="J35" i="34"/>
  <c r="N35" i="34"/>
  <c r="K39" i="34"/>
  <c r="D23" i="39"/>
  <c r="M23" i="39"/>
  <c r="D35" i="39"/>
  <c r="E23" i="39"/>
  <c r="N23" i="39"/>
  <c r="E35" i="39"/>
  <c r="N35" i="39"/>
  <c r="F39" i="39"/>
  <c r="G39" i="39"/>
  <c r="H23" i="39"/>
  <c r="H35" i="39"/>
  <c r="I23" i="39"/>
  <c r="I36" i="39"/>
  <c r="I39" i="39"/>
  <c r="I35" i="39"/>
  <c r="J23" i="39"/>
  <c r="J36" i="39"/>
  <c r="J35" i="39"/>
  <c r="K39" i="39"/>
  <c r="D23" i="4"/>
  <c r="D36" i="4"/>
  <c r="M36" i="4"/>
  <c r="E23" i="4"/>
  <c r="E36" i="4"/>
  <c r="F23" i="4"/>
  <c r="F35" i="4"/>
  <c r="G23" i="4"/>
  <c r="G35" i="4"/>
  <c r="G36" i="4"/>
  <c r="H23" i="4"/>
  <c r="H35" i="4"/>
  <c r="L35" i="4"/>
  <c r="I23" i="4"/>
  <c r="I35" i="4"/>
  <c r="M35" i="4"/>
  <c r="J23" i="4"/>
  <c r="J35" i="4"/>
  <c r="J36" i="4"/>
  <c r="K23" i="4"/>
  <c r="K35" i="4"/>
  <c r="C23" i="5"/>
  <c r="L23" i="5"/>
  <c r="C23" i="6"/>
  <c r="L23" i="6"/>
  <c r="C23" i="8"/>
  <c r="C23" i="9"/>
  <c r="C36" i="9"/>
  <c r="L23" i="9"/>
  <c r="C23" i="10"/>
  <c r="C23" i="12"/>
  <c r="C36" i="12"/>
  <c r="C23" i="13"/>
  <c r="L23" i="13"/>
  <c r="C23" i="14"/>
  <c r="C36" i="14"/>
  <c r="C23" i="15"/>
  <c r="C23" i="16"/>
  <c r="C23" i="17"/>
  <c r="C36" i="17"/>
  <c r="L23" i="17"/>
  <c r="C23" i="18"/>
  <c r="C23" i="37"/>
  <c r="C36" i="37"/>
  <c r="C39" i="37"/>
  <c r="C23" i="20"/>
  <c r="C23" i="21"/>
  <c r="C23" i="22"/>
  <c r="C23" i="23"/>
  <c r="C36" i="23"/>
  <c r="C39" i="23"/>
  <c r="C23" i="24"/>
  <c r="L23" i="24"/>
  <c r="C23" i="25"/>
  <c r="L23" i="25"/>
  <c r="C23" i="26"/>
  <c r="L23" i="26"/>
  <c r="C23" i="27"/>
  <c r="C23" i="28"/>
  <c r="C36" i="28"/>
  <c r="C23" i="29"/>
  <c r="L23" i="29"/>
  <c r="C23" i="30"/>
  <c r="C23" i="31"/>
  <c r="C36" i="31"/>
  <c r="C23" i="32"/>
  <c r="C36" i="32"/>
  <c r="L23" i="32"/>
  <c r="C23" i="33"/>
  <c r="C36" i="33"/>
  <c r="C23" i="34"/>
  <c r="L23" i="34"/>
  <c r="C23" i="39"/>
  <c r="L23" i="39"/>
  <c r="C23" i="4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6" i="27"/>
  <c r="C39" i="27"/>
  <c r="M23" i="15"/>
  <c r="F39" i="29"/>
  <c r="N35" i="9"/>
  <c r="D36" i="34"/>
  <c r="D39" i="34"/>
  <c r="M35" i="39"/>
  <c r="M23" i="31"/>
  <c r="I36" i="28"/>
  <c r="I39" i="28"/>
  <c r="M23" i="28"/>
  <c r="N23" i="27"/>
  <c r="K39" i="24"/>
  <c r="N23" i="23"/>
  <c r="J36" i="23"/>
  <c r="J39" i="23"/>
  <c r="H36" i="20"/>
  <c r="H39" i="20"/>
  <c r="J36" i="37"/>
  <c r="J39" i="37"/>
  <c r="I36" i="18"/>
  <c r="I39" i="18"/>
  <c r="N35" i="18"/>
  <c r="E36" i="12"/>
  <c r="E39" i="12"/>
  <c r="G39" i="8"/>
  <c r="N35" i="4"/>
  <c r="N23" i="15"/>
  <c r="M35" i="15"/>
  <c r="M35" i="21"/>
  <c r="C36" i="25"/>
  <c r="C39" i="25"/>
  <c r="H36" i="22"/>
  <c r="H39" i="22"/>
  <c r="N23" i="18"/>
  <c r="N24" i="40"/>
  <c r="M35" i="30"/>
  <c r="C36" i="29"/>
  <c r="C39" i="29"/>
  <c r="N13" i="7"/>
  <c r="D36" i="28"/>
  <c r="D39" i="28"/>
  <c r="G39" i="28"/>
  <c r="J36" i="28"/>
  <c r="J39" i="28"/>
  <c r="N35" i="27"/>
  <c r="E36" i="26"/>
  <c r="N36" i="26"/>
  <c r="H36" i="24"/>
  <c r="H39" i="24"/>
  <c r="L35" i="24"/>
  <c r="D36" i="22"/>
  <c r="D39" i="22"/>
  <c r="M36" i="22"/>
  <c r="C36" i="21"/>
  <c r="C39" i="21"/>
  <c r="H36" i="21"/>
  <c r="H39" i="21"/>
  <c r="L23" i="21"/>
  <c r="E36" i="20"/>
  <c r="E39" i="20"/>
  <c r="H36" i="37"/>
  <c r="H39" i="37"/>
  <c r="K36" i="18"/>
  <c r="K39" i="18"/>
  <c r="K36" i="16"/>
  <c r="K39" i="16"/>
  <c r="E36" i="14"/>
  <c r="E39" i="14"/>
  <c r="E36" i="9"/>
  <c r="E39" i="9"/>
  <c r="E36" i="8"/>
  <c r="E39" i="8"/>
  <c r="C36" i="6"/>
  <c r="C39" i="6"/>
  <c r="C36" i="5"/>
  <c r="N23" i="4"/>
  <c r="N24" i="7"/>
  <c r="L23" i="10"/>
  <c r="C36" i="10"/>
  <c r="C39" i="10"/>
  <c r="N35" i="25"/>
  <c r="J36" i="34"/>
  <c r="J39" i="34"/>
  <c r="E36" i="21"/>
  <c r="E39" i="21"/>
  <c r="N35" i="21"/>
  <c r="D36" i="20"/>
  <c r="D39" i="20"/>
  <c r="N35" i="17"/>
  <c r="E36" i="17"/>
  <c r="E39" i="17"/>
  <c r="M23" i="17"/>
  <c r="M23" i="13"/>
  <c r="H36" i="6"/>
  <c r="H39" i="6"/>
  <c r="N35" i="12"/>
  <c r="M23" i="25"/>
  <c r="C36" i="39"/>
  <c r="C39" i="39"/>
  <c r="L23" i="37"/>
  <c r="M23" i="29"/>
  <c r="D36" i="29"/>
  <c r="D39" i="29"/>
  <c r="M23" i="24"/>
  <c r="G39" i="10"/>
  <c r="E36" i="6"/>
  <c r="E39" i="6"/>
  <c r="I36" i="5"/>
  <c r="E36" i="29"/>
  <c r="E39" i="29"/>
  <c r="E36" i="22"/>
  <c r="E39" i="22"/>
  <c r="L23" i="30"/>
  <c r="C36" i="26"/>
  <c r="L36" i="26"/>
  <c r="L23" i="23"/>
  <c r="E36" i="39"/>
  <c r="E39" i="39"/>
  <c r="M35" i="32"/>
  <c r="N35" i="30"/>
  <c r="I36" i="29"/>
  <c r="I39" i="29"/>
  <c r="K36" i="27"/>
  <c r="K39" i="27"/>
  <c r="M35" i="26"/>
  <c r="N35" i="24"/>
  <c r="E36" i="24"/>
  <c r="E39" i="24"/>
  <c r="J36" i="17"/>
  <c r="J39" i="17"/>
  <c r="N35" i="16"/>
  <c r="M32" i="11"/>
  <c r="E35" i="40"/>
  <c r="L23" i="22"/>
  <c r="L23" i="14"/>
  <c r="H36" i="34"/>
  <c r="H39" i="34"/>
  <c r="J36" i="25"/>
  <c r="J39" i="25"/>
  <c r="L35" i="16"/>
  <c r="L35" i="12"/>
  <c r="L23" i="27"/>
  <c r="K36" i="4"/>
  <c r="J36" i="20"/>
  <c r="J39" i="20"/>
  <c r="N23" i="20"/>
  <c r="E36" i="18"/>
  <c r="E39" i="18"/>
  <c r="J36" i="15"/>
  <c r="J39" i="15"/>
  <c r="G39" i="12"/>
  <c r="N23" i="8"/>
  <c r="N19" i="11"/>
  <c r="N14" i="7"/>
  <c r="J36" i="22"/>
  <c r="J39" i="22"/>
  <c r="J36" i="18"/>
  <c r="J39" i="18"/>
  <c r="I36" i="14"/>
  <c r="I39" i="14"/>
  <c r="F36" i="12"/>
  <c r="F39" i="12"/>
  <c r="N35" i="6"/>
  <c r="L35" i="37"/>
  <c r="E36" i="32"/>
  <c r="E39" i="32"/>
  <c r="L23" i="20"/>
  <c r="F36" i="6"/>
  <c r="F39" i="6"/>
  <c r="M23" i="27"/>
  <c r="H36" i="39"/>
  <c r="H39" i="39"/>
  <c r="L35" i="33"/>
  <c r="D39" i="37"/>
  <c r="M36" i="37"/>
  <c r="M23" i="37"/>
  <c r="C36" i="15"/>
  <c r="C39" i="15"/>
  <c r="M23" i="6"/>
  <c r="M23" i="34"/>
  <c r="I36" i="4"/>
  <c r="H36" i="30"/>
  <c r="H39" i="30"/>
  <c r="M23" i="30"/>
  <c r="J36" i="21"/>
  <c r="J39" i="21"/>
  <c r="N35" i="10"/>
  <c r="N31" i="11"/>
  <c r="N23" i="21"/>
  <c r="I36" i="20"/>
  <c r="I39" i="20"/>
  <c r="N35" i="8"/>
  <c r="M9" i="40"/>
  <c r="M30" i="7"/>
  <c r="M35" i="6"/>
  <c r="N13" i="40"/>
  <c r="N36" i="18"/>
  <c r="J39" i="39"/>
  <c r="N36" i="39"/>
  <c r="D36" i="39"/>
  <c r="L36" i="39"/>
  <c r="N15" i="40"/>
  <c r="M16" i="40"/>
  <c r="L16" i="40"/>
  <c r="M20" i="40"/>
  <c r="L22" i="40"/>
  <c r="N22" i="40"/>
  <c r="M35" i="34"/>
  <c r="C36" i="34"/>
  <c r="C39" i="34"/>
  <c r="G39" i="34"/>
  <c r="M36" i="34"/>
  <c r="E36" i="34"/>
  <c r="C23" i="40"/>
  <c r="L23" i="40" s="1"/>
  <c r="D36" i="33"/>
  <c r="D39" i="33"/>
  <c r="K36" i="33"/>
  <c r="K39" i="33"/>
  <c r="H36" i="33"/>
  <c r="H39" i="33"/>
  <c r="C39" i="33"/>
  <c r="E39" i="33"/>
  <c r="N36" i="33"/>
  <c r="L23" i="33"/>
  <c r="M36" i="33"/>
  <c r="H36" i="32"/>
  <c r="H39" i="32"/>
  <c r="K39" i="32"/>
  <c r="C39" i="32"/>
  <c r="L36" i="32"/>
  <c r="D36" i="32"/>
  <c r="N36" i="32"/>
  <c r="K39" i="31"/>
  <c r="F39" i="31"/>
  <c r="D36" i="31"/>
  <c r="J36" i="31"/>
  <c r="J39" i="31"/>
  <c r="G36" i="31"/>
  <c r="G39" i="31"/>
  <c r="C39" i="31"/>
  <c r="L36" i="31"/>
  <c r="E36" i="31"/>
  <c r="L23" i="31"/>
  <c r="K39" i="30"/>
  <c r="F39" i="30"/>
  <c r="E36" i="30"/>
  <c r="C39" i="30"/>
  <c r="L36" i="30"/>
  <c r="D36" i="30"/>
  <c r="D39" i="30"/>
  <c r="M36" i="30"/>
  <c r="L36" i="29"/>
  <c r="M36" i="29"/>
  <c r="N36" i="29"/>
  <c r="M36" i="28"/>
  <c r="H36" i="28"/>
  <c r="H39" i="28"/>
  <c r="F36" i="28"/>
  <c r="F39" i="28"/>
  <c r="K36" i="28"/>
  <c r="K39" i="28"/>
  <c r="C39" i="28"/>
  <c r="L36" i="28"/>
  <c r="E39" i="28"/>
  <c r="N36" i="28"/>
  <c r="L23" i="28"/>
  <c r="N23" i="28"/>
  <c r="F36" i="27"/>
  <c r="F39" i="27"/>
  <c r="I36" i="27"/>
  <c r="I39" i="27"/>
  <c r="G36" i="27"/>
  <c r="G39" i="27"/>
  <c r="L36" i="27"/>
  <c r="N36" i="27"/>
  <c r="M36" i="27"/>
  <c r="H36" i="25"/>
  <c r="H39" i="25"/>
  <c r="L36" i="25"/>
  <c r="D39" i="25"/>
  <c r="M36" i="25"/>
  <c r="E36" i="25"/>
  <c r="C39" i="24"/>
  <c r="L36" i="24"/>
  <c r="I36" i="24"/>
  <c r="I39" i="24"/>
  <c r="G36" i="24"/>
  <c r="G39" i="24"/>
  <c r="N36" i="24"/>
  <c r="N35" i="23"/>
  <c r="K39" i="23"/>
  <c r="H36" i="23"/>
  <c r="H39" i="23"/>
  <c r="L36" i="23"/>
  <c r="D39" i="23"/>
  <c r="M36" i="23"/>
  <c r="N36" i="23"/>
  <c r="K36" i="22"/>
  <c r="K39" i="22"/>
  <c r="F36" i="22"/>
  <c r="F39" i="22"/>
  <c r="C36" i="22"/>
  <c r="C39" i="22"/>
  <c r="N36" i="22"/>
  <c r="L36" i="22"/>
  <c r="F39" i="21"/>
  <c r="K39" i="21"/>
  <c r="L36" i="21"/>
  <c r="G39" i="21"/>
  <c r="N36" i="21"/>
  <c r="M36" i="21"/>
  <c r="K36" i="20"/>
  <c r="K39" i="20"/>
  <c r="G39" i="20"/>
  <c r="N36" i="20"/>
  <c r="L35" i="20"/>
  <c r="L36" i="20"/>
  <c r="M36" i="20"/>
  <c r="E36" i="37"/>
  <c r="E39" i="37"/>
  <c r="F39" i="37"/>
  <c r="N23" i="37"/>
  <c r="L36" i="37"/>
  <c r="L35" i="18"/>
  <c r="G39" i="18"/>
  <c r="D36" i="18"/>
  <c r="M36" i="18"/>
  <c r="H36" i="18"/>
  <c r="H39" i="18"/>
  <c r="D39" i="18"/>
  <c r="L36" i="18"/>
  <c r="M23" i="18"/>
  <c r="L23" i="18"/>
  <c r="H36" i="17"/>
  <c r="H39" i="17"/>
  <c r="F36" i="17"/>
  <c r="F39" i="17"/>
  <c r="K36" i="17"/>
  <c r="K39" i="17"/>
  <c r="D36" i="17"/>
  <c r="G39" i="17"/>
  <c r="C39" i="17"/>
  <c r="D39" i="17"/>
  <c r="M36" i="17"/>
  <c r="N36" i="17"/>
  <c r="C36" i="16"/>
  <c r="J36" i="16"/>
  <c r="J39" i="16"/>
  <c r="H36" i="16"/>
  <c r="H39" i="16"/>
  <c r="E39" i="16"/>
  <c r="C39" i="16"/>
  <c r="L36" i="16"/>
  <c r="L23" i="16"/>
  <c r="M36" i="16"/>
  <c r="H39" i="15"/>
  <c r="L36" i="15"/>
  <c r="E39" i="15"/>
  <c r="N36" i="15"/>
  <c r="L35" i="15"/>
  <c r="K36" i="15"/>
  <c r="K39" i="15"/>
  <c r="F36" i="15"/>
  <c r="F39" i="15"/>
  <c r="D36" i="14"/>
  <c r="C39" i="14"/>
  <c r="L36" i="14"/>
  <c r="N36" i="14"/>
  <c r="C36" i="13"/>
  <c r="C39" i="13"/>
  <c r="K36" i="13"/>
  <c r="K39" i="13"/>
  <c r="F36" i="13"/>
  <c r="F39" i="13"/>
  <c r="I36" i="13"/>
  <c r="I39" i="13"/>
  <c r="D36" i="13"/>
  <c r="F35" i="11"/>
  <c r="N29" i="11"/>
  <c r="N33" i="11"/>
  <c r="H39" i="13"/>
  <c r="L36" i="13"/>
  <c r="D39" i="13"/>
  <c r="H23" i="11"/>
  <c r="H36" i="11" s="1"/>
  <c r="E36" i="13"/>
  <c r="N16" i="11"/>
  <c r="L17" i="11"/>
  <c r="L21" i="11"/>
  <c r="M16" i="11"/>
  <c r="M21" i="11"/>
  <c r="D39" i="12"/>
  <c r="M36" i="12"/>
  <c r="M35" i="12"/>
  <c r="M30" i="11"/>
  <c r="C39" i="12"/>
  <c r="L36" i="12"/>
  <c r="E23" i="11"/>
  <c r="L23" i="12"/>
  <c r="N36" i="12"/>
  <c r="J36" i="10"/>
  <c r="J39" i="10"/>
  <c r="H36" i="10"/>
  <c r="H39" i="10"/>
  <c r="F36" i="10"/>
  <c r="F39" i="10"/>
  <c r="K36" i="10"/>
  <c r="K39" i="10"/>
  <c r="I36" i="10"/>
  <c r="E36" i="10"/>
  <c r="L36" i="10"/>
  <c r="H36" i="9"/>
  <c r="H39" i="9"/>
  <c r="N29" i="7"/>
  <c r="L31" i="7"/>
  <c r="I35" i="7"/>
  <c r="N30" i="7"/>
  <c r="J39" i="9"/>
  <c r="N36" i="9"/>
  <c r="C39" i="9"/>
  <c r="L36" i="9"/>
  <c r="F23" i="7"/>
  <c r="N23" i="9"/>
  <c r="M15" i="7"/>
  <c r="N17" i="7"/>
  <c r="N10" i="7"/>
  <c r="L22" i="7"/>
  <c r="M36" i="9"/>
  <c r="L10" i="7"/>
  <c r="N11" i="7"/>
  <c r="M14" i="7"/>
  <c r="L14" i="7"/>
  <c r="L15" i="7"/>
  <c r="L20" i="7"/>
  <c r="N22" i="7"/>
  <c r="F36" i="8"/>
  <c r="F39" i="8"/>
  <c r="D36" i="8"/>
  <c r="D39" i="8"/>
  <c r="I36" i="8"/>
  <c r="C36" i="8"/>
  <c r="C39" i="8"/>
  <c r="I39" i="8"/>
  <c r="M23" i="8"/>
  <c r="H36" i="8"/>
  <c r="N36" i="8"/>
  <c r="J36" i="6"/>
  <c r="J39" i="6"/>
  <c r="M36" i="6"/>
  <c r="N36" i="6"/>
  <c r="L36" i="6"/>
  <c r="E36" i="5"/>
  <c r="N36" i="5"/>
  <c r="H36" i="5"/>
  <c r="L36" i="5"/>
  <c r="H36" i="4"/>
  <c r="F36" i="4"/>
  <c r="N36" i="4"/>
  <c r="L36" i="4"/>
  <c r="M23" i="4"/>
  <c r="L23" i="4"/>
  <c r="D39" i="39"/>
  <c r="M36" i="39"/>
  <c r="L36" i="34"/>
  <c r="E39" i="34"/>
  <c r="N36" i="34"/>
  <c r="L36" i="33"/>
  <c r="D39" i="32"/>
  <c r="M36" i="32"/>
  <c r="D39" i="31"/>
  <c r="M36" i="31"/>
  <c r="E39" i="31"/>
  <c r="N36" i="31"/>
  <c r="E39" i="30"/>
  <c r="N36" i="30"/>
  <c r="E39" i="25"/>
  <c r="N36" i="25"/>
  <c r="M36" i="24"/>
  <c r="N36" i="37"/>
  <c r="L36" i="17"/>
  <c r="N36" i="16"/>
  <c r="D39" i="14"/>
  <c r="M36" i="14"/>
  <c r="M36" i="13"/>
  <c r="E39" i="13"/>
  <c r="N36" i="13"/>
  <c r="E39" i="10"/>
  <c r="N36" i="10"/>
  <c r="I39" i="10"/>
  <c r="M36" i="10"/>
  <c r="M36" i="8"/>
  <c r="H39" i="8"/>
  <c r="L36" i="8"/>
  <c r="J36" i="40" l="1"/>
  <c r="I36" i="11"/>
  <c r="K36" i="7"/>
  <c r="N23" i="7"/>
  <c r="C36" i="7"/>
  <c r="E36" i="11"/>
  <c r="N36" i="11" s="1"/>
  <c r="L23" i="11"/>
  <c r="N9" i="7"/>
  <c r="C36" i="40"/>
  <c r="L36" i="40" s="1"/>
  <c r="D23" i="11"/>
  <c r="D35" i="11"/>
  <c r="M35" i="11" s="1"/>
  <c r="L24" i="11"/>
  <c r="E23" i="40"/>
  <c r="C35" i="40"/>
  <c r="L35" i="40" s="1"/>
  <c r="L24" i="40"/>
  <c r="I35" i="40"/>
  <c r="N23" i="11"/>
  <c r="L12" i="7"/>
  <c r="D35" i="7"/>
  <c r="M35" i="7" s="1"/>
  <c r="C36" i="11"/>
  <c r="L36" i="11" s="1"/>
  <c r="D35" i="40"/>
  <c r="M35" i="40" s="1"/>
  <c r="M14" i="11"/>
  <c r="M24" i="40"/>
  <c r="H23" i="7"/>
  <c r="H36" i="7" s="1"/>
  <c r="J35" i="7"/>
  <c r="J36" i="7" s="1"/>
  <c r="C35" i="7"/>
  <c r="L35" i="7" s="1"/>
  <c r="E35" i="7"/>
  <c r="D23" i="40"/>
  <c r="L12" i="11"/>
  <c r="L15" i="11"/>
  <c r="E35" i="11"/>
  <c r="N35" i="11" s="1"/>
  <c r="L31" i="11"/>
  <c r="I23" i="40"/>
  <c r="I36" i="40" s="1"/>
  <c r="M10" i="7"/>
  <c r="L24" i="7"/>
  <c r="F35" i="7"/>
  <c r="F36" i="7" s="1"/>
  <c r="D36" i="40" l="1"/>
  <c r="M36" i="40" s="1"/>
  <c r="M23" i="40"/>
  <c r="N35" i="7"/>
  <c r="L36" i="7"/>
  <c r="M23" i="11"/>
  <c r="D36" i="11"/>
  <c r="M36" i="11" s="1"/>
  <c r="L23" i="7"/>
  <c r="N23" i="40"/>
  <c r="E36" i="40"/>
  <c r="N36" i="40" s="1"/>
  <c r="D36" i="7"/>
  <c r="M36" i="7" s="1"/>
  <c r="E36" i="7"/>
  <c r="N36" i="7" s="1"/>
</calcChain>
</file>

<file path=xl/sharedStrings.xml><?xml version="1.0" encoding="utf-8"?>
<sst xmlns="http://schemas.openxmlformats.org/spreadsheetml/2006/main" count="2345" uniqueCount="398">
  <si>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</si>
  <si>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</si>
  <si>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</si>
  <si>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</si>
  <si>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</si>
  <si>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</si>
  <si>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</si>
  <si>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</si>
  <si>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</si>
  <si>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</si>
  <si>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</si>
  <si>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</si>
  <si>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</si>
  <si>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</si>
  <si>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</si>
  <si>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</si>
  <si>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</si>
  <si>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</si>
  <si>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</si>
  <si>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</si>
  <si>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</si>
  <si>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</si>
  <si>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</si>
  <si>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</si>
  <si>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</si>
  <si>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</si>
  <si>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</si>
  <si>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</si>
  <si>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</si>
  <si>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</si>
  <si>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</si>
  <si>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</si>
  <si>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</si>
  <si>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</si>
  <si>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</si>
  <si>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</si>
  <si>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</si>
  <si>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</si>
  <si>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</si>
  <si>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</si>
  <si>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</si>
  <si>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</si>
  <si>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</si>
  <si>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</si>
  <si>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</si>
  <si>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</si>
  <si>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</si>
  <si>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</si>
  <si>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</si>
  <si>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</si>
  <si>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</si>
  <si>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</si>
  <si>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</si>
  <si>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</si>
  <si>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</si>
  <si>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</si>
  <si>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</si>
  <si>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</si>
  <si>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</si>
  <si>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</si>
  <si>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</si>
  <si>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</si>
  <si>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</si>
  <si>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</si>
  <si>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</si>
  <si>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</si>
  <si>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</si>
  <si>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</si>
  <si>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</si>
  <si>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</si>
  <si>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</si>
  <si>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</si>
  <si>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</si>
  <si>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</si>
  <si>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</si>
  <si>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</si>
  <si>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</si>
  <si>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</si>
  <si>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</si>
  <si>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</si>
  <si>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</si>
  <si>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</si>
  <si>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</si>
  <si>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</si>
  <si>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</si>
  <si>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</si>
  <si>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</si>
  <si>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</si>
  <si>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</si>
  <si>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</si>
  <si>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</si>
  <si>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</si>
  <si>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</si>
  <si>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</si>
  <si>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</si>
  <si>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</si>
  <si>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</si>
  <si>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</si>
  <si>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</si>
  <si>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</si>
  <si>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</si>
  <si>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</si>
  <si>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</si>
  <si>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</si>
  <si>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</si>
  <si>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</si>
  <si>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</si>
  <si>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</si>
  <si>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</si>
  <si>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</si>
  <si>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</si>
  <si>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</si>
  <si>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</si>
  <si>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</si>
  <si>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</si>
  <si>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</si>
  <si>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</si>
  <si>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</si>
  <si>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</si>
  <si>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</si>
  <si>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</si>
  <si>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</si>
  <si>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</si>
  <si>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</si>
  <si>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</si>
  <si>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</si>
  <si>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</si>
  <si>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</si>
  <si>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</si>
  <si>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</si>
  <si>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</si>
  <si>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</si>
  <si>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</si>
  <si>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</si>
  <si>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</si>
  <si>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</si>
  <si>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</si>
  <si>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</si>
  <si>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</si>
  <si>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</si>
  <si>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</si>
  <si>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</si>
  <si>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</si>
  <si>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</si>
  <si>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</si>
  <si>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</si>
  <si>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</si>
  <si>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</si>
  <si>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</si>
  <si>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</si>
  <si>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</si>
  <si>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</si>
  <si>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</si>
  <si>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</si>
  <si>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</si>
  <si>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</si>
  <si>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</si>
  <si>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</si>
  <si>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</si>
  <si>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</si>
  <si>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</si>
  <si>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</si>
  <si>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</si>
  <si>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</si>
  <si>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</si>
  <si>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</si>
  <si>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</si>
  <si>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</si>
  <si>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</si>
  <si>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</si>
  <si>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</si>
  <si>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</si>
  <si>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</si>
  <si>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</si>
  <si>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軽自動車税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</si>
  <si>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</si>
  <si>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</si>
  <si>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</si>
  <si>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</si>
  <si>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</si>
  <si>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</si>
  <si>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</si>
  <si>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</si>
  <si>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</si>
  <si>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</si>
  <si>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</si>
  <si>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</si>
  <si>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</si>
  <si>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</si>
  <si>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</si>
  <si>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</si>
  <si>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</si>
  <si>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</si>
  <si>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（その１０）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</si>
  <si>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</si>
  <si>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</si>
  <si>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</si>
  <si>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</si>
  <si>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</si>
  <si>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</si>
  <si>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</si>
  <si>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</si>
  <si>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</si>
  <si>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</si>
  <si>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</si>
  <si>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</si>
  <si>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</si>
  <si>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</si>
  <si>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</si>
  <si>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</si>
  <si>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</si>
  <si>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</si>
  <si>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</si>
  <si>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</si>
  <si>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</si>
  <si>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</si>
  <si>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</si>
  <si>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</si>
  <si>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</si>
  <si>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</si>
  <si>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</si>
  <si>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</si>
  <si>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</si>
  <si>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</si>
  <si>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</si>
  <si>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</si>
  <si>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</si>
  <si>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</si>
  <si>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</si>
  <si>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</si>
  <si>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</si>
  <si>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</si>
  <si>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</si>
  <si>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</si>
  <si>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</si>
  <si>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</si>
  <si>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</si>
  <si>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</si>
  <si>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</si>
  <si>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</si>
  <si>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</si>
  <si>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06-20-04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</si>
  <si>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</si>
  <si>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</si>
  <si>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</si>
  <si>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</si>
  <si>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</si>
  <si>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</si>
  <si>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</si>
  <si>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</si>
  <si>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</si>
  <si>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</si>
  <si>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</si>
  <si>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</si>
  <si>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</si>
  <si>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</si>
  <si>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</si>
  <si>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</si>
  <si>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</si>
  <si>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</si>
  <si>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</si>
  <si>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</si>
  <si>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</si>
  <si>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</si>
  <si>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</si>
  <si>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</si>
  <si>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</si>
  <si>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</si>
  <si>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</si>
  <si>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</si>
  <si>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</si>
  <si>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</si>
  <si>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</si>
  <si>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</si>
  <si>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</si>
  <si>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</si>
  <si>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</si>
  <si>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</si>
  <si>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</si>
  <si>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</si>
  <si>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</si>
  <si>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</si>
  <si>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</si>
  <si>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</si>
  <si>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</si>
  <si>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</si>
  <si>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</si>
  <si>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</si>
  <si>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</si>
  <si>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</si>
  <si>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</si>
  <si>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</si>
  <si>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</si>
  <si>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</si>
  <si>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</si>
  <si>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</si>
  <si>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</si>
  <si>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</si>
  <si>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</si>
  <si>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</si>
  <si>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</si>
  <si>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</si>
  <si>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</si>
  <si>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</si>
  <si>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</si>
  <si>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</si>
  <si>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</si>
  <si>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</si>
  <si>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</si>
  <si>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</si>
  <si>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</si>
  <si>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</si>
  <si>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</si>
  <si>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</si>
  <si>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</si>
  <si>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</si>
  <si>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</si>
  <si>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</si>
  <si>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</si>
  <si>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</si>
  <si>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</si>
  <si>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</si>
  <si>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</si>
  <si>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</si>
  <si>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</si>
  <si>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</si>
  <si>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</si>
  <si>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</si>
  <si>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</si>
  <si>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</si>
  <si>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</si>
  <si>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</si>
  <si>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</si>
  <si>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</si>
  <si>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</si>
  <si>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</si>
  <si>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</si>
  <si>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</si>
  <si>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</si>
  <si>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</si>
  <si>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</si>
  <si>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</si>
  <si>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</si>
  <si>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</si>
  <si>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</si>
  <si>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</si>
  <si>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</si>
  <si>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</si>
  <si>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</si>
  <si>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</si>
  <si>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</si>
  <si>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</si>
  <si>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</si>
  <si>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</si>
  <si>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</si>
  <si>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</si>
  <si>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</si>
  <si>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</si>
  <si>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</si>
  <si>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</si>
  <si>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</si>
  <si>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</si>
  <si>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</si>
  <si>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</si>
  <si>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</si>
  <si>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</si>
  <si>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</si>
  <si>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</si>
  <si>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</si>
  <si>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</si>
  <si>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</si>
  <si>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</si>
  <si>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</si>
  <si>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</si>
  <si>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</si>
  <si>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</si>
  <si>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</si>
  <si>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</si>
  <si>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</si>
  <si>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</si>
  <si>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</si>
  <si>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</si>
  <si>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</si>
  <si>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</si>
  <si>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</si>
  <si>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</si>
  <si>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</si>
  <si>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</si>
  <si>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</si>
  <si>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</si>
  <si>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</si>
  <si>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第７　徴収実績　（平成２６年度地方財政状況調査）</t>
    <phoneticPr fontId="2"/>
  </si>
  <si>
    <t>第３５表  平成２６年度市町村税の徴収実績</t>
  </si>
  <si>
    <t>第３５表  平成２６年度市町村税の徴収実績</t>
    <phoneticPr fontId="2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</si>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</sst>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2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35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6" fontId="9" fillId="0" borderId="36" xfId="0" applyNumberFormat="1" applyFont="1" applyFill="1" applyBorder="1" applyAlignment="1"/>
    <xf numFmtId="176" fontId="9" fillId="0" borderId="37" xfId="0" applyNumberFormat="1" applyFont="1" applyFill="1" applyBorder="1" applyAlignment="1"/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6" fontId="9" fillId="0" borderId="40" xfId="0" applyNumberFormat="1" applyFont="1" applyFill="1" applyBorder="1" applyAlignment="1"/>
    <xf numFmtId="176" fontId="9" fillId="0" borderId="41" xfId="0" applyNumberFormat="1" applyFont="1" applyFill="1" applyBorder="1" applyAlignment="1"/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6" fontId="9" fillId="0" borderId="53" xfId="0" applyNumberFormat="1" applyFont="1" applyFill="1" applyBorder="1" applyAlignment="1"/>
    <xf numFmtId="176" fontId="9" fillId="0" borderId="54" xfId="0" applyNumberFormat="1" applyFont="1" applyFill="1" applyBorder="1" applyAlignment="1"/>
    <xf numFmtId="176" fontId="9" fillId="0" borderId="55" xfId="0" applyNumberFormat="1" applyFont="1" applyFill="1" applyBorder="1" applyAlignment="1"/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42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4" fillId="0" borderId="48" xfId="1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20" xfId="0" applyNumberFormat="1" applyFont="1" applyFill="1" applyBorder="1" applyAlignment="1"/>
    <xf numFmtId="176" fontId="4" fillId="0" borderId="38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M39"/>
  <sheetViews>
    <sheetView tabSelected="1" view="pageBreakPreview" zoomScale="60" zoomScaleNormal="100" workbookViewId="0">
      <pane xSplit="2" ySplit="8" topLeftCell="C27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391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184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3">
        <v>84653596</v>
      </c>
      <c r="D9" s="123">
        <v>5302306</v>
      </c>
      <c r="E9" s="123">
        <v>89955902</v>
      </c>
      <c r="F9" s="123">
        <v>2138386</v>
      </c>
      <c r="G9" s="123">
        <v>0</v>
      </c>
      <c r="H9" s="123">
        <v>83225420</v>
      </c>
      <c r="I9" s="123">
        <v>1292716</v>
      </c>
      <c r="J9" s="123">
        <v>84518136</v>
      </c>
      <c r="K9" s="123">
        <v>2131970</v>
      </c>
      <c r="L9" s="72">
        <f>IF(C9&gt;0,ROUND(H9/C9*100,1),"-")</f>
        <v>98.3</v>
      </c>
      <c r="M9" s="73">
        <f t="shared" ref="L9:N31" si="0">IF(D9&gt;0,ROUND(I9/D9*100,1),"-")</f>
        <v>24.4</v>
      </c>
      <c r="N9" s="74">
        <f t="shared" si="0"/>
        <v>94</v>
      </c>
    </row>
    <row r="10" spans="1:247" s="21" customFormat="1" ht="24.95" customHeight="1" x14ac:dyDescent="0.2">
      <c r="A10" s="46">
        <v>2</v>
      </c>
      <c r="B10" s="47" t="s">
        <v>34</v>
      </c>
      <c r="C10" s="104">
        <v>18287990</v>
      </c>
      <c r="D10" s="104">
        <v>2240900</v>
      </c>
      <c r="E10" s="104">
        <v>20528890</v>
      </c>
      <c r="F10" s="104">
        <v>256750</v>
      </c>
      <c r="G10" s="104">
        <v>0</v>
      </c>
      <c r="H10" s="104">
        <v>17832524</v>
      </c>
      <c r="I10" s="104">
        <v>408168</v>
      </c>
      <c r="J10" s="104">
        <v>18240692</v>
      </c>
      <c r="K10" s="104">
        <v>254696</v>
      </c>
      <c r="L10" s="77">
        <f t="shared" si="0"/>
        <v>97.5</v>
      </c>
      <c r="M10" s="78">
        <f t="shared" si="0"/>
        <v>18.2</v>
      </c>
      <c r="N10" s="79">
        <f t="shared" si="0"/>
        <v>88.9</v>
      </c>
    </row>
    <row r="11" spans="1:247" s="21" customFormat="1" ht="24.95" customHeight="1" x14ac:dyDescent="0.2">
      <c r="A11" s="46">
        <v>3</v>
      </c>
      <c r="B11" s="47" t="s">
        <v>35</v>
      </c>
      <c r="C11" s="104">
        <v>21037706</v>
      </c>
      <c r="D11" s="104">
        <v>1801913</v>
      </c>
      <c r="E11" s="104">
        <v>22839619</v>
      </c>
      <c r="F11" s="104">
        <v>342063</v>
      </c>
      <c r="G11" s="104">
        <v>0</v>
      </c>
      <c r="H11" s="104">
        <v>20659788</v>
      </c>
      <c r="I11" s="104">
        <v>384470</v>
      </c>
      <c r="J11" s="104">
        <v>21044258</v>
      </c>
      <c r="K11" s="104">
        <v>340453</v>
      </c>
      <c r="L11" s="77">
        <f t="shared" si="0"/>
        <v>98.2</v>
      </c>
      <c r="M11" s="78">
        <f t="shared" si="0"/>
        <v>21.3</v>
      </c>
      <c r="N11" s="79">
        <f t="shared" si="0"/>
        <v>92.1</v>
      </c>
    </row>
    <row r="12" spans="1:247" s="21" customFormat="1" ht="24.95" customHeight="1" x14ac:dyDescent="0.2">
      <c r="A12" s="46">
        <v>4</v>
      </c>
      <c r="B12" s="47" t="s">
        <v>36</v>
      </c>
      <c r="C12" s="104">
        <v>16199984</v>
      </c>
      <c r="D12" s="104">
        <v>842630</v>
      </c>
      <c r="E12" s="104">
        <v>17042614</v>
      </c>
      <c r="F12" s="104">
        <v>276917</v>
      </c>
      <c r="G12" s="104">
        <v>0</v>
      </c>
      <c r="H12" s="104">
        <v>16023208</v>
      </c>
      <c r="I12" s="104">
        <v>172787</v>
      </c>
      <c r="J12" s="104">
        <v>16195995</v>
      </c>
      <c r="K12" s="104">
        <v>275894</v>
      </c>
      <c r="L12" s="77">
        <f t="shared" si="0"/>
        <v>98.9</v>
      </c>
      <c r="M12" s="78">
        <f t="shared" si="0"/>
        <v>20.5</v>
      </c>
      <c r="N12" s="79">
        <f t="shared" si="0"/>
        <v>95</v>
      </c>
    </row>
    <row r="13" spans="1:247" s="21" customFormat="1" ht="24.95" customHeight="1" x14ac:dyDescent="0.2">
      <c r="A13" s="46">
        <v>5</v>
      </c>
      <c r="B13" s="47" t="s">
        <v>37</v>
      </c>
      <c r="C13" s="104">
        <v>13762332</v>
      </c>
      <c r="D13" s="104">
        <v>1244626</v>
      </c>
      <c r="E13" s="104">
        <v>15006958</v>
      </c>
      <c r="F13" s="104">
        <v>245852</v>
      </c>
      <c r="G13" s="104">
        <v>0</v>
      </c>
      <c r="H13" s="104">
        <v>13455602</v>
      </c>
      <c r="I13" s="104">
        <v>306311</v>
      </c>
      <c r="J13" s="104">
        <v>13761913</v>
      </c>
      <c r="K13" s="104">
        <v>244131</v>
      </c>
      <c r="L13" s="77">
        <f t="shared" si="0"/>
        <v>97.8</v>
      </c>
      <c r="M13" s="78">
        <f t="shared" si="0"/>
        <v>24.6</v>
      </c>
      <c r="N13" s="79">
        <f t="shared" si="0"/>
        <v>91.7</v>
      </c>
    </row>
    <row r="14" spans="1:247" s="21" customFormat="1" ht="24.95" customHeight="1" x14ac:dyDescent="0.2">
      <c r="A14" s="46">
        <v>6</v>
      </c>
      <c r="B14" s="47" t="s">
        <v>38</v>
      </c>
      <c r="C14" s="104">
        <v>12788386</v>
      </c>
      <c r="D14" s="104">
        <v>1732668</v>
      </c>
      <c r="E14" s="104">
        <v>14521054</v>
      </c>
      <c r="F14" s="104">
        <v>130211</v>
      </c>
      <c r="G14" s="104">
        <v>0</v>
      </c>
      <c r="H14" s="104">
        <v>12317620</v>
      </c>
      <c r="I14" s="104">
        <v>380192</v>
      </c>
      <c r="J14" s="104">
        <v>12697812</v>
      </c>
      <c r="K14" s="104">
        <v>129169</v>
      </c>
      <c r="L14" s="77">
        <f t="shared" si="0"/>
        <v>96.3</v>
      </c>
      <c r="M14" s="78">
        <f t="shared" si="0"/>
        <v>21.9</v>
      </c>
      <c r="N14" s="79">
        <f t="shared" si="0"/>
        <v>87.4</v>
      </c>
    </row>
    <row r="15" spans="1:247" s="21" customFormat="1" ht="24.95" customHeight="1" x14ac:dyDescent="0.2">
      <c r="A15" s="46">
        <v>7</v>
      </c>
      <c r="B15" s="47" t="s">
        <v>39</v>
      </c>
      <c r="C15" s="104">
        <v>26857796</v>
      </c>
      <c r="D15" s="104">
        <v>2573668</v>
      </c>
      <c r="E15" s="104">
        <v>29431464</v>
      </c>
      <c r="F15" s="104">
        <v>672216</v>
      </c>
      <c r="G15" s="104">
        <v>0</v>
      </c>
      <c r="H15" s="104">
        <v>26253122</v>
      </c>
      <c r="I15" s="104">
        <v>386886</v>
      </c>
      <c r="J15" s="104">
        <v>26640008</v>
      </c>
      <c r="K15" s="104">
        <v>670199</v>
      </c>
      <c r="L15" s="77">
        <f t="shared" si="0"/>
        <v>97.7</v>
      </c>
      <c r="M15" s="78">
        <f t="shared" si="0"/>
        <v>15</v>
      </c>
      <c r="N15" s="79">
        <f t="shared" si="0"/>
        <v>90.5</v>
      </c>
    </row>
    <row r="16" spans="1:247" s="21" customFormat="1" ht="24.95" customHeight="1" x14ac:dyDescent="0.2">
      <c r="A16" s="46">
        <v>8</v>
      </c>
      <c r="B16" s="47" t="s">
        <v>40</v>
      </c>
      <c r="C16" s="104">
        <v>11893515</v>
      </c>
      <c r="D16" s="104">
        <v>1176035</v>
      </c>
      <c r="E16" s="104">
        <v>13069550</v>
      </c>
      <c r="F16" s="104">
        <v>189833</v>
      </c>
      <c r="G16" s="104">
        <v>0</v>
      </c>
      <c r="H16" s="104">
        <v>11665175</v>
      </c>
      <c r="I16" s="104">
        <v>189979</v>
      </c>
      <c r="J16" s="104">
        <v>11855154</v>
      </c>
      <c r="K16" s="104">
        <v>189074</v>
      </c>
      <c r="L16" s="77">
        <f t="shared" si="0"/>
        <v>98.1</v>
      </c>
      <c r="M16" s="78">
        <f t="shared" si="0"/>
        <v>16.2</v>
      </c>
      <c r="N16" s="79">
        <f t="shared" si="0"/>
        <v>90.7</v>
      </c>
    </row>
    <row r="17" spans="1:14" s="21" customFormat="1" ht="24.95" customHeight="1" x14ac:dyDescent="0.2">
      <c r="A17" s="46">
        <v>9</v>
      </c>
      <c r="B17" s="47" t="s">
        <v>209</v>
      </c>
      <c r="C17" s="104">
        <v>10551645</v>
      </c>
      <c r="D17" s="104">
        <v>783491</v>
      </c>
      <c r="E17" s="104">
        <v>11335136</v>
      </c>
      <c r="F17" s="104">
        <v>209137</v>
      </c>
      <c r="G17" s="104">
        <v>0</v>
      </c>
      <c r="H17" s="104">
        <v>10400253</v>
      </c>
      <c r="I17" s="104">
        <v>184540</v>
      </c>
      <c r="J17" s="104">
        <v>10584793</v>
      </c>
      <c r="K17" s="104">
        <v>209137</v>
      </c>
      <c r="L17" s="77">
        <f>IF(C17&gt;0,ROUND(H17/C17*100,1),"-")</f>
        <v>98.6</v>
      </c>
      <c r="M17" s="78">
        <f>IF(D17&gt;0,ROUND(I17/D17*100,1),"-")</f>
        <v>23.6</v>
      </c>
      <c r="N17" s="79">
        <f>IF(E17&gt;0,ROUND(J17/E17*100,1),"-")</f>
        <v>93.4</v>
      </c>
    </row>
    <row r="18" spans="1:14" s="21" customFormat="1" ht="24.95" customHeight="1" x14ac:dyDescent="0.2">
      <c r="A18" s="46">
        <v>10</v>
      </c>
      <c r="B18" s="47" t="s">
        <v>206</v>
      </c>
      <c r="C18" s="104">
        <v>4488887</v>
      </c>
      <c r="D18" s="104">
        <v>534846</v>
      </c>
      <c r="E18" s="104">
        <v>5023733</v>
      </c>
      <c r="F18" s="104">
        <v>58388</v>
      </c>
      <c r="G18" s="104">
        <v>0</v>
      </c>
      <c r="H18" s="104">
        <v>4411817</v>
      </c>
      <c r="I18" s="104">
        <v>85775</v>
      </c>
      <c r="J18" s="104">
        <v>4497592</v>
      </c>
      <c r="K18" s="104">
        <v>58155</v>
      </c>
      <c r="L18" s="77">
        <f t="shared" si="0"/>
        <v>98.3</v>
      </c>
      <c r="M18" s="78">
        <f t="shared" si="0"/>
        <v>16</v>
      </c>
      <c r="N18" s="79">
        <f t="shared" si="0"/>
        <v>89.5</v>
      </c>
    </row>
    <row r="19" spans="1:14" s="21" customFormat="1" ht="24.95" customHeight="1" x14ac:dyDescent="0.2">
      <c r="A19" s="46">
        <v>11</v>
      </c>
      <c r="B19" s="47" t="s">
        <v>207</v>
      </c>
      <c r="C19" s="104">
        <v>18534278</v>
      </c>
      <c r="D19" s="104">
        <v>2013286</v>
      </c>
      <c r="E19" s="104">
        <v>20547564</v>
      </c>
      <c r="F19" s="104">
        <v>349573</v>
      </c>
      <c r="G19" s="104">
        <v>0</v>
      </c>
      <c r="H19" s="104">
        <v>18110878</v>
      </c>
      <c r="I19" s="104">
        <v>358342</v>
      </c>
      <c r="J19" s="104">
        <v>18469220</v>
      </c>
      <c r="K19" s="104">
        <v>348175</v>
      </c>
      <c r="L19" s="77">
        <f t="shared" si="0"/>
        <v>97.7</v>
      </c>
      <c r="M19" s="78">
        <f t="shared" si="0"/>
        <v>17.8</v>
      </c>
      <c r="N19" s="79">
        <f t="shared" si="0"/>
        <v>89.9</v>
      </c>
    </row>
    <row r="20" spans="1:14" s="21" customFormat="1" ht="24.95" customHeight="1" x14ac:dyDescent="0.2">
      <c r="A20" s="48">
        <v>12</v>
      </c>
      <c r="B20" s="49" t="s">
        <v>208</v>
      </c>
      <c r="C20" s="124">
        <v>6337327</v>
      </c>
      <c r="D20" s="124">
        <v>501924</v>
      </c>
      <c r="E20" s="124">
        <v>6839251</v>
      </c>
      <c r="F20" s="124">
        <v>85532</v>
      </c>
      <c r="G20" s="124">
        <v>0</v>
      </c>
      <c r="H20" s="124">
        <v>6218337</v>
      </c>
      <c r="I20" s="124">
        <v>93529</v>
      </c>
      <c r="J20" s="124">
        <v>6311866</v>
      </c>
      <c r="K20" s="124">
        <v>85203</v>
      </c>
      <c r="L20" s="80">
        <f t="shared" si="0"/>
        <v>98.1</v>
      </c>
      <c r="M20" s="81">
        <f t="shared" si="0"/>
        <v>18.600000000000001</v>
      </c>
      <c r="N20" s="82">
        <f t="shared" si="0"/>
        <v>92.3</v>
      </c>
    </row>
    <row r="21" spans="1:14" s="21" customFormat="1" ht="24.95" customHeight="1" x14ac:dyDescent="0.2">
      <c r="A21" s="46">
        <v>13</v>
      </c>
      <c r="B21" s="47" t="s">
        <v>340</v>
      </c>
      <c r="C21" s="104">
        <v>3037755</v>
      </c>
      <c r="D21" s="104">
        <v>552718</v>
      </c>
      <c r="E21" s="104">
        <v>3590473</v>
      </c>
      <c r="F21" s="104">
        <v>37968</v>
      </c>
      <c r="G21" s="104">
        <v>0</v>
      </c>
      <c r="H21" s="104">
        <v>2950258</v>
      </c>
      <c r="I21" s="104">
        <v>57951</v>
      </c>
      <c r="J21" s="104">
        <v>3008209</v>
      </c>
      <c r="K21" s="104">
        <v>37783</v>
      </c>
      <c r="L21" s="80">
        <f t="shared" si="0"/>
        <v>97.1</v>
      </c>
      <c r="M21" s="81">
        <f t="shared" si="0"/>
        <v>10.5</v>
      </c>
      <c r="N21" s="82">
        <f t="shared" si="0"/>
        <v>83.8</v>
      </c>
    </row>
    <row r="22" spans="1:14" s="21" customFormat="1" ht="24.95" customHeight="1" x14ac:dyDescent="0.2">
      <c r="A22" s="46">
        <v>14</v>
      </c>
      <c r="B22" s="50" t="s">
        <v>341</v>
      </c>
      <c r="C22" s="125">
        <v>8934407</v>
      </c>
      <c r="D22" s="125">
        <v>498799</v>
      </c>
      <c r="E22" s="125">
        <v>9433206</v>
      </c>
      <c r="F22" s="125">
        <v>95153</v>
      </c>
      <c r="G22" s="125">
        <v>0</v>
      </c>
      <c r="H22" s="125">
        <v>8827492</v>
      </c>
      <c r="I22" s="125">
        <v>126061</v>
      </c>
      <c r="J22" s="125">
        <v>8953553</v>
      </c>
      <c r="K22" s="125">
        <v>94677</v>
      </c>
      <c r="L22" s="80">
        <f t="shared" si="0"/>
        <v>98.8</v>
      </c>
      <c r="M22" s="81">
        <f t="shared" si="0"/>
        <v>25.3</v>
      </c>
      <c r="N22" s="82">
        <f t="shared" si="0"/>
        <v>94.9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257365604</v>
      </c>
      <c r="D23" s="85">
        <f t="shared" ref="D23:K23" si="1">SUM(D9:D22)</f>
        <v>21799810</v>
      </c>
      <c r="E23" s="85">
        <f t="shared" si="1"/>
        <v>279165414</v>
      </c>
      <c r="F23" s="85">
        <f t="shared" si="1"/>
        <v>5087979</v>
      </c>
      <c r="G23" s="85">
        <f t="shared" si="1"/>
        <v>0</v>
      </c>
      <c r="H23" s="85">
        <f t="shared" si="1"/>
        <v>252351494</v>
      </c>
      <c r="I23" s="85">
        <f t="shared" si="1"/>
        <v>4427707</v>
      </c>
      <c r="J23" s="85">
        <f t="shared" si="1"/>
        <v>256779201</v>
      </c>
      <c r="K23" s="85">
        <f t="shared" si="1"/>
        <v>5068716</v>
      </c>
      <c r="L23" s="86">
        <f t="shared" si="0"/>
        <v>98.1</v>
      </c>
      <c r="M23" s="87">
        <f t="shared" si="0"/>
        <v>20.3</v>
      </c>
      <c r="N23" s="88">
        <f t="shared" si="0"/>
        <v>92</v>
      </c>
    </row>
    <row r="24" spans="1:14" s="21" customFormat="1" ht="24.95" customHeight="1" x14ac:dyDescent="0.2">
      <c r="A24" s="44">
        <v>15</v>
      </c>
      <c r="B24" s="45" t="s">
        <v>41</v>
      </c>
      <c r="C24" s="126">
        <v>5544760</v>
      </c>
      <c r="D24" s="115">
        <v>191028</v>
      </c>
      <c r="E24" s="115">
        <v>5735788</v>
      </c>
      <c r="F24" s="115">
        <v>129454</v>
      </c>
      <c r="G24" s="115">
        <v>0</v>
      </c>
      <c r="H24" s="115">
        <v>5474109</v>
      </c>
      <c r="I24" s="115">
        <v>51969</v>
      </c>
      <c r="J24" s="115">
        <v>5526078</v>
      </c>
      <c r="K24" s="115">
        <v>128929</v>
      </c>
      <c r="L24" s="72">
        <f t="shared" si="0"/>
        <v>98.7</v>
      </c>
      <c r="M24" s="73">
        <f t="shared" si="0"/>
        <v>27.2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388</v>
      </c>
      <c r="C25" s="121">
        <v>2415815</v>
      </c>
      <c r="D25" s="116">
        <v>288963</v>
      </c>
      <c r="E25" s="116">
        <v>2704778</v>
      </c>
      <c r="F25" s="116">
        <v>19199</v>
      </c>
      <c r="G25" s="116">
        <v>0</v>
      </c>
      <c r="H25" s="116">
        <v>2339124</v>
      </c>
      <c r="I25" s="116">
        <v>39384</v>
      </c>
      <c r="J25" s="116">
        <v>2378508</v>
      </c>
      <c r="K25" s="116">
        <v>19009</v>
      </c>
      <c r="L25" s="77">
        <f t="shared" si="0"/>
        <v>96.8</v>
      </c>
      <c r="M25" s="78">
        <f t="shared" si="0"/>
        <v>13.6</v>
      </c>
      <c r="N25" s="79">
        <f t="shared" si="0"/>
        <v>87.9</v>
      </c>
    </row>
    <row r="26" spans="1:14" s="21" customFormat="1" ht="24.95" customHeight="1" x14ac:dyDescent="0.2">
      <c r="A26" s="46">
        <v>17</v>
      </c>
      <c r="B26" s="47" t="s">
        <v>42</v>
      </c>
      <c r="C26" s="121">
        <v>1644052</v>
      </c>
      <c r="D26" s="116">
        <v>290931</v>
      </c>
      <c r="E26" s="116">
        <v>1934983</v>
      </c>
      <c r="F26" s="116">
        <v>9783</v>
      </c>
      <c r="G26" s="116">
        <v>0</v>
      </c>
      <c r="H26" s="116">
        <v>1603940</v>
      </c>
      <c r="I26" s="116">
        <v>15649</v>
      </c>
      <c r="J26" s="116">
        <v>1619589</v>
      </c>
      <c r="K26" s="116">
        <v>9773</v>
      </c>
      <c r="L26" s="77">
        <f t="shared" si="0"/>
        <v>97.6</v>
      </c>
      <c r="M26" s="78">
        <f t="shared" si="0"/>
        <v>5.4</v>
      </c>
      <c r="N26" s="79">
        <f t="shared" si="0"/>
        <v>83.7</v>
      </c>
    </row>
    <row r="27" spans="1:14" s="21" customFormat="1" ht="24.95" customHeight="1" x14ac:dyDescent="0.2">
      <c r="A27" s="46">
        <v>18</v>
      </c>
      <c r="B27" s="47" t="s">
        <v>43</v>
      </c>
      <c r="C27" s="121">
        <v>2195110</v>
      </c>
      <c r="D27" s="116">
        <v>118366</v>
      </c>
      <c r="E27" s="116">
        <v>2313476</v>
      </c>
      <c r="F27" s="116">
        <v>103626</v>
      </c>
      <c r="G27" s="116">
        <v>0</v>
      </c>
      <c r="H27" s="116">
        <v>2172095</v>
      </c>
      <c r="I27" s="116">
        <v>14934</v>
      </c>
      <c r="J27" s="116">
        <v>2187029</v>
      </c>
      <c r="K27" s="116">
        <v>103626</v>
      </c>
      <c r="L27" s="77">
        <f t="shared" si="0"/>
        <v>99</v>
      </c>
      <c r="M27" s="78">
        <f t="shared" si="0"/>
        <v>12.6</v>
      </c>
      <c r="N27" s="79">
        <f t="shared" si="0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121">
        <v>4598809</v>
      </c>
      <c r="D28" s="116">
        <v>162978</v>
      </c>
      <c r="E28" s="116">
        <v>4761787</v>
      </c>
      <c r="F28" s="116">
        <v>94402</v>
      </c>
      <c r="G28" s="116">
        <v>0</v>
      </c>
      <c r="H28" s="116">
        <v>4560741</v>
      </c>
      <c r="I28" s="116">
        <v>19896</v>
      </c>
      <c r="J28" s="116">
        <v>4580637</v>
      </c>
      <c r="K28" s="116">
        <v>94402</v>
      </c>
      <c r="L28" s="77">
        <f t="shared" si="0"/>
        <v>99.2</v>
      </c>
      <c r="M28" s="78">
        <f t="shared" si="0"/>
        <v>12.2</v>
      </c>
      <c r="N28" s="79">
        <f t="shared" si="0"/>
        <v>96.2</v>
      </c>
    </row>
    <row r="29" spans="1:14" s="21" customFormat="1" ht="24.95" customHeight="1" x14ac:dyDescent="0.2">
      <c r="A29" s="46">
        <v>20</v>
      </c>
      <c r="B29" s="47" t="s">
        <v>45</v>
      </c>
      <c r="C29" s="121">
        <v>4702534</v>
      </c>
      <c r="D29" s="116">
        <v>413549</v>
      </c>
      <c r="E29" s="116">
        <v>5116083</v>
      </c>
      <c r="F29" s="116">
        <v>51738</v>
      </c>
      <c r="G29" s="116">
        <v>0</v>
      </c>
      <c r="H29" s="116">
        <v>4599759</v>
      </c>
      <c r="I29" s="116">
        <v>76006</v>
      </c>
      <c r="J29" s="116">
        <v>4675765</v>
      </c>
      <c r="K29" s="116">
        <v>51118</v>
      </c>
      <c r="L29" s="77">
        <f t="shared" si="0"/>
        <v>97.8</v>
      </c>
      <c r="M29" s="78">
        <f t="shared" si="0"/>
        <v>18.399999999999999</v>
      </c>
      <c r="N29" s="79">
        <f t="shared" si="0"/>
        <v>91.4</v>
      </c>
    </row>
    <row r="30" spans="1:14" s="21" customFormat="1" ht="24.95" customHeight="1" x14ac:dyDescent="0.2">
      <c r="A30" s="46">
        <v>21</v>
      </c>
      <c r="B30" s="47" t="s">
        <v>46</v>
      </c>
      <c r="C30" s="127">
        <v>3676809</v>
      </c>
      <c r="D30" s="116">
        <v>125487</v>
      </c>
      <c r="E30" s="116">
        <v>3802296</v>
      </c>
      <c r="F30" s="116">
        <v>69022</v>
      </c>
      <c r="G30" s="116">
        <v>0</v>
      </c>
      <c r="H30" s="116">
        <v>3644873</v>
      </c>
      <c r="I30" s="116">
        <v>26391</v>
      </c>
      <c r="J30" s="116">
        <v>3671264</v>
      </c>
      <c r="K30" s="116">
        <v>68884</v>
      </c>
      <c r="L30" s="77">
        <f t="shared" si="0"/>
        <v>99.1</v>
      </c>
      <c r="M30" s="78">
        <f t="shared" si="0"/>
        <v>21</v>
      </c>
      <c r="N30" s="79">
        <f t="shared" si="0"/>
        <v>96.6</v>
      </c>
    </row>
    <row r="31" spans="1:14" s="21" customFormat="1" ht="24.95" customHeight="1" x14ac:dyDescent="0.2">
      <c r="A31" s="46">
        <v>22</v>
      </c>
      <c r="B31" s="47" t="s">
        <v>47</v>
      </c>
      <c r="C31" s="121">
        <v>1441533</v>
      </c>
      <c r="D31" s="116">
        <v>82323</v>
      </c>
      <c r="E31" s="116">
        <v>1523856</v>
      </c>
      <c r="F31" s="116">
        <v>12238</v>
      </c>
      <c r="G31" s="116">
        <v>0</v>
      </c>
      <c r="H31" s="116">
        <v>1412850</v>
      </c>
      <c r="I31" s="116">
        <v>18197</v>
      </c>
      <c r="J31" s="116">
        <v>1431047</v>
      </c>
      <c r="K31" s="116">
        <v>12089</v>
      </c>
      <c r="L31" s="77">
        <f t="shared" si="0"/>
        <v>98</v>
      </c>
      <c r="M31" s="78">
        <f t="shared" si="0"/>
        <v>22.1</v>
      </c>
      <c r="N31" s="79">
        <f t="shared" si="0"/>
        <v>93.9</v>
      </c>
    </row>
    <row r="32" spans="1:14" s="21" customFormat="1" ht="24.95" customHeight="1" x14ac:dyDescent="0.2">
      <c r="A32" s="46">
        <v>23</v>
      </c>
      <c r="B32" s="47" t="s">
        <v>48</v>
      </c>
      <c r="C32" s="127">
        <v>4290182</v>
      </c>
      <c r="D32" s="116">
        <v>120812</v>
      </c>
      <c r="E32" s="116">
        <v>4410994</v>
      </c>
      <c r="F32" s="116">
        <v>30313</v>
      </c>
      <c r="G32" s="116">
        <v>0</v>
      </c>
      <c r="H32" s="116">
        <v>4236937</v>
      </c>
      <c r="I32" s="116">
        <v>43808</v>
      </c>
      <c r="J32" s="116">
        <v>4280745</v>
      </c>
      <c r="K32" s="116">
        <v>30263</v>
      </c>
      <c r="L32" s="77">
        <f t="shared" ref="L32:N36" si="2">IF(C32&gt;0,ROUND(H32/C32*100,1),"-")</f>
        <v>98.8</v>
      </c>
      <c r="M32" s="78">
        <f t="shared" si="2"/>
        <v>36.299999999999997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121">
        <v>4992272</v>
      </c>
      <c r="D33" s="116">
        <v>694128</v>
      </c>
      <c r="E33" s="116">
        <v>5686400</v>
      </c>
      <c r="F33" s="116">
        <v>27380</v>
      </c>
      <c r="G33" s="116">
        <v>0</v>
      </c>
      <c r="H33" s="116">
        <v>4858880</v>
      </c>
      <c r="I33" s="116">
        <v>120493</v>
      </c>
      <c r="J33" s="116">
        <v>4979373</v>
      </c>
      <c r="K33" s="116">
        <v>27325</v>
      </c>
      <c r="L33" s="77">
        <f t="shared" si="2"/>
        <v>97.3</v>
      </c>
      <c r="M33" s="78">
        <f t="shared" si="2"/>
        <v>17.399999999999999</v>
      </c>
      <c r="N33" s="79">
        <f t="shared" si="2"/>
        <v>87.6</v>
      </c>
    </row>
    <row r="34" spans="1:14" s="21" customFormat="1" ht="24.95" customHeight="1" x14ac:dyDescent="0.2">
      <c r="A34" s="46">
        <v>25</v>
      </c>
      <c r="B34" s="51" t="s">
        <v>342</v>
      </c>
      <c r="C34" s="127">
        <v>1955954</v>
      </c>
      <c r="D34" s="116">
        <v>411940</v>
      </c>
      <c r="E34" s="116">
        <v>2367894</v>
      </c>
      <c r="F34" s="116">
        <v>35331</v>
      </c>
      <c r="G34" s="116">
        <v>0</v>
      </c>
      <c r="H34" s="116">
        <v>1886041</v>
      </c>
      <c r="I34" s="116">
        <v>64565</v>
      </c>
      <c r="J34" s="116">
        <v>1950606</v>
      </c>
      <c r="K34" s="116">
        <v>35249</v>
      </c>
      <c r="L34" s="77">
        <f t="shared" si="2"/>
        <v>96.4</v>
      </c>
      <c r="M34" s="78">
        <f t="shared" si="2"/>
        <v>15.7</v>
      </c>
      <c r="N34" s="79">
        <f t="shared" si="2"/>
        <v>82.4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37457830</v>
      </c>
      <c r="D35" s="85">
        <f t="shared" si="3"/>
        <v>2900505</v>
      </c>
      <c r="E35" s="85">
        <f t="shared" si="3"/>
        <v>40358335</v>
      </c>
      <c r="F35" s="85">
        <f t="shared" si="3"/>
        <v>582486</v>
      </c>
      <c r="G35" s="85">
        <f t="shared" si="3"/>
        <v>0</v>
      </c>
      <c r="H35" s="85">
        <f t="shared" si="3"/>
        <v>36789349</v>
      </c>
      <c r="I35" s="85">
        <f t="shared" si="3"/>
        <v>491292</v>
      </c>
      <c r="J35" s="85">
        <f t="shared" si="3"/>
        <v>37280641</v>
      </c>
      <c r="K35" s="85">
        <f t="shared" si="3"/>
        <v>580667</v>
      </c>
      <c r="L35" s="86">
        <f t="shared" si="2"/>
        <v>98.2</v>
      </c>
      <c r="M35" s="87">
        <f t="shared" si="2"/>
        <v>16.899999999999999</v>
      </c>
      <c r="N35" s="88">
        <f t="shared" si="2"/>
        <v>92.4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294823434</v>
      </c>
      <c r="D36" s="89">
        <f t="shared" si="4"/>
        <v>24700315</v>
      </c>
      <c r="E36" s="89">
        <f t="shared" si="4"/>
        <v>319523749</v>
      </c>
      <c r="F36" s="89">
        <f t="shared" si="4"/>
        <v>5670465</v>
      </c>
      <c r="G36" s="89">
        <f t="shared" si="4"/>
        <v>0</v>
      </c>
      <c r="H36" s="89">
        <f t="shared" si="4"/>
        <v>289140843</v>
      </c>
      <c r="I36" s="89">
        <f t="shared" si="4"/>
        <v>4918999</v>
      </c>
      <c r="J36" s="89">
        <f t="shared" si="4"/>
        <v>294059842</v>
      </c>
      <c r="K36" s="89">
        <f t="shared" si="4"/>
        <v>5649383</v>
      </c>
      <c r="L36" s="90">
        <f t="shared" si="2"/>
        <v>98.1</v>
      </c>
      <c r="M36" s="91">
        <f t="shared" si="2"/>
        <v>19.899999999999999</v>
      </c>
      <c r="N36" s="92">
        <f>IF(E36&gt;0,ROUND(J36/E36*100,1),"-")</f>
        <v>92</v>
      </c>
    </row>
    <row r="38" spans="1:14" x14ac:dyDescent="0.15">
      <c r="B38" s="1" t="s">
        <v>395</v>
      </c>
      <c r="C38" s="1">
        <v>294823434</v>
      </c>
      <c r="D38" s="1">
        <v>24700315</v>
      </c>
      <c r="E38" s="1">
        <v>319523749</v>
      </c>
      <c r="F38" s="1">
        <v>5670465</v>
      </c>
      <c r="G38" s="1">
        <v>0</v>
      </c>
      <c r="H38" s="1">
        <v>289140843</v>
      </c>
      <c r="I38" s="1">
        <v>4918999</v>
      </c>
      <c r="J38" s="1">
        <v>294059842</v>
      </c>
      <c r="K38" s="1">
        <v>5649383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10909649</v>
      </c>
      <c r="D9" s="93">
        <v>114288</v>
      </c>
      <c r="E9" s="93">
        <v>11023937</v>
      </c>
      <c r="F9" s="93">
        <v>1781170</v>
      </c>
      <c r="G9" s="128"/>
      <c r="H9" s="93">
        <v>10879666</v>
      </c>
      <c r="I9" s="93">
        <v>27766</v>
      </c>
      <c r="J9" s="93">
        <v>10907432</v>
      </c>
      <c r="K9" s="93">
        <v>1775826</v>
      </c>
      <c r="L9" s="72">
        <f t="shared" ref="L9:N31" si="0">IF(C9&gt;0,ROUND(H9/C9*100,1),"-")</f>
        <v>99.7</v>
      </c>
      <c r="M9" s="73">
        <f t="shared" si="0"/>
        <v>24.3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1048207</v>
      </c>
      <c r="D10" s="94">
        <v>32458</v>
      </c>
      <c r="E10" s="94">
        <v>1080665</v>
      </c>
      <c r="F10" s="94">
        <v>171802</v>
      </c>
      <c r="G10" s="129"/>
      <c r="H10" s="94">
        <v>1039584</v>
      </c>
      <c r="I10" s="94">
        <v>5153</v>
      </c>
      <c r="J10" s="94">
        <v>1044737</v>
      </c>
      <c r="K10" s="94">
        <v>170428</v>
      </c>
      <c r="L10" s="77">
        <f t="shared" si="0"/>
        <v>99.2</v>
      </c>
      <c r="M10" s="78">
        <f t="shared" si="0"/>
        <v>15.9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1609562</v>
      </c>
      <c r="D11" s="94">
        <v>29714</v>
      </c>
      <c r="E11" s="94">
        <v>1639276</v>
      </c>
      <c r="F11" s="94">
        <v>262836</v>
      </c>
      <c r="G11" s="129"/>
      <c r="H11" s="94">
        <v>1608481</v>
      </c>
      <c r="I11" s="94">
        <v>3473</v>
      </c>
      <c r="J11" s="94">
        <v>1611954</v>
      </c>
      <c r="K11" s="94">
        <v>262573</v>
      </c>
      <c r="L11" s="77">
        <f t="shared" si="0"/>
        <v>99.9</v>
      </c>
      <c r="M11" s="78">
        <f t="shared" si="0"/>
        <v>11.7</v>
      </c>
      <c r="N11" s="79">
        <f t="shared" si="0"/>
        <v>98.3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1185482</v>
      </c>
      <c r="D12" s="94">
        <v>1576</v>
      </c>
      <c r="E12" s="94">
        <v>1187058</v>
      </c>
      <c r="F12" s="94">
        <v>194045</v>
      </c>
      <c r="G12" s="129"/>
      <c r="H12" s="94">
        <v>1184102</v>
      </c>
      <c r="I12" s="94">
        <v>426</v>
      </c>
      <c r="J12" s="94">
        <v>1184528</v>
      </c>
      <c r="K12" s="94">
        <v>193851</v>
      </c>
      <c r="L12" s="77">
        <f t="shared" si="0"/>
        <v>99.9</v>
      </c>
      <c r="M12" s="78">
        <f t="shared" si="0"/>
        <v>27</v>
      </c>
      <c r="N12" s="79">
        <f t="shared" si="0"/>
        <v>99.8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1148840</v>
      </c>
      <c r="D13" s="94">
        <v>19998</v>
      </c>
      <c r="E13" s="94">
        <v>1168838</v>
      </c>
      <c r="F13" s="94">
        <v>187566</v>
      </c>
      <c r="G13" s="129"/>
      <c r="H13" s="94">
        <v>1140963</v>
      </c>
      <c r="I13" s="94">
        <v>3449</v>
      </c>
      <c r="J13" s="94">
        <v>1144412</v>
      </c>
      <c r="K13" s="94">
        <v>186253</v>
      </c>
      <c r="L13" s="77">
        <f t="shared" si="0"/>
        <v>99.3</v>
      </c>
      <c r="M13" s="78">
        <f t="shared" si="0"/>
        <v>17.2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503108</v>
      </c>
      <c r="D14" s="94">
        <v>26993</v>
      </c>
      <c r="E14" s="94">
        <v>530101</v>
      </c>
      <c r="F14" s="94">
        <v>82122</v>
      </c>
      <c r="G14" s="129"/>
      <c r="H14" s="94">
        <v>499163</v>
      </c>
      <c r="I14" s="94">
        <v>4841</v>
      </c>
      <c r="J14" s="94">
        <v>504004</v>
      </c>
      <c r="K14" s="94">
        <v>81465</v>
      </c>
      <c r="L14" s="77">
        <f t="shared" si="0"/>
        <v>99.2</v>
      </c>
      <c r="M14" s="78">
        <f t="shared" si="0"/>
        <v>17.899999999999999</v>
      </c>
      <c r="N14" s="79">
        <f t="shared" si="0"/>
        <v>95.1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3386905</v>
      </c>
      <c r="D15" s="94">
        <v>27211</v>
      </c>
      <c r="E15" s="94">
        <v>3414116</v>
      </c>
      <c r="F15" s="94">
        <v>552964</v>
      </c>
      <c r="G15" s="129"/>
      <c r="H15" s="94">
        <v>3377556</v>
      </c>
      <c r="I15" s="94">
        <v>6369</v>
      </c>
      <c r="J15" s="94">
        <v>3383925</v>
      </c>
      <c r="K15" s="94">
        <v>551305</v>
      </c>
      <c r="L15" s="77">
        <f t="shared" si="0"/>
        <v>99.7</v>
      </c>
      <c r="M15" s="78">
        <f t="shared" si="0"/>
        <v>23.4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863235</v>
      </c>
      <c r="D16" s="94">
        <v>13087</v>
      </c>
      <c r="E16" s="94">
        <v>876322</v>
      </c>
      <c r="F16" s="94">
        <v>142028</v>
      </c>
      <c r="G16" s="129"/>
      <c r="H16" s="94">
        <v>859892</v>
      </c>
      <c r="I16" s="94">
        <v>2724</v>
      </c>
      <c r="J16" s="94">
        <v>862616</v>
      </c>
      <c r="K16" s="94">
        <v>141460</v>
      </c>
      <c r="L16" s="77">
        <f t="shared" si="0"/>
        <v>99.6</v>
      </c>
      <c r="M16" s="78">
        <f t="shared" si="0"/>
        <v>20.8</v>
      </c>
      <c r="N16" s="79">
        <f t="shared" si="0"/>
        <v>98.4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1283048</v>
      </c>
      <c r="D17" s="94">
        <v>190</v>
      </c>
      <c r="E17" s="94">
        <v>1283238</v>
      </c>
      <c r="F17" s="94">
        <v>209137</v>
      </c>
      <c r="G17" s="129"/>
      <c r="H17" s="94">
        <v>1282833</v>
      </c>
      <c r="I17" s="94">
        <v>126</v>
      </c>
      <c r="J17" s="94">
        <v>1282959</v>
      </c>
      <c r="K17" s="94">
        <v>209137</v>
      </c>
      <c r="L17" s="77">
        <f>IF(C17&gt;0,ROUND(H17/C17*100,1),"-")</f>
        <v>100</v>
      </c>
      <c r="M17" s="78">
        <f>IF(D17&gt;0,ROUND(I17/D17*100,1),"-")</f>
        <v>66.3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237508</v>
      </c>
      <c r="D18" s="94">
        <v>0</v>
      </c>
      <c r="E18" s="94">
        <v>237508</v>
      </c>
      <c r="F18" s="94">
        <v>38777</v>
      </c>
      <c r="G18" s="129"/>
      <c r="H18" s="94">
        <v>236591</v>
      </c>
      <c r="I18" s="94">
        <v>0</v>
      </c>
      <c r="J18" s="94">
        <v>236591</v>
      </c>
      <c r="K18" s="94">
        <v>38622</v>
      </c>
      <c r="L18" s="77">
        <f t="shared" si="0"/>
        <v>99.6</v>
      </c>
      <c r="M18" s="78" t="str">
        <f t="shared" si="0"/>
        <v>-</v>
      </c>
      <c r="N18" s="79">
        <f t="shared" si="0"/>
        <v>99.6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1641970</v>
      </c>
      <c r="D19" s="94">
        <v>23227</v>
      </c>
      <c r="E19" s="94">
        <v>1665197</v>
      </c>
      <c r="F19" s="94">
        <v>272124</v>
      </c>
      <c r="G19" s="129"/>
      <c r="H19" s="94">
        <v>1635107</v>
      </c>
      <c r="I19" s="94">
        <v>5320</v>
      </c>
      <c r="J19" s="94">
        <v>1640427</v>
      </c>
      <c r="K19" s="94">
        <v>271036</v>
      </c>
      <c r="L19" s="77">
        <f t="shared" si="0"/>
        <v>99.6</v>
      </c>
      <c r="M19" s="78">
        <f t="shared" si="0"/>
        <v>22.9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360202</v>
      </c>
      <c r="D20" s="94">
        <v>1027</v>
      </c>
      <c r="E20" s="94">
        <v>361229</v>
      </c>
      <c r="F20" s="94">
        <v>59307</v>
      </c>
      <c r="G20" s="129"/>
      <c r="H20" s="94">
        <v>359635</v>
      </c>
      <c r="I20" s="94">
        <v>410</v>
      </c>
      <c r="J20" s="94">
        <v>360045</v>
      </c>
      <c r="K20" s="94">
        <v>59188</v>
      </c>
      <c r="L20" s="80">
        <f t="shared" si="0"/>
        <v>99.8</v>
      </c>
      <c r="M20" s="81">
        <f t="shared" si="0"/>
        <v>39.9</v>
      </c>
      <c r="N20" s="82">
        <f t="shared" si="0"/>
        <v>99.7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142596</v>
      </c>
      <c r="D21" s="94">
        <v>14894</v>
      </c>
      <c r="E21" s="94">
        <v>157490</v>
      </c>
      <c r="F21" s="94">
        <v>24643</v>
      </c>
      <c r="G21" s="129"/>
      <c r="H21" s="94">
        <v>142490</v>
      </c>
      <c r="I21" s="94">
        <v>105</v>
      </c>
      <c r="J21" s="94">
        <v>142595</v>
      </c>
      <c r="K21" s="94">
        <v>24618</v>
      </c>
      <c r="L21" s="77">
        <f t="shared" si="0"/>
        <v>99.9</v>
      </c>
      <c r="M21" s="78">
        <f t="shared" si="0"/>
        <v>0.7</v>
      </c>
      <c r="N21" s="79">
        <f t="shared" si="0"/>
        <v>90.5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405989</v>
      </c>
      <c r="D22" s="95">
        <v>5317</v>
      </c>
      <c r="E22" s="95">
        <v>411306</v>
      </c>
      <c r="F22" s="95">
        <v>66572</v>
      </c>
      <c r="G22" s="130"/>
      <c r="H22" s="95">
        <v>404087</v>
      </c>
      <c r="I22" s="95">
        <v>1426</v>
      </c>
      <c r="J22" s="95">
        <v>405513</v>
      </c>
      <c r="K22" s="95">
        <v>66239</v>
      </c>
      <c r="L22" s="96">
        <f t="shared" si="0"/>
        <v>99.5</v>
      </c>
      <c r="M22" s="97">
        <f t="shared" si="0"/>
        <v>26.8</v>
      </c>
      <c r="N22" s="98">
        <f t="shared" si="0"/>
        <v>98.6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24726301</v>
      </c>
      <c r="D23" s="85">
        <f t="shared" ref="D23:K23" si="1">SUM(D9:D22)</f>
        <v>309980</v>
      </c>
      <c r="E23" s="85">
        <f t="shared" si="1"/>
        <v>25036281</v>
      </c>
      <c r="F23" s="85">
        <f t="shared" si="1"/>
        <v>4045093</v>
      </c>
      <c r="G23" s="131"/>
      <c r="H23" s="85">
        <f t="shared" si="1"/>
        <v>24650150</v>
      </c>
      <c r="I23" s="85">
        <f t="shared" si="1"/>
        <v>61588</v>
      </c>
      <c r="J23" s="85">
        <f t="shared" si="1"/>
        <v>24711738</v>
      </c>
      <c r="K23" s="85">
        <f t="shared" si="1"/>
        <v>4032001</v>
      </c>
      <c r="L23" s="86">
        <f t="shared" si="0"/>
        <v>99.7</v>
      </c>
      <c r="M23" s="87">
        <f t="shared" si="0"/>
        <v>19.899999999999999</v>
      </c>
      <c r="N23" s="88">
        <f t="shared" si="0"/>
        <v>98.7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322655</v>
      </c>
      <c r="D24" s="71">
        <v>2522</v>
      </c>
      <c r="E24" s="71">
        <v>325177</v>
      </c>
      <c r="F24" s="71">
        <v>108323</v>
      </c>
      <c r="G24" s="128"/>
      <c r="H24" s="71">
        <v>321346</v>
      </c>
      <c r="I24" s="71">
        <v>285</v>
      </c>
      <c r="J24" s="71">
        <v>321631</v>
      </c>
      <c r="K24" s="71">
        <v>107884</v>
      </c>
      <c r="L24" s="72">
        <f t="shared" si="0"/>
        <v>99.6</v>
      </c>
      <c r="M24" s="73">
        <f t="shared" si="0"/>
        <v>11.3</v>
      </c>
      <c r="N24" s="74">
        <f t="shared" si="0"/>
        <v>98.9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55722</v>
      </c>
      <c r="D25" s="76">
        <v>257</v>
      </c>
      <c r="E25" s="76">
        <v>55979</v>
      </c>
      <c r="F25" s="76">
        <v>9139</v>
      </c>
      <c r="G25" s="129"/>
      <c r="H25" s="76">
        <v>55642</v>
      </c>
      <c r="I25" s="76">
        <v>148</v>
      </c>
      <c r="J25" s="76">
        <v>55790</v>
      </c>
      <c r="K25" s="76">
        <v>9130</v>
      </c>
      <c r="L25" s="77">
        <f t="shared" si="0"/>
        <v>99.9</v>
      </c>
      <c r="M25" s="78">
        <f t="shared" si="0"/>
        <v>57.6</v>
      </c>
      <c r="N25" s="79">
        <f t="shared" si="0"/>
        <v>99.7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59919</v>
      </c>
      <c r="D26" s="76">
        <v>66</v>
      </c>
      <c r="E26" s="76">
        <v>59985</v>
      </c>
      <c r="F26" s="76">
        <v>9783</v>
      </c>
      <c r="G26" s="129"/>
      <c r="H26" s="76">
        <v>59832</v>
      </c>
      <c r="I26" s="76">
        <v>0</v>
      </c>
      <c r="J26" s="76">
        <v>59832</v>
      </c>
      <c r="K26" s="76">
        <v>9773</v>
      </c>
      <c r="L26" s="77">
        <f t="shared" si="0"/>
        <v>99.9</v>
      </c>
      <c r="M26" s="78">
        <f t="shared" si="0"/>
        <v>0</v>
      </c>
      <c r="N26" s="79">
        <f t="shared" si="0"/>
        <v>99.7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634710</v>
      </c>
      <c r="D27" s="76">
        <v>3</v>
      </c>
      <c r="E27" s="76">
        <v>634713</v>
      </c>
      <c r="F27" s="76">
        <v>103626</v>
      </c>
      <c r="G27" s="129"/>
      <c r="H27" s="76">
        <v>634710</v>
      </c>
      <c r="I27" s="76">
        <v>0</v>
      </c>
      <c r="J27" s="76">
        <v>634710</v>
      </c>
      <c r="K27" s="76">
        <v>103626</v>
      </c>
      <c r="L27" s="77">
        <f t="shared" si="0"/>
        <v>100</v>
      </c>
      <c r="M27" s="78">
        <f t="shared" si="0"/>
        <v>0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578212</v>
      </c>
      <c r="D28" s="76">
        <v>3279</v>
      </c>
      <c r="E28" s="76">
        <v>581491</v>
      </c>
      <c r="F28" s="76">
        <v>94402</v>
      </c>
      <c r="G28" s="129"/>
      <c r="H28" s="76">
        <v>578207</v>
      </c>
      <c r="I28" s="76">
        <v>210</v>
      </c>
      <c r="J28" s="76">
        <v>578417</v>
      </c>
      <c r="K28" s="76">
        <v>94402</v>
      </c>
      <c r="L28" s="77">
        <f t="shared" si="0"/>
        <v>100</v>
      </c>
      <c r="M28" s="78">
        <f t="shared" si="0"/>
        <v>6.4</v>
      </c>
      <c r="N28" s="79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199657</v>
      </c>
      <c r="D29" s="76">
        <v>2695</v>
      </c>
      <c r="E29" s="76">
        <v>202352</v>
      </c>
      <c r="F29" s="76">
        <v>33037</v>
      </c>
      <c r="G29" s="129"/>
      <c r="H29" s="76">
        <v>197308</v>
      </c>
      <c r="I29" s="76">
        <v>529</v>
      </c>
      <c r="J29" s="76">
        <v>197837</v>
      </c>
      <c r="K29" s="76">
        <v>32641</v>
      </c>
      <c r="L29" s="77">
        <f t="shared" si="0"/>
        <v>98.8</v>
      </c>
      <c r="M29" s="78">
        <f t="shared" si="0"/>
        <v>19.600000000000001</v>
      </c>
      <c r="N29" s="79">
        <f t="shared" si="0"/>
        <v>97.8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347797</v>
      </c>
      <c r="D30" s="76">
        <v>133</v>
      </c>
      <c r="E30" s="76">
        <v>347930</v>
      </c>
      <c r="F30" s="76">
        <v>56772</v>
      </c>
      <c r="G30" s="129"/>
      <c r="H30" s="76">
        <v>347174</v>
      </c>
      <c r="I30" s="76">
        <v>42</v>
      </c>
      <c r="J30" s="76">
        <v>347216</v>
      </c>
      <c r="K30" s="76">
        <v>56658</v>
      </c>
      <c r="L30" s="77">
        <f t="shared" si="0"/>
        <v>99.8</v>
      </c>
      <c r="M30" s="78">
        <f t="shared" si="0"/>
        <v>31.6</v>
      </c>
      <c r="N30" s="79">
        <f t="shared" si="0"/>
        <v>99.8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50221</v>
      </c>
      <c r="D31" s="76">
        <v>19</v>
      </c>
      <c r="E31" s="76">
        <v>50240</v>
      </c>
      <c r="F31" s="76">
        <v>8199</v>
      </c>
      <c r="G31" s="129"/>
      <c r="H31" s="76">
        <v>50221</v>
      </c>
      <c r="I31" s="76">
        <v>8</v>
      </c>
      <c r="J31" s="76">
        <v>50229</v>
      </c>
      <c r="K31" s="76">
        <v>8199</v>
      </c>
      <c r="L31" s="77">
        <f t="shared" si="0"/>
        <v>100</v>
      </c>
      <c r="M31" s="78">
        <f t="shared" si="0"/>
        <v>42.1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109512</v>
      </c>
      <c r="D32" s="76">
        <v>29</v>
      </c>
      <c r="E32" s="76">
        <v>109541</v>
      </c>
      <c r="F32" s="76">
        <v>17880</v>
      </c>
      <c r="G32" s="129"/>
      <c r="H32" s="76">
        <v>109512</v>
      </c>
      <c r="I32" s="76">
        <v>28</v>
      </c>
      <c r="J32" s="76">
        <v>109540</v>
      </c>
      <c r="K32" s="76">
        <v>17880</v>
      </c>
      <c r="L32" s="77">
        <f t="shared" ref="L32:N36" si="2">IF(C32&gt;0,ROUND(H32/C32*100,1),"-")</f>
        <v>100</v>
      </c>
      <c r="M32" s="78">
        <f t="shared" si="2"/>
        <v>96.6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167706</v>
      </c>
      <c r="D33" s="76">
        <v>13853</v>
      </c>
      <c r="E33" s="76">
        <v>181559</v>
      </c>
      <c r="F33" s="76">
        <v>27380</v>
      </c>
      <c r="G33" s="129"/>
      <c r="H33" s="76">
        <v>167334</v>
      </c>
      <c r="I33" s="76">
        <v>850</v>
      </c>
      <c r="J33" s="76">
        <v>168184</v>
      </c>
      <c r="K33" s="76">
        <v>27325</v>
      </c>
      <c r="L33" s="77">
        <f t="shared" si="2"/>
        <v>99.8</v>
      </c>
      <c r="M33" s="78">
        <f t="shared" si="2"/>
        <v>6.1</v>
      </c>
      <c r="N33" s="79">
        <f t="shared" si="2"/>
        <v>92.6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175579</v>
      </c>
      <c r="D34" s="76">
        <v>192</v>
      </c>
      <c r="E34" s="76">
        <v>175771</v>
      </c>
      <c r="F34" s="76">
        <v>28697</v>
      </c>
      <c r="G34" s="129"/>
      <c r="H34" s="76">
        <v>175476</v>
      </c>
      <c r="I34" s="76">
        <v>139</v>
      </c>
      <c r="J34" s="76">
        <v>175615</v>
      </c>
      <c r="K34" s="76">
        <v>28668</v>
      </c>
      <c r="L34" s="77">
        <f t="shared" si="2"/>
        <v>99.9</v>
      </c>
      <c r="M34" s="78">
        <f t="shared" si="2"/>
        <v>72.400000000000006</v>
      </c>
      <c r="N34" s="79">
        <f t="shared" si="2"/>
        <v>99.9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2701690</v>
      </c>
      <c r="D35" s="85">
        <f t="shared" si="3"/>
        <v>23048</v>
      </c>
      <c r="E35" s="85">
        <f t="shared" si="3"/>
        <v>2724738</v>
      </c>
      <c r="F35" s="85">
        <f t="shared" si="3"/>
        <v>497238</v>
      </c>
      <c r="G35" s="132"/>
      <c r="H35" s="85">
        <f t="shared" si="3"/>
        <v>2696762</v>
      </c>
      <c r="I35" s="85">
        <f t="shared" si="3"/>
        <v>2239</v>
      </c>
      <c r="J35" s="85">
        <f t="shared" si="3"/>
        <v>2699001</v>
      </c>
      <c r="K35" s="85">
        <f t="shared" si="3"/>
        <v>496186</v>
      </c>
      <c r="L35" s="86">
        <f t="shared" si="2"/>
        <v>99.8</v>
      </c>
      <c r="M35" s="87">
        <f t="shared" si="2"/>
        <v>9.6999999999999993</v>
      </c>
      <c r="N35" s="88">
        <f t="shared" si="2"/>
        <v>99.1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27427991</v>
      </c>
      <c r="D36" s="89">
        <f t="shared" si="4"/>
        <v>333028</v>
      </c>
      <c r="E36" s="89">
        <f t="shared" si="4"/>
        <v>27761019</v>
      </c>
      <c r="F36" s="89">
        <f t="shared" si="4"/>
        <v>4542331</v>
      </c>
      <c r="G36" s="133"/>
      <c r="H36" s="89">
        <f t="shared" si="4"/>
        <v>27346912</v>
      </c>
      <c r="I36" s="89">
        <f t="shared" si="4"/>
        <v>63827</v>
      </c>
      <c r="J36" s="89">
        <f t="shared" si="4"/>
        <v>27410739</v>
      </c>
      <c r="K36" s="89">
        <f t="shared" si="4"/>
        <v>4528187</v>
      </c>
      <c r="L36" s="90">
        <f t="shared" si="2"/>
        <v>99.7</v>
      </c>
      <c r="M36" s="91">
        <f t="shared" si="2"/>
        <v>19.2</v>
      </c>
      <c r="N36" s="92">
        <f t="shared" si="2"/>
        <v>98.7</v>
      </c>
    </row>
    <row r="38" spans="1:14" x14ac:dyDescent="0.15">
      <c r="B38" s="1" t="s">
        <v>395</v>
      </c>
      <c r="C38" s="1">
        <v>27427991</v>
      </c>
      <c r="D38" s="1">
        <v>333028</v>
      </c>
      <c r="E38" s="1">
        <v>27761019</v>
      </c>
      <c r="F38" s="1">
        <v>4542331</v>
      </c>
      <c r="G38" s="1">
        <v>0</v>
      </c>
      <c r="H38" s="1">
        <v>27346912</v>
      </c>
      <c r="I38" s="1">
        <v>63827</v>
      </c>
      <c r="J38" s="1">
        <v>27410739</v>
      </c>
      <c r="K38" s="1">
        <v>4528187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35162119</v>
      </c>
      <c r="D9" s="93">
        <v>2580636</v>
      </c>
      <c r="E9" s="93">
        <v>37742755</v>
      </c>
      <c r="F9" s="93">
        <v>0</v>
      </c>
      <c r="G9" s="93">
        <v>0</v>
      </c>
      <c r="H9" s="93">
        <v>34455461</v>
      </c>
      <c r="I9" s="93">
        <v>672922</v>
      </c>
      <c r="J9" s="93">
        <v>35128383</v>
      </c>
      <c r="K9" s="93">
        <v>0</v>
      </c>
      <c r="L9" s="72">
        <f t="shared" ref="L9:N31" si="0">IF(C9&gt;0,ROUND(H9/C9*100,1),"-")</f>
        <v>98</v>
      </c>
      <c r="M9" s="73">
        <f t="shared" si="0"/>
        <v>26.1</v>
      </c>
      <c r="N9" s="74">
        <f t="shared" si="0"/>
        <v>93.1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8434557</v>
      </c>
      <c r="D10" s="94">
        <v>1307240</v>
      </c>
      <c r="E10" s="94">
        <v>9741797</v>
      </c>
      <c r="F10" s="94">
        <v>0</v>
      </c>
      <c r="G10" s="94">
        <v>0</v>
      </c>
      <c r="H10" s="94">
        <v>8190800</v>
      </c>
      <c r="I10" s="94">
        <v>249832</v>
      </c>
      <c r="J10" s="94">
        <v>8440632</v>
      </c>
      <c r="K10" s="94">
        <v>0</v>
      </c>
      <c r="L10" s="77">
        <f t="shared" si="0"/>
        <v>97.1</v>
      </c>
      <c r="M10" s="78">
        <f t="shared" si="0"/>
        <v>19.100000000000001</v>
      </c>
      <c r="N10" s="79">
        <f t="shared" si="0"/>
        <v>86.6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9904779</v>
      </c>
      <c r="D11" s="94">
        <v>967902</v>
      </c>
      <c r="E11" s="94">
        <v>10872681</v>
      </c>
      <c r="F11" s="94">
        <v>0</v>
      </c>
      <c r="G11" s="94">
        <v>0</v>
      </c>
      <c r="H11" s="94">
        <v>9733342</v>
      </c>
      <c r="I11" s="94">
        <v>187796</v>
      </c>
      <c r="J11" s="94">
        <v>9921138</v>
      </c>
      <c r="K11" s="94">
        <v>0</v>
      </c>
      <c r="L11" s="77">
        <f t="shared" si="0"/>
        <v>98.3</v>
      </c>
      <c r="M11" s="78">
        <f t="shared" si="0"/>
        <v>19.399999999999999</v>
      </c>
      <c r="N11" s="79">
        <f t="shared" si="0"/>
        <v>91.2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7827950</v>
      </c>
      <c r="D12" s="94">
        <v>460757</v>
      </c>
      <c r="E12" s="94">
        <v>8288707</v>
      </c>
      <c r="F12" s="94">
        <v>0</v>
      </c>
      <c r="G12" s="94">
        <v>0</v>
      </c>
      <c r="H12" s="94">
        <v>7747111</v>
      </c>
      <c r="I12" s="94">
        <v>77967</v>
      </c>
      <c r="J12" s="94">
        <v>7825078</v>
      </c>
      <c r="K12" s="94">
        <v>0</v>
      </c>
      <c r="L12" s="77">
        <f t="shared" si="0"/>
        <v>99</v>
      </c>
      <c r="M12" s="78">
        <f t="shared" si="0"/>
        <v>16.899999999999999</v>
      </c>
      <c r="N12" s="79">
        <f t="shared" si="0"/>
        <v>94.4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6580053</v>
      </c>
      <c r="D13" s="94">
        <v>730553</v>
      </c>
      <c r="E13" s="94">
        <v>7310606</v>
      </c>
      <c r="F13" s="94">
        <v>0</v>
      </c>
      <c r="G13" s="94">
        <v>0</v>
      </c>
      <c r="H13" s="94">
        <v>6408388</v>
      </c>
      <c r="I13" s="94">
        <v>158402</v>
      </c>
      <c r="J13" s="94">
        <v>6566790</v>
      </c>
      <c r="K13" s="94">
        <v>0</v>
      </c>
      <c r="L13" s="77">
        <f t="shared" si="0"/>
        <v>97.4</v>
      </c>
      <c r="M13" s="78">
        <f t="shared" si="0"/>
        <v>21.7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7413118</v>
      </c>
      <c r="D14" s="94">
        <v>1270773</v>
      </c>
      <c r="E14" s="94">
        <v>8683891</v>
      </c>
      <c r="F14" s="94">
        <v>0</v>
      </c>
      <c r="G14" s="94">
        <v>0</v>
      </c>
      <c r="H14" s="94">
        <v>7092736</v>
      </c>
      <c r="I14" s="94">
        <v>229354</v>
      </c>
      <c r="J14" s="94">
        <v>7322090</v>
      </c>
      <c r="K14" s="94">
        <v>0</v>
      </c>
      <c r="L14" s="77">
        <f t="shared" si="0"/>
        <v>95.7</v>
      </c>
      <c r="M14" s="78">
        <f t="shared" si="0"/>
        <v>18</v>
      </c>
      <c r="N14" s="79">
        <f t="shared" si="0"/>
        <v>84.3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12325131</v>
      </c>
      <c r="D15" s="94">
        <v>1400657</v>
      </c>
      <c r="E15" s="94">
        <v>13725788</v>
      </c>
      <c r="F15" s="94">
        <v>0</v>
      </c>
      <c r="G15" s="94">
        <v>0</v>
      </c>
      <c r="H15" s="94">
        <v>12032303</v>
      </c>
      <c r="I15" s="94">
        <v>194216</v>
      </c>
      <c r="J15" s="94">
        <v>12226519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6142410</v>
      </c>
      <c r="D16" s="94">
        <v>715683</v>
      </c>
      <c r="E16" s="94">
        <v>6858093</v>
      </c>
      <c r="F16" s="94">
        <v>0</v>
      </c>
      <c r="G16" s="94">
        <v>0</v>
      </c>
      <c r="H16" s="94">
        <v>6020608</v>
      </c>
      <c r="I16" s="94">
        <v>113829</v>
      </c>
      <c r="J16" s="94">
        <v>6134437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4957562</v>
      </c>
      <c r="D17" s="94">
        <v>534470</v>
      </c>
      <c r="E17" s="94">
        <v>5492032</v>
      </c>
      <c r="F17" s="94">
        <v>0</v>
      </c>
      <c r="G17" s="94">
        <v>0</v>
      </c>
      <c r="H17" s="94">
        <v>4868181</v>
      </c>
      <c r="I17" s="94">
        <v>110724</v>
      </c>
      <c r="J17" s="94">
        <v>4978905</v>
      </c>
      <c r="K17" s="94">
        <v>0</v>
      </c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90.7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2275444</v>
      </c>
      <c r="D18" s="94">
        <v>347562</v>
      </c>
      <c r="E18" s="94">
        <v>2623006</v>
      </c>
      <c r="F18" s="94">
        <v>0</v>
      </c>
      <c r="G18" s="94">
        <v>0</v>
      </c>
      <c r="H18" s="94">
        <v>2234197</v>
      </c>
      <c r="I18" s="94">
        <v>49557</v>
      </c>
      <c r="J18" s="94">
        <v>2283754</v>
      </c>
      <c r="K18" s="94">
        <v>0</v>
      </c>
      <c r="L18" s="77">
        <f t="shared" si="0"/>
        <v>98.2</v>
      </c>
      <c r="M18" s="78">
        <f t="shared" si="0"/>
        <v>14.3</v>
      </c>
      <c r="N18" s="79">
        <f t="shared" si="0"/>
        <v>87.1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9295331</v>
      </c>
      <c r="D19" s="94">
        <v>1360025</v>
      </c>
      <c r="E19" s="94">
        <v>10655356</v>
      </c>
      <c r="F19" s="94">
        <v>0</v>
      </c>
      <c r="G19" s="94">
        <v>0</v>
      </c>
      <c r="H19" s="94">
        <v>9051315</v>
      </c>
      <c r="I19" s="94">
        <v>217893</v>
      </c>
      <c r="J19" s="94">
        <v>9269208</v>
      </c>
      <c r="K19" s="94">
        <v>0</v>
      </c>
      <c r="L19" s="77">
        <f t="shared" si="0"/>
        <v>97.4</v>
      </c>
      <c r="M19" s="78">
        <f t="shared" si="0"/>
        <v>16</v>
      </c>
      <c r="N19" s="79">
        <f t="shared" si="0"/>
        <v>87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3265585</v>
      </c>
      <c r="D20" s="94">
        <v>345557</v>
      </c>
      <c r="E20" s="94">
        <v>3611142</v>
      </c>
      <c r="F20" s="94">
        <v>0</v>
      </c>
      <c r="G20" s="94">
        <v>0</v>
      </c>
      <c r="H20" s="94">
        <v>3199044</v>
      </c>
      <c r="I20" s="94">
        <v>54173</v>
      </c>
      <c r="J20" s="94">
        <v>3253217</v>
      </c>
      <c r="K20" s="94">
        <v>0</v>
      </c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1456943</v>
      </c>
      <c r="D21" s="94">
        <v>460873</v>
      </c>
      <c r="E21" s="94">
        <v>1917816</v>
      </c>
      <c r="F21" s="94">
        <v>0</v>
      </c>
      <c r="G21" s="94">
        <v>0</v>
      </c>
      <c r="H21" s="94">
        <v>1390060</v>
      </c>
      <c r="I21" s="94">
        <v>31958</v>
      </c>
      <c r="J21" s="94">
        <v>1422018</v>
      </c>
      <c r="K21" s="94">
        <v>0</v>
      </c>
      <c r="L21" s="77">
        <f t="shared" si="0"/>
        <v>95.4</v>
      </c>
      <c r="M21" s="78">
        <f t="shared" si="0"/>
        <v>6.9</v>
      </c>
      <c r="N21" s="79">
        <f t="shared" si="0"/>
        <v>74.099999999999994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4010013</v>
      </c>
      <c r="D22" s="95">
        <v>287450</v>
      </c>
      <c r="E22" s="95">
        <v>4297463</v>
      </c>
      <c r="F22" s="95">
        <v>0</v>
      </c>
      <c r="G22" s="95">
        <v>0</v>
      </c>
      <c r="H22" s="95">
        <v>3953824</v>
      </c>
      <c r="I22" s="95">
        <v>60821</v>
      </c>
      <c r="J22" s="95">
        <v>4014645</v>
      </c>
      <c r="K22" s="95">
        <v>0</v>
      </c>
      <c r="L22" s="96">
        <f t="shared" si="0"/>
        <v>98.6</v>
      </c>
      <c r="M22" s="97">
        <f t="shared" si="0"/>
        <v>21.2</v>
      </c>
      <c r="N22" s="98">
        <f t="shared" si="0"/>
        <v>93.4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119050995</v>
      </c>
      <c r="D23" s="85">
        <f t="shared" ref="D23:K23" si="1">SUM(D9:D22)</f>
        <v>12770138</v>
      </c>
      <c r="E23" s="85">
        <f t="shared" si="1"/>
        <v>131821133</v>
      </c>
      <c r="F23" s="85">
        <f t="shared" si="1"/>
        <v>0</v>
      </c>
      <c r="G23" s="85">
        <f t="shared" si="1"/>
        <v>0</v>
      </c>
      <c r="H23" s="85">
        <f t="shared" si="1"/>
        <v>116377370</v>
      </c>
      <c r="I23" s="85">
        <f t="shared" si="1"/>
        <v>2409444</v>
      </c>
      <c r="J23" s="85">
        <f t="shared" si="1"/>
        <v>118786814</v>
      </c>
      <c r="K23" s="85">
        <f t="shared" si="1"/>
        <v>0</v>
      </c>
      <c r="L23" s="86">
        <f t="shared" si="0"/>
        <v>97.8</v>
      </c>
      <c r="M23" s="87">
        <f t="shared" si="0"/>
        <v>18.899999999999999</v>
      </c>
      <c r="N23" s="88">
        <f t="shared" si="0"/>
        <v>90.1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3080572</v>
      </c>
      <c r="D24" s="71">
        <v>104141</v>
      </c>
      <c r="E24" s="71">
        <v>3184713</v>
      </c>
      <c r="F24" s="71">
        <v>0</v>
      </c>
      <c r="G24" s="71">
        <v>0</v>
      </c>
      <c r="H24" s="71">
        <v>3043884</v>
      </c>
      <c r="I24" s="71">
        <v>24051</v>
      </c>
      <c r="J24" s="71">
        <v>3067935</v>
      </c>
      <c r="K24" s="71">
        <v>0</v>
      </c>
      <c r="L24" s="72">
        <f t="shared" si="0"/>
        <v>98.8</v>
      </c>
      <c r="M24" s="73">
        <f t="shared" si="0"/>
        <v>23.1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1102106</v>
      </c>
      <c r="D25" s="76">
        <v>193229</v>
      </c>
      <c r="E25" s="76">
        <v>1295335</v>
      </c>
      <c r="F25" s="76">
        <v>0</v>
      </c>
      <c r="G25" s="76">
        <v>0</v>
      </c>
      <c r="H25" s="76">
        <v>1052075</v>
      </c>
      <c r="I25" s="76">
        <v>17899</v>
      </c>
      <c r="J25" s="76">
        <v>1069974</v>
      </c>
      <c r="K25" s="76">
        <v>0</v>
      </c>
      <c r="L25" s="77">
        <f t="shared" si="0"/>
        <v>95.5</v>
      </c>
      <c r="M25" s="78">
        <f t="shared" si="0"/>
        <v>9.3000000000000007</v>
      </c>
      <c r="N25" s="79">
        <f t="shared" si="0"/>
        <v>82.6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948517</v>
      </c>
      <c r="D26" s="76">
        <v>260884</v>
      </c>
      <c r="E26" s="76">
        <v>1209401</v>
      </c>
      <c r="F26" s="76">
        <v>0</v>
      </c>
      <c r="G26" s="76">
        <v>0</v>
      </c>
      <c r="H26" s="76">
        <v>918064</v>
      </c>
      <c r="I26" s="76">
        <v>8250</v>
      </c>
      <c r="J26" s="76">
        <v>926314</v>
      </c>
      <c r="K26" s="76">
        <v>0</v>
      </c>
      <c r="L26" s="77">
        <f t="shared" si="0"/>
        <v>96.8</v>
      </c>
      <c r="M26" s="78">
        <f t="shared" si="0"/>
        <v>3.2</v>
      </c>
      <c r="N26" s="79">
        <f t="shared" si="0"/>
        <v>76.599999999999994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893568</v>
      </c>
      <c r="D27" s="76">
        <v>74542</v>
      </c>
      <c r="E27" s="76">
        <v>968110</v>
      </c>
      <c r="F27" s="76">
        <v>0</v>
      </c>
      <c r="G27" s="76">
        <v>0</v>
      </c>
      <c r="H27" s="76">
        <v>879892</v>
      </c>
      <c r="I27" s="76">
        <v>7448</v>
      </c>
      <c r="J27" s="76">
        <v>887340</v>
      </c>
      <c r="K27" s="76">
        <v>0</v>
      </c>
      <c r="L27" s="77">
        <f t="shared" si="0"/>
        <v>98.5</v>
      </c>
      <c r="M27" s="78">
        <f t="shared" si="0"/>
        <v>10</v>
      </c>
      <c r="N27" s="79">
        <f t="shared" si="0"/>
        <v>91.7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3114150</v>
      </c>
      <c r="D28" s="76">
        <v>91094</v>
      </c>
      <c r="E28" s="76">
        <v>3205244</v>
      </c>
      <c r="F28" s="76">
        <v>0</v>
      </c>
      <c r="G28" s="76">
        <v>0</v>
      </c>
      <c r="H28" s="76">
        <v>3092445</v>
      </c>
      <c r="I28" s="76">
        <v>8968</v>
      </c>
      <c r="J28" s="76">
        <v>3101413</v>
      </c>
      <c r="K28" s="76">
        <v>0</v>
      </c>
      <c r="L28" s="77">
        <f t="shared" si="0"/>
        <v>99.3</v>
      </c>
      <c r="M28" s="78">
        <f t="shared" si="0"/>
        <v>9.8000000000000007</v>
      </c>
      <c r="N28" s="79">
        <f t="shared" si="0"/>
        <v>96.8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2069504</v>
      </c>
      <c r="D29" s="76">
        <v>258036</v>
      </c>
      <c r="E29" s="76">
        <v>2327540</v>
      </c>
      <c r="F29" s="76">
        <v>0</v>
      </c>
      <c r="G29" s="76">
        <v>0</v>
      </c>
      <c r="H29" s="76">
        <v>2011815</v>
      </c>
      <c r="I29" s="76">
        <v>37337</v>
      </c>
      <c r="J29" s="76">
        <v>2049152</v>
      </c>
      <c r="K29" s="76">
        <v>0</v>
      </c>
      <c r="L29" s="77">
        <f t="shared" si="0"/>
        <v>97.2</v>
      </c>
      <c r="M29" s="78">
        <f t="shared" si="0"/>
        <v>14.5</v>
      </c>
      <c r="N29" s="79">
        <f t="shared" si="0"/>
        <v>88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1678576</v>
      </c>
      <c r="D30" s="76">
        <v>59488</v>
      </c>
      <c r="E30" s="76">
        <v>1738064</v>
      </c>
      <c r="F30" s="76">
        <v>0</v>
      </c>
      <c r="G30" s="76">
        <v>0</v>
      </c>
      <c r="H30" s="76">
        <v>1663505</v>
      </c>
      <c r="I30" s="76">
        <v>9158</v>
      </c>
      <c r="J30" s="76">
        <v>1672663</v>
      </c>
      <c r="K30" s="76">
        <v>0</v>
      </c>
      <c r="L30" s="77">
        <f t="shared" si="0"/>
        <v>99.1</v>
      </c>
      <c r="M30" s="78">
        <f t="shared" si="0"/>
        <v>15.4</v>
      </c>
      <c r="N30" s="79">
        <f t="shared" si="0"/>
        <v>96.2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786864</v>
      </c>
      <c r="D31" s="76">
        <v>53331</v>
      </c>
      <c r="E31" s="76">
        <v>840195</v>
      </c>
      <c r="F31" s="76">
        <v>0</v>
      </c>
      <c r="G31" s="76">
        <v>0</v>
      </c>
      <c r="H31" s="76">
        <v>768517</v>
      </c>
      <c r="I31" s="76">
        <v>9234</v>
      </c>
      <c r="J31" s="76">
        <v>777751</v>
      </c>
      <c r="K31" s="76">
        <v>0</v>
      </c>
      <c r="L31" s="77">
        <f t="shared" si="0"/>
        <v>97.7</v>
      </c>
      <c r="M31" s="78">
        <f t="shared" si="0"/>
        <v>17.3</v>
      </c>
      <c r="N31" s="79">
        <f t="shared" si="0"/>
        <v>92.6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2035092</v>
      </c>
      <c r="D32" s="76">
        <v>54681</v>
      </c>
      <c r="E32" s="76">
        <v>2089773</v>
      </c>
      <c r="F32" s="76">
        <v>0</v>
      </c>
      <c r="G32" s="76">
        <v>0</v>
      </c>
      <c r="H32" s="76">
        <v>2007744</v>
      </c>
      <c r="I32" s="76">
        <v>21193</v>
      </c>
      <c r="J32" s="76">
        <v>2028937</v>
      </c>
      <c r="K32" s="76">
        <v>0</v>
      </c>
      <c r="L32" s="77">
        <f t="shared" ref="L32:N36" si="2">IF(C32&gt;0,ROUND(H32/C32*100,1),"-")</f>
        <v>98.7</v>
      </c>
      <c r="M32" s="78">
        <f t="shared" si="2"/>
        <v>38.799999999999997</v>
      </c>
      <c r="N32" s="79">
        <f t="shared" si="2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3369331</v>
      </c>
      <c r="D33" s="76">
        <v>518674</v>
      </c>
      <c r="E33" s="76">
        <v>3888005</v>
      </c>
      <c r="F33" s="76">
        <v>0</v>
      </c>
      <c r="G33" s="76">
        <v>0</v>
      </c>
      <c r="H33" s="76">
        <v>3274047</v>
      </c>
      <c r="I33" s="76">
        <v>82910</v>
      </c>
      <c r="J33" s="76">
        <v>3356957</v>
      </c>
      <c r="K33" s="76">
        <v>0</v>
      </c>
      <c r="L33" s="77">
        <f t="shared" si="2"/>
        <v>97.2</v>
      </c>
      <c r="M33" s="78">
        <f t="shared" si="2"/>
        <v>16</v>
      </c>
      <c r="N33" s="79">
        <f t="shared" si="2"/>
        <v>86.3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933633</v>
      </c>
      <c r="D34" s="76">
        <v>349343</v>
      </c>
      <c r="E34" s="76">
        <v>1282976</v>
      </c>
      <c r="F34" s="76">
        <v>0</v>
      </c>
      <c r="G34" s="76">
        <v>0</v>
      </c>
      <c r="H34" s="76">
        <v>880850</v>
      </c>
      <c r="I34" s="76">
        <v>49638</v>
      </c>
      <c r="J34" s="76">
        <v>930488</v>
      </c>
      <c r="K34" s="76">
        <v>0</v>
      </c>
      <c r="L34" s="77">
        <f t="shared" si="2"/>
        <v>94.3</v>
      </c>
      <c r="M34" s="78">
        <f t="shared" si="2"/>
        <v>14.2</v>
      </c>
      <c r="N34" s="79">
        <f t="shared" si="2"/>
        <v>72.5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20011913</v>
      </c>
      <c r="D35" s="85">
        <f t="shared" si="3"/>
        <v>2017443</v>
      </c>
      <c r="E35" s="85">
        <f t="shared" si="3"/>
        <v>22029356</v>
      </c>
      <c r="F35" s="85">
        <f t="shared" si="3"/>
        <v>0</v>
      </c>
      <c r="G35" s="85">
        <f t="shared" si="3"/>
        <v>0</v>
      </c>
      <c r="H35" s="85">
        <f t="shared" si="3"/>
        <v>19592838</v>
      </c>
      <c r="I35" s="85">
        <f t="shared" si="3"/>
        <v>276086</v>
      </c>
      <c r="J35" s="85">
        <f t="shared" si="3"/>
        <v>19868924</v>
      </c>
      <c r="K35" s="85">
        <f t="shared" si="3"/>
        <v>0</v>
      </c>
      <c r="L35" s="86">
        <f t="shared" si="2"/>
        <v>97.9</v>
      </c>
      <c r="M35" s="87">
        <f t="shared" si="2"/>
        <v>13.7</v>
      </c>
      <c r="N35" s="88">
        <f t="shared" si="2"/>
        <v>90.2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139062908</v>
      </c>
      <c r="D36" s="89">
        <f t="shared" si="4"/>
        <v>14787581</v>
      </c>
      <c r="E36" s="89">
        <f t="shared" si="4"/>
        <v>153850489</v>
      </c>
      <c r="F36" s="89">
        <f t="shared" si="4"/>
        <v>0</v>
      </c>
      <c r="G36" s="89">
        <f t="shared" si="4"/>
        <v>0</v>
      </c>
      <c r="H36" s="89">
        <f t="shared" si="4"/>
        <v>135970208</v>
      </c>
      <c r="I36" s="89">
        <f t="shared" si="4"/>
        <v>2685530</v>
      </c>
      <c r="J36" s="89">
        <f t="shared" si="4"/>
        <v>138655738</v>
      </c>
      <c r="K36" s="89">
        <f t="shared" si="4"/>
        <v>0</v>
      </c>
      <c r="L36" s="90">
        <f t="shared" si="2"/>
        <v>97.8</v>
      </c>
      <c r="M36" s="91">
        <f t="shared" si="2"/>
        <v>18.2</v>
      </c>
      <c r="N36" s="92">
        <f t="shared" si="2"/>
        <v>90.1</v>
      </c>
    </row>
    <row r="38" spans="1:14" x14ac:dyDescent="0.15">
      <c r="B38" s="1" t="s">
        <v>395</v>
      </c>
      <c r="C38" s="1">
        <v>139062908</v>
      </c>
      <c r="D38" s="1">
        <v>14787581</v>
      </c>
      <c r="E38" s="1">
        <v>153850489</v>
      </c>
      <c r="F38" s="1">
        <v>0</v>
      </c>
      <c r="G38" s="1">
        <v>0</v>
      </c>
      <c r="H38" s="1">
        <v>135970208</v>
      </c>
      <c r="I38" s="1">
        <v>2685530</v>
      </c>
      <c r="J38" s="1">
        <v>138655738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35010886</v>
      </c>
      <c r="D9" s="93">
        <v>2580636</v>
      </c>
      <c r="E9" s="93">
        <v>37591522</v>
      </c>
      <c r="F9" s="93">
        <v>0</v>
      </c>
      <c r="G9" s="93">
        <v>0</v>
      </c>
      <c r="H9" s="93">
        <v>34304228</v>
      </c>
      <c r="I9" s="93">
        <v>672922</v>
      </c>
      <c r="J9" s="93">
        <v>34977150</v>
      </c>
      <c r="K9" s="93">
        <v>0</v>
      </c>
      <c r="L9" s="72">
        <f t="shared" ref="L9:N31" si="0">IF(C9&gt;0,ROUND(H9/C9*100,1),"-")</f>
        <v>98</v>
      </c>
      <c r="M9" s="73">
        <f t="shared" si="0"/>
        <v>26.1</v>
      </c>
      <c r="N9" s="74">
        <f t="shared" si="0"/>
        <v>93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8407751</v>
      </c>
      <c r="D10" s="94">
        <v>1307240</v>
      </c>
      <c r="E10" s="94">
        <v>9714991</v>
      </c>
      <c r="F10" s="94">
        <v>0</v>
      </c>
      <c r="G10" s="94">
        <v>0</v>
      </c>
      <c r="H10" s="94">
        <v>8163994</v>
      </c>
      <c r="I10" s="94">
        <v>249832</v>
      </c>
      <c r="J10" s="94">
        <v>8413826</v>
      </c>
      <c r="K10" s="94">
        <v>0</v>
      </c>
      <c r="L10" s="77">
        <f t="shared" si="0"/>
        <v>97.1</v>
      </c>
      <c r="M10" s="78">
        <f t="shared" si="0"/>
        <v>19.100000000000001</v>
      </c>
      <c r="N10" s="79">
        <f t="shared" si="0"/>
        <v>86.6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9682719</v>
      </c>
      <c r="D11" s="94">
        <v>967902</v>
      </c>
      <c r="E11" s="94">
        <v>10650621</v>
      </c>
      <c r="F11" s="94">
        <v>0</v>
      </c>
      <c r="G11" s="94">
        <v>0</v>
      </c>
      <c r="H11" s="94">
        <v>9511282</v>
      </c>
      <c r="I11" s="94">
        <v>187796</v>
      </c>
      <c r="J11" s="94">
        <v>9699078</v>
      </c>
      <c r="K11" s="94">
        <v>0</v>
      </c>
      <c r="L11" s="77">
        <f t="shared" si="0"/>
        <v>98.2</v>
      </c>
      <c r="M11" s="78">
        <f t="shared" si="0"/>
        <v>19.399999999999999</v>
      </c>
      <c r="N11" s="79">
        <f t="shared" si="0"/>
        <v>91.1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7812162</v>
      </c>
      <c r="D12" s="94">
        <v>460757</v>
      </c>
      <c r="E12" s="94">
        <v>8272919</v>
      </c>
      <c r="F12" s="94">
        <v>0</v>
      </c>
      <c r="G12" s="94">
        <v>0</v>
      </c>
      <c r="H12" s="94">
        <v>7731323</v>
      </c>
      <c r="I12" s="94">
        <v>77967</v>
      </c>
      <c r="J12" s="94">
        <v>7809290</v>
      </c>
      <c r="K12" s="94">
        <v>0</v>
      </c>
      <c r="L12" s="77">
        <f t="shared" si="0"/>
        <v>99</v>
      </c>
      <c r="M12" s="78">
        <f t="shared" si="0"/>
        <v>16.899999999999999</v>
      </c>
      <c r="N12" s="79">
        <f t="shared" si="0"/>
        <v>94.4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6563141</v>
      </c>
      <c r="D13" s="94">
        <v>730553</v>
      </c>
      <c r="E13" s="94">
        <v>7293694</v>
      </c>
      <c r="F13" s="94">
        <v>0</v>
      </c>
      <c r="G13" s="94">
        <v>0</v>
      </c>
      <c r="H13" s="94">
        <v>6391476</v>
      </c>
      <c r="I13" s="94">
        <v>158402</v>
      </c>
      <c r="J13" s="94">
        <v>6549878</v>
      </c>
      <c r="K13" s="94">
        <v>0</v>
      </c>
      <c r="L13" s="77">
        <f t="shared" si="0"/>
        <v>97.4</v>
      </c>
      <c r="M13" s="78">
        <f t="shared" si="0"/>
        <v>21.7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6810794</v>
      </c>
      <c r="D14" s="94">
        <v>1270773</v>
      </c>
      <c r="E14" s="94">
        <v>8081567</v>
      </c>
      <c r="F14" s="94">
        <v>0</v>
      </c>
      <c r="G14" s="94">
        <v>0</v>
      </c>
      <c r="H14" s="94">
        <v>6490412</v>
      </c>
      <c r="I14" s="94">
        <v>229354</v>
      </c>
      <c r="J14" s="94">
        <v>6719766</v>
      </c>
      <c r="K14" s="94">
        <v>0</v>
      </c>
      <c r="L14" s="77">
        <f t="shared" si="0"/>
        <v>95.3</v>
      </c>
      <c r="M14" s="78">
        <f t="shared" si="0"/>
        <v>18</v>
      </c>
      <c r="N14" s="79">
        <f t="shared" si="0"/>
        <v>83.1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12306634</v>
      </c>
      <c r="D15" s="94">
        <v>1400657</v>
      </c>
      <c r="E15" s="94">
        <v>13707291</v>
      </c>
      <c r="F15" s="94">
        <v>0</v>
      </c>
      <c r="G15" s="94">
        <v>0</v>
      </c>
      <c r="H15" s="94">
        <v>12013806</v>
      </c>
      <c r="I15" s="94">
        <v>194216</v>
      </c>
      <c r="J15" s="94">
        <v>12208022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6140622</v>
      </c>
      <c r="D16" s="94">
        <v>715683</v>
      </c>
      <c r="E16" s="94">
        <v>6856305</v>
      </c>
      <c r="F16" s="94">
        <v>0</v>
      </c>
      <c r="G16" s="94">
        <v>0</v>
      </c>
      <c r="H16" s="94">
        <v>6018820</v>
      </c>
      <c r="I16" s="94">
        <v>113829</v>
      </c>
      <c r="J16" s="94">
        <v>6132649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4948677</v>
      </c>
      <c r="D17" s="94">
        <v>534470</v>
      </c>
      <c r="E17" s="94">
        <v>5483147</v>
      </c>
      <c r="F17" s="94">
        <v>0</v>
      </c>
      <c r="G17" s="94">
        <v>0</v>
      </c>
      <c r="H17" s="94">
        <v>4859296</v>
      </c>
      <c r="I17" s="94">
        <v>110724</v>
      </c>
      <c r="J17" s="94">
        <v>4970020</v>
      </c>
      <c r="K17" s="94">
        <v>0</v>
      </c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90.6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2262143</v>
      </c>
      <c r="D18" s="94">
        <v>347562</v>
      </c>
      <c r="E18" s="94">
        <v>2609705</v>
      </c>
      <c r="F18" s="94">
        <v>0</v>
      </c>
      <c r="G18" s="94">
        <v>0</v>
      </c>
      <c r="H18" s="94">
        <v>2220896</v>
      </c>
      <c r="I18" s="94">
        <v>49557</v>
      </c>
      <c r="J18" s="94">
        <v>2270453</v>
      </c>
      <c r="K18" s="94">
        <v>0</v>
      </c>
      <c r="L18" s="77">
        <f t="shared" si="0"/>
        <v>98.2</v>
      </c>
      <c r="M18" s="78">
        <f t="shared" si="0"/>
        <v>14.3</v>
      </c>
      <c r="N18" s="79">
        <f t="shared" si="0"/>
        <v>87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9211234</v>
      </c>
      <c r="D19" s="94">
        <v>1360025</v>
      </c>
      <c r="E19" s="94">
        <v>10571259</v>
      </c>
      <c r="F19" s="94">
        <v>0</v>
      </c>
      <c r="G19" s="94">
        <v>0</v>
      </c>
      <c r="H19" s="94">
        <v>8967218</v>
      </c>
      <c r="I19" s="94">
        <v>217893</v>
      </c>
      <c r="J19" s="94">
        <v>9185111</v>
      </c>
      <c r="K19" s="94">
        <v>0</v>
      </c>
      <c r="L19" s="77">
        <f t="shared" si="0"/>
        <v>97.4</v>
      </c>
      <c r="M19" s="78">
        <f t="shared" si="0"/>
        <v>16</v>
      </c>
      <c r="N19" s="79">
        <f t="shared" si="0"/>
        <v>86.9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3255931</v>
      </c>
      <c r="D20" s="94">
        <v>345557</v>
      </c>
      <c r="E20" s="94">
        <v>3601488</v>
      </c>
      <c r="F20" s="94">
        <v>0</v>
      </c>
      <c r="G20" s="94">
        <v>0</v>
      </c>
      <c r="H20" s="94">
        <v>3189390</v>
      </c>
      <c r="I20" s="94">
        <v>54173</v>
      </c>
      <c r="J20" s="94">
        <v>3243563</v>
      </c>
      <c r="K20" s="94">
        <v>0</v>
      </c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1456356</v>
      </c>
      <c r="D21" s="94">
        <v>460873</v>
      </c>
      <c r="E21" s="94">
        <v>1917229</v>
      </c>
      <c r="F21" s="94">
        <v>0</v>
      </c>
      <c r="G21" s="94">
        <v>0</v>
      </c>
      <c r="H21" s="94">
        <v>1389473</v>
      </c>
      <c r="I21" s="94">
        <v>31958</v>
      </c>
      <c r="J21" s="94">
        <v>1421431</v>
      </c>
      <c r="K21" s="94">
        <v>0</v>
      </c>
      <c r="L21" s="77">
        <f t="shared" si="0"/>
        <v>95.4</v>
      </c>
      <c r="M21" s="78">
        <f t="shared" si="0"/>
        <v>6.9</v>
      </c>
      <c r="N21" s="79">
        <f t="shared" si="0"/>
        <v>74.099999999999994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4004324</v>
      </c>
      <c r="D22" s="95">
        <v>287450</v>
      </c>
      <c r="E22" s="95">
        <v>4291774</v>
      </c>
      <c r="F22" s="95">
        <v>0</v>
      </c>
      <c r="G22" s="95">
        <v>0</v>
      </c>
      <c r="H22" s="95">
        <v>3948135</v>
      </c>
      <c r="I22" s="95">
        <v>60821</v>
      </c>
      <c r="J22" s="95">
        <v>4008956</v>
      </c>
      <c r="K22" s="95">
        <v>0</v>
      </c>
      <c r="L22" s="96">
        <f t="shared" si="0"/>
        <v>98.6</v>
      </c>
      <c r="M22" s="97">
        <f t="shared" si="0"/>
        <v>21.2</v>
      </c>
      <c r="N22" s="98">
        <f t="shared" si="0"/>
        <v>93.4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117873374</v>
      </c>
      <c r="D23" s="85">
        <f t="shared" ref="D23:K23" si="1">SUM(D9:D22)</f>
        <v>12770138</v>
      </c>
      <c r="E23" s="85">
        <f t="shared" si="1"/>
        <v>130643512</v>
      </c>
      <c r="F23" s="85">
        <f t="shared" si="1"/>
        <v>0</v>
      </c>
      <c r="G23" s="85">
        <f t="shared" si="1"/>
        <v>0</v>
      </c>
      <c r="H23" s="85">
        <f t="shared" si="1"/>
        <v>115199749</v>
      </c>
      <c r="I23" s="85">
        <f t="shared" si="1"/>
        <v>2409444</v>
      </c>
      <c r="J23" s="85">
        <f t="shared" si="1"/>
        <v>117609193</v>
      </c>
      <c r="K23" s="85">
        <f t="shared" si="1"/>
        <v>0</v>
      </c>
      <c r="L23" s="86">
        <f t="shared" si="0"/>
        <v>97.7</v>
      </c>
      <c r="M23" s="87">
        <f t="shared" si="0"/>
        <v>18.899999999999999</v>
      </c>
      <c r="N23" s="88">
        <f t="shared" si="0"/>
        <v>90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3077016</v>
      </c>
      <c r="D24" s="71">
        <v>104141</v>
      </c>
      <c r="E24" s="71">
        <v>3181157</v>
      </c>
      <c r="F24" s="71">
        <v>0</v>
      </c>
      <c r="G24" s="71">
        <v>0</v>
      </c>
      <c r="H24" s="71">
        <v>3040328</v>
      </c>
      <c r="I24" s="71">
        <v>24051</v>
      </c>
      <c r="J24" s="71">
        <v>3064379</v>
      </c>
      <c r="K24" s="71">
        <v>0</v>
      </c>
      <c r="L24" s="72">
        <f t="shared" si="0"/>
        <v>98.8</v>
      </c>
      <c r="M24" s="73">
        <f t="shared" si="0"/>
        <v>23.1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1099646</v>
      </c>
      <c r="D25" s="76">
        <v>193229</v>
      </c>
      <c r="E25" s="76">
        <v>1292875</v>
      </c>
      <c r="F25" s="76">
        <v>0</v>
      </c>
      <c r="G25" s="76">
        <v>0</v>
      </c>
      <c r="H25" s="76">
        <v>1049615</v>
      </c>
      <c r="I25" s="76">
        <v>17899</v>
      </c>
      <c r="J25" s="76">
        <v>1067514</v>
      </c>
      <c r="K25" s="76">
        <v>0</v>
      </c>
      <c r="L25" s="77">
        <f t="shared" si="0"/>
        <v>95.5</v>
      </c>
      <c r="M25" s="78">
        <f t="shared" si="0"/>
        <v>9.3000000000000007</v>
      </c>
      <c r="N25" s="79">
        <f t="shared" si="0"/>
        <v>82.6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948278</v>
      </c>
      <c r="D26" s="76">
        <v>260884</v>
      </c>
      <c r="E26" s="76">
        <v>1209162</v>
      </c>
      <c r="F26" s="76">
        <v>0</v>
      </c>
      <c r="G26" s="76">
        <v>0</v>
      </c>
      <c r="H26" s="76">
        <v>917825</v>
      </c>
      <c r="I26" s="76">
        <v>8250</v>
      </c>
      <c r="J26" s="76">
        <v>926075</v>
      </c>
      <c r="K26" s="76">
        <v>0</v>
      </c>
      <c r="L26" s="77">
        <f t="shared" si="0"/>
        <v>96.8</v>
      </c>
      <c r="M26" s="78">
        <f t="shared" si="0"/>
        <v>3.2</v>
      </c>
      <c r="N26" s="79">
        <f t="shared" si="0"/>
        <v>76.599999999999994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893487</v>
      </c>
      <c r="D27" s="76">
        <v>74542</v>
      </c>
      <c r="E27" s="76">
        <v>968029</v>
      </c>
      <c r="F27" s="76">
        <v>0</v>
      </c>
      <c r="G27" s="76">
        <v>0</v>
      </c>
      <c r="H27" s="76">
        <v>879811</v>
      </c>
      <c r="I27" s="76">
        <v>7448</v>
      </c>
      <c r="J27" s="76">
        <v>887259</v>
      </c>
      <c r="K27" s="76">
        <v>0</v>
      </c>
      <c r="L27" s="77">
        <f t="shared" si="0"/>
        <v>98.5</v>
      </c>
      <c r="M27" s="78">
        <f t="shared" si="0"/>
        <v>10</v>
      </c>
      <c r="N27" s="79">
        <f t="shared" si="0"/>
        <v>91.7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3111759</v>
      </c>
      <c r="D28" s="76">
        <v>91094</v>
      </c>
      <c r="E28" s="76">
        <v>3202853</v>
      </c>
      <c r="F28" s="76">
        <v>0</v>
      </c>
      <c r="G28" s="76">
        <v>0</v>
      </c>
      <c r="H28" s="76">
        <v>3090054</v>
      </c>
      <c r="I28" s="76">
        <v>8968</v>
      </c>
      <c r="J28" s="76">
        <v>3099022</v>
      </c>
      <c r="K28" s="76">
        <v>0</v>
      </c>
      <c r="L28" s="77">
        <f t="shared" si="0"/>
        <v>99.3</v>
      </c>
      <c r="M28" s="78">
        <f t="shared" si="0"/>
        <v>9.8000000000000007</v>
      </c>
      <c r="N28" s="79">
        <f t="shared" si="0"/>
        <v>96.8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2066000</v>
      </c>
      <c r="D29" s="76">
        <v>258036</v>
      </c>
      <c r="E29" s="76">
        <v>2324036</v>
      </c>
      <c r="F29" s="76">
        <v>0</v>
      </c>
      <c r="G29" s="76">
        <v>0</v>
      </c>
      <c r="H29" s="76">
        <v>2008311</v>
      </c>
      <c r="I29" s="76">
        <v>37337</v>
      </c>
      <c r="J29" s="76">
        <v>2045648</v>
      </c>
      <c r="K29" s="76">
        <v>0</v>
      </c>
      <c r="L29" s="77">
        <f t="shared" si="0"/>
        <v>97.2</v>
      </c>
      <c r="M29" s="78">
        <f t="shared" si="0"/>
        <v>14.5</v>
      </c>
      <c r="N29" s="79">
        <f t="shared" si="0"/>
        <v>88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1633651</v>
      </c>
      <c r="D30" s="76">
        <v>59488</v>
      </c>
      <c r="E30" s="76">
        <v>1693139</v>
      </c>
      <c r="F30" s="76">
        <v>0</v>
      </c>
      <c r="G30" s="76">
        <v>0</v>
      </c>
      <c r="H30" s="76">
        <v>1618580</v>
      </c>
      <c r="I30" s="76">
        <v>9158</v>
      </c>
      <c r="J30" s="76">
        <v>1627738</v>
      </c>
      <c r="K30" s="76">
        <v>0</v>
      </c>
      <c r="L30" s="77">
        <f t="shared" si="0"/>
        <v>99.1</v>
      </c>
      <c r="M30" s="78">
        <f t="shared" si="0"/>
        <v>15.4</v>
      </c>
      <c r="N30" s="79">
        <f t="shared" si="0"/>
        <v>96.1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774126</v>
      </c>
      <c r="D31" s="76">
        <v>53331</v>
      </c>
      <c r="E31" s="76">
        <v>827457</v>
      </c>
      <c r="F31" s="76">
        <v>0</v>
      </c>
      <c r="G31" s="76">
        <v>0</v>
      </c>
      <c r="H31" s="76">
        <v>755779</v>
      </c>
      <c r="I31" s="76">
        <v>9234</v>
      </c>
      <c r="J31" s="76">
        <v>765013</v>
      </c>
      <c r="K31" s="76">
        <v>0</v>
      </c>
      <c r="L31" s="77">
        <f t="shared" si="0"/>
        <v>97.6</v>
      </c>
      <c r="M31" s="78">
        <f t="shared" si="0"/>
        <v>17.3</v>
      </c>
      <c r="N31" s="79">
        <f t="shared" si="0"/>
        <v>92.5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2026218</v>
      </c>
      <c r="D32" s="76">
        <v>54681</v>
      </c>
      <c r="E32" s="76">
        <v>2080899</v>
      </c>
      <c r="F32" s="76">
        <v>0</v>
      </c>
      <c r="G32" s="76">
        <v>0</v>
      </c>
      <c r="H32" s="76">
        <v>1998870</v>
      </c>
      <c r="I32" s="76">
        <v>21193</v>
      </c>
      <c r="J32" s="76">
        <v>2020063</v>
      </c>
      <c r="K32" s="76">
        <v>0</v>
      </c>
      <c r="L32" s="77">
        <f t="shared" ref="L32:N36" si="2">IF(C32&gt;0,ROUND(H32/C32*100,1),"-")</f>
        <v>98.7</v>
      </c>
      <c r="M32" s="78">
        <f t="shared" si="2"/>
        <v>38.799999999999997</v>
      </c>
      <c r="N32" s="79">
        <f t="shared" si="2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3365139</v>
      </c>
      <c r="D33" s="76">
        <v>518674</v>
      </c>
      <c r="E33" s="76">
        <v>3883813</v>
      </c>
      <c r="F33" s="76">
        <v>0</v>
      </c>
      <c r="G33" s="76">
        <v>0</v>
      </c>
      <c r="H33" s="76">
        <v>3269855</v>
      </c>
      <c r="I33" s="76">
        <v>82910</v>
      </c>
      <c r="J33" s="76">
        <v>3352765</v>
      </c>
      <c r="K33" s="76">
        <v>0</v>
      </c>
      <c r="L33" s="77">
        <f t="shared" si="2"/>
        <v>97.2</v>
      </c>
      <c r="M33" s="78">
        <f t="shared" si="2"/>
        <v>16</v>
      </c>
      <c r="N33" s="79">
        <f t="shared" si="2"/>
        <v>86.3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926488</v>
      </c>
      <c r="D34" s="76">
        <v>349343</v>
      </c>
      <c r="E34" s="76">
        <v>1275831</v>
      </c>
      <c r="F34" s="76">
        <v>0</v>
      </c>
      <c r="G34" s="76">
        <v>0</v>
      </c>
      <c r="H34" s="76">
        <v>873705</v>
      </c>
      <c r="I34" s="76">
        <v>49638</v>
      </c>
      <c r="J34" s="76">
        <v>923343</v>
      </c>
      <c r="K34" s="76">
        <v>0</v>
      </c>
      <c r="L34" s="77">
        <f t="shared" si="2"/>
        <v>94.3</v>
      </c>
      <c r="M34" s="78">
        <f t="shared" si="2"/>
        <v>14.2</v>
      </c>
      <c r="N34" s="79">
        <f t="shared" si="2"/>
        <v>72.400000000000006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19921808</v>
      </c>
      <c r="D35" s="85">
        <f t="shared" si="3"/>
        <v>2017443</v>
      </c>
      <c r="E35" s="85">
        <f t="shared" si="3"/>
        <v>21939251</v>
      </c>
      <c r="F35" s="85">
        <f t="shared" si="3"/>
        <v>0</v>
      </c>
      <c r="G35" s="85">
        <f t="shared" si="3"/>
        <v>0</v>
      </c>
      <c r="H35" s="85">
        <f t="shared" si="3"/>
        <v>19502733</v>
      </c>
      <c r="I35" s="85">
        <f t="shared" si="3"/>
        <v>276086</v>
      </c>
      <c r="J35" s="85">
        <f t="shared" si="3"/>
        <v>19778819</v>
      </c>
      <c r="K35" s="85">
        <f t="shared" si="3"/>
        <v>0</v>
      </c>
      <c r="L35" s="86">
        <f t="shared" si="2"/>
        <v>97.9</v>
      </c>
      <c r="M35" s="87">
        <f t="shared" si="2"/>
        <v>13.7</v>
      </c>
      <c r="N35" s="88">
        <f t="shared" si="2"/>
        <v>90.2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137795182</v>
      </c>
      <c r="D36" s="89">
        <f t="shared" si="4"/>
        <v>14787581</v>
      </c>
      <c r="E36" s="89">
        <f t="shared" si="4"/>
        <v>152582763</v>
      </c>
      <c r="F36" s="89">
        <f t="shared" si="4"/>
        <v>0</v>
      </c>
      <c r="G36" s="89">
        <f t="shared" si="4"/>
        <v>0</v>
      </c>
      <c r="H36" s="89">
        <f t="shared" si="4"/>
        <v>134702482</v>
      </c>
      <c r="I36" s="89">
        <f t="shared" si="4"/>
        <v>2685530</v>
      </c>
      <c r="J36" s="89">
        <f t="shared" si="4"/>
        <v>137388012</v>
      </c>
      <c r="K36" s="89">
        <f t="shared" si="4"/>
        <v>0</v>
      </c>
      <c r="L36" s="90">
        <f t="shared" si="2"/>
        <v>97.8</v>
      </c>
      <c r="M36" s="91">
        <f t="shared" si="2"/>
        <v>18.2</v>
      </c>
      <c r="N36" s="92">
        <f t="shared" si="2"/>
        <v>90</v>
      </c>
    </row>
    <row r="38" spans="1:14" x14ac:dyDescent="0.15">
      <c r="B38" s="1" t="s">
        <v>395</v>
      </c>
      <c r="C38" s="1">
        <v>137795182</v>
      </c>
      <c r="D38" s="1">
        <v>14787581</v>
      </c>
      <c r="E38" s="1">
        <v>152582763</v>
      </c>
      <c r="F38" s="1">
        <v>0</v>
      </c>
      <c r="G38" s="1">
        <v>0</v>
      </c>
      <c r="H38" s="1">
        <v>134702482</v>
      </c>
      <c r="I38" s="1">
        <v>2685530</v>
      </c>
      <c r="J38" s="1">
        <v>137388012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13630135</v>
      </c>
      <c r="D9" s="93">
        <v>1175112</v>
      </c>
      <c r="E9" s="93">
        <v>14805247</v>
      </c>
      <c r="F9" s="93">
        <v>0</v>
      </c>
      <c r="G9" s="93">
        <v>0</v>
      </c>
      <c r="H9" s="93">
        <v>13307437</v>
      </c>
      <c r="I9" s="93">
        <v>307363</v>
      </c>
      <c r="J9" s="93">
        <v>13614800</v>
      </c>
      <c r="K9" s="93">
        <v>0</v>
      </c>
      <c r="L9" s="72">
        <f t="shared" ref="L9:N31" si="0">IF(C9&gt;0,ROUND(H9/C9*100,1),"-")</f>
        <v>97.6</v>
      </c>
      <c r="M9" s="73">
        <f t="shared" si="0"/>
        <v>26.2</v>
      </c>
      <c r="N9" s="74">
        <f t="shared" si="0"/>
        <v>92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3142159</v>
      </c>
      <c r="D10" s="94">
        <v>488544</v>
      </c>
      <c r="E10" s="94">
        <v>3630703</v>
      </c>
      <c r="F10" s="94">
        <v>0</v>
      </c>
      <c r="G10" s="94">
        <v>0</v>
      </c>
      <c r="H10" s="94">
        <v>3051062</v>
      </c>
      <c r="I10" s="94">
        <v>93368</v>
      </c>
      <c r="J10" s="94">
        <v>3144430</v>
      </c>
      <c r="K10" s="94">
        <v>0</v>
      </c>
      <c r="L10" s="77">
        <f t="shared" si="0"/>
        <v>97.1</v>
      </c>
      <c r="M10" s="78">
        <f t="shared" si="0"/>
        <v>19.100000000000001</v>
      </c>
      <c r="N10" s="79">
        <f t="shared" si="0"/>
        <v>86.6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3432106</v>
      </c>
      <c r="D11" s="94">
        <v>343082</v>
      </c>
      <c r="E11" s="94">
        <v>3775188</v>
      </c>
      <c r="F11" s="94">
        <v>0</v>
      </c>
      <c r="G11" s="94">
        <v>0</v>
      </c>
      <c r="H11" s="94">
        <v>3371339</v>
      </c>
      <c r="I11" s="94">
        <v>66568</v>
      </c>
      <c r="J11" s="94">
        <v>3437907</v>
      </c>
      <c r="K11" s="94">
        <v>0</v>
      </c>
      <c r="L11" s="77">
        <f t="shared" si="0"/>
        <v>98.2</v>
      </c>
      <c r="M11" s="78">
        <f t="shared" si="0"/>
        <v>19.399999999999999</v>
      </c>
      <c r="N11" s="79">
        <f t="shared" si="0"/>
        <v>91.1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3032395</v>
      </c>
      <c r="D12" s="94">
        <v>186801</v>
      </c>
      <c r="E12" s="94">
        <v>3219196</v>
      </c>
      <c r="F12" s="94">
        <v>0</v>
      </c>
      <c r="G12" s="94">
        <v>0</v>
      </c>
      <c r="H12" s="94">
        <v>2999621</v>
      </c>
      <c r="I12" s="94">
        <v>31609</v>
      </c>
      <c r="J12" s="94">
        <v>3031230</v>
      </c>
      <c r="K12" s="94">
        <v>0</v>
      </c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2492237</v>
      </c>
      <c r="D13" s="94">
        <v>277415</v>
      </c>
      <c r="E13" s="94">
        <v>2769652</v>
      </c>
      <c r="F13" s="94">
        <v>0</v>
      </c>
      <c r="G13" s="94">
        <v>0</v>
      </c>
      <c r="H13" s="94">
        <v>2427050</v>
      </c>
      <c r="I13" s="94">
        <v>60150</v>
      </c>
      <c r="J13" s="94">
        <v>2487200</v>
      </c>
      <c r="K13" s="94">
        <v>0</v>
      </c>
      <c r="L13" s="77">
        <f t="shared" si="0"/>
        <v>97.4</v>
      </c>
      <c r="M13" s="78">
        <f t="shared" si="0"/>
        <v>21.7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1816250</v>
      </c>
      <c r="D14" s="94">
        <v>426230</v>
      </c>
      <c r="E14" s="94">
        <v>2242480</v>
      </c>
      <c r="F14" s="94">
        <v>0</v>
      </c>
      <c r="G14" s="94">
        <v>0</v>
      </c>
      <c r="H14" s="94">
        <v>1708791</v>
      </c>
      <c r="I14" s="94">
        <v>76928</v>
      </c>
      <c r="J14" s="94">
        <v>1785719</v>
      </c>
      <c r="K14" s="94">
        <v>0</v>
      </c>
      <c r="L14" s="77">
        <f t="shared" si="0"/>
        <v>94.1</v>
      </c>
      <c r="M14" s="78">
        <f t="shared" si="0"/>
        <v>18</v>
      </c>
      <c r="N14" s="79">
        <f t="shared" si="0"/>
        <v>79.599999999999994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4145183</v>
      </c>
      <c r="D15" s="94">
        <v>471777</v>
      </c>
      <c r="E15" s="94">
        <v>4616960</v>
      </c>
      <c r="F15" s="94">
        <v>0</v>
      </c>
      <c r="G15" s="94">
        <v>0</v>
      </c>
      <c r="H15" s="94">
        <v>4046519</v>
      </c>
      <c r="I15" s="94">
        <v>65417</v>
      </c>
      <c r="J15" s="94">
        <v>4111936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2011209</v>
      </c>
      <c r="D16" s="94">
        <v>234405</v>
      </c>
      <c r="E16" s="94">
        <v>2245614</v>
      </c>
      <c r="F16" s="94">
        <v>0</v>
      </c>
      <c r="G16" s="94">
        <v>0</v>
      </c>
      <c r="H16" s="94">
        <v>1971316</v>
      </c>
      <c r="I16" s="94">
        <v>37282</v>
      </c>
      <c r="J16" s="94">
        <v>2008598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1434367</v>
      </c>
      <c r="D17" s="94">
        <v>154915</v>
      </c>
      <c r="E17" s="94">
        <v>1589282</v>
      </c>
      <c r="F17" s="94">
        <v>0</v>
      </c>
      <c r="G17" s="94">
        <v>0</v>
      </c>
      <c r="H17" s="94">
        <v>1408460</v>
      </c>
      <c r="I17" s="94">
        <v>32093</v>
      </c>
      <c r="J17" s="94">
        <v>1440553</v>
      </c>
      <c r="K17" s="94">
        <v>0</v>
      </c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90.6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678643</v>
      </c>
      <c r="D18" s="94">
        <v>104269</v>
      </c>
      <c r="E18" s="94">
        <v>782912</v>
      </c>
      <c r="F18" s="94">
        <v>0</v>
      </c>
      <c r="G18" s="94">
        <v>0</v>
      </c>
      <c r="H18" s="94">
        <v>666269</v>
      </c>
      <c r="I18" s="94">
        <v>14867</v>
      </c>
      <c r="J18" s="94">
        <v>681136</v>
      </c>
      <c r="K18" s="94">
        <v>0</v>
      </c>
      <c r="L18" s="77">
        <f t="shared" si="0"/>
        <v>98.2</v>
      </c>
      <c r="M18" s="78">
        <f t="shared" si="0"/>
        <v>14.3</v>
      </c>
      <c r="N18" s="79">
        <f t="shared" si="0"/>
        <v>87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2765601</v>
      </c>
      <c r="D19" s="94">
        <v>408337</v>
      </c>
      <c r="E19" s="94">
        <v>3173938</v>
      </c>
      <c r="F19" s="94">
        <v>0</v>
      </c>
      <c r="G19" s="94">
        <v>0</v>
      </c>
      <c r="H19" s="94">
        <v>2692338</v>
      </c>
      <c r="I19" s="94">
        <v>65420</v>
      </c>
      <c r="J19" s="94">
        <v>2757758</v>
      </c>
      <c r="K19" s="94">
        <v>0</v>
      </c>
      <c r="L19" s="77">
        <f t="shared" si="0"/>
        <v>97.4</v>
      </c>
      <c r="M19" s="78">
        <f t="shared" si="0"/>
        <v>16</v>
      </c>
      <c r="N19" s="79">
        <f t="shared" si="0"/>
        <v>86.9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1033525</v>
      </c>
      <c r="D20" s="94">
        <v>109689</v>
      </c>
      <c r="E20" s="94">
        <v>1143214</v>
      </c>
      <c r="F20" s="94">
        <v>0</v>
      </c>
      <c r="G20" s="94">
        <v>0</v>
      </c>
      <c r="H20" s="94">
        <v>1012403</v>
      </c>
      <c r="I20" s="94">
        <v>17196</v>
      </c>
      <c r="J20" s="94">
        <v>1029599</v>
      </c>
      <c r="K20" s="94">
        <v>0</v>
      </c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469658</v>
      </c>
      <c r="D21" s="94">
        <v>112964</v>
      </c>
      <c r="E21" s="94">
        <v>582622</v>
      </c>
      <c r="F21" s="94">
        <v>0</v>
      </c>
      <c r="G21" s="94">
        <v>0</v>
      </c>
      <c r="H21" s="94">
        <v>448089</v>
      </c>
      <c r="I21" s="94">
        <v>7833</v>
      </c>
      <c r="J21" s="94">
        <v>455922</v>
      </c>
      <c r="K21" s="94">
        <v>0</v>
      </c>
      <c r="L21" s="77">
        <f t="shared" si="0"/>
        <v>95.4</v>
      </c>
      <c r="M21" s="78">
        <f t="shared" si="0"/>
        <v>6.9</v>
      </c>
      <c r="N21" s="79">
        <f t="shared" si="0"/>
        <v>78.3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1446805</v>
      </c>
      <c r="D22" s="95">
        <v>103859</v>
      </c>
      <c r="E22" s="95">
        <v>1550664</v>
      </c>
      <c r="F22" s="95">
        <v>0</v>
      </c>
      <c r="G22" s="95">
        <v>0</v>
      </c>
      <c r="H22" s="95">
        <v>1426503</v>
      </c>
      <c r="I22" s="95">
        <v>21975</v>
      </c>
      <c r="J22" s="95">
        <v>1448478</v>
      </c>
      <c r="K22" s="95">
        <v>0</v>
      </c>
      <c r="L22" s="96">
        <f t="shared" si="0"/>
        <v>98.6</v>
      </c>
      <c r="M22" s="97">
        <f t="shared" si="0"/>
        <v>21.2</v>
      </c>
      <c r="N22" s="98">
        <f t="shared" si="0"/>
        <v>93.4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41530273</v>
      </c>
      <c r="D23" s="85">
        <f t="shared" ref="D23:K23" si="1">SUM(D9:D22)</f>
        <v>4597399</v>
      </c>
      <c r="E23" s="85">
        <f t="shared" si="1"/>
        <v>46127672</v>
      </c>
      <c r="F23" s="85">
        <f t="shared" si="1"/>
        <v>0</v>
      </c>
      <c r="G23" s="85">
        <f t="shared" si="1"/>
        <v>0</v>
      </c>
      <c r="H23" s="85">
        <f t="shared" si="1"/>
        <v>40537197</v>
      </c>
      <c r="I23" s="85">
        <f t="shared" si="1"/>
        <v>898069</v>
      </c>
      <c r="J23" s="85">
        <f t="shared" si="1"/>
        <v>41435266</v>
      </c>
      <c r="K23" s="85">
        <f t="shared" si="1"/>
        <v>0</v>
      </c>
      <c r="L23" s="86">
        <f t="shared" si="0"/>
        <v>97.6</v>
      </c>
      <c r="M23" s="87">
        <f t="shared" si="0"/>
        <v>19.5</v>
      </c>
      <c r="N23" s="88">
        <f t="shared" si="0"/>
        <v>89.8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1040052</v>
      </c>
      <c r="D24" s="71">
        <v>35200</v>
      </c>
      <c r="E24" s="71">
        <v>1075252</v>
      </c>
      <c r="F24" s="71">
        <v>0</v>
      </c>
      <c r="G24" s="71">
        <v>0</v>
      </c>
      <c r="H24" s="71">
        <v>1027651</v>
      </c>
      <c r="I24" s="71">
        <v>8130</v>
      </c>
      <c r="J24" s="71">
        <v>1035781</v>
      </c>
      <c r="K24" s="71">
        <v>0</v>
      </c>
      <c r="L24" s="72">
        <f t="shared" si="0"/>
        <v>98.8</v>
      </c>
      <c r="M24" s="73">
        <f t="shared" si="0"/>
        <v>23.1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420944</v>
      </c>
      <c r="D25" s="76">
        <v>73968</v>
      </c>
      <c r="E25" s="76">
        <v>494912</v>
      </c>
      <c r="F25" s="76">
        <v>0</v>
      </c>
      <c r="G25" s="76">
        <v>0</v>
      </c>
      <c r="H25" s="76">
        <v>401793</v>
      </c>
      <c r="I25" s="76">
        <v>6851</v>
      </c>
      <c r="J25" s="76">
        <v>408644</v>
      </c>
      <c r="K25" s="76">
        <v>0</v>
      </c>
      <c r="L25" s="77">
        <f t="shared" si="0"/>
        <v>95.5</v>
      </c>
      <c r="M25" s="78">
        <f t="shared" si="0"/>
        <v>9.3000000000000007</v>
      </c>
      <c r="N25" s="79">
        <f t="shared" si="0"/>
        <v>82.6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230905</v>
      </c>
      <c r="D26" s="76">
        <v>63525</v>
      </c>
      <c r="E26" s="76">
        <v>294430</v>
      </c>
      <c r="F26" s="76">
        <v>0</v>
      </c>
      <c r="G26" s="76">
        <v>0</v>
      </c>
      <c r="H26" s="76">
        <v>223490</v>
      </c>
      <c r="I26" s="76">
        <v>2009</v>
      </c>
      <c r="J26" s="76">
        <v>225499</v>
      </c>
      <c r="K26" s="76">
        <v>0</v>
      </c>
      <c r="L26" s="77">
        <f t="shared" si="0"/>
        <v>96.8</v>
      </c>
      <c r="M26" s="78">
        <f t="shared" si="0"/>
        <v>3.2</v>
      </c>
      <c r="N26" s="79">
        <f t="shared" si="0"/>
        <v>76.599999999999994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237935</v>
      </c>
      <c r="D27" s="76">
        <v>16763</v>
      </c>
      <c r="E27" s="76">
        <v>254698</v>
      </c>
      <c r="F27" s="76">
        <v>0</v>
      </c>
      <c r="G27" s="76">
        <v>0</v>
      </c>
      <c r="H27" s="76">
        <v>233179</v>
      </c>
      <c r="I27" s="76">
        <v>2709</v>
      </c>
      <c r="J27" s="76">
        <v>235888</v>
      </c>
      <c r="K27" s="76">
        <v>0</v>
      </c>
      <c r="L27" s="77">
        <f t="shared" si="0"/>
        <v>98</v>
      </c>
      <c r="M27" s="78">
        <f t="shared" si="0"/>
        <v>16.2</v>
      </c>
      <c r="N27" s="79">
        <f t="shared" si="0"/>
        <v>92.6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534245</v>
      </c>
      <c r="D28" s="76">
        <v>15640</v>
      </c>
      <c r="E28" s="76">
        <v>549885</v>
      </c>
      <c r="F28" s="76">
        <v>0</v>
      </c>
      <c r="G28" s="76">
        <v>0</v>
      </c>
      <c r="H28" s="76">
        <v>530519</v>
      </c>
      <c r="I28" s="76">
        <v>1540</v>
      </c>
      <c r="J28" s="76">
        <v>532059</v>
      </c>
      <c r="K28" s="76">
        <v>0</v>
      </c>
      <c r="L28" s="77">
        <f t="shared" si="0"/>
        <v>99.3</v>
      </c>
      <c r="M28" s="78">
        <f t="shared" si="0"/>
        <v>9.8000000000000007</v>
      </c>
      <c r="N28" s="79">
        <f t="shared" si="0"/>
        <v>96.8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787610</v>
      </c>
      <c r="D29" s="76">
        <v>98312</v>
      </c>
      <c r="E29" s="76">
        <v>885922</v>
      </c>
      <c r="F29" s="76">
        <v>0</v>
      </c>
      <c r="G29" s="76">
        <v>0</v>
      </c>
      <c r="H29" s="76">
        <v>765166</v>
      </c>
      <c r="I29" s="76">
        <v>14225</v>
      </c>
      <c r="J29" s="76">
        <v>779391</v>
      </c>
      <c r="K29" s="76">
        <v>0</v>
      </c>
      <c r="L29" s="77">
        <f t="shared" si="0"/>
        <v>97.2</v>
      </c>
      <c r="M29" s="78">
        <f t="shared" si="0"/>
        <v>14.5</v>
      </c>
      <c r="N29" s="79">
        <f t="shared" si="0"/>
        <v>88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538778</v>
      </c>
      <c r="D30" s="76">
        <v>19619</v>
      </c>
      <c r="E30" s="76">
        <v>558397</v>
      </c>
      <c r="F30" s="76">
        <v>0</v>
      </c>
      <c r="G30" s="76">
        <v>0</v>
      </c>
      <c r="H30" s="76">
        <v>533808</v>
      </c>
      <c r="I30" s="76">
        <v>3020</v>
      </c>
      <c r="J30" s="76">
        <v>536828</v>
      </c>
      <c r="K30" s="76">
        <v>0</v>
      </c>
      <c r="L30" s="77">
        <f t="shared" si="0"/>
        <v>99.1</v>
      </c>
      <c r="M30" s="78">
        <f t="shared" si="0"/>
        <v>15.4</v>
      </c>
      <c r="N30" s="79">
        <f t="shared" si="0"/>
        <v>96.1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247801</v>
      </c>
      <c r="D31" s="76">
        <v>17072</v>
      </c>
      <c r="E31" s="76">
        <v>264873</v>
      </c>
      <c r="F31" s="76">
        <v>0</v>
      </c>
      <c r="G31" s="76">
        <v>0</v>
      </c>
      <c r="H31" s="76">
        <v>241928</v>
      </c>
      <c r="I31" s="76">
        <v>2956</v>
      </c>
      <c r="J31" s="76">
        <v>244884</v>
      </c>
      <c r="K31" s="76">
        <v>0</v>
      </c>
      <c r="L31" s="77">
        <f t="shared" si="0"/>
        <v>97.6</v>
      </c>
      <c r="M31" s="78">
        <f t="shared" si="0"/>
        <v>17.3</v>
      </c>
      <c r="N31" s="79">
        <f t="shared" si="0"/>
        <v>92.5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631572</v>
      </c>
      <c r="D32" s="76">
        <v>17044</v>
      </c>
      <c r="E32" s="76">
        <v>648616</v>
      </c>
      <c r="F32" s="76">
        <v>0</v>
      </c>
      <c r="G32" s="76">
        <v>0</v>
      </c>
      <c r="H32" s="76">
        <v>623048</v>
      </c>
      <c r="I32" s="76">
        <v>6606</v>
      </c>
      <c r="J32" s="76">
        <v>629654</v>
      </c>
      <c r="K32" s="76">
        <v>0</v>
      </c>
      <c r="L32" s="77">
        <f t="shared" ref="L32:N36" si="2">IF(C32&gt;0,ROUND(H32/C32*100,1),"-")</f>
        <v>98.7</v>
      </c>
      <c r="M32" s="78">
        <f t="shared" si="2"/>
        <v>38.799999999999997</v>
      </c>
      <c r="N32" s="79">
        <f t="shared" si="2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1026014</v>
      </c>
      <c r="D33" s="76">
        <v>158141</v>
      </c>
      <c r="E33" s="76">
        <v>1184155</v>
      </c>
      <c r="F33" s="76">
        <v>0</v>
      </c>
      <c r="G33" s="76">
        <v>0</v>
      </c>
      <c r="H33" s="76">
        <v>996963</v>
      </c>
      <c r="I33" s="76">
        <v>25278</v>
      </c>
      <c r="J33" s="76">
        <v>1022241</v>
      </c>
      <c r="K33" s="76">
        <v>0</v>
      </c>
      <c r="L33" s="77">
        <f t="shared" si="2"/>
        <v>97.2</v>
      </c>
      <c r="M33" s="78">
        <f t="shared" si="2"/>
        <v>16</v>
      </c>
      <c r="N33" s="79">
        <f t="shared" si="2"/>
        <v>86.3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295550</v>
      </c>
      <c r="D34" s="76">
        <v>111440</v>
      </c>
      <c r="E34" s="76">
        <v>406990</v>
      </c>
      <c r="F34" s="76">
        <v>0</v>
      </c>
      <c r="G34" s="76">
        <v>0</v>
      </c>
      <c r="H34" s="76">
        <v>278712</v>
      </c>
      <c r="I34" s="76">
        <v>15835</v>
      </c>
      <c r="J34" s="76">
        <v>294547</v>
      </c>
      <c r="K34" s="76">
        <v>0</v>
      </c>
      <c r="L34" s="77">
        <f t="shared" si="2"/>
        <v>94.3</v>
      </c>
      <c r="M34" s="78">
        <f t="shared" si="2"/>
        <v>14.2</v>
      </c>
      <c r="N34" s="79">
        <f t="shared" si="2"/>
        <v>72.400000000000006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5991406</v>
      </c>
      <c r="D35" s="85">
        <f t="shared" si="3"/>
        <v>626724</v>
      </c>
      <c r="E35" s="85">
        <f t="shared" si="3"/>
        <v>6618130</v>
      </c>
      <c r="F35" s="85">
        <f t="shared" si="3"/>
        <v>0</v>
      </c>
      <c r="G35" s="85">
        <f t="shared" si="3"/>
        <v>0</v>
      </c>
      <c r="H35" s="85">
        <f t="shared" si="3"/>
        <v>5856257</v>
      </c>
      <c r="I35" s="85">
        <f t="shared" si="3"/>
        <v>89159</v>
      </c>
      <c r="J35" s="85">
        <f t="shared" si="3"/>
        <v>5945416</v>
      </c>
      <c r="K35" s="85">
        <f t="shared" si="3"/>
        <v>0</v>
      </c>
      <c r="L35" s="86">
        <f t="shared" si="2"/>
        <v>97.7</v>
      </c>
      <c r="M35" s="87">
        <f t="shared" si="2"/>
        <v>14.2</v>
      </c>
      <c r="N35" s="88">
        <f t="shared" si="2"/>
        <v>89.8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47521679</v>
      </c>
      <c r="D36" s="89">
        <f t="shared" si="4"/>
        <v>5224123</v>
      </c>
      <c r="E36" s="89">
        <f t="shared" si="4"/>
        <v>52745802</v>
      </c>
      <c r="F36" s="89">
        <f t="shared" si="4"/>
        <v>0</v>
      </c>
      <c r="G36" s="89">
        <f t="shared" si="4"/>
        <v>0</v>
      </c>
      <c r="H36" s="89">
        <f t="shared" si="4"/>
        <v>46393454</v>
      </c>
      <c r="I36" s="89">
        <f t="shared" si="4"/>
        <v>987228</v>
      </c>
      <c r="J36" s="89">
        <f t="shared" si="4"/>
        <v>47380682</v>
      </c>
      <c r="K36" s="89">
        <f t="shared" si="4"/>
        <v>0</v>
      </c>
      <c r="L36" s="90">
        <f t="shared" si="2"/>
        <v>97.6</v>
      </c>
      <c r="M36" s="91">
        <f t="shared" si="2"/>
        <v>18.899999999999999</v>
      </c>
      <c r="N36" s="92">
        <f t="shared" si="2"/>
        <v>89.8</v>
      </c>
    </row>
    <row r="38" spans="1:14" x14ac:dyDescent="0.15">
      <c r="B38" s="1" t="s">
        <v>395</v>
      </c>
      <c r="C38" s="1">
        <v>47521679</v>
      </c>
      <c r="D38" s="1">
        <v>5224123</v>
      </c>
      <c r="E38" s="1">
        <v>52745802</v>
      </c>
      <c r="F38" s="1">
        <v>0</v>
      </c>
      <c r="G38" s="1">
        <v>0</v>
      </c>
      <c r="H38" s="1">
        <v>46393454</v>
      </c>
      <c r="I38" s="1">
        <v>987228</v>
      </c>
      <c r="J38" s="1">
        <v>47380682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197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15856606</v>
      </c>
      <c r="D9" s="93">
        <v>1367066</v>
      </c>
      <c r="E9" s="93">
        <v>17223672</v>
      </c>
      <c r="F9" s="93">
        <v>0</v>
      </c>
      <c r="G9" s="128"/>
      <c r="H9" s="93">
        <v>15481196</v>
      </c>
      <c r="I9" s="93">
        <v>357571</v>
      </c>
      <c r="J9" s="93">
        <v>15838767</v>
      </c>
      <c r="K9" s="93">
        <v>0</v>
      </c>
      <c r="L9" s="72">
        <f t="shared" ref="L9:N31" si="0">IF(C9&gt;0,ROUND(H9/C9*100,1),"-")</f>
        <v>97.6</v>
      </c>
      <c r="M9" s="73">
        <f t="shared" si="0"/>
        <v>26.2</v>
      </c>
      <c r="N9" s="74">
        <f t="shared" si="0"/>
        <v>92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3950061</v>
      </c>
      <c r="D10" s="94">
        <v>614157</v>
      </c>
      <c r="E10" s="94">
        <v>4564218</v>
      </c>
      <c r="F10" s="94">
        <v>0</v>
      </c>
      <c r="G10" s="129"/>
      <c r="H10" s="94">
        <v>3835541</v>
      </c>
      <c r="I10" s="94">
        <v>117374</v>
      </c>
      <c r="J10" s="94">
        <v>3952915</v>
      </c>
      <c r="K10" s="94">
        <v>0</v>
      </c>
      <c r="L10" s="77">
        <f t="shared" si="0"/>
        <v>97.1</v>
      </c>
      <c r="M10" s="78">
        <f t="shared" si="0"/>
        <v>19.100000000000001</v>
      </c>
      <c r="N10" s="79">
        <f t="shared" si="0"/>
        <v>86.6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4313793</v>
      </c>
      <c r="D11" s="94">
        <v>431215</v>
      </c>
      <c r="E11" s="94">
        <v>4745008</v>
      </c>
      <c r="F11" s="94">
        <v>0</v>
      </c>
      <c r="G11" s="129"/>
      <c r="H11" s="94">
        <v>4237415</v>
      </c>
      <c r="I11" s="94">
        <v>83666</v>
      </c>
      <c r="J11" s="94">
        <v>4321081</v>
      </c>
      <c r="K11" s="94">
        <v>0</v>
      </c>
      <c r="L11" s="77">
        <f t="shared" si="0"/>
        <v>98.2</v>
      </c>
      <c r="M11" s="78">
        <f t="shared" si="0"/>
        <v>19.399999999999999</v>
      </c>
      <c r="N11" s="79">
        <f t="shared" si="0"/>
        <v>91.1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3263886</v>
      </c>
      <c r="D12" s="94">
        <v>201061</v>
      </c>
      <c r="E12" s="94">
        <v>3464947</v>
      </c>
      <c r="F12" s="94">
        <v>0</v>
      </c>
      <c r="G12" s="129"/>
      <c r="H12" s="94">
        <v>3228610</v>
      </c>
      <c r="I12" s="94">
        <v>34023</v>
      </c>
      <c r="J12" s="94">
        <v>3262633</v>
      </c>
      <c r="K12" s="94">
        <v>0</v>
      </c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2676291</v>
      </c>
      <c r="D13" s="94">
        <v>297902</v>
      </c>
      <c r="E13" s="94">
        <v>2974193</v>
      </c>
      <c r="F13" s="94">
        <v>0</v>
      </c>
      <c r="G13" s="129"/>
      <c r="H13" s="94">
        <v>2606290</v>
      </c>
      <c r="I13" s="94">
        <v>64593</v>
      </c>
      <c r="J13" s="94">
        <v>2670883</v>
      </c>
      <c r="K13" s="94">
        <v>0</v>
      </c>
      <c r="L13" s="77">
        <f t="shared" si="0"/>
        <v>97.4</v>
      </c>
      <c r="M13" s="78">
        <f t="shared" si="0"/>
        <v>21.7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2866662</v>
      </c>
      <c r="D14" s="94">
        <v>672737</v>
      </c>
      <c r="E14" s="94">
        <v>3539399</v>
      </c>
      <c r="F14" s="94">
        <v>0</v>
      </c>
      <c r="G14" s="129"/>
      <c r="H14" s="94">
        <v>2697054</v>
      </c>
      <c r="I14" s="94">
        <v>121418</v>
      </c>
      <c r="J14" s="94">
        <v>2818472</v>
      </c>
      <c r="K14" s="94">
        <v>0</v>
      </c>
      <c r="L14" s="77">
        <f t="shared" si="0"/>
        <v>94.1</v>
      </c>
      <c r="M14" s="78">
        <f t="shared" si="0"/>
        <v>18</v>
      </c>
      <c r="N14" s="79">
        <f t="shared" si="0"/>
        <v>79.599999999999994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5043227</v>
      </c>
      <c r="D15" s="94">
        <v>573985</v>
      </c>
      <c r="E15" s="94">
        <v>5617212</v>
      </c>
      <c r="F15" s="94">
        <v>0</v>
      </c>
      <c r="G15" s="129"/>
      <c r="H15" s="94">
        <v>4923249</v>
      </c>
      <c r="I15" s="94">
        <v>79589</v>
      </c>
      <c r="J15" s="94">
        <v>5002838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2567740</v>
      </c>
      <c r="D16" s="94">
        <v>299267</v>
      </c>
      <c r="E16" s="94">
        <v>2867007</v>
      </c>
      <c r="F16" s="94">
        <v>0</v>
      </c>
      <c r="G16" s="129"/>
      <c r="H16" s="94">
        <v>2516808</v>
      </c>
      <c r="I16" s="94">
        <v>47598</v>
      </c>
      <c r="J16" s="94">
        <v>2564406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2249294</v>
      </c>
      <c r="D17" s="94">
        <v>242930</v>
      </c>
      <c r="E17" s="94">
        <v>2492224</v>
      </c>
      <c r="F17" s="94">
        <v>0</v>
      </c>
      <c r="G17" s="129"/>
      <c r="H17" s="94">
        <v>2208668</v>
      </c>
      <c r="I17" s="94">
        <v>50327</v>
      </c>
      <c r="J17" s="94">
        <v>2258995</v>
      </c>
      <c r="K17" s="94">
        <v>0</v>
      </c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90.6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995343</v>
      </c>
      <c r="D18" s="94">
        <v>152927</v>
      </c>
      <c r="E18" s="94">
        <v>1148270</v>
      </c>
      <c r="F18" s="94">
        <v>0</v>
      </c>
      <c r="G18" s="129"/>
      <c r="H18" s="94">
        <v>977194</v>
      </c>
      <c r="I18" s="94">
        <v>21805</v>
      </c>
      <c r="J18" s="94">
        <v>998999</v>
      </c>
      <c r="K18" s="94">
        <v>0</v>
      </c>
      <c r="L18" s="77">
        <f t="shared" si="0"/>
        <v>98.2</v>
      </c>
      <c r="M18" s="78">
        <f t="shared" si="0"/>
        <v>14.3</v>
      </c>
      <c r="N18" s="79">
        <f t="shared" si="0"/>
        <v>87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3649290</v>
      </c>
      <c r="D19" s="94">
        <v>538812</v>
      </c>
      <c r="E19" s="94">
        <v>4188102</v>
      </c>
      <c r="F19" s="94">
        <v>0</v>
      </c>
      <c r="G19" s="129"/>
      <c r="H19" s="94">
        <v>3552616</v>
      </c>
      <c r="I19" s="94">
        <v>86325</v>
      </c>
      <c r="J19" s="94">
        <v>3638941</v>
      </c>
      <c r="K19" s="94">
        <v>0</v>
      </c>
      <c r="L19" s="77">
        <f t="shared" si="0"/>
        <v>97.4</v>
      </c>
      <c r="M19" s="78">
        <f t="shared" si="0"/>
        <v>16</v>
      </c>
      <c r="N19" s="79">
        <f t="shared" si="0"/>
        <v>86.9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1403256</v>
      </c>
      <c r="D20" s="94">
        <v>148930</v>
      </c>
      <c r="E20" s="94">
        <v>1552186</v>
      </c>
      <c r="F20" s="94">
        <v>0</v>
      </c>
      <c r="G20" s="129"/>
      <c r="H20" s="94">
        <v>1374578</v>
      </c>
      <c r="I20" s="94">
        <v>23348</v>
      </c>
      <c r="J20" s="94">
        <v>1397926</v>
      </c>
      <c r="K20" s="94">
        <v>0</v>
      </c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729861</v>
      </c>
      <c r="D21" s="94">
        <v>166336</v>
      </c>
      <c r="E21" s="94">
        <v>896197</v>
      </c>
      <c r="F21" s="94">
        <v>0</v>
      </c>
      <c r="G21" s="129"/>
      <c r="H21" s="94">
        <v>696342</v>
      </c>
      <c r="I21" s="94">
        <v>11534</v>
      </c>
      <c r="J21" s="94">
        <v>707876</v>
      </c>
      <c r="K21" s="94">
        <v>0</v>
      </c>
      <c r="L21" s="77">
        <f t="shared" si="0"/>
        <v>95.4</v>
      </c>
      <c r="M21" s="78">
        <f t="shared" si="0"/>
        <v>6.9</v>
      </c>
      <c r="N21" s="79">
        <f t="shared" si="0"/>
        <v>79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1735146</v>
      </c>
      <c r="D22" s="95">
        <v>124557</v>
      </c>
      <c r="E22" s="95">
        <v>1859703</v>
      </c>
      <c r="F22" s="95">
        <v>0</v>
      </c>
      <c r="G22" s="130"/>
      <c r="H22" s="95">
        <v>1710798</v>
      </c>
      <c r="I22" s="95">
        <v>26355</v>
      </c>
      <c r="J22" s="95">
        <v>1737153</v>
      </c>
      <c r="K22" s="95">
        <v>0</v>
      </c>
      <c r="L22" s="96">
        <f t="shared" si="0"/>
        <v>98.6</v>
      </c>
      <c r="M22" s="97">
        <f t="shared" si="0"/>
        <v>21.2</v>
      </c>
      <c r="N22" s="98">
        <f t="shared" si="0"/>
        <v>93.4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51300456</v>
      </c>
      <c r="D23" s="85">
        <f t="shared" ref="D23:K23" si="1">SUM(D9:D22)</f>
        <v>5831882</v>
      </c>
      <c r="E23" s="85">
        <f t="shared" si="1"/>
        <v>57132338</v>
      </c>
      <c r="F23" s="85">
        <f t="shared" si="1"/>
        <v>0</v>
      </c>
      <c r="G23" s="131"/>
      <c r="H23" s="85">
        <f t="shared" si="1"/>
        <v>50046359</v>
      </c>
      <c r="I23" s="85">
        <f t="shared" si="1"/>
        <v>1125526</v>
      </c>
      <c r="J23" s="85">
        <f t="shared" si="1"/>
        <v>51171885</v>
      </c>
      <c r="K23" s="85">
        <f t="shared" si="1"/>
        <v>0</v>
      </c>
      <c r="L23" s="86">
        <f t="shared" si="0"/>
        <v>97.6</v>
      </c>
      <c r="M23" s="87">
        <f t="shared" si="0"/>
        <v>19.3</v>
      </c>
      <c r="N23" s="88">
        <f t="shared" si="0"/>
        <v>89.6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1098250</v>
      </c>
      <c r="D24" s="71">
        <v>37170</v>
      </c>
      <c r="E24" s="71">
        <v>1135420</v>
      </c>
      <c r="F24" s="71">
        <v>0</v>
      </c>
      <c r="G24" s="128"/>
      <c r="H24" s="71">
        <v>1085155</v>
      </c>
      <c r="I24" s="71">
        <v>8584</v>
      </c>
      <c r="J24" s="71">
        <v>1093739</v>
      </c>
      <c r="K24" s="71">
        <v>0</v>
      </c>
      <c r="L24" s="72">
        <f t="shared" si="0"/>
        <v>98.8</v>
      </c>
      <c r="M24" s="73">
        <f t="shared" si="0"/>
        <v>23.1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570607</v>
      </c>
      <c r="D25" s="76">
        <v>100266</v>
      </c>
      <c r="E25" s="76">
        <v>670873</v>
      </c>
      <c r="F25" s="76">
        <v>0</v>
      </c>
      <c r="G25" s="129"/>
      <c r="H25" s="76">
        <v>544645</v>
      </c>
      <c r="I25" s="76">
        <v>9288</v>
      </c>
      <c r="J25" s="76">
        <v>553933</v>
      </c>
      <c r="K25" s="76">
        <v>0</v>
      </c>
      <c r="L25" s="77">
        <f t="shared" si="0"/>
        <v>95.5</v>
      </c>
      <c r="M25" s="78">
        <f t="shared" si="0"/>
        <v>9.3000000000000007</v>
      </c>
      <c r="N25" s="79">
        <f t="shared" si="0"/>
        <v>82.6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399415</v>
      </c>
      <c r="D26" s="76">
        <v>109884</v>
      </c>
      <c r="E26" s="76">
        <v>509299</v>
      </c>
      <c r="F26" s="76">
        <v>0</v>
      </c>
      <c r="G26" s="129"/>
      <c r="H26" s="76">
        <v>386588</v>
      </c>
      <c r="I26" s="76">
        <v>3475</v>
      </c>
      <c r="J26" s="76">
        <v>390063</v>
      </c>
      <c r="K26" s="76">
        <v>0</v>
      </c>
      <c r="L26" s="77">
        <f t="shared" si="0"/>
        <v>96.8</v>
      </c>
      <c r="M26" s="78">
        <f t="shared" si="0"/>
        <v>3.2</v>
      </c>
      <c r="N26" s="79">
        <f t="shared" si="0"/>
        <v>76.599999999999994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404559</v>
      </c>
      <c r="D27" s="76">
        <v>56585</v>
      </c>
      <c r="E27" s="76">
        <v>461144</v>
      </c>
      <c r="F27" s="76">
        <v>0</v>
      </c>
      <c r="G27" s="129"/>
      <c r="H27" s="76">
        <v>395820</v>
      </c>
      <c r="I27" s="76">
        <v>4722</v>
      </c>
      <c r="J27" s="76">
        <v>400542</v>
      </c>
      <c r="K27" s="76">
        <v>0</v>
      </c>
      <c r="L27" s="77">
        <f t="shared" si="0"/>
        <v>97.8</v>
      </c>
      <c r="M27" s="78">
        <f t="shared" si="0"/>
        <v>8.3000000000000007</v>
      </c>
      <c r="N27" s="79">
        <f t="shared" si="0"/>
        <v>86.9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1299521</v>
      </c>
      <c r="D28" s="76">
        <v>38042</v>
      </c>
      <c r="E28" s="76">
        <v>1337563</v>
      </c>
      <c r="F28" s="76">
        <v>0</v>
      </c>
      <c r="G28" s="129"/>
      <c r="H28" s="76">
        <v>1290457</v>
      </c>
      <c r="I28" s="76">
        <v>3745</v>
      </c>
      <c r="J28" s="76">
        <v>1294202</v>
      </c>
      <c r="K28" s="76">
        <v>0</v>
      </c>
      <c r="L28" s="77">
        <f t="shared" si="0"/>
        <v>99.3</v>
      </c>
      <c r="M28" s="78">
        <f t="shared" si="0"/>
        <v>9.8000000000000007</v>
      </c>
      <c r="N28" s="79">
        <f t="shared" si="0"/>
        <v>96.8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972330</v>
      </c>
      <c r="D29" s="76">
        <v>121535</v>
      </c>
      <c r="E29" s="76">
        <v>1093865</v>
      </c>
      <c r="F29" s="76">
        <v>0</v>
      </c>
      <c r="G29" s="129"/>
      <c r="H29" s="76">
        <v>945915</v>
      </c>
      <c r="I29" s="76">
        <v>17586</v>
      </c>
      <c r="J29" s="76">
        <v>963501</v>
      </c>
      <c r="K29" s="76">
        <v>0</v>
      </c>
      <c r="L29" s="77">
        <f t="shared" si="0"/>
        <v>97.3</v>
      </c>
      <c r="M29" s="78">
        <f t="shared" si="0"/>
        <v>14.5</v>
      </c>
      <c r="N29" s="79">
        <f t="shared" si="0"/>
        <v>88.1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716683</v>
      </c>
      <c r="D30" s="76">
        <v>26097</v>
      </c>
      <c r="E30" s="76">
        <v>742780</v>
      </c>
      <c r="F30" s="76">
        <v>0</v>
      </c>
      <c r="G30" s="129"/>
      <c r="H30" s="76">
        <v>710071</v>
      </c>
      <c r="I30" s="76">
        <v>4018</v>
      </c>
      <c r="J30" s="76">
        <v>714089</v>
      </c>
      <c r="K30" s="76">
        <v>0</v>
      </c>
      <c r="L30" s="77">
        <f t="shared" si="0"/>
        <v>99.1</v>
      </c>
      <c r="M30" s="78">
        <f t="shared" si="0"/>
        <v>15.4</v>
      </c>
      <c r="N30" s="79">
        <f t="shared" si="0"/>
        <v>96.1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306118</v>
      </c>
      <c r="D31" s="76">
        <v>21089</v>
      </c>
      <c r="E31" s="76">
        <v>327207</v>
      </c>
      <c r="F31" s="76">
        <v>0</v>
      </c>
      <c r="G31" s="129"/>
      <c r="H31" s="76">
        <v>298863</v>
      </c>
      <c r="I31" s="76">
        <v>3651</v>
      </c>
      <c r="J31" s="76">
        <v>302514</v>
      </c>
      <c r="K31" s="76">
        <v>0</v>
      </c>
      <c r="L31" s="77">
        <f t="shared" si="0"/>
        <v>97.6</v>
      </c>
      <c r="M31" s="78">
        <f t="shared" si="0"/>
        <v>17.3</v>
      </c>
      <c r="N31" s="79">
        <f t="shared" si="0"/>
        <v>92.5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861345</v>
      </c>
      <c r="D32" s="76">
        <v>23245</v>
      </c>
      <c r="E32" s="76">
        <v>884590</v>
      </c>
      <c r="F32" s="76">
        <v>0</v>
      </c>
      <c r="G32" s="129"/>
      <c r="H32" s="76">
        <v>849720</v>
      </c>
      <c r="I32" s="76">
        <v>9009</v>
      </c>
      <c r="J32" s="76">
        <v>858729</v>
      </c>
      <c r="K32" s="76">
        <v>0</v>
      </c>
      <c r="L32" s="77">
        <f t="shared" ref="L32:N36" si="2">IF(C32&gt;0,ROUND(H32/C32*100,1),"-")</f>
        <v>98.7</v>
      </c>
      <c r="M32" s="78">
        <f t="shared" si="2"/>
        <v>38.799999999999997</v>
      </c>
      <c r="N32" s="79">
        <f t="shared" si="2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1671838</v>
      </c>
      <c r="D33" s="76">
        <v>257683</v>
      </c>
      <c r="E33" s="76">
        <v>1929521</v>
      </c>
      <c r="F33" s="76">
        <v>0</v>
      </c>
      <c r="G33" s="129"/>
      <c r="H33" s="76">
        <v>1624500</v>
      </c>
      <c r="I33" s="76">
        <v>41191</v>
      </c>
      <c r="J33" s="76">
        <v>1665691</v>
      </c>
      <c r="K33" s="76">
        <v>0</v>
      </c>
      <c r="L33" s="77">
        <f t="shared" si="2"/>
        <v>97.2</v>
      </c>
      <c r="M33" s="78">
        <f t="shared" si="2"/>
        <v>16</v>
      </c>
      <c r="N33" s="79">
        <f t="shared" si="2"/>
        <v>86.3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424331</v>
      </c>
      <c r="D34" s="76">
        <v>159999</v>
      </c>
      <c r="E34" s="76">
        <v>584330</v>
      </c>
      <c r="F34" s="76">
        <v>0</v>
      </c>
      <c r="G34" s="129"/>
      <c r="H34" s="76">
        <v>400157</v>
      </c>
      <c r="I34" s="76">
        <v>22734</v>
      </c>
      <c r="J34" s="76">
        <v>422891</v>
      </c>
      <c r="K34" s="76">
        <v>0</v>
      </c>
      <c r="L34" s="77">
        <f t="shared" si="2"/>
        <v>94.3</v>
      </c>
      <c r="M34" s="78">
        <f t="shared" si="2"/>
        <v>14.2</v>
      </c>
      <c r="N34" s="79">
        <f t="shared" si="2"/>
        <v>72.400000000000006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8724997</v>
      </c>
      <c r="D35" s="85">
        <f t="shared" si="3"/>
        <v>951595</v>
      </c>
      <c r="E35" s="85">
        <f t="shared" si="3"/>
        <v>9676592</v>
      </c>
      <c r="F35" s="85">
        <f t="shared" si="3"/>
        <v>0</v>
      </c>
      <c r="G35" s="132"/>
      <c r="H35" s="85">
        <f t="shared" si="3"/>
        <v>8531891</v>
      </c>
      <c r="I35" s="85">
        <f t="shared" si="3"/>
        <v>128003</v>
      </c>
      <c r="J35" s="85">
        <f t="shared" si="3"/>
        <v>8659894</v>
      </c>
      <c r="K35" s="85">
        <f t="shared" si="3"/>
        <v>0</v>
      </c>
      <c r="L35" s="86">
        <f t="shared" si="2"/>
        <v>97.8</v>
      </c>
      <c r="M35" s="87">
        <f t="shared" si="2"/>
        <v>13.5</v>
      </c>
      <c r="N35" s="88">
        <f t="shared" si="2"/>
        <v>89.5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60025453</v>
      </c>
      <c r="D36" s="89">
        <f t="shared" si="4"/>
        <v>6783477</v>
      </c>
      <c r="E36" s="89">
        <f t="shared" si="4"/>
        <v>66808930</v>
      </c>
      <c r="F36" s="89">
        <f t="shared" si="4"/>
        <v>0</v>
      </c>
      <c r="G36" s="133"/>
      <c r="H36" s="89">
        <f t="shared" si="4"/>
        <v>58578250</v>
      </c>
      <c r="I36" s="89">
        <f t="shared" si="4"/>
        <v>1253529</v>
      </c>
      <c r="J36" s="89">
        <f t="shared" si="4"/>
        <v>59831779</v>
      </c>
      <c r="K36" s="89">
        <f t="shared" si="4"/>
        <v>0</v>
      </c>
      <c r="L36" s="90">
        <f t="shared" si="2"/>
        <v>97.6</v>
      </c>
      <c r="M36" s="91">
        <f t="shared" si="2"/>
        <v>18.5</v>
      </c>
      <c r="N36" s="92">
        <f t="shared" si="2"/>
        <v>89.6</v>
      </c>
    </row>
    <row r="38" spans="1:14" x14ac:dyDescent="0.15">
      <c r="B38" s="1" t="s">
        <v>395</v>
      </c>
      <c r="C38" s="1">
        <v>60025453</v>
      </c>
      <c r="D38" s="1">
        <v>6783477</v>
      </c>
      <c r="E38" s="1">
        <v>66808930</v>
      </c>
      <c r="F38" s="1">
        <v>0</v>
      </c>
      <c r="G38" s="1">
        <v>0</v>
      </c>
      <c r="H38" s="1">
        <v>58578250</v>
      </c>
      <c r="I38" s="1">
        <v>1253529</v>
      </c>
      <c r="J38" s="1">
        <v>59831779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198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5524145</v>
      </c>
      <c r="D9" s="93">
        <v>38458</v>
      </c>
      <c r="E9" s="93">
        <v>5562603</v>
      </c>
      <c r="F9" s="93">
        <v>0</v>
      </c>
      <c r="G9" s="128"/>
      <c r="H9" s="93">
        <v>5515595</v>
      </c>
      <c r="I9" s="93">
        <v>7988</v>
      </c>
      <c r="J9" s="93">
        <v>5523583</v>
      </c>
      <c r="K9" s="93">
        <v>0</v>
      </c>
      <c r="L9" s="72">
        <f t="shared" ref="L9:N31" si="0">IF(C9&gt;0,ROUND(H9/C9*100,1),"-")</f>
        <v>99.8</v>
      </c>
      <c r="M9" s="73">
        <f t="shared" si="0"/>
        <v>20.8</v>
      </c>
      <c r="N9" s="74">
        <f t="shared" si="0"/>
        <v>99.3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1315531</v>
      </c>
      <c r="D10" s="94">
        <v>204539</v>
      </c>
      <c r="E10" s="94">
        <v>1520070</v>
      </c>
      <c r="F10" s="94">
        <v>0</v>
      </c>
      <c r="G10" s="129"/>
      <c r="H10" s="94">
        <v>1277391</v>
      </c>
      <c r="I10" s="94">
        <v>39090</v>
      </c>
      <c r="J10" s="94">
        <v>1316481</v>
      </c>
      <c r="K10" s="94">
        <v>0</v>
      </c>
      <c r="L10" s="77">
        <f t="shared" si="0"/>
        <v>97.1</v>
      </c>
      <c r="M10" s="78">
        <f t="shared" si="0"/>
        <v>19.100000000000001</v>
      </c>
      <c r="N10" s="79">
        <f t="shared" si="0"/>
        <v>86.6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1936820</v>
      </c>
      <c r="D11" s="94">
        <v>193605</v>
      </c>
      <c r="E11" s="94">
        <v>2130425</v>
      </c>
      <c r="F11" s="94">
        <v>0</v>
      </c>
      <c r="G11" s="129"/>
      <c r="H11" s="94">
        <v>1902528</v>
      </c>
      <c r="I11" s="94">
        <v>37562</v>
      </c>
      <c r="J11" s="94">
        <v>1940090</v>
      </c>
      <c r="K11" s="94">
        <v>0</v>
      </c>
      <c r="L11" s="77">
        <f t="shared" si="0"/>
        <v>98.2</v>
      </c>
      <c r="M11" s="78">
        <f t="shared" si="0"/>
        <v>19.399999999999999</v>
      </c>
      <c r="N11" s="79">
        <f t="shared" si="0"/>
        <v>91.1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1515881</v>
      </c>
      <c r="D12" s="94">
        <v>72895</v>
      </c>
      <c r="E12" s="94">
        <v>1588776</v>
      </c>
      <c r="F12" s="94">
        <v>0</v>
      </c>
      <c r="G12" s="129"/>
      <c r="H12" s="94">
        <v>1503092</v>
      </c>
      <c r="I12" s="94">
        <v>12335</v>
      </c>
      <c r="J12" s="94">
        <v>1515427</v>
      </c>
      <c r="K12" s="94">
        <v>0</v>
      </c>
      <c r="L12" s="77">
        <f t="shared" si="0"/>
        <v>99.2</v>
      </c>
      <c r="M12" s="78">
        <f t="shared" si="0"/>
        <v>16.899999999999999</v>
      </c>
      <c r="N12" s="79">
        <f t="shared" si="0"/>
        <v>95.4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1394613</v>
      </c>
      <c r="D13" s="94">
        <v>155236</v>
      </c>
      <c r="E13" s="94">
        <v>1549849</v>
      </c>
      <c r="F13" s="94">
        <v>0</v>
      </c>
      <c r="G13" s="129"/>
      <c r="H13" s="94">
        <v>1358136</v>
      </c>
      <c r="I13" s="94">
        <v>33659</v>
      </c>
      <c r="J13" s="94">
        <v>1391795</v>
      </c>
      <c r="K13" s="94">
        <v>0</v>
      </c>
      <c r="L13" s="77">
        <f t="shared" si="0"/>
        <v>97.4</v>
      </c>
      <c r="M13" s="78">
        <f t="shared" si="0"/>
        <v>21.7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2127882</v>
      </c>
      <c r="D14" s="94">
        <v>171806</v>
      </c>
      <c r="E14" s="94">
        <v>2299688</v>
      </c>
      <c r="F14" s="94">
        <v>0</v>
      </c>
      <c r="G14" s="129"/>
      <c r="H14" s="94">
        <v>2084567</v>
      </c>
      <c r="I14" s="94">
        <v>31008</v>
      </c>
      <c r="J14" s="94">
        <v>2115575</v>
      </c>
      <c r="K14" s="94">
        <v>0</v>
      </c>
      <c r="L14" s="77">
        <f t="shared" si="0"/>
        <v>98</v>
      </c>
      <c r="M14" s="78">
        <f t="shared" si="0"/>
        <v>18</v>
      </c>
      <c r="N14" s="79">
        <f t="shared" si="0"/>
        <v>92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3118224</v>
      </c>
      <c r="D15" s="94">
        <v>354895</v>
      </c>
      <c r="E15" s="94">
        <v>3473119</v>
      </c>
      <c r="F15" s="94">
        <v>0</v>
      </c>
      <c r="G15" s="129"/>
      <c r="H15" s="94">
        <v>3044038</v>
      </c>
      <c r="I15" s="94">
        <v>49210</v>
      </c>
      <c r="J15" s="94">
        <v>3093248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1561673</v>
      </c>
      <c r="D16" s="94">
        <v>182011</v>
      </c>
      <c r="E16" s="94">
        <v>1743684</v>
      </c>
      <c r="F16" s="94">
        <v>0</v>
      </c>
      <c r="G16" s="129"/>
      <c r="H16" s="94">
        <v>1530696</v>
      </c>
      <c r="I16" s="94">
        <v>28949</v>
      </c>
      <c r="J16" s="94">
        <v>1559645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1265016</v>
      </c>
      <c r="D17" s="94">
        <v>136625</v>
      </c>
      <c r="E17" s="94">
        <v>1401641</v>
      </c>
      <c r="F17" s="94">
        <v>0</v>
      </c>
      <c r="G17" s="129"/>
      <c r="H17" s="94">
        <v>1242168</v>
      </c>
      <c r="I17" s="94">
        <v>28304</v>
      </c>
      <c r="J17" s="94">
        <v>1270472</v>
      </c>
      <c r="K17" s="94">
        <v>0</v>
      </c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90.6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588157</v>
      </c>
      <c r="D18" s="94">
        <v>90366</v>
      </c>
      <c r="E18" s="94">
        <v>678523</v>
      </c>
      <c r="F18" s="94">
        <v>0</v>
      </c>
      <c r="G18" s="129"/>
      <c r="H18" s="94">
        <v>577433</v>
      </c>
      <c r="I18" s="94">
        <v>12885</v>
      </c>
      <c r="J18" s="94">
        <v>590318</v>
      </c>
      <c r="K18" s="94">
        <v>0</v>
      </c>
      <c r="L18" s="77">
        <f t="shared" si="0"/>
        <v>98.2</v>
      </c>
      <c r="M18" s="78">
        <f t="shared" si="0"/>
        <v>14.3</v>
      </c>
      <c r="N18" s="79">
        <f t="shared" si="0"/>
        <v>87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2796343</v>
      </c>
      <c r="D19" s="94">
        <v>412876</v>
      </c>
      <c r="E19" s="94">
        <v>3209219</v>
      </c>
      <c r="F19" s="94">
        <v>0</v>
      </c>
      <c r="G19" s="129"/>
      <c r="H19" s="94">
        <v>2722264</v>
      </c>
      <c r="I19" s="94">
        <v>66148</v>
      </c>
      <c r="J19" s="94">
        <v>2788412</v>
      </c>
      <c r="K19" s="94">
        <v>0</v>
      </c>
      <c r="L19" s="77">
        <f t="shared" si="0"/>
        <v>97.4</v>
      </c>
      <c r="M19" s="78">
        <f t="shared" si="0"/>
        <v>16</v>
      </c>
      <c r="N19" s="79">
        <f t="shared" si="0"/>
        <v>86.9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819150</v>
      </c>
      <c r="D20" s="94">
        <v>86938</v>
      </c>
      <c r="E20" s="94">
        <v>906088</v>
      </c>
      <c r="F20" s="94">
        <v>0</v>
      </c>
      <c r="G20" s="129"/>
      <c r="H20" s="94">
        <v>802409</v>
      </c>
      <c r="I20" s="94">
        <v>13629</v>
      </c>
      <c r="J20" s="94">
        <v>816038</v>
      </c>
      <c r="K20" s="94">
        <v>0</v>
      </c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256837</v>
      </c>
      <c r="D21" s="94">
        <v>181573</v>
      </c>
      <c r="E21" s="94">
        <v>438410</v>
      </c>
      <c r="F21" s="94">
        <v>0</v>
      </c>
      <c r="G21" s="129"/>
      <c r="H21" s="94">
        <v>245042</v>
      </c>
      <c r="I21" s="94">
        <v>12591</v>
      </c>
      <c r="J21" s="94">
        <v>257633</v>
      </c>
      <c r="K21" s="94">
        <v>0</v>
      </c>
      <c r="L21" s="77">
        <f t="shared" si="0"/>
        <v>95.4</v>
      </c>
      <c r="M21" s="78">
        <f t="shared" si="0"/>
        <v>6.9</v>
      </c>
      <c r="N21" s="79">
        <f t="shared" si="0"/>
        <v>58.8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822373</v>
      </c>
      <c r="D22" s="95">
        <v>59034</v>
      </c>
      <c r="E22" s="95">
        <v>881407</v>
      </c>
      <c r="F22" s="95">
        <v>0</v>
      </c>
      <c r="G22" s="130"/>
      <c r="H22" s="95">
        <v>810834</v>
      </c>
      <c r="I22" s="95">
        <v>12491</v>
      </c>
      <c r="J22" s="95">
        <v>823325</v>
      </c>
      <c r="K22" s="95">
        <v>0</v>
      </c>
      <c r="L22" s="96">
        <f t="shared" si="0"/>
        <v>98.6</v>
      </c>
      <c r="M22" s="97">
        <f t="shared" si="0"/>
        <v>21.2</v>
      </c>
      <c r="N22" s="98">
        <f t="shared" si="0"/>
        <v>93.4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25042645</v>
      </c>
      <c r="D23" s="85">
        <f t="shared" ref="D23:K23" si="1">SUM(D9:D22)</f>
        <v>2340857</v>
      </c>
      <c r="E23" s="85">
        <f t="shared" si="1"/>
        <v>27383502</v>
      </c>
      <c r="F23" s="85">
        <f t="shared" si="1"/>
        <v>0</v>
      </c>
      <c r="G23" s="131"/>
      <c r="H23" s="85">
        <f t="shared" si="1"/>
        <v>24616193</v>
      </c>
      <c r="I23" s="85">
        <f t="shared" si="1"/>
        <v>385849</v>
      </c>
      <c r="J23" s="85">
        <f t="shared" si="1"/>
        <v>25002042</v>
      </c>
      <c r="K23" s="85">
        <f t="shared" si="1"/>
        <v>0</v>
      </c>
      <c r="L23" s="86">
        <f t="shared" si="0"/>
        <v>98.3</v>
      </c>
      <c r="M23" s="87">
        <f t="shared" si="0"/>
        <v>16.5</v>
      </c>
      <c r="N23" s="88">
        <f t="shared" si="0"/>
        <v>91.3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938714</v>
      </c>
      <c r="D24" s="71">
        <v>31771</v>
      </c>
      <c r="E24" s="71">
        <v>970485</v>
      </c>
      <c r="F24" s="71">
        <v>0</v>
      </c>
      <c r="G24" s="128"/>
      <c r="H24" s="71">
        <v>927522</v>
      </c>
      <c r="I24" s="71">
        <v>7337</v>
      </c>
      <c r="J24" s="71">
        <v>934859</v>
      </c>
      <c r="K24" s="71">
        <v>0</v>
      </c>
      <c r="L24" s="72">
        <f t="shared" si="0"/>
        <v>98.8</v>
      </c>
      <c r="M24" s="73">
        <f t="shared" si="0"/>
        <v>23.1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108095</v>
      </c>
      <c r="D25" s="76">
        <v>18995</v>
      </c>
      <c r="E25" s="76">
        <v>127090</v>
      </c>
      <c r="F25" s="76">
        <v>0</v>
      </c>
      <c r="G25" s="129"/>
      <c r="H25" s="76">
        <v>103177</v>
      </c>
      <c r="I25" s="76">
        <v>1760</v>
      </c>
      <c r="J25" s="76">
        <v>104937</v>
      </c>
      <c r="K25" s="76">
        <v>0</v>
      </c>
      <c r="L25" s="77">
        <f t="shared" si="0"/>
        <v>95.5</v>
      </c>
      <c r="M25" s="78">
        <f t="shared" si="0"/>
        <v>9.3000000000000007</v>
      </c>
      <c r="N25" s="79">
        <f t="shared" si="0"/>
        <v>82.6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317958</v>
      </c>
      <c r="D26" s="76">
        <v>87475</v>
      </c>
      <c r="E26" s="76">
        <v>405433</v>
      </c>
      <c r="F26" s="76">
        <v>0</v>
      </c>
      <c r="G26" s="129"/>
      <c r="H26" s="76">
        <v>307747</v>
      </c>
      <c r="I26" s="76">
        <v>2766</v>
      </c>
      <c r="J26" s="76">
        <v>310513</v>
      </c>
      <c r="K26" s="76">
        <v>0</v>
      </c>
      <c r="L26" s="77">
        <f t="shared" si="0"/>
        <v>96.8</v>
      </c>
      <c r="M26" s="78">
        <f t="shared" si="0"/>
        <v>3.2</v>
      </c>
      <c r="N26" s="79">
        <f t="shared" si="0"/>
        <v>76.599999999999994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250993</v>
      </c>
      <c r="D27" s="76">
        <v>1194</v>
      </c>
      <c r="E27" s="76">
        <v>252187</v>
      </c>
      <c r="F27" s="76">
        <v>0</v>
      </c>
      <c r="G27" s="129"/>
      <c r="H27" s="76">
        <v>250812</v>
      </c>
      <c r="I27" s="76">
        <v>17</v>
      </c>
      <c r="J27" s="76">
        <v>250829</v>
      </c>
      <c r="K27" s="76">
        <v>0</v>
      </c>
      <c r="L27" s="77">
        <f t="shared" si="0"/>
        <v>99.9</v>
      </c>
      <c r="M27" s="78">
        <f t="shared" si="0"/>
        <v>1.4</v>
      </c>
      <c r="N27" s="79">
        <f t="shared" si="0"/>
        <v>99.5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1277993</v>
      </c>
      <c r="D28" s="76">
        <v>37412</v>
      </c>
      <c r="E28" s="76">
        <v>1315405</v>
      </c>
      <c r="F28" s="76">
        <v>0</v>
      </c>
      <c r="G28" s="129"/>
      <c r="H28" s="76">
        <v>1269078</v>
      </c>
      <c r="I28" s="76">
        <v>3683</v>
      </c>
      <c r="J28" s="76">
        <v>1272761</v>
      </c>
      <c r="K28" s="76">
        <v>0</v>
      </c>
      <c r="L28" s="77">
        <f t="shared" si="0"/>
        <v>99.3</v>
      </c>
      <c r="M28" s="78">
        <f t="shared" si="0"/>
        <v>9.8000000000000007</v>
      </c>
      <c r="N28" s="79">
        <f t="shared" si="0"/>
        <v>96.8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306060</v>
      </c>
      <c r="D29" s="76">
        <v>38189</v>
      </c>
      <c r="E29" s="76">
        <v>344249</v>
      </c>
      <c r="F29" s="76">
        <v>0</v>
      </c>
      <c r="G29" s="129"/>
      <c r="H29" s="76">
        <v>297230</v>
      </c>
      <c r="I29" s="76">
        <v>5526</v>
      </c>
      <c r="J29" s="76">
        <v>302756</v>
      </c>
      <c r="K29" s="76">
        <v>0</v>
      </c>
      <c r="L29" s="77">
        <f t="shared" si="0"/>
        <v>97.1</v>
      </c>
      <c r="M29" s="78">
        <f t="shared" si="0"/>
        <v>14.5</v>
      </c>
      <c r="N29" s="79">
        <f t="shared" si="0"/>
        <v>87.9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378190</v>
      </c>
      <c r="D30" s="76">
        <v>13772</v>
      </c>
      <c r="E30" s="76">
        <v>391962</v>
      </c>
      <c r="F30" s="76">
        <v>0</v>
      </c>
      <c r="G30" s="129"/>
      <c r="H30" s="76">
        <v>374701</v>
      </c>
      <c r="I30" s="76">
        <v>2120</v>
      </c>
      <c r="J30" s="76">
        <v>376821</v>
      </c>
      <c r="K30" s="76">
        <v>0</v>
      </c>
      <c r="L30" s="77">
        <f t="shared" si="0"/>
        <v>99.1</v>
      </c>
      <c r="M30" s="78">
        <f t="shared" si="0"/>
        <v>15.4</v>
      </c>
      <c r="N30" s="79">
        <f t="shared" si="0"/>
        <v>96.1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220207</v>
      </c>
      <c r="D31" s="76">
        <v>15170</v>
      </c>
      <c r="E31" s="76">
        <v>235377</v>
      </c>
      <c r="F31" s="76">
        <v>0</v>
      </c>
      <c r="G31" s="129"/>
      <c r="H31" s="76">
        <v>214988</v>
      </c>
      <c r="I31" s="76">
        <v>2627</v>
      </c>
      <c r="J31" s="76">
        <v>217615</v>
      </c>
      <c r="K31" s="76">
        <v>0</v>
      </c>
      <c r="L31" s="77">
        <f t="shared" si="0"/>
        <v>97.6</v>
      </c>
      <c r="M31" s="78">
        <f t="shared" si="0"/>
        <v>17.3</v>
      </c>
      <c r="N31" s="79">
        <f t="shared" si="0"/>
        <v>92.5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533301</v>
      </c>
      <c r="D32" s="76">
        <v>14392</v>
      </c>
      <c r="E32" s="76">
        <v>547693</v>
      </c>
      <c r="F32" s="76">
        <v>0</v>
      </c>
      <c r="G32" s="129"/>
      <c r="H32" s="76">
        <v>526102</v>
      </c>
      <c r="I32" s="76">
        <v>5578</v>
      </c>
      <c r="J32" s="76">
        <v>531680</v>
      </c>
      <c r="K32" s="76">
        <v>0</v>
      </c>
      <c r="L32" s="77">
        <f t="shared" ref="L32:N36" si="2">IF(C32&gt;0,ROUND(H32/C32*100,1),"-")</f>
        <v>98.7</v>
      </c>
      <c r="M32" s="78">
        <f t="shared" si="2"/>
        <v>38.799999999999997</v>
      </c>
      <c r="N32" s="79">
        <f t="shared" si="2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667287</v>
      </c>
      <c r="D33" s="76">
        <v>102850</v>
      </c>
      <c r="E33" s="76">
        <v>770137</v>
      </c>
      <c r="F33" s="76">
        <v>0</v>
      </c>
      <c r="G33" s="129"/>
      <c r="H33" s="76">
        <v>648392</v>
      </c>
      <c r="I33" s="76">
        <v>16441</v>
      </c>
      <c r="J33" s="76">
        <v>664833</v>
      </c>
      <c r="K33" s="76">
        <v>0</v>
      </c>
      <c r="L33" s="77">
        <f t="shared" si="2"/>
        <v>97.2</v>
      </c>
      <c r="M33" s="78">
        <f t="shared" si="2"/>
        <v>16</v>
      </c>
      <c r="N33" s="79">
        <f t="shared" si="2"/>
        <v>86.3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206607</v>
      </c>
      <c r="D34" s="76">
        <v>77904</v>
      </c>
      <c r="E34" s="76">
        <v>284511</v>
      </c>
      <c r="F34" s="76">
        <v>0</v>
      </c>
      <c r="G34" s="129"/>
      <c r="H34" s="76">
        <v>194836</v>
      </c>
      <c r="I34" s="76">
        <v>11069</v>
      </c>
      <c r="J34" s="76">
        <v>205905</v>
      </c>
      <c r="K34" s="76">
        <v>0</v>
      </c>
      <c r="L34" s="77">
        <f t="shared" si="2"/>
        <v>94.3</v>
      </c>
      <c r="M34" s="78">
        <f t="shared" si="2"/>
        <v>14.2</v>
      </c>
      <c r="N34" s="79">
        <f t="shared" si="2"/>
        <v>72.400000000000006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5205405</v>
      </c>
      <c r="D35" s="85">
        <f t="shared" si="3"/>
        <v>439124</v>
      </c>
      <c r="E35" s="85">
        <f t="shared" si="3"/>
        <v>5644529</v>
      </c>
      <c r="F35" s="85">
        <f t="shared" si="3"/>
        <v>0</v>
      </c>
      <c r="G35" s="132"/>
      <c r="H35" s="85">
        <f t="shared" si="3"/>
        <v>5114585</v>
      </c>
      <c r="I35" s="85">
        <f t="shared" si="3"/>
        <v>58924</v>
      </c>
      <c r="J35" s="85">
        <f t="shared" si="3"/>
        <v>5173509</v>
      </c>
      <c r="K35" s="85">
        <f t="shared" si="3"/>
        <v>0</v>
      </c>
      <c r="L35" s="86">
        <f t="shared" si="2"/>
        <v>98.3</v>
      </c>
      <c r="M35" s="87">
        <f t="shared" si="2"/>
        <v>13.4</v>
      </c>
      <c r="N35" s="88">
        <f t="shared" si="2"/>
        <v>91.7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30248050</v>
      </c>
      <c r="D36" s="89">
        <f t="shared" si="4"/>
        <v>2779981</v>
      </c>
      <c r="E36" s="89">
        <f t="shared" si="4"/>
        <v>33028031</v>
      </c>
      <c r="F36" s="89">
        <f t="shared" si="4"/>
        <v>0</v>
      </c>
      <c r="G36" s="133"/>
      <c r="H36" s="89">
        <f t="shared" si="4"/>
        <v>29730778</v>
      </c>
      <c r="I36" s="89">
        <f t="shared" si="4"/>
        <v>444773</v>
      </c>
      <c r="J36" s="89">
        <f t="shared" si="4"/>
        <v>30175551</v>
      </c>
      <c r="K36" s="89">
        <f t="shared" si="4"/>
        <v>0</v>
      </c>
      <c r="L36" s="90">
        <f t="shared" si="2"/>
        <v>98.3</v>
      </c>
      <c r="M36" s="91">
        <f t="shared" si="2"/>
        <v>16</v>
      </c>
      <c r="N36" s="92">
        <f t="shared" si="2"/>
        <v>91.4</v>
      </c>
    </row>
    <row r="38" spans="1:14" x14ac:dyDescent="0.15">
      <c r="B38" s="1" t="s">
        <v>395</v>
      </c>
      <c r="C38" s="1">
        <v>30248050</v>
      </c>
      <c r="D38" s="1">
        <v>2779981</v>
      </c>
      <c r="E38" s="1">
        <v>33028031</v>
      </c>
      <c r="F38" s="1">
        <v>0</v>
      </c>
      <c r="G38" s="1">
        <v>0</v>
      </c>
      <c r="H38" s="1">
        <v>29730778</v>
      </c>
      <c r="I38" s="1">
        <v>444773</v>
      </c>
      <c r="J38" s="1">
        <v>30175551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N1" sqref="N1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210</v>
      </c>
      <c r="D3" s="134" t="s">
        <v>390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151233</v>
      </c>
      <c r="D9" s="128"/>
      <c r="E9" s="93">
        <v>151233</v>
      </c>
      <c r="F9" s="128"/>
      <c r="G9" s="128"/>
      <c r="H9" s="93">
        <v>151233</v>
      </c>
      <c r="I9" s="128"/>
      <c r="J9" s="93">
        <v>151233</v>
      </c>
      <c r="K9" s="128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26806</v>
      </c>
      <c r="D10" s="129"/>
      <c r="E10" s="94">
        <v>26806</v>
      </c>
      <c r="F10" s="129"/>
      <c r="G10" s="129"/>
      <c r="H10" s="94">
        <v>26806</v>
      </c>
      <c r="I10" s="129"/>
      <c r="J10" s="94">
        <v>26806</v>
      </c>
      <c r="K10" s="129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222060</v>
      </c>
      <c r="D11" s="129"/>
      <c r="E11" s="94">
        <v>222060</v>
      </c>
      <c r="F11" s="129"/>
      <c r="G11" s="129"/>
      <c r="H11" s="94">
        <v>222060</v>
      </c>
      <c r="I11" s="129"/>
      <c r="J11" s="94">
        <v>222060</v>
      </c>
      <c r="K11" s="129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15788</v>
      </c>
      <c r="D12" s="129"/>
      <c r="E12" s="94">
        <v>15788</v>
      </c>
      <c r="F12" s="129"/>
      <c r="G12" s="129"/>
      <c r="H12" s="94">
        <v>15788</v>
      </c>
      <c r="I12" s="129"/>
      <c r="J12" s="94">
        <v>15788</v>
      </c>
      <c r="K12" s="129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16912</v>
      </c>
      <c r="D13" s="129"/>
      <c r="E13" s="94">
        <v>16912</v>
      </c>
      <c r="F13" s="129"/>
      <c r="G13" s="129"/>
      <c r="H13" s="94">
        <v>16912</v>
      </c>
      <c r="I13" s="129"/>
      <c r="J13" s="94">
        <v>16912</v>
      </c>
      <c r="K13" s="129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602324</v>
      </c>
      <c r="D14" s="129"/>
      <c r="E14" s="94">
        <v>602324</v>
      </c>
      <c r="F14" s="129"/>
      <c r="G14" s="129"/>
      <c r="H14" s="94">
        <v>602324</v>
      </c>
      <c r="I14" s="129"/>
      <c r="J14" s="94">
        <v>602324</v>
      </c>
      <c r="K14" s="129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18497</v>
      </c>
      <c r="D15" s="129"/>
      <c r="E15" s="94">
        <v>18497</v>
      </c>
      <c r="F15" s="129"/>
      <c r="G15" s="129"/>
      <c r="H15" s="94">
        <v>18497</v>
      </c>
      <c r="I15" s="129"/>
      <c r="J15" s="94">
        <v>18497</v>
      </c>
      <c r="K15" s="129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1788</v>
      </c>
      <c r="D16" s="129"/>
      <c r="E16" s="94">
        <v>1788</v>
      </c>
      <c r="F16" s="129"/>
      <c r="G16" s="129"/>
      <c r="H16" s="94">
        <v>1788</v>
      </c>
      <c r="I16" s="129"/>
      <c r="J16" s="94">
        <v>1788</v>
      </c>
      <c r="K16" s="129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8885</v>
      </c>
      <c r="D17" s="129"/>
      <c r="E17" s="94">
        <v>8885</v>
      </c>
      <c r="F17" s="129"/>
      <c r="G17" s="129"/>
      <c r="H17" s="94">
        <v>8885</v>
      </c>
      <c r="I17" s="129"/>
      <c r="J17" s="94">
        <v>8885</v>
      </c>
      <c r="K17" s="129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13301</v>
      </c>
      <c r="D18" s="129"/>
      <c r="E18" s="94">
        <v>13301</v>
      </c>
      <c r="F18" s="129"/>
      <c r="G18" s="129"/>
      <c r="H18" s="94">
        <v>13301</v>
      </c>
      <c r="I18" s="129"/>
      <c r="J18" s="94">
        <v>13301</v>
      </c>
      <c r="K18" s="129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84097</v>
      </c>
      <c r="D19" s="129"/>
      <c r="E19" s="94">
        <v>84097</v>
      </c>
      <c r="F19" s="129"/>
      <c r="G19" s="129"/>
      <c r="H19" s="94">
        <v>84097</v>
      </c>
      <c r="I19" s="129"/>
      <c r="J19" s="94">
        <v>84097</v>
      </c>
      <c r="K19" s="129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9654</v>
      </c>
      <c r="D20" s="129"/>
      <c r="E20" s="94">
        <v>9654</v>
      </c>
      <c r="F20" s="129"/>
      <c r="G20" s="129"/>
      <c r="H20" s="94">
        <v>9654</v>
      </c>
      <c r="I20" s="129"/>
      <c r="J20" s="94">
        <v>9654</v>
      </c>
      <c r="K20" s="129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587</v>
      </c>
      <c r="D21" s="129"/>
      <c r="E21" s="94">
        <v>587</v>
      </c>
      <c r="F21" s="129"/>
      <c r="G21" s="129"/>
      <c r="H21" s="94">
        <v>587</v>
      </c>
      <c r="I21" s="129"/>
      <c r="J21" s="94">
        <v>587</v>
      </c>
      <c r="K21" s="129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5689</v>
      </c>
      <c r="D22" s="130"/>
      <c r="E22" s="95">
        <v>5689</v>
      </c>
      <c r="F22" s="130"/>
      <c r="G22" s="130"/>
      <c r="H22" s="95">
        <v>5689</v>
      </c>
      <c r="I22" s="130"/>
      <c r="J22" s="95">
        <v>5689</v>
      </c>
      <c r="K22" s="130"/>
      <c r="L22" s="96">
        <f t="shared" si="0"/>
        <v>100</v>
      </c>
      <c r="M22" s="97" t="str">
        <f t="shared" si="0"/>
        <v>-</v>
      </c>
      <c r="N22" s="98">
        <f t="shared" si="0"/>
        <v>100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1177621</v>
      </c>
      <c r="D23" s="131"/>
      <c r="E23" s="85">
        <f>SUM(E9:E22)</f>
        <v>1177621</v>
      </c>
      <c r="F23" s="131"/>
      <c r="G23" s="131"/>
      <c r="H23" s="85">
        <f>SUM(H9:H22)</f>
        <v>1177621</v>
      </c>
      <c r="I23" s="131"/>
      <c r="J23" s="85">
        <f>SUM(J9:J22)</f>
        <v>1177621</v>
      </c>
      <c r="K23" s="131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3556</v>
      </c>
      <c r="D24" s="128"/>
      <c r="E24" s="71">
        <v>3556</v>
      </c>
      <c r="F24" s="128"/>
      <c r="G24" s="128"/>
      <c r="H24" s="71">
        <v>3556</v>
      </c>
      <c r="I24" s="128"/>
      <c r="J24" s="71">
        <v>3556</v>
      </c>
      <c r="K24" s="128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2460</v>
      </c>
      <c r="D25" s="129"/>
      <c r="E25" s="76">
        <v>2460</v>
      </c>
      <c r="F25" s="129"/>
      <c r="G25" s="129"/>
      <c r="H25" s="76">
        <v>2460</v>
      </c>
      <c r="I25" s="129"/>
      <c r="J25" s="76">
        <v>2460</v>
      </c>
      <c r="K25" s="129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239</v>
      </c>
      <c r="D26" s="129"/>
      <c r="E26" s="76">
        <v>239</v>
      </c>
      <c r="F26" s="129"/>
      <c r="G26" s="129"/>
      <c r="H26" s="76">
        <v>239</v>
      </c>
      <c r="I26" s="129"/>
      <c r="J26" s="76">
        <v>239</v>
      </c>
      <c r="K26" s="129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81</v>
      </c>
      <c r="D27" s="129"/>
      <c r="E27" s="76">
        <v>81</v>
      </c>
      <c r="F27" s="129"/>
      <c r="G27" s="129"/>
      <c r="H27" s="76">
        <v>81</v>
      </c>
      <c r="I27" s="129"/>
      <c r="J27" s="76">
        <v>81</v>
      </c>
      <c r="K27" s="129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2391</v>
      </c>
      <c r="D28" s="129"/>
      <c r="E28" s="76">
        <v>2391</v>
      </c>
      <c r="F28" s="129"/>
      <c r="G28" s="129"/>
      <c r="H28" s="76">
        <v>2391</v>
      </c>
      <c r="I28" s="129"/>
      <c r="J28" s="76">
        <v>2391</v>
      </c>
      <c r="K28" s="129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3504</v>
      </c>
      <c r="D29" s="129"/>
      <c r="E29" s="76">
        <v>3504</v>
      </c>
      <c r="F29" s="129"/>
      <c r="G29" s="129"/>
      <c r="H29" s="76">
        <v>3504</v>
      </c>
      <c r="I29" s="129"/>
      <c r="J29" s="76">
        <v>3504</v>
      </c>
      <c r="K29" s="129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44925</v>
      </c>
      <c r="D30" s="129"/>
      <c r="E30" s="76">
        <v>44925</v>
      </c>
      <c r="F30" s="129"/>
      <c r="G30" s="129"/>
      <c r="H30" s="76">
        <v>44925</v>
      </c>
      <c r="I30" s="129"/>
      <c r="J30" s="76">
        <v>44925</v>
      </c>
      <c r="K30" s="129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12738</v>
      </c>
      <c r="D31" s="129"/>
      <c r="E31" s="76">
        <v>12738</v>
      </c>
      <c r="F31" s="129"/>
      <c r="G31" s="129"/>
      <c r="H31" s="76">
        <v>12738</v>
      </c>
      <c r="I31" s="129"/>
      <c r="J31" s="76">
        <v>12738</v>
      </c>
      <c r="K31" s="129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8874</v>
      </c>
      <c r="D32" s="129"/>
      <c r="E32" s="76">
        <v>8874</v>
      </c>
      <c r="F32" s="129"/>
      <c r="G32" s="129"/>
      <c r="H32" s="76">
        <v>8874</v>
      </c>
      <c r="I32" s="129"/>
      <c r="J32" s="76">
        <v>8874</v>
      </c>
      <c r="K32" s="129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4192</v>
      </c>
      <c r="D33" s="129"/>
      <c r="E33" s="76">
        <v>4192</v>
      </c>
      <c r="F33" s="129"/>
      <c r="G33" s="129"/>
      <c r="H33" s="76">
        <v>4192</v>
      </c>
      <c r="I33" s="129"/>
      <c r="J33" s="76">
        <v>4192</v>
      </c>
      <c r="K33" s="129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7145</v>
      </c>
      <c r="D34" s="129"/>
      <c r="E34" s="76">
        <v>7145</v>
      </c>
      <c r="F34" s="129"/>
      <c r="G34" s="129"/>
      <c r="H34" s="76">
        <v>7145</v>
      </c>
      <c r="I34" s="129"/>
      <c r="J34" s="76">
        <v>7145</v>
      </c>
      <c r="K34" s="129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2">SUM(C24:C34)</f>
        <v>90105</v>
      </c>
      <c r="D35" s="132"/>
      <c r="E35" s="85">
        <f t="shared" si="2"/>
        <v>90105</v>
      </c>
      <c r="F35" s="132"/>
      <c r="G35" s="132"/>
      <c r="H35" s="85">
        <f t="shared" si="2"/>
        <v>90105</v>
      </c>
      <c r="I35" s="132"/>
      <c r="J35" s="85">
        <f t="shared" si="2"/>
        <v>90105</v>
      </c>
      <c r="K35" s="132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3">C23+C35</f>
        <v>1267726</v>
      </c>
      <c r="D36" s="133"/>
      <c r="E36" s="89">
        <f t="shared" si="3"/>
        <v>1267726</v>
      </c>
      <c r="F36" s="133"/>
      <c r="G36" s="133"/>
      <c r="H36" s="89">
        <f t="shared" si="3"/>
        <v>1267726</v>
      </c>
      <c r="I36" s="133"/>
      <c r="J36" s="89">
        <f t="shared" si="3"/>
        <v>1267726</v>
      </c>
      <c r="K36" s="133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395</v>
      </c>
      <c r="C38" s="1">
        <v>1267726</v>
      </c>
      <c r="D38" s="1">
        <v>0</v>
      </c>
      <c r="E38" s="1">
        <v>1267726</v>
      </c>
      <c r="F38" s="1">
        <v>0</v>
      </c>
      <c r="G38" s="1">
        <v>0</v>
      </c>
      <c r="H38" s="1">
        <v>1267726</v>
      </c>
      <c r="I38" s="1">
        <v>0</v>
      </c>
      <c r="J38" s="1">
        <v>1267726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211</v>
      </c>
      <c r="D8" s="41" t="s">
        <v>212</v>
      </c>
      <c r="E8" s="41" t="s">
        <v>213</v>
      </c>
      <c r="F8" s="41" t="s">
        <v>214</v>
      </c>
      <c r="G8" s="41" t="s">
        <v>215</v>
      </c>
      <c r="H8" s="41" t="s">
        <v>216</v>
      </c>
      <c r="I8" s="41" t="s">
        <v>217</v>
      </c>
      <c r="J8" s="41" t="s">
        <v>218</v>
      </c>
      <c r="K8" s="41" t="s">
        <v>219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772620</v>
      </c>
      <c r="D9" s="93">
        <v>66114</v>
      </c>
      <c r="E9" s="93">
        <v>838734</v>
      </c>
      <c r="F9" s="93">
        <v>0</v>
      </c>
      <c r="G9" s="128"/>
      <c r="H9" s="93">
        <v>750234</v>
      </c>
      <c r="I9" s="93">
        <v>14800</v>
      </c>
      <c r="J9" s="93">
        <v>765034</v>
      </c>
      <c r="K9" s="93">
        <v>0</v>
      </c>
      <c r="L9" s="72">
        <f t="shared" ref="L9:N31" si="0">IF(C9&gt;0,ROUND(H9/C9*100,1),"-")</f>
        <v>97.1</v>
      </c>
      <c r="M9" s="73">
        <f t="shared" si="0"/>
        <v>22.4</v>
      </c>
      <c r="N9" s="74">
        <f t="shared" si="0"/>
        <v>91.2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303794</v>
      </c>
      <c r="D10" s="94">
        <v>31925</v>
      </c>
      <c r="E10" s="94">
        <v>335719</v>
      </c>
      <c r="F10" s="94">
        <v>0</v>
      </c>
      <c r="G10" s="129"/>
      <c r="H10" s="94">
        <v>294112</v>
      </c>
      <c r="I10" s="94">
        <v>5182</v>
      </c>
      <c r="J10" s="94">
        <v>299294</v>
      </c>
      <c r="K10" s="94">
        <v>0</v>
      </c>
      <c r="L10" s="77">
        <f t="shared" si="0"/>
        <v>96.8</v>
      </c>
      <c r="M10" s="78">
        <f t="shared" si="0"/>
        <v>16.2</v>
      </c>
      <c r="N10" s="79">
        <f t="shared" si="0"/>
        <v>89.2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322611</v>
      </c>
      <c r="D11" s="94">
        <v>27544</v>
      </c>
      <c r="E11" s="94">
        <v>350155</v>
      </c>
      <c r="F11" s="94">
        <v>0</v>
      </c>
      <c r="G11" s="129"/>
      <c r="H11" s="94">
        <v>314170</v>
      </c>
      <c r="I11" s="94">
        <v>5714</v>
      </c>
      <c r="J11" s="94">
        <v>319884</v>
      </c>
      <c r="K11" s="94">
        <v>0</v>
      </c>
      <c r="L11" s="77">
        <f t="shared" si="0"/>
        <v>97.4</v>
      </c>
      <c r="M11" s="78">
        <f t="shared" si="0"/>
        <v>20.7</v>
      </c>
      <c r="N11" s="79">
        <f t="shared" si="0"/>
        <v>91.4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264175</v>
      </c>
      <c r="D12" s="94">
        <v>17153</v>
      </c>
      <c r="E12" s="94">
        <v>281328</v>
      </c>
      <c r="F12" s="94">
        <v>0</v>
      </c>
      <c r="G12" s="129"/>
      <c r="H12" s="94">
        <v>259206</v>
      </c>
      <c r="I12" s="94">
        <v>3350</v>
      </c>
      <c r="J12" s="94">
        <v>262556</v>
      </c>
      <c r="K12" s="94">
        <v>0</v>
      </c>
      <c r="L12" s="77">
        <f t="shared" si="0"/>
        <v>98.1</v>
      </c>
      <c r="M12" s="78">
        <f t="shared" si="0"/>
        <v>19.5</v>
      </c>
      <c r="N12" s="79">
        <f t="shared" si="0"/>
        <v>93.3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215743</v>
      </c>
      <c r="D13" s="94">
        <v>23909</v>
      </c>
      <c r="E13" s="94">
        <v>239652</v>
      </c>
      <c r="F13" s="94">
        <v>0</v>
      </c>
      <c r="G13" s="129"/>
      <c r="H13" s="94">
        <v>207584</v>
      </c>
      <c r="I13" s="94">
        <v>5014</v>
      </c>
      <c r="J13" s="94">
        <v>212598</v>
      </c>
      <c r="K13" s="94">
        <v>0</v>
      </c>
      <c r="L13" s="77">
        <f t="shared" si="0"/>
        <v>96.2</v>
      </c>
      <c r="M13" s="78">
        <f t="shared" si="0"/>
        <v>21</v>
      </c>
      <c r="N13" s="79">
        <f t="shared" si="0"/>
        <v>88.7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183349</v>
      </c>
      <c r="D14" s="94">
        <v>35548</v>
      </c>
      <c r="E14" s="94">
        <v>218897</v>
      </c>
      <c r="F14" s="94">
        <v>0</v>
      </c>
      <c r="G14" s="129"/>
      <c r="H14" s="94">
        <v>174247</v>
      </c>
      <c r="I14" s="94">
        <v>6234</v>
      </c>
      <c r="J14" s="94">
        <v>180481</v>
      </c>
      <c r="K14" s="94">
        <v>0</v>
      </c>
      <c r="L14" s="77">
        <f t="shared" si="0"/>
        <v>95</v>
      </c>
      <c r="M14" s="78">
        <f t="shared" si="0"/>
        <v>17.5</v>
      </c>
      <c r="N14" s="79">
        <f t="shared" si="0"/>
        <v>82.5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268745</v>
      </c>
      <c r="D15" s="94">
        <v>34142</v>
      </c>
      <c r="E15" s="94">
        <v>302887</v>
      </c>
      <c r="F15" s="94">
        <v>0</v>
      </c>
      <c r="G15" s="129"/>
      <c r="H15" s="94">
        <v>257913</v>
      </c>
      <c r="I15" s="94">
        <v>4950</v>
      </c>
      <c r="J15" s="94">
        <v>262863</v>
      </c>
      <c r="K15" s="94">
        <v>0</v>
      </c>
      <c r="L15" s="77">
        <f t="shared" si="0"/>
        <v>96</v>
      </c>
      <c r="M15" s="78">
        <f t="shared" si="0"/>
        <v>14.5</v>
      </c>
      <c r="N15" s="79">
        <f t="shared" si="0"/>
        <v>86.8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172071</v>
      </c>
      <c r="D16" s="94">
        <v>22986</v>
      </c>
      <c r="E16" s="94">
        <v>195057</v>
      </c>
      <c r="F16" s="94">
        <v>0</v>
      </c>
      <c r="G16" s="129"/>
      <c r="H16" s="94">
        <v>165756</v>
      </c>
      <c r="I16" s="94">
        <v>3424</v>
      </c>
      <c r="J16" s="94">
        <v>169180</v>
      </c>
      <c r="K16" s="94">
        <v>0</v>
      </c>
      <c r="L16" s="77">
        <f t="shared" si="0"/>
        <v>96.3</v>
      </c>
      <c r="M16" s="78">
        <f t="shared" si="0"/>
        <v>14.9</v>
      </c>
      <c r="N16" s="79">
        <f t="shared" si="0"/>
        <v>86.7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176053</v>
      </c>
      <c r="D17" s="94">
        <v>12785</v>
      </c>
      <c r="E17" s="94">
        <v>188838</v>
      </c>
      <c r="F17" s="94">
        <v>0</v>
      </c>
      <c r="G17" s="129"/>
      <c r="H17" s="94">
        <v>171686</v>
      </c>
      <c r="I17" s="94">
        <v>3077</v>
      </c>
      <c r="J17" s="94">
        <v>174763</v>
      </c>
      <c r="K17" s="94">
        <v>0</v>
      </c>
      <c r="L17" s="77">
        <f>IF(C17&gt;0,ROUND(H17/C17*100,1),"-")</f>
        <v>97.5</v>
      </c>
      <c r="M17" s="78">
        <f>IF(D17&gt;0,ROUND(I17/D17*100,1),"-")</f>
        <v>24.1</v>
      </c>
      <c r="N17" s="79">
        <f>IF(E17&gt;0,ROUND(J17/E17*100,1),"-")</f>
        <v>92.5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68533</v>
      </c>
      <c r="D18" s="94">
        <v>6964</v>
      </c>
      <c r="E18" s="94">
        <v>75497</v>
      </c>
      <c r="F18" s="94">
        <v>0</v>
      </c>
      <c r="G18" s="129"/>
      <c r="H18" s="94">
        <v>66612</v>
      </c>
      <c r="I18" s="94">
        <v>1083</v>
      </c>
      <c r="J18" s="94">
        <v>67695</v>
      </c>
      <c r="K18" s="94">
        <v>0</v>
      </c>
      <c r="L18" s="77">
        <f t="shared" si="0"/>
        <v>97.2</v>
      </c>
      <c r="M18" s="78">
        <f t="shared" si="0"/>
        <v>15.6</v>
      </c>
      <c r="N18" s="79">
        <f t="shared" si="0"/>
        <v>89.7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262641</v>
      </c>
      <c r="D19" s="94">
        <v>30865</v>
      </c>
      <c r="E19" s="94">
        <v>293506</v>
      </c>
      <c r="F19" s="94">
        <v>0</v>
      </c>
      <c r="G19" s="129"/>
      <c r="H19" s="94">
        <v>252680</v>
      </c>
      <c r="I19" s="94">
        <v>6276</v>
      </c>
      <c r="J19" s="94">
        <v>258956</v>
      </c>
      <c r="K19" s="94">
        <v>0</v>
      </c>
      <c r="L19" s="77">
        <f t="shared" si="0"/>
        <v>96.2</v>
      </c>
      <c r="M19" s="78">
        <f t="shared" si="0"/>
        <v>20.3</v>
      </c>
      <c r="N19" s="79">
        <f t="shared" si="0"/>
        <v>88.2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90583</v>
      </c>
      <c r="D20" s="94">
        <v>5557</v>
      </c>
      <c r="E20" s="94">
        <v>96140</v>
      </c>
      <c r="F20" s="94">
        <v>0</v>
      </c>
      <c r="G20" s="129"/>
      <c r="H20" s="94">
        <v>88396</v>
      </c>
      <c r="I20" s="94">
        <v>1099</v>
      </c>
      <c r="J20" s="94">
        <v>89495</v>
      </c>
      <c r="K20" s="94">
        <v>0</v>
      </c>
      <c r="L20" s="80">
        <f t="shared" si="0"/>
        <v>97.6</v>
      </c>
      <c r="M20" s="81">
        <f t="shared" si="0"/>
        <v>19.8</v>
      </c>
      <c r="N20" s="82">
        <f t="shared" si="0"/>
        <v>93.1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67729</v>
      </c>
      <c r="D21" s="94">
        <v>3398</v>
      </c>
      <c r="E21" s="94">
        <v>71127</v>
      </c>
      <c r="F21" s="94">
        <v>0</v>
      </c>
      <c r="G21" s="129"/>
      <c r="H21" s="94">
        <v>66604</v>
      </c>
      <c r="I21" s="94">
        <v>993</v>
      </c>
      <c r="J21" s="94">
        <v>67597</v>
      </c>
      <c r="K21" s="94">
        <v>0</v>
      </c>
      <c r="L21" s="77">
        <f t="shared" si="0"/>
        <v>98.3</v>
      </c>
      <c r="M21" s="78">
        <f t="shared" si="0"/>
        <v>29.2</v>
      </c>
      <c r="N21" s="79">
        <f t="shared" si="0"/>
        <v>95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94669</v>
      </c>
      <c r="D22" s="95">
        <v>7432</v>
      </c>
      <c r="E22" s="95">
        <v>102101</v>
      </c>
      <c r="F22" s="95">
        <v>0</v>
      </c>
      <c r="G22" s="130"/>
      <c r="H22" s="95">
        <v>92325</v>
      </c>
      <c r="I22" s="95">
        <v>1641</v>
      </c>
      <c r="J22" s="95">
        <v>93966</v>
      </c>
      <c r="K22" s="95">
        <v>0</v>
      </c>
      <c r="L22" s="96">
        <f t="shared" si="0"/>
        <v>97.5</v>
      </c>
      <c r="M22" s="97">
        <f t="shared" si="0"/>
        <v>22.1</v>
      </c>
      <c r="N22" s="98">
        <f t="shared" si="0"/>
        <v>92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3263316</v>
      </c>
      <c r="D23" s="85">
        <f t="shared" ref="D23:K23" si="1">SUM(D9:D22)</f>
        <v>326322</v>
      </c>
      <c r="E23" s="85">
        <f t="shared" si="1"/>
        <v>3589638</v>
      </c>
      <c r="F23" s="85">
        <f t="shared" si="1"/>
        <v>0</v>
      </c>
      <c r="G23" s="131"/>
      <c r="H23" s="85">
        <f t="shared" si="1"/>
        <v>3161525</v>
      </c>
      <c r="I23" s="85">
        <f t="shared" si="1"/>
        <v>62837</v>
      </c>
      <c r="J23" s="85">
        <f t="shared" si="1"/>
        <v>3224362</v>
      </c>
      <c r="K23" s="85">
        <f t="shared" si="1"/>
        <v>0</v>
      </c>
      <c r="L23" s="86">
        <f t="shared" si="0"/>
        <v>96.9</v>
      </c>
      <c r="M23" s="87">
        <f t="shared" si="0"/>
        <v>19.3</v>
      </c>
      <c r="N23" s="88">
        <f t="shared" si="0"/>
        <v>89.8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64360</v>
      </c>
      <c r="D24" s="71">
        <v>5186</v>
      </c>
      <c r="E24" s="71">
        <v>69546</v>
      </c>
      <c r="F24" s="71">
        <v>0</v>
      </c>
      <c r="G24" s="128"/>
      <c r="H24" s="71">
        <v>62624</v>
      </c>
      <c r="I24" s="71">
        <v>913</v>
      </c>
      <c r="J24" s="71">
        <v>63537</v>
      </c>
      <c r="K24" s="71">
        <v>0</v>
      </c>
      <c r="L24" s="72">
        <f t="shared" si="0"/>
        <v>97.3</v>
      </c>
      <c r="M24" s="73">
        <f t="shared" si="0"/>
        <v>17.600000000000001</v>
      </c>
      <c r="N24" s="74">
        <f t="shared" si="0"/>
        <v>91.4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53211</v>
      </c>
      <c r="D25" s="76">
        <v>4274</v>
      </c>
      <c r="E25" s="76">
        <v>57485</v>
      </c>
      <c r="F25" s="76">
        <v>0</v>
      </c>
      <c r="G25" s="129"/>
      <c r="H25" s="76">
        <v>51746</v>
      </c>
      <c r="I25" s="76">
        <v>951</v>
      </c>
      <c r="J25" s="76">
        <v>52697</v>
      </c>
      <c r="K25" s="76">
        <v>0</v>
      </c>
      <c r="L25" s="77">
        <f t="shared" si="0"/>
        <v>97.2</v>
      </c>
      <c r="M25" s="78">
        <f t="shared" si="0"/>
        <v>22.3</v>
      </c>
      <c r="N25" s="79">
        <f t="shared" si="0"/>
        <v>91.7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35459</v>
      </c>
      <c r="D26" s="76">
        <v>1871</v>
      </c>
      <c r="E26" s="76">
        <v>37330</v>
      </c>
      <c r="F26" s="76">
        <v>0</v>
      </c>
      <c r="G26" s="129"/>
      <c r="H26" s="76">
        <v>34890</v>
      </c>
      <c r="I26" s="76">
        <v>439</v>
      </c>
      <c r="J26" s="76">
        <v>35329</v>
      </c>
      <c r="K26" s="76">
        <v>0</v>
      </c>
      <c r="L26" s="77">
        <f t="shared" si="0"/>
        <v>98.4</v>
      </c>
      <c r="M26" s="78">
        <f t="shared" si="0"/>
        <v>23.5</v>
      </c>
      <c r="N26" s="79">
        <f t="shared" si="0"/>
        <v>94.6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28838</v>
      </c>
      <c r="D27" s="76">
        <v>1733</v>
      </c>
      <c r="E27" s="76">
        <v>30571</v>
      </c>
      <c r="F27" s="76">
        <v>0</v>
      </c>
      <c r="G27" s="129"/>
      <c r="H27" s="76">
        <v>28333</v>
      </c>
      <c r="I27" s="76">
        <v>316</v>
      </c>
      <c r="J27" s="76">
        <v>28649</v>
      </c>
      <c r="K27" s="76">
        <v>0</v>
      </c>
      <c r="L27" s="77">
        <f t="shared" si="0"/>
        <v>98.2</v>
      </c>
      <c r="M27" s="78">
        <f t="shared" si="0"/>
        <v>18.2</v>
      </c>
      <c r="N27" s="79">
        <f t="shared" si="0"/>
        <v>93.7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40257</v>
      </c>
      <c r="D28" s="76">
        <v>3681</v>
      </c>
      <c r="E28" s="76">
        <v>43938</v>
      </c>
      <c r="F28" s="76">
        <v>0</v>
      </c>
      <c r="G28" s="129"/>
      <c r="H28" s="76">
        <v>39219</v>
      </c>
      <c r="I28" s="76">
        <v>523</v>
      </c>
      <c r="J28" s="76">
        <v>39742</v>
      </c>
      <c r="K28" s="76">
        <v>0</v>
      </c>
      <c r="L28" s="77">
        <f t="shared" si="0"/>
        <v>97.4</v>
      </c>
      <c r="M28" s="78">
        <f t="shared" si="0"/>
        <v>14.2</v>
      </c>
      <c r="N28" s="79">
        <f t="shared" si="0"/>
        <v>90.5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71568</v>
      </c>
      <c r="D29" s="76">
        <v>7682</v>
      </c>
      <c r="E29" s="76">
        <v>79250</v>
      </c>
      <c r="F29" s="76">
        <v>0</v>
      </c>
      <c r="G29" s="129"/>
      <c r="H29" s="76">
        <v>69686</v>
      </c>
      <c r="I29" s="76">
        <v>1080</v>
      </c>
      <c r="J29" s="76">
        <v>70766</v>
      </c>
      <c r="K29" s="76">
        <v>0</v>
      </c>
      <c r="L29" s="77">
        <f t="shared" si="0"/>
        <v>97.4</v>
      </c>
      <c r="M29" s="78">
        <f t="shared" si="0"/>
        <v>14.1</v>
      </c>
      <c r="N29" s="79">
        <f t="shared" si="0"/>
        <v>89.3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42712</v>
      </c>
      <c r="D30" s="76">
        <v>4207</v>
      </c>
      <c r="E30" s="76">
        <v>46919</v>
      </c>
      <c r="F30" s="76">
        <v>0</v>
      </c>
      <c r="G30" s="129"/>
      <c r="H30" s="76">
        <v>41535</v>
      </c>
      <c r="I30" s="76">
        <v>760</v>
      </c>
      <c r="J30" s="76">
        <v>42295</v>
      </c>
      <c r="K30" s="76">
        <v>0</v>
      </c>
      <c r="L30" s="77">
        <f t="shared" si="0"/>
        <v>97.2</v>
      </c>
      <c r="M30" s="78">
        <f t="shared" si="0"/>
        <v>18.100000000000001</v>
      </c>
      <c r="N30" s="79">
        <f t="shared" si="0"/>
        <v>90.1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31011</v>
      </c>
      <c r="D31" s="76">
        <v>3055</v>
      </c>
      <c r="E31" s="76">
        <v>34066</v>
      </c>
      <c r="F31" s="76">
        <v>0</v>
      </c>
      <c r="G31" s="129"/>
      <c r="H31" s="76">
        <v>30137</v>
      </c>
      <c r="I31" s="76">
        <v>636</v>
      </c>
      <c r="J31" s="76">
        <v>30773</v>
      </c>
      <c r="K31" s="76">
        <v>0</v>
      </c>
      <c r="L31" s="77">
        <f t="shared" si="0"/>
        <v>97.2</v>
      </c>
      <c r="M31" s="78">
        <f t="shared" si="0"/>
        <v>20.8</v>
      </c>
      <c r="N31" s="79">
        <f t="shared" si="0"/>
        <v>90.3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60080</v>
      </c>
      <c r="D32" s="76">
        <v>2537</v>
      </c>
      <c r="E32" s="76">
        <v>62617</v>
      </c>
      <c r="F32" s="76">
        <v>0</v>
      </c>
      <c r="G32" s="129"/>
      <c r="H32" s="76">
        <v>58949</v>
      </c>
      <c r="I32" s="76">
        <v>827</v>
      </c>
      <c r="J32" s="76">
        <v>59776</v>
      </c>
      <c r="K32" s="76">
        <v>0</v>
      </c>
      <c r="L32" s="77">
        <f t="shared" ref="L32:N36" si="2">IF(C32&gt;0,ROUND(H32/C32*100,1),"-")</f>
        <v>98.1</v>
      </c>
      <c r="M32" s="78">
        <f t="shared" si="2"/>
        <v>32.6</v>
      </c>
      <c r="N32" s="79">
        <f t="shared" si="2"/>
        <v>95.5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67428</v>
      </c>
      <c r="D33" s="76">
        <v>9481</v>
      </c>
      <c r="E33" s="76">
        <v>76909</v>
      </c>
      <c r="F33" s="76">
        <v>0</v>
      </c>
      <c r="G33" s="129"/>
      <c r="H33" s="76">
        <v>65262</v>
      </c>
      <c r="I33" s="76">
        <v>1831</v>
      </c>
      <c r="J33" s="76">
        <v>67093</v>
      </c>
      <c r="K33" s="76">
        <v>0</v>
      </c>
      <c r="L33" s="77">
        <f t="shared" si="2"/>
        <v>96.8</v>
      </c>
      <c r="M33" s="78">
        <f t="shared" si="2"/>
        <v>19.3</v>
      </c>
      <c r="N33" s="79">
        <f t="shared" si="2"/>
        <v>87.2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44601</v>
      </c>
      <c r="D34" s="76">
        <v>3714</v>
      </c>
      <c r="E34" s="76">
        <v>48315</v>
      </c>
      <c r="F34" s="76">
        <v>0</v>
      </c>
      <c r="G34" s="129"/>
      <c r="H34" s="76">
        <v>43416</v>
      </c>
      <c r="I34" s="76">
        <v>660</v>
      </c>
      <c r="J34" s="76">
        <v>44076</v>
      </c>
      <c r="K34" s="76">
        <v>0</v>
      </c>
      <c r="L34" s="77">
        <f t="shared" si="2"/>
        <v>97.3</v>
      </c>
      <c r="M34" s="78">
        <f t="shared" si="2"/>
        <v>17.8</v>
      </c>
      <c r="N34" s="79">
        <f t="shared" si="2"/>
        <v>91.2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539525</v>
      </c>
      <c r="D35" s="85">
        <f t="shared" si="3"/>
        <v>47421</v>
      </c>
      <c r="E35" s="85">
        <f t="shared" si="3"/>
        <v>586946</v>
      </c>
      <c r="F35" s="85">
        <f t="shared" si="3"/>
        <v>0</v>
      </c>
      <c r="G35" s="132"/>
      <c r="H35" s="85">
        <f t="shared" si="3"/>
        <v>525797</v>
      </c>
      <c r="I35" s="85">
        <f t="shared" si="3"/>
        <v>8936</v>
      </c>
      <c r="J35" s="85">
        <f t="shared" si="3"/>
        <v>534733</v>
      </c>
      <c r="K35" s="85">
        <f t="shared" si="3"/>
        <v>0</v>
      </c>
      <c r="L35" s="86">
        <f t="shared" si="2"/>
        <v>97.5</v>
      </c>
      <c r="M35" s="87">
        <f t="shared" si="2"/>
        <v>18.8</v>
      </c>
      <c r="N35" s="88">
        <f t="shared" si="2"/>
        <v>91.1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3802841</v>
      </c>
      <c r="D36" s="89">
        <f t="shared" si="4"/>
        <v>373743</v>
      </c>
      <c r="E36" s="89">
        <f t="shared" si="4"/>
        <v>4176584</v>
      </c>
      <c r="F36" s="89">
        <f t="shared" si="4"/>
        <v>0</v>
      </c>
      <c r="G36" s="133"/>
      <c r="H36" s="89">
        <f t="shared" si="4"/>
        <v>3687322</v>
      </c>
      <c r="I36" s="89">
        <f t="shared" si="4"/>
        <v>71773</v>
      </c>
      <c r="J36" s="89">
        <f t="shared" si="4"/>
        <v>3759095</v>
      </c>
      <c r="K36" s="89">
        <f t="shared" si="4"/>
        <v>0</v>
      </c>
      <c r="L36" s="90">
        <f t="shared" si="2"/>
        <v>97</v>
      </c>
      <c r="M36" s="91">
        <f t="shared" si="2"/>
        <v>19.2</v>
      </c>
      <c r="N36" s="92">
        <f t="shared" si="2"/>
        <v>90</v>
      </c>
    </row>
    <row r="38" spans="1:14" x14ac:dyDescent="0.15">
      <c r="B38" s="1" t="s">
        <v>394</v>
      </c>
      <c r="C38" s="1">
        <v>3802841</v>
      </c>
      <c r="D38" s="1">
        <v>373743</v>
      </c>
      <c r="E38" s="1">
        <v>4176584</v>
      </c>
      <c r="F38" s="1">
        <v>0</v>
      </c>
      <c r="G38" s="1">
        <v>0</v>
      </c>
      <c r="H38" s="1">
        <v>3687322</v>
      </c>
      <c r="I38" s="1">
        <v>71773</v>
      </c>
      <c r="J38" s="1">
        <v>3759095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220</v>
      </c>
      <c r="D8" s="41" t="s">
        <v>221</v>
      </c>
      <c r="E8" s="41" t="s">
        <v>222</v>
      </c>
      <c r="F8" s="41" t="s">
        <v>223</v>
      </c>
      <c r="G8" s="41" t="s">
        <v>224</v>
      </c>
      <c r="H8" s="41" t="s">
        <v>225</v>
      </c>
      <c r="I8" s="41" t="s">
        <v>226</v>
      </c>
      <c r="J8" s="41" t="s">
        <v>227</v>
      </c>
      <c r="K8" s="41" t="s">
        <v>228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4129915</v>
      </c>
      <c r="D9" s="93">
        <v>182</v>
      </c>
      <c r="E9" s="93">
        <v>4130097</v>
      </c>
      <c r="F9" s="128"/>
      <c r="G9" s="128"/>
      <c r="H9" s="93">
        <v>4129915</v>
      </c>
      <c r="I9" s="93">
        <v>182</v>
      </c>
      <c r="J9" s="93">
        <v>4130097</v>
      </c>
      <c r="K9" s="128"/>
      <c r="L9" s="72">
        <f t="shared" ref="L9:N31" si="0">IF(C9&gt;0,ROUND(H9/C9*100,1),"-")</f>
        <v>100</v>
      </c>
      <c r="M9" s="73">
        <f t="shared" si="0"/>
        <v>100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1053594</v>
      </c>
      <c r="D10" s="94">
        <v>0</v>
      </c>
      <c r="E10" s="94">
        <v>1053594</v>
      </c>
      <c r="F10" s="129"/>
      <c r="G10" s="129"/>
      <c r="H10" s="94">
        <v>1053594</v>
      </c>
      <c r="I10" s="94">
        <v>0</v>
      </c>
      <c r="J10" s="94">
        <v>1053594</v>
      </c>
      <c r="K10" s="129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1197986</v>
      </c>
      <c r="D11" s="94">
        <v>0</v>
      </c>
      <c r="E11" s="94">
        <v>1197986</v>
      </c>
      <c r="F11" s="129"/>
      <c r="G11" s="129"/>
      <c r="H11" s="94">
        <v>1197986</v>
      </c>
      <c r="I11" s="94">
        <v>0</v>
      </c>
      <c r="J11" s="94">
        <v>1197986</v>
      </c>
      <c r="K11" s="129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965485</v>
      </c>
      <c r="D12" s="94">
        <v>0</v>
      </c>
      <c r="E12" s="94">
        <v>965485</v>
      </c>
      <c r="F12" s="129"/>
      <c r="G12" s="129"/>
      <c r="H12" s="94">
        <v>965485</v>
      </c>
      <c r="I12" s="94">
        <v>0</v>
      </c>
      <c r="J12" s="94">
        <v>965485</v>
      </c>
      <c r="K12" s="129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729547</v>
      </c>
      <c r="D13" s="94">
        <v>0</v>
      </c>
      <c r="E13" s="94">
        <v>729547</v>
      </c>
      <c r="F13" s="129"/>
      <c r="G13" s="129"/>
      <c r="H13" s="94">
        <v>729547</v>
      </c>
      <c r="I13" s="94">
        <v>0</v>
      </c>
      <c r="J13" s="94">
        <v>729547</v>
      </c>
      <c r="K13" s="129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676681</v>
      </c>
      <c r="D14" s="94">
        <v>0</v>
      </c>
      <c r="E14" s="94">
        <v>676681</v>
      </c>
      <c r="F14" s="129"/>
      <c r="G14" s="129"/>
      <c r="H14" s="94">
        <v>676681</v>
      </c>
      <c r="I14" s="94">
        <v>0</v>
      </c>
      <c r="J14" s="94">
        <v>676681</v>
      </c>
      <c r="K14" s="129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1388053</v>
      </c>
      <c r="D15" s="94">
        <v>0</v>
      </c>
      <c r="E15" s="94">
        <v>1388053</v>
      </c>
      <c r="F15" s="129"/>
      <c r="G15" s="129"/>
      <c r="H15" s="94">
        <v>1388053</v>
      </c>
      <c r="I15" s="94">
        <v>0</v>
      </c>
      <c r="J15" s="94">
        <v>1388053</v>
      </c>
      <c r="K15" s="129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673702</v>
      </c>
      <c r="D16" s="94">
        <v>0</v>
      </c>
      <c r="E16" s="94">
        <v>673702</v>
      </c>
      <c r="F16" s="129"/>
      <c r="G16" s="129"/>
      <c r="H16" s="94">
        <v>673702</v>
      </c>
      <c r="I16" s="94">
        <v>0</v>
      </c>
      <c r="J16" s="94">
        <v>673702</v>
      </c>
      <c r="K16" s="129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534481</v>
      </c>
      <c r="D17" s="94">
        <v>0</v>
      </c>
      <c r="E17" s="94">
        <v>534481</v>
      </c>
      <c r="F17" s="129"/>
      <c r="G17" s="129"/>
      <c r="H17" s="94">
        <v>534481</v>
      </c>
      <c r="I17" s="94">
        <v>0</v>
      </c>
      <c r="J17" s="94">
        <v>534481</v>
      </c>
      <c r="K17" s="129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257568</v>
      </c>
      <c r="D18" s="94">
        <v>0</v>
      </c>
      <c r="E18" s="94">
        <v>257568</v>
      </c>
      <c r="F18" s="129"/>
      <c r="G18" s="129"/>
      <c r="H18" s="94">
        <v>257568</v>
      </c>
      <c r="I18" s="94">
        <v>0</v>
      </c>
      <c r="J18" s="94">
        <v>257568</v>
      </c>
      <c r="K18" s="129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1133059</v>
      </c>
      <c r="D19" s="94">
        <v>0</v>
      </c>
      <c r="E19" s="94">
        <v>1133059</v>
      </c>
      <c r="F19" s="129"/>
      <c r="G19" s="129"/>
      <c r="H19" s="94">
        <v>1133059</v>
      </c>
      <c r="I19" s="94">
        <v>0</v>
      </c>
      <c r="J19" s="94">
        <v>1133059</v>
      </c>
      <c r="K19" s="129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351877</v>
      </c>
      <c r="D20" s="94">
        <v>0</v>
      </c>
      <c r="E20" s="94">
        <v>351877</v>
      </c>
      <c r="F20" s="129"/>
      <c r="G20" s="129"/>
      <c r="H20" s="94">
        <v>351877</v>
      </c>
      <c r="I20" s="94">
        <v>0</v>
      </c>
      <c r="J20" s="94">
        <v>351877</v>
      </c>
      <c r="K20" s="129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187938</v>
      </c>
      <c r="D21" s="94">
        <v>0</v>
      </c>
      <c r="E21" s="94">
        <v>187938</v>
      </c>
      <c r="F21" s="129"/>
      <c r="G21" s="129"/>
      <c r="H21" s="94">
        <v>187938</v>
      </c>
      <c r="I21" s="94">
        <v>0</v>
      </c>
      <c r="J21" s="94">
        <v>187938</v>
      </c>
      <c r="K21" s="129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434393</v>
      </c>
      <c r="D22" s="95">
        <v>0</v>
      </c>
      <c r="E22" s="95">
        <v>434393</v>
      </c>
      <c r="F22" s="130"/>
      <c r="G22" s="130"/>
      <c r="H22" s="95">
        <v>434393</v>
      </c>
      <c r="I22" s="95">
        <v>0</v>
      </c>
      <c r="J22" s="95">
        <v>434393</v>
      </c>
      <c r="K22" s="130"/>
      <c r="L22" s="96">
        <f t="shared" si="0"/>
        <v>100</v>
      </c>
      <c r="M22" s="97" t="str">
        <f t="shared" si="0"/>
        <v>-</v>
      </c>
      <c r="N22" s="98">
        <f t="shared" si="0"/>
        <v>100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13714279</v>
      </c>
      <c r="D23" s="85">
        <f t="shared" ref="D23:J23" si="1">SUM(D9:D22)</f>
        <v>182</v>
      </c>
      <c r="E23" s="85">
        <f t="shared" si="1"/>
        <v>13714461</v>
      </c>
      <c r="F23" s="131"/>
      <c r="G23" s="131"/>
      <c r="H23" s="85">
        <f t="shared" si="1"/>
        <v>13714279</v>
      </c>
      <c r="I23" s="85">
        <f t="shared" si="1"/>
        <v>182</v>
      </c>
      <c r="J23" s="85">
        <f t="shared" si="1"/>
        <v>13714461</v>
      </c>
      <c r="K23" s="131"/>
      <c r="L23" s="86">
        <f t="shared" si="0"/>
        <v>100</v>
      </c>
      <c r="M23" s="87">
        <f t="shared" si="0"/>
        <v>100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310238</v>
      </c>
      <c r="D24" s="71">
        <v>0</v>
      </c>
      <c r="E24" s="71">
        <v>310238</v>
      </c>
      <c r="F24" s="128"/>
      <c r="G24" s="128"/>
      <c r="H24" s="71">
        <v>310238</v>
      </c>
      <c r="I24" s="71">
        <v>0</v>
      </c>
      <c r="J24" s="71">
        <v>310238</v>
      </c>
      <c r="K24" s="128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155502</v>
      </c>
      <c r="D25" s="76">
        <v>0</v>
      </c>
      <c r="E25" s="76">
        <v>155502</v>
      </c>
      <c r="F25" s="129"/>
      <c r="G25" s="129"/>
      <c r="H25" s="76">
        <v>155502</v>
      </c>
      <c r="I25" s="76">
        <v>0</v>
      </c>
      <c r="J25" s="76">
        <v>155502</v>
      </c>
      <c r="K25" s="129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57542</v>
      </c>
      <c r="D26" s="76">
        <v>0</v>
      </c>
      <c r="E26" s="76">
        <v>57542</v>
      </c>
      <c r="F26" s="129"/>
      <c r="G26" s="129"/>
      <c r="H26" s="76">
        <v>57542</v>
      </c>
      <c r="I26" s="76">
        <v>0</v>
      </c>
      <c r="J26" s="76">
        <v>57542</v>
      </c>
      <c r="K26" s="129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69720</v>
      </c>
      <c r="D27" s="76">
        <v>0</v>
      </c>
      <c r="E27" s="76">
        <v>69720</v>
      </c>
      <c r="F27" s="129"/>
      <c r="G27" s="129"/>
      <c r="H27" s="76">
        <v>69720</v>
      </c>
      <c r="I27" s="76">
        <v>0</v>
      </c>
      <c r="J27" s="76">
        <v>69720</v>
      </c>
      <c r="K27" s="129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116467</v>
      </c>
      <c r="D28" s="76">
        <v>0</v>
      </c>
      <c r="E28" s="76">
        <v>116467</v>
      </c>
      <c r="F28" s="129"/>
      <c r="G28" s="129"/>
      <c r="H28" s="76">
        <v>116467</v>
      </c>
      <c r="I28" s="76">
        <v>0</v>
      </c>
      <c r="J28" s="76">
        <v>116467</v>
      </c>
      <c r="K28" s="129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269138</v>
      </c>
      <c r="D29" s="76">
        <v>0</v>
      </c>
      <c r="E29" s="76">
        <v>269138</v>
      </c>
      <c r="F29" s="129"/>
      <c r="G29" s="129"/>
      <c r="H29" s="76">
        <v>269138</v>
      </c>
      <c r="I29" s="76">
        <v>0</v>
      </c>
      <c r="J29" s="76">
        <v>269138</v>
      </c>
      <c r="K29" s="129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161965</v>
      </c>
      <c r="D30" s="76">
        <v>0</v>
      </c>
      <c r="E30" s="76">
        <v>161965</v>
      </c>
      <c r="F30" s="129"/>
      <c r="G30" s="129"/>
      <c r="H30" s="76">
        <v>161965</v>
      </c>
      <c r="I30" s="76">
        <v>0</v>
      </c>
      <c r="J30" s="76">
        <v>161965</v>
      </c>
      <c r="K30" s="129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78355</v>
      </c>
      <c r="D31" s="76">
        <v>0</v>
      </c>
      <c r="E31" s="76">
        <v>78355</v>
      </c>
      <c r="F31" s="129"/>
      <c r="G31" s="129"/>
      <c r="H31" s="76">
        <v>78355</v>
      </c>
      <c r="I31" s="76">
        <v>0</v>
      </c>
      <c r="J31" s="76">
        <v>78355</v>
      </c>
      <c r="K31" s="129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211778</v>
      </c>
      <c r="D32" s="76">
        <v>0</v>
      </c>
      <c r="E32" s="76">
        <v>211778</v>
      </c>
      <c r="F32" s="129"/>
      <c r="G32" s="129"/>
      <c r="H32" s="76">
        <v>211778</v>
      </c>
      <c r="I32" s="76">
        <v>0</v>
      </c>
      <c r="J32" s="76">
        <v>211778</v>
      </c>
      <c r="K32" s="129"/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195121</v>
      </c>
      <c r="D33" s="76">
        <v>0</v>
      </c>
      <c r="E33" s="76">
        <v>195121</v>
      </c>
      <c r="F33" s="129"/>
      <c r="G33" s="129"/>
      <c r="H33" s="76">
        <v>195121</v>
      </c>
      <c r="I33" s="76">
        <v>0</v>
      </c>
      <c r="J33" s="76">
        <v>195121</v>
      </c>
      <c r="K33" s="129"/>
      <c r="L33" s="77">
        <f t="shared" si="2"/>
        <v>100</v>
      </c>
      <c r="M33" s="78" t="str">
        <f t="shared" si="2"/>
        <v>-</v>
      </c>
      <c r="N33" s="79">
        <f t="shared" si="2"/>
        <v>100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130201</v>
      </c>
      <c r="D34" s="76">
        <v>0</v>
      </c>
      <c r="E34" s="76">
        <v>130201</v>
      </c>
      <c r="F34" s="129"/>
      <c r="G34" s="129"/>
      <c r="H34" s="76">
        <v>130201</v>
      </c>
      <c r="I34" s="76">
        <v>0</v>
      </c>
      <c r="J34" s="76">
        <v>130201</v>
      </c>
      <c r="K34" s="129"/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1756027</v>
      </c>
      <c r="D35" s="85">
        <f t="shared" si="3"/>
        <v>0</v>
      </c>
      <c r="E35" s="85">
        <f t="shared" si="3"/>
        <v>1756027</v>
      </c>
      <c r="F35" s="132"/>
      <c r="G35" s="132"/>
      <c r="H35" s="85">
        <f t="shared" si="3"/>
        <v>1756027</v>
      </c>
      <c r="I35" s="85">
        <f t="shared" si="3"/>
        <v>0</v>
      </c>
      <c r="J35" s="85">
        <f t="shared" si="3"/>
        <v>1756027</v>
      </c>
      <c r="K35" s="132"/>
      <c r="L35" s="86">
        <f t="shared" si="2"/>
        <v>100</v>
      </c>
      <c r="M35" s="87" t="str">
        <f t="shared" si="2"/>
        <v>-</v>
      </c>
      <c r="N35" s="88">
        <f t="shared" si="2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15470306</v>
      </c>
      <c r="D36" s="89">
        <f t="shared" si="4"/>
        <v>182</v>
      </c>
      <c r="E36" s="89">
        <f t="shared" si="4"/>
        <v>15470488</v>
      </c>
      <c r="F36" s="133"/>
      <c r="G36" s="133"/>
      <c r="H36" s="89">
        <f t="shared" si="4"/>
        <v>15470306</v>
      </c>
      <c r="I36" s="89">
        <f t="shared" si="4"/>
        <v>182</v>
      </c>
      <c r="J36" s="89">
        <f t="shared" si="4"/>
        <v>15470488</v>
      </c>
      <c r="K36" s="133"/>
      <c r="L36" s="90">
        <f t="shared" si="2"/>
        <v>100</v>
      </c>
      <c r="M36" s="91">
        <f t="shared" si="2"/>
        <v>100</v>
      </c>
      <c r="N36" s="92">
        <f t="shared" si="2"/>
        <v>100</v>
      </c>
    </row>
    <row r="38" spans="1:14" x14ac:dyDescent="0.15">
      <c r="B38" s="1" t="s">
        <v>394</v>
      </c>
      <c r="C38" s="1">
        <v>15470306</v>
      </c>
      <c r="D38" s="1">
        <v>182</v>
      </c>
      <c r="E38" s="1">
        <v>15470488</v>
      </c>
      <c r="F38" s="1">
        <v>0</v>
      </c>
      <c r="G38" s="1">
        <v>0</v>
      </c>
      <c r="H38" s="1">
        <v>15470306</v>
      </c>
      <c r="I38" s="1">
        <v>182</v>
      </c>
      <c r="J38" s="1">
        <v>15470488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229</v>
      </c>
      <c r="D8" s="41" t="s">
        <v>230</v>
      </c>
      <c r="E8" s="41" t="s">
        <v>231</v>
      </c>
      <c r="F8" s="41" t="s">
        <v>232</v>
      </c>
      <c r="G8" s="41" t="s">
        <v>233</v>
      </c>
      <c r="H8" s="41" t="s">
        <v>234</v>
      </c>
      <c r="I8" s="41" t="s">
        <v>235</v>
      </c>
      <c r="J8" s="41" t="s">
        <v>236</v>
      </c>
      <c r="K8" s="41" t="s">
        <v>237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23</v>
      </c>
      <c r="D9" s="93">
        <v>0</v>
      </c>
      <c r="E9" s="93">
        <v>23</v>
      </c>
      <c r="F9" s="93">
        <v>0</v>
      </c>
      <c r="G9" s="128"/>
      <c r="H9" s="93">
        <v>23</v>
      </c>
      <c r="I9" s="93">
        <v>0</v>
      </c>
      <c r="J9" s="93">
        <v>23</v>
      </c>
      <c r="K9" s="93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1374</v>
      </c>
      <c r="D10" s="94">
        <v>0</v>
      </c>
      <c r="E10" s="94">
        <v>1374</v>
      </c>
      <c r="F10" s="94">
        <v>0</v>
      </c>
      <c r="G10" s="129"/>
      <c r="H10" s="94">
        <v>1374</v>
      </c>
      <c r="I10" s="94">
        <v>0</v>
      </c>
      <c r="J10" s="94">
        <v>1374</v>
      </c>
      <c r="K10" s="94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3605</v>
      </c>
      <c r="D11" s="94">
        <v>0</v>
      </c>
      <c r="E11" s="94">
        <v>3605</v>
      </c>
      <c r="F11" s="94">
        <v>0</v>
      </c>
      <c r="G11" s="129"/>
      <c r="H11" s="94">
        <v>3605</v>
      </c>
      <c r="I11" s="94">
        <v>0</v>
      </c>
      <c r="J11" s="94">
        <v>3605</v>
      </c>
      <c r="K11" s="94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21133</v>
      </c>
      <c r="D12" s="94">
        <v>0</v>
      </c>
      <c r="E12" s="94">
        <v>21133</v>
      </c>
      <c r="F12" s="94">
        <v>0</v>
      </c>
      <c r="G12" s="129"/>
      <c r="H12" s="94">
        <v>21133</v>
      </c>
      <c r="I12" s="94">
        <v>0</v>
      </c>
      <c r="J12" s="94">
        <v>21133</v>
      </c>
      <c r="K12" s="94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1115</v>
      </c>
      <c r="D13" s="94">
        <v>0</v>
      </c>
      <c r="E13" s="94">
        <v>1115</v>
      </c>
      <c r="F13" s="94">
        <v>0</v>
      </c>
      <c r="G13" s="129"/>
      <c r="H13" s="94">
        <v>1115</v>
      </c>
      <c r="I13" s="94">
        <v>0</v>
      </c>
      <c r="J13" s="94">
        <v>1115</v>
      </c>
      <c r="K13" s="94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102</v>
      </c>
      <c r="D14" s="94">
        <v>0</v>
      </c>
      <c r="E14" s="94">
        <v>102</v>
      </c>
      <c r="F14" s="94">
        <v>0</v>
      </c>
      <c r="G14" s="129"/>
      <c r="H14" s="94">
        <v>102</v>
      </c>
      <c r="I14" s="94">
        <v>0</v>
      </c>
      <c r="J14" s="94">
        <v>102</v>
      </c>
      <c r="K14" s="94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94">
        <v>0</v>
      </c>
      <c r="G15" s="129"/>
      <c r="H15" s="94">
        <v>0</v>
      </c>
      <c r="I15" s="94">
        <v>0</v>
      </c>
      <c r="J15" s="94">
        <v>0</v>
      </c>
      <c r="K15" s="94">
        <v>0</v>
      </c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94">
        <v>0</v>
      </c>
      <c r="G16" s="129"/>
      <c r="H16" s="94">
        <v>0</v>
      </c>
      <c r="I16" s="94">
        <v>0</v>
      </c>
      <c r="J16" s="94">
        <v>0</v>
      </c>
      <c r="K16" s="94">
        <v>0</v>
      </c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94">
        <v>0</v>
      </c>
      <c r="G17" s="129"/>
      <c r="H17" s="94">
        <v>0</v>
      </c>
      <c r="I17" s="94">
        <v>0</v>
      </c>
      <c r="J17" s="94">
        <v>0</v>
      </c>
      <c r="K17" s="94">
        <v>0</v>
      </c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0</v>
      </c>
      <c r="E18" s="94">
        <v>0</v>
      </c>
      <c r="F18" s="94">
        <v>0</v>
      </c>
      <c r="G18" s="129"/>
      <c r="H18" s="94">
        <v>0</v>
      </c>
      <c r="I18" s="94">
        <v>0</v>
      </c>
      <c r="J18" s="94">
        <v>0</v>
      </c>
      <c r="K18" s="94">
        <v>0</v>
      </c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94">
        <v>0</v>
      </c>
      <c r="G19" s="129"/>
      <c r="H19" s="94">
        <v>0</v>
      </c>
      <c r="I19" s="94">
        <v>0</v>
      </c>
      <c r="J19" s="94">
        <v>0</v>
      </c>
      <c r="K19" s="94">
        <v>0</v>
      </c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94">
        <v>0</v>
      </c>
      <c r="G20" s="129"/>
      <c r="H20" s="94">
        <v>0</v>
      </c>
      <c r="I20" s="94">
        <v>0</v>
      </c>
      <c r="J20" s="94">
        <v>0</v>
      </c>
      <c r="K20" s="94">
        <v>0</v>
      </c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94">
        <v>0</v>
      </c>
      <c r="G21" s="129"/>
      <c r="H21" s="94">
        <v>0</v>
      </c>
      <c r="I21" s="94">
        <v>0</v>
      </c>
      <c r="J21" s="94">
        <v>0</v>
      </c>
      <c r="K21" s="94">
        <v>0</v>
      </c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95">
        <v>0</v>
      </c>
      <c r="G22" s="130"/>
      <c r="H22" s="95">
        <v>0</v>
      </c>
      <c r="I22" s="95">
        <v>0</v>
      </c>
      <c r="J22" s="95">
        <v>0</v>
      </c>
      <c r="K22" s="95">
        <v>0</v>
      </c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27352</v>
      </c>
      <c r="D23" s="85">
        <f t="shared" ref="D23:K23" si="1">SUM(D9:D22)</f>
        <v>0</v>
      </c>
      <c r="E23" s="85">
        <f t="shared" si="1"/>
        <v>27352</v>
      </c>
      <c r="F23" s="85">
        <f t="shared" si="1"/>
        <v>0</v>
      </c>
      <c r="G23" s="131"/>
      <c r="H23" s="85">
        <f t="shared" si="1"/>
        <v>27352</v>
      </c>
      <c r="I23" s="85">
        <f t="shared" si="1"/>
        <v>0</v>
      </c>
      <c r="J23" s="85">
        <f t="shared" si="1"/>
        <v>27352</v>
      </c>
      <c r="K23" s="85">
        <f t="shared" si="1"/>
        <v>0</v>
      </c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28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76">
        <v>0</v>
      </c>
      <c r="G25" s="129"/>
      <c r="H25" s="76">
        <v>0</v>
      </c>
      <c r="I25" s="76">
        <v>0</v>
      </c>
      <c r="J25" s="76">
        <v>0</v>
      </c>
      <c r="K25" s="76">
        <v>0</v>
      </c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29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76">
        <v>0</v>
      </c>
      <c r="G27" s="129"/>
      <c r="H27" s="76">
        <v>0</v>
      </c>
      <c r="I27" s="76">
        <v>0</v>
      </c>
      <c r="J27" s="76">
        <v>0</v>
      </c>
      <c r="K27" s="76">
        <v>0</v>
      </c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76">
        <v>0</v>
      </c>
      <c r="G28" s="129"/>
      <c r="H28" s="76">
        <v>0</v>
      </c>
      <c r="I28" s="76">
        <v>0</v>
      </c>
      <c r="J28" s="76">
        <v>0</v>
      </c>
      <c r="K28" s="76">
        <v>0</v>
      </c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29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29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29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76">
        <v>0</v>
      </c>
      <c r="G32" s="129"/>
      <c r="H32" s="76">
        <v>0</v>
      </c>
      <c r="I32" s="76">
        <v>0</v>
      </c>
      <c r="J32" s="76">
        <v>0</v>
      </c>
      <c r="K32" s="76">
        <v>0</v>
      </c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76">
        <v>0</v>
      </c>
      <c r="G33" s="129"/>
      <c r="H33" s="76">
        <v>0</v>
      </c>
      <c r="I33" s="76">
        <v>0</v>
      </c>
      <c r="J33" s="76">
        <v>0</v>
      </c>
      <c r="K33" s="76">
        <v>0</v>
      </c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76">
        <v>0</v>
      </c>
      <c r="G34" s="129"/>
      <c r="H34" s="76">
        <v>0</v>
      </c>
      <c r="I34" s="76">
        <v>0</v>
      </c>
      <c r="J34" s="76">
        <v>0</v>
      </c>
      <c r="K34" s="76">
        <v>0</v>
      </c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0</v>
      </c>
      <c r="D35" s="85">
        <f t="shared" si="3"/>
        <v>0</v>
      </c>
      <c r="E35" s="85">
        <f t="shared" si="3"/>
        <v>0</v>
      </c>
      <c r="F35" s="85">
        <f t="shared" si="3"/>
        <v>0</v>
      </c>
      <c r="G35" s="132"/>
      <c r="H35" s="85">
        <f t="shared" si="3"/>
        <v>0</v>
      </c>
      <c r="I35" s="85">
        <f t="shared" si="3"/>
        <v>0</v>
      </c>
      <c r="J35" s="85">
        <f t="shared" si="3"/>
        <v>0</v>
      </c>
      <c r="K35" s="85">
        <f t="shared" si="3"/>
        <v>0</v>
      </c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27352</v>
      </c>
      <c r="D36" s="89">
        <f t="shared" si="4"/>
        <v>0</v>
      </c>
      <c r="E36" s="89">
        <f t="shared" si="4"/>
        <v>27352</v>
      </c>
      <c r="F36" s="89">
        <f t="shared" si="4"/>
        <v>0</v>
      </c>
      <c r="G36" s="133"/>
      <c r="H36" s="89">
        <f t="shared" si="4"/>
        <v>27352</v>
      </c>
      <c r="I36" s="89">
        <f t="shared" si="4"/>
        <v>0</v>
      </c>
      <c r="J36" s="89">
        <f t="shared" si="4"/>
        <v>27352</v>
      </c>
      <c r="K36" s="89">
        <f t="shared" si="4"/>
        <v>0</v>
      </c>
      <c r="L36" s="90">
        <f t="shared" si="2"/>
        <v>100</v>
      </c>
      <c r="M36" s="91" t="str">
        <f t="shared" si="2"/>
        <v>-</v>
      </c>
      <c r="N36" s="92">
        <f t="shared" si="2"/>
        <v>100</v>
      </c>
    </row>
    <row r="38" spans="1:14" x14ac:dyDescent="0.15">
      <c r="B38" s="1" t="s">
        <v>394</v>
      </c>
      <c r="C38" s="1">
        <v>27352</v>
      </c>
      <c r="D38" s="1">
        <v>0</v>
      </c>
      <c r="E38" s="1">
        <v>27352</v>
      </c>
      <c r="F38" s="1">
        <v>0</v>
      </c>
      <c r="G38" s="1">
        <v>0</v>
      </c>
      <c r="H38" s="1">
        <v>27352</v>
      </c>
      <c r="I38" s="1">
        <v>0</v>
      </c>
      <c r="J38" s="1">
        <v>27352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5">
        <v>84653596</v>
      </c>
      <c r="D9" s="115">
        <v>5302306</v>
      </c>
      <c r="E9" s="115">
        <v>89955902</v>
      </c>
      <c r="F9" s="115">
        <v>2138386</v>
      </c>
      <c r="G9" s="115">
        <v>0</v>
      </c>
      <c r="H9" s="115">
        <v>83225420</v>
      </c>
      <c r="I9" s="115">
        <v>1292716</v>
      </c>
      <c r="J9" s="115">
        <v>84518136</v>
      </c>
      <c r="K9" s="115">
        <v>2131970</v>
      </c>
      <c r="L9" s="72">
        <f t="shared" ref="L9:N31" si="0">IF(C9&gt;0,ROUND(H9/C9*100,1),"-")</f>
        <v>98.3</v>
      </c>
      <c r="M9" s="73">
        <f t="shared" si="0"/>
        <v>24.4</v>
      </c>
      <c r="N9" s="74">
        <f t="shared" si="0"/>
        <v>94</v>
      </c>
    </row>
    <row r="10" spans="1:247" s="21" customFormat="1" ht="24.95" customHeight="1" x14ac:dyDescent="0.2">
      <c r="A10" s="46">
        <v>2</v>
      </c>
      <c r="B10" s="47" t="s">
        <v>34</v>
      </c>
      <c r="C10" s="116">
        <v>18287990</v>
      </c>
      <c r="D10" s="116">
        <v>2240900</v>
      </c>
      <c r="E10" s="116">
        <v>20528890</v>
      </c>
      <c r="F10" s="116">
        <v>256750</v>
      </c>
      <c r="G10" s="116">
        <v>0</v>
      </c>
      <c r="H10" s="116">
        <v>17832524</v>
      </c>
      <c r="I10" s="116">
        <v>408168</v>
      </c>
      <c r="J10" s="116">
        <v>18240692</v>
      </c>
      <c r="K10" s="116">
        <v>254696</v>
      </c>
      <c r="L10" s="77">
        <f t="shared" si="0"/>
        <v>97.5</v>
      </c>
      <c r="M10" s="78">
        <f t="shared" si="0"/>
        <v>18.2</v>
      </c>
      <c r="N10" s="79">
        <f t="shared" si="0"/>
        <v>88.9</v>
      </c>
    </row>
    <row r="11" spans="1:247" s="21" customFormat="1" ht="24.95" customHeight="1" x14ac:dyDescent="0.2">
      <c r="A11" s="46">
        <v>3</v>
      </c>
      <c r="B11" s="47" t="s">
        <v>35</v>
      </c>
      <c r="C11" s="116">
        <v>21037706</v>
      </c>
      <c r="D11" s="116">
        <v>1801913</v>
      </c>
      <c r="E11" s="116">
        <v>22839619</v>
      </c>
      <c r="F11" s="116">
        <v>342063</v>
      </c>
      <c r="G11" s="116">
        <v>0</v>
      </c>
      <c r="H11" s="116">
        <v>20659788</v>
      </c>
      <c r="I11" s="116">
        <v>384470</v>
      </c>
      <c r="J11" s="116">
        <v>21044258</v>
      </c>
      <c r="K11" s="116">
        <v>340453</v>
      </c>
      <c r="L11" s="77">
        <f t="shared" si="0"/>
        <v>98.2</v>
      </c>
      <c r="M11" s="78">
        <f t="shared" si="0"/>
        <v>21.3</v>
      </c>
      <c r="N11" s="79">
        <f t="shared" si="0"/>
        <v>92.1</v>
      </c>
    </row>
    <row r="12" spans="1:247" s="21" customFormat="1" ht="24.95" customHeight="1" x14ac:dyDescent="0.2">
      <c r="A12" s="46">
        <v>4</v>
      </c>
      <c r="B12" s="47" t="s">
        <v>36</v>
      </c>
      <c r="C12" s="116">
        <v>16199984</v>
      </c>
      <c r="D12" s="116">
        <v>842630</v>
      </c>
      <c r="E12" s="116">
        <v>17042614</v>
      </c>
      <c r="F12" s="116">
        <v>276917</v>
      </c>
      <c r="G12" s="116">
        <v>0</v>
      </c>
      <c r="H12" s="116">
        <v>16023208</v>
      </c>
      <c r="I12" s="116">
        <v>172787</v>
      </c>
      <c r="J12" s="116">
        <v>16195995</v>
      </c>
      <c r="K12" s="116">
        <v>275894</v>
      </c>
      <c r="L12" s="77">
        <f t="shared" si="0"/>
        <v>98.9</v>
      </c>
      <c r="M12" s="78">
        <f t="shared" si="0"/>
        <v>20.5</v>
      </c>
      <c r="N12" s="79">
        <f t="shared" si="0"/>
        <v>95</v>
      </c>
    </row>
    <row r="13" spans="1:247" s="21" customFormat="1" ht="24.95" customHeight="1" x14ac:dyDescent="0.2">
      <c r="A13" s="46">
        <v>5</v>
      </c>
      <c r="B13" s="47" t="s">
        <v>37</v>
      </c>
      <c r="C13" s="116">
        <v>13762332</v>
      </c>
      <c r="D13" s="116">
        <v>1244626</v>
      </c>
      <c r="E13" s="116">
        <v>15006958</v>
      </c>
      <c r="F13" s="116">
        <v>245852</v>
      </c>
      <c r="G13" s="116">
        <v>0</v>
      </c>
      <c r="H13" s="116">
        <v>13455602</v>
      </c>
      <c r="I13" s="116">
        <v>306311</v>
      </c>
      <c r="J13" s="116">
        <v>13761913</v>
      </c>
      <c r="K13" s="116">
        <v>244131</v>
      </c>
      <c r="L13" s="77">
        <f t="shared" si="0"/>
        <v>97.8</v>
      </c>
      <c r="M13" s="78">
        <f t="shared" si="0"/>
        <v>24.6</v>
      </c>
      <c r="N13" s="79">
        <f t="shared" si="0"/>
        <v>91.7</v>
      </c>
    </row>
    <row r="14" spans="1:247" s="21" customFormat="1" ht="24.95" customHeight="1" x14ac:dyDescent="0.2">
      <c r="A14" s="46">
        <v>6</v>
      </c>
      <c r="B14" s="47" t="s">
        <v>38</v>
      </c>
      <c r="C14" s="116">
        <v>12788386</v>
      </c>
      <c r="D14" s="116">
        <v>1732668</v>
      </c>
      <c r="E14" s="116">
        <v>14521054</v>
      </c>
      <c r="F14" s="116">
        <v>130211</v>
      </c>
      <c r="G14" s="116">
        <v>0</v>
      </c>
      <c r="H14" s="116">
        <v>12317620</v>
      </c>
      <c r="I14" s="116">
        <v>380192</v>
      </c>
      <c r="J14" s="116">
        <v>12697812</v>
      </c>
      <c r="K14" s="116">
        <v>129169</v>
      </c>
      <c r="L14" s="77">
        <f t="shared" si="0"/>
        <v>96.3</v>
      </c>
      <c r="M14" s="78">
        <f t="shared" si="0"/>
        <v>21.9</v>
      </c>
      <c r="N14" s="79">
        <f t="shared" si="0"/>
        <v>87.4</v>
      </c>
    </row>
    <row r="15" spans="1:247" s="21" customFormat="1" ht="24.95" customHeight="1" x14ac:dyDescent="0.2">
      <c r="A15" s="46">
        <v>7</v>
      </c>
      <c r="B15" s="47" t="s">
        <v>39</v>
      </c>
      <c r="C15" s="116">
        <v>26857796</v>
      </c>
      <c r="D15" s="116">
        <v>2573668</v>
      </c>
      <c r="E15" s="116">
        <v>29431464</v>
      </c>
      <c r="F15" s="116">
        <v>672216</v>
      </c>
      <c r="G15" s="116">
        <v>0</v>
      </c>
      <c r="H15" s="116">
        <v>26253122</v>
      </c>
      <c r="I15" s="116">
        <v>386886</v>
      </c>
      <c r="J15" s="116">
        <v>26640008</v>
      </c>
      <c r="K15" s="116">
        <v>670199</v>
      </c>
      <c r="L15" s="77">
        <f t="shared" si="0"/>
        <v>97.7</v>
      </c>
      <c r="M15" s="78">
        <f t="shared" si="0"/>
        <v>15</v>
      </c>
      <c r="N15" s="79">
        <f t="shared" si="0"/>
        <v>90.5</v>
      </c>
    </row>
    <row r="16" spans="1:247" s="21" customFormat="1" ht="24.95" customHeight="1" x14ac:dyDescent="0.2">
      <c r="A16" s="46">
        <v>8</v>
      </c>
      <c r="B16" s="47" t="s">
        <v>40</v>
      </c>
      <c r="C16" s="116">
        <v>11893515</v>
      </c>
      <c r="D16" s="116">
        <v>1176035</v>
      </c>
      <c r="E16" s="116">
        <v>13069550</v>
      </c>
      <c r="F16" s="116">
        <v>189833</v>
      </c>
      <c r="G16" s="116">
        <v>0</v>
      </c>
      <c r="H16" s="116">
        <v>11665175</v>
      </c>
      <c r="I16" s="116">
        <v>189979</v>
      </c>
      <c r="J16" s="116">
        <v>11855154</v>
      </c>
      <c r="K16" s="116">
        <v>189074</v>
      </c>
      <c r="L16" s="77">
        <f t="shared" si="0"/>
        <v>98.1</v>
      </c>
      <c r="M16" s="78">
        <f t="shared" si="0"/>
        <v>16.2</v>
      </c>
      <c r="N16" s="79">
        <f t="shared" si="0"/>
        <v>90.7</v>
      </c>
    </row>
    <row r="17" spans="1:14" s="21" customFormat="1" ht="24.95" customHeight="1" x14ac:dyDescent="0.2">
      <c r="A17" s="46">
        <v>9</v>
      </c>
      <c r="B17" s="47" t="s">
        <v>209</v>
      </c>
      <c r="C17" s="116">
        <v>10551645</v>
      </c>
      <c r="D17" s="116">
        <v>783491</v>
      </c>
      <c r="E17" s="116">
        <v>11335136</v>
      </c>
      <c r="F17" s="116">
        <v>209137</v>
      </c>
      <c r="G17" s="116">
        <v>0</v>
      </c>
      <c r="H17" s="116">
        <v>10400253</v>
      </c>
      <c r="I17" s="116">
        <v>184540</v>
      </c>
      <c r="J17" s="116">
        <v>10584793</v>
      </c>
      <c r="K17" s="116">
        <v>209137</v>
      </c>
      <c r="L17" s="77">
        <f>IF(C17&gt;0,ROUND(H17/C17*100,1),"-")</f>
        <v>98.6</v>
      </c>
      <c r="M17" s="78">
        <f>IF(D17&gt;0,ROUND(I17/D17*100,1),"-")</f>
        <v>23.6</v>
      </c>
      <c r="N17" s="79">
        <f>IF(E17&gt;0,ROUND(J17/E17*100,1),"-")</f>
        <v>93.4</v>
      </c>
    </row>
    <row r="18" spans="1:14" s="21" customFormat="1" ht="24.95" customHeight="1" x14ac:dyDescent="0.2">
      <c r="A18" s="46">
        <v>10</v>
      </c>
      <c r="B18" s="47" t="s">
        <v>206</v>
      </c>
      <c r="C18" s="116">
        <v>4488887</v>
      </c>
      <c r="D18" s="116">
        <v>534846</v>
      </c>
      <c r="E18" s="116">
        <v>5023733</v>
      </c>
      <c r="F18" s="116">
        <v>58388</v>
      </c>
      <c r="G18" s="116">
        <v>0</v>
      </c>
      <c r="H18" s="116">
        <v>4411817</v>
      </c>
      <c r="I18" s="116">
        <v>85775</v>
      </c>
      <c r="J18" s="116">
        <v>4497592</v>
      </c>
      <c r="K18" s="116">
        <v>58155</v>
      </c>
      <c r="L18" s="77">
        <f t="shared" si="0"/>
        <v>98.3</v>
      </c>
      <c r="M18" s="78">
        <f t="shared" si="0"/>
        <v>16</v>
      </c>
      <c r="N18" s="79">
        <f t="shared" si="0"/>
        <v>89.5</v>
      </c>
    </row>
    <row r="19" spans="1:14" s="21" customFormat="1" ht="24.95" customHeight="1" x14ac:dyDescent="0.2">
      <c r="A19" s="46">
        <v>11</v>
      </c>
      <c r="B19" s="47" t="s">
        <v>207</v>
      </c>
      <c r="C19" s="116">
        <v>18534278</v>
      </c>
      <c r="D19" s="116">
        <v>2013286</v>
      </c>
      <c r="E19" s="116">
        <v>20547564</v>
      </c>
      <c r="F19" s="116">
        <v>349573</v>
      </c>
      <c r="G19" s="116">
        <v>0</v>
      </c>
      <c r="H19" s="116">
        <v>18110878</v>
      </c>
      <c r="I19" s="116">
        <v>358342</v>
      </c>
      <c r="J19" s="116">
        <v>18469220</v>
      </c>
      <c r="K19" s="116">
        <v>348175</v>
      </c>
      <c r="L19" s="77">
        <f t="shared" si="0"/>
        <v>97.7</v>
      </c>
      <c r="M19" s="78">
        <f t="shared" si="0"/>
        <v>17.8</v>
      </c>
      <c r="N19" s="79">
        <f t="shared" si="0"/>
        <v>89.9</v>
      </c>
    </row>
    <row r="20" spans="1:14" s="21" customFormat="1" ht="24.95" customHeight="1" x14ac:dyDescent="0.2">
      <c r="A20" s="48">
        <v>12</v>
      </c>
      <c r="B20" s="49" t="s">
        <v>208</v>
      </c>
      <c r="C20" s="116">
        <v>6337327</v>
      </c>
      <c r="D20" s="116">
        <v>501924</v>
      </c>
      <c r="E20" s="116">
        <v>6839251</v>
      </c>
      <c r="F20" s="116">
        <v>85532</v>
      </c>
      <c r="G20" s="116">
        <v>0</v>
      </c>
      <c r="H20" s="116">
        <v>6218337</v>
      </c>
      <c r="I20" s="116">
        <v>93529</v>
      </c>
      <c r="J20" s="116">
        <v>6311866</v>
      </c>
      <c r="K20" s="116">
        <v>85203</v>
      </c>
      <c r="L20" s="80">
        <f t="shared" si="0"/>
        <v>98.1</v>
      </c>
      <c r="M20" s="81">
        <f t="shared" si="0"/>
        <v>18.600000000000001</v>
      </c>
      <c r="N20" s="82">
        <f t="shared" si="0"/>
        <v>92.3</v>
      </c>
    </row>
    <row r="21" spans="1:14" s="21" customFormat="1" ht="24.95" customHeight="1" x14ac:dyDescent="0.2">
      <c r="A21" s="46">
        <v>13</v>
      </c>
      <c r="B21" s="47" t="s">
        <v>340</v>
      </c>
      <c r="C21" s="116">
        <v>3037755</v>
      </c>
      <c r="D21" s="116">
        <v>552718</v>
      </c>
      <c r="E21" s="116">
        <v>3590473</v>
      </c>
      <c r="F21" s="116">
        <v>37968</v>
      </c>
      <c r="G21" s="116">
        <v>0</v>
      </c>
      <c r="H21" s="116">
        <v>2950258</v>
      </c>
      <c r="I21" s="116">
        <v>57951</v>
      </c>
      <c r="J21" s="116">
        <v>3008209</v>
      </c>
      <c r="K21" s="116">
        <v>37783</v>
      </c>
      <c r="L21" s="77">
        <f t="shared" ref="L21:N22" si="1">IF(C21&gt;0,ROUND(H21/C21*100,1),"-")</f>
        <v>97.1</v>
      </c>
      <c r="M21" s="78">
        <f t="shared" si="1"/>
        <v>10.5</v>
      </c>
      <c r="N21" s="79">
        <f t="shared" si="1"/>
        <v>83.8</v>
      </c>
    </row>
    <row r="22" spans="1:14" s="21" customFormat="1" ht="24.95" customHeight="1" x14ac:dyDescent="0.2">
      <c r="A22" s="46">
        <v>14</v>
      </c>
      <c r="B22" s="50" t="s">
        <v>341</v>
      </c>
      <c r="C22" s="117">
        <v>8934407</v>
      </c>
      <c r="D22" s="117">
        <v>498799</v>
      </c>
      <c r="E22" s="117">
        <v>9433206</v>
      </c>
      <c r="F22" s="117">
        <v>95153</v>
      </c>
      <c r="G22" s="117">
        <v>0</v>
      </c>
      <c r="H22" s="117">
        <v>8827492</v>
      </c>
      <c r="I22" s="117">
        <v>126061</v>
      </c>
      <c r="J22" s="117">
        <v>8953553</v>
      </c>
      <c r="K22" s="117">
        <v>94677</v>
      </c>
      <c r="L22" s="80">
        <f t="shared" si="1"/>
        <v>98.8</v>
      </c>
      <c r="M22" s="81">
        <f t="shared" si="1"/>
        <v>25.3</v>
      </c>
      <c r="N22" s="82">
        <f t="shared" si="1"/>
        <v>94.9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257365604</v>
      </c>
      <c r="D23" s="85">
        <f t="shared" ref="D23:K23" si="2">SUM(D9:D22)</f>
        <v>21799810</v>
      </c>
      <c r="E23" s="85">
        <f t="shared" si="2"/>
        <v>279165414</v>
      </c>
      <c r="F23" s="85">
        <f t="shared" si="2"/>
        <v>5087979</v>
      </c>
      <c r="G23" s="85">
        <f t="shared" si="2"/>
        <v>0</v>
      </c>
      <c r="H23" s="85">
        <f t="shared" si="2"/>
        <v>252351494</v>
      </c>
      <c r="I23" s="85">
        <f t="shared" si="2"/>
        <v>4427707</v>
      </c>
      <c r="J23" s="85">
        <f t="shared" si="2"/>
        <v>256779201</v>
      </c>
      <c r="K23" s="85">
        <f t="shared" si="2"/>
        <v>5068716</v>
      </c>
      <c r="L23" s="86">
        <f t="shared" si="0"/>
        <v>98.1</v>
      </c>
      <c r="M23" s="87">
        <f t="shared" si="0"/>
        <v>20.3</v>
      </c>
      <c r="N23" s="88">
        <f t="shared" si="0"/>
        <v>92</v>
      </c>
    </row>
    <row r="24" spans="1:14" s="21" customFormat="1" ht="24.95" customHeight="1" x14ac:dyDescent="0.2">
      <c r="A24" s="44">
        <v>15</v>
      </c>
      <c r="B24" s="45" t="s">
        <v>41</v>
      </c>
      <c r="C24" s="119">
        <v>5544760</v>
      </c>
      <c r="D24" s="115">
        <v>191028</v>
      </c>
      <c r="E24" s="115">
        <v>5735788</v>
      </c>
      <c r="F24" s="115">
        <v>129454</v>
      </c>
      <c r="G24" s="115">
        <v>0</v>
      </c>
      <c r="H24" s="115">
        <v>5474109</v>
      </c>
      <c r="I24" s="115">
        <v>51969</v>
      </c>
      <c r="J24" s="115">
        <v>5526078</v>
      </c>
      <c r="K24" s="120">
        <v>128929</v>
      </c>
      <c r="L24" s="72">
        <f t="shared" si="0"/>
        <v>98.7</v>
      </c>
      <c r="M24" s="73">
        <f t="shared" si="0"/>
        <v>27.2</v>
      </c>
      <c r="N24" s="74">
        <f t="shared" si="0"/>
        <v>96.3</v>
      </c>
    </row>
    <row r="25" spans="1:14" s="21" customFormat="1" ht="24.95" customHeight="1" x14ac:dyDescent="0.2">
      <c r="A25" s="46">
        <v>16</v>
      </c>
      <c r="B25" s="47" t="s">
        <v>389</v>
      </c>
      <c r="C25" s="121">
        <v>2415815</v>
      </c>
      <c r="D25" s="116">
        <v>288963</v>
      </c>
      <c r="E25" s="116">
        <v>2704778</v>
      </c>
      <c r="F25" s="116">
        <v>19199</v>
      </c>
      <c r="G25" s="116">
        <v>0</v>
      </c>
      <c r="H25" s="116">
        <v>2339124</v>
      </c>
      <c r="I25" s="116">
        <v>39384</v>
      </c>
      <c r="J25" s="116">
        <v>2378508</v>
      </c>
      <c r="K25" s="122">
        <v>19009</v>
      </c>
      <c r="L25" s="77">
        <f t="shared" si="0"/>
        <v>96.8</v>
      </c>
      <c r="M25" s="78">
        <f t="shared" si="0"/>
        <v>13.6</v>
      </c>
      <c r="N25" s="79">
        <f t="shared" si="0"/>
        <v>87.9</v>
      </c>
    </row>
    <row r="26" spans="1:14" s="21" customFormat="1" ht="24.95" customHeight="1" x14ac:dyDescent="0.2">
      <c r="A26" s="46">
        <v>17</v>
      </c>
      <c r="B26" s="47" t="s">
        <v>42</v>
      </c>
      <c r="C26" s="121">
        <v>1644052</v>
      </c>
      <c r="D26" s="116">
        <v>290931</v>
      </c>
      <c r="E26" s="116">
        <v>1934983</v>
      </c>
      <c r="F26" s="116">
        <v>9783</v>
      </c>
      <c r="G26" s="116">
        <v>0</v>
      </c>
      <c r="H26" s="116">
        <v>1603940</v>
      </c>
      <c r="I26" s="116">
        <v>15649</v>
      </c>
      <c r="J26" s="116">
        <v>1619589</v>
      </c>
      <c r="K26" s="122">
        <v>9773</v>
      </c>
      <c r="L26" s="77">
        <f t="shared" si="0"/>
        <v>97.6</v>
      </c>
      <c r="M26" s="78">
        <f t="shared" si="0"/>
        <v>5.4</v>
      </c>
      <c r="N26" s="79">
        <f t="shared" si="0"/>
        <v>83.7</v>
      </c>
    </row>
    <row r="27" spans="1:14" s="21" customFormat="1" ht="24.95" customHeight="1" x14ac:dyDescent="0.2">
      <c r="A27" s="46">
        <v>18</v>
      </c>
      <c r="B27" s="47" t="s">
        <v>43</v>
      </c>
      <c r="C27" s="121">
        <v>2195110</v>
      </c>
      <c r="D27" s="116">
        <v>118366</v>
      </c>
      <c r="E27" s="116">
        <v>2313476</v>
      </c>
      <c r="F27" s="116">
        <v>103626</v>
      </c>
      <c r="G27" s="116">
        <v>0</v>
      </c>
      <c r="H27" s="116">
        <v>2172095</v>
      </c>
      <c r="I27" s="116">
        <v>14934</v>
      </c>
      <c r="J27" s="116">
        <v>2187029</v>
      </c>
      <c r="K27" s="122">
        <v>103626</v>
      </c>
      <c r="L27" s="77">
        <f t="shared" si="0"/>
        <v>99</v>
      </c>
      <c r="M27" s="78">
        <f t="shared" si="0"/>
        <v>12.6</v>
      </c>
      <c r="N27" s="79">
        <f t="shared" si="0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121">
        <v>4598809</v>
      </c>
      <c r="D28" s="116">
        <v>162978</v>
      </c>
      <c r="E28" s="116">
        <v>4761787</v>
      </c>
      <c r="F28" s="116">
        <v>94402</v>
      </c>
      <c r="G28" s="116">
        <v>0</v>
      </c>
      <c r="H28" s="116">
        <v>4560741</v>
      </c>
      <c r="I28" s="116">
        <v>19896</v>
      </c>
      <c r="J28" s="116">
        <v>4580637</v>
      </c>
      <c r="K28" s="122">
        <v>94402</v>
      </c>
      <c r="L28" s="77">
        <f t="shared" si="0"/>
        <v>99.2</v>
      </c>
      <c r="M28" s="78">
        <f t="shared" si="0"/>
        <v>12.2</v>
      </c>
      <c r="N28" s="79">
        <f t="shared" si="0"/>
        <v>96.2</v>
      </c>
    </row>
    <row r="29" spans="1:14" s="21" customFormat="1" ht="24.95" customHeight="1" x14ac:dyDescent="0.2">
      <c r="A29" s="46">
        <v>20</v>
      </c>
      <c r="B29" s="47" t="s">
        <v>45</v>
      </c>
      <c r="C29" s="121">
        <v>4702534</v>
      </c>
      <c r="D29" s="116">
        <v>413549</v>
      </c>
      <c r="E29" s="116">
        <v>5116083</v>
      </c>
      <c r="F29" s="116">
        <v>51738</v>
      </c>
      <c r="G29" s="116">
        <v>0</v>
      </c>
      <c r="H29" s="116">
        <v>4599759</v>
      </c>
      <c r="I29" s="116">
        <v>76006</v>
      </c>
      <c r="J29" s="116">
        <v>4675765</v>
      </c>
      <c r="K29" s="122">
        <v>51118</v>
      </c>
      <c r="L29" s="77">
        <f t="shared" si="0"/>
        <v>97.8</v>
      </c>
      <c r="M29" s="78">
        <f t="shared" si="0"/>
        <v>18.399999999999999</v>
      </c>
      <c r="N29" s="79">
        <f t="shared" si="0"/>
        <v>91.4</v>
      </c>
    </row>
    <row r="30" spans="1:14" s="21" customFormat="1" ht="24.95" customHeight="1" x14ac:dyDescent="0.2">
      <c r="A30" s="46">
        <v>21</v>
      </c>
      <c r="B30" s="47" t="s">
        <v>46</v>
      </c>
      <c r="C30" s="121">
        <v>3676809</v>
      </c>
      <c r="D30" s="116">
        <v>125487</v>
      </c>
      <c r="E30" s="116">
        <v>3802296</v>
      </c>
      <c r="F30" s="116">
        <v>69022</v>
      </c>
      <c r="G30" s="116">
        <v>0</v>
      </c>
      <c r="H30" s="116">
        <v>3644873</v>
      </c>
      <c r="I30" s="116">
        <v>26391</v>
      </c>
      <c r="J30" s="116">
        <v>3671264</v>
      </c>
      <c r="K30" s="122">
        <v>68884</v>
      </c>
      <c r="L30" s="77">
        <f t="shared" si="0"/>
        <v>99.1</v>
      </c>
      <c r="M30" s="78">
        <f t="shared" si="0"/>
        <v>21</v>
      </c>
      <c r="N30" s="79">
        <f t="shared" si="0"/>
        <v>96.6</v>
      </c>
    </row>
    <row r="31" spans="1:14" s="21" customFormat="1" ht="24.95" customHeight="1" x14ac:dyDescent="0.2">
      <c r="A31" s="46">
        <v>22</v>
      </c>
      <c r="B31" s="47" t="s">
        <v>47</v>
      </c>
      <c r="C31" s="121">
        <v>1441533</v>
      </c>
      <c r="D31" s="116">
        <v>82323</v>
      </c>
      <c r="E31" s="116">
        <v>1523856</v>
      </c>
      <c r="F31" s="116">
        <v>12238</v>
      </c>
      <c r="G31" s="116">
        <v>0</v>
      </c>
      <c r="H31" s="116">
        <v>1412850</v>
      </c>
      <c r="I31" s="116">
        <v>18197</v>
      </c>
      <c r="J31" s="116">
        <v>1431047</v>
      </c>
      <c r="K31" s="122">
        <v>12089</v>
      </c>
      <c r="L31" s="77">
        <f t="shared" si="0"/>
        <v>98</v>
      </c>
      <c r="M31" s="78">
        <f t="shared" si="0"/>
        <v>22.1</v>
      </c>
      <c r="N31" s="79">
        <f t="shared" si="0"/>
        <v>93.9</v>
      </c>
    </row>
    <row r="32" spans="1:14" s="21" customFormat="1" ht="24.95" customHeight="1" x14ac:dyDescent="0.2">
      <c r="A32" s="46">
        <v>23</v>
      </c>
      <c r="B32" s="47" t="s">
        <v>48</v>
      </c>
      <c r="C32" s="121">
        <v>4290182</v>
      </c>
      <c r="D32" s="116">
        <v>120812</v>
      </c>
      <c r="E32" s="116">
        <v>4410994</v>
      </c>
      <c r="F32" s="116">
        <v>30313</v>
      </c>
      <c r="G32" s="116">
        <v>0</v>
      </c>
      <c r="H32" s="116">
        <v>4236937</v>
      </c>
      <c r="I32" s="116">
        <v>43808</v>
      </c>
      <c r="J32" s="116">
        <v>4280745</v>
      </c>
      <c r="K32" s="122">
        <v>30263</v>
      </c>
      <c r="L32" s="77">
        <f t="shared" ref="L32:N36" si="3">IF(C32&gt;0,ROUND(H32/C32*100,1),"-")</f>
        <v>98.8</v>
      </c>
      <c r="M32" s="78">
        <f t="shared" si="3"/>
        <v>36.299999999999997</v>
      </c>
      <c r="N32" s="79">
        <f t="shared" si="3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121">
        <v>4992272</v>
      </c>
      <c r="D33" s="116">
        <v>694128</v>
      </c>
      <c r="E33" s="116">
        <v>5686400</v>
      </c>
      <c r="F33" s="116">
        <v>27380</v>
      </c>
      <c r="G33" s="116">
        <v>0</v>
      </c>
      <c r="H33" s="116">
        <v>4858880</v>
      </c>
      <c r="I33" s="116">
        <v>120493</v>
      </c>
      <c r="J33" s="116">
        <v>4979373</v>
      </c>
      <c r="K33" s="122">
        <v>27325</v>
      </c>
      <c r="L33" s="77">
        <f t="shared" si="3"/>
        <v>97.3</v>
      </c>
      <c r="M33" s="78">
        <f t="shared" si="3"/>
        <v>17.399999999999999</v>
      </c>
      <c r="N33" s="79">
        <f t="shared" si="3"/>
        <v>87.6</v>
      </c>
    </row>
    <row r="34" spans="1:14" s="21" customFormat="1" ht="24.95" customHeight="1" x14ac:dyDescent="0.2">
      <c r="A34" s="46">
        <v>25</v>
      </c>
      <c r="B34" s="51" t="s">
        <v>342</v>
      </c>
      <c r="C34" s="121">
        <v>1955954</v>
      </c>
      <c r="D34" s="116">
        <v>411940</v>
      </c>
      <c r="E34" s="116">
        <v>2367894</v>
      </c>
      <c r="F34" s="116">
        <v>35331</v>
      </c>
      <c r="G34" s="116">
        <v>0</v>
      </c>
      <c r="H34" s="116">
        <v>1886041</v>
      </c>
      <c r="I34" s="116">
        <v>64565</v>
      </c>
      <c r="J34" s="116">
        <v>1950606</v>
      </c>
      <c r="K34" s="122">
        <v>35249</v>
      </c>
      <c r="L34" s="77">
        <f t="shared" si="3"/>
        <v>96.4</v>
      </c>
      <c r="M34" s="78">
        <f t="shared" si="3"/>
        <v>15.7</v>
      </c>
      <c r="N34" s="79">
        <f t="shared" si="3"/>
        <v>82.4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4">SUM(C24:C34)</f>
        <v>37457830</v>
      </c>
      <c r="D35" s="85">
        <f t="shared" si="4"/>
        <v>2900505</v>
      </c>
      <c r="E35" s="85">
        <f t="shared" si="4"/>
        <v>40358335</v>
      </c>
      <c r="F35" s="85">
        <f t="shared" si="4"/>
        <v>582486</v>
      </c>
      <c r="G35" s="85">
        <f t="shared" si="4"/>
        <v>0</v>
      </c>
      <c r="H35" s="85">
        <f t="shared" si="4"/>
        <v>36789349</v>
      </c>
      <c r="I35" s="85">
        <f t="shared" si="4"/>
        <v>491292</v>
      </c>
      <c r="J35" s="85">
        <f t="shared" si="4"/>
        <v>37280641</v>
      </c>
      <c r="K35" s="85">
        <f t="shared" si="4"/>
        <v>580667</v>
      </c>
      <c r="L35" s="86">
        <f t="shared" si="3"/>
        <v>98.2</v>
      </c>
      <c r="M35" s="87">
        <f t="shared" si="3"/>
        <v>16.899999999999999</v>
      </c>
      <c r="N35" s="88">
        <f t="shared" si="3"/>
        <v>92.4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294823434</v>
      </c>
      <c r="D36" s="89">
        <f t="shared" si="5"/>
        <v>24700315</v>
      </c>
      <c r="E36" s="89">
        <f t="shared" si="5"/>
        <v>319523749</v>
      </c>
      <c r="F36" s="89">
        <f t="shared" si="5"/>
        <v>5670465</v>
      </c>
      <c r="G36" s="89">
        <f t="shared" si="5"/>
        <v>0</v>
      </c>
      <c r="H36" s="89">
        <f t="shared" si="5"/>
        <v>289140843</v>
      </c>
      <c r="I36" s="89">
        <f t="shared" si="5"/>
        <v>4918999</v>
      </c>
      <c r="J36" s="89">
        <f t="shared" si="5"/>
        <v>294059842</v>
      </c>
      <c r="K36" s="89">
        <f t="shared" si="5"/>
        <v>5649383</v>
      </c>
      <c r="L36" s="90">
        <f t="shared" si="3"/>
        <v>98.1</v>
      </c>
      <c r="M36" s="91">
        <f t="shared" si="3"/>
        <v>19.899999999999999</v>
      </c>
      <c r="N36" s="92">
        <f t="shared" si="3"/>
        <v>92</v>
      </c>
    </row>
    <row r="38" spans="1:14" x14ac:dyDescent="0.15">
      <c r="B38" s="1" t="s">
        <v>395</v>
      </c>
      <c r="C38" s="1">
        <v>294823434</v>
      </c>
      <c r="D38" s="1">
        <v>24700315</v>
      </c>
      <c r="E38" s="1">
        <v>319523749</v>
      </c>
      <c r="F38" s="1">
        <v>5670465</v>
      </c>
      <c r="G38" s="1">
        <v>0</v>
      </c>
      <c r="H38" s="1">
        <v>289140843</v>
      </c>
      <c r="I38" s="1">
        <v>4918999</v>
      </c>
      <c r="J38" s="1">
        <v>294059842</v>
      </c>
      <c r="K38" s="1">
        <v>5649383</v>
      </c>
    </row>
    <row r="39" spans="1:14" x14ac:dyDescent="0.15">
      <c r="B39" s="1" t="s">
        <v>397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238</v>
      </c>
      <c r="D8" s="41" t="s">
        <v>239</v>
      </c>
      <c r="E8" s="41" t="s">
        <v>240</v>
      </c>
      <c r="F8" s="41" t="s">
        <v>241</v>
      </c>
      <c r="G8" s="41" t="s">
        <v>242</v>
      </c>
      <c r="H8" s="41" t="s">
        <v>243</v>
      </c>
      <c r="I8" s="41" t="s">
        <v>244</v>
      </c>
      <c r="J8" s="41" t="s">
        <v>245</v>
      </c>
      <c r="K8" s="41" t="s">
        <v>246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0</v>
      </c>
      <c r="D9" s="93">
        <v>0</v>
      </c>
      <c r="E9" s="93">
        <v>0</v>
      </c>
      <c r="F9" s="128"/>
      <c r="G9" s="93">
        <v>0</v>
      </c>
      <c r="H9" s="93">
        <v>0</v>
      </c>
      <c r="I9" s="93">
        <v>0</v>
      </c>
      <c r="J9" s="93">
        <v>0</v>
      </c>
      <c r="K9" s="128"/>
      <c r="L9" s="72">
        <v>0</v>
      </c>
      <c r="M9" s="73" t="str">
        <f t="shared" ref="L9:N31" si="0">IF(D9&gt;0,ROUND(I9/D9*100,1),"-")</f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94">
        <v>0</v>
      </c>
      <c r="H10" s="94">
        <v>0</v>
      </c>
      <c r="I10" s="94">
        <v>0</v>
      </c>
      <c r="J10" s="94">
        <v>0</v>
      </c>
      <c r="K10" s="129"/>
      <c r="L10" s="77">
        <v>0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15150</v>
      </c>
      <c r="E11" s="94">
        <v>15150</v>
      </c>
      <c r="F11" s="129"/>
      <c r="G11" s="94">
        <v>0</v>
      </c>
      <c r="H11" s="94">
        <v>0</v>
      </c>
      <c r="I11" s="94">
        <v>50</v>
      </c>
      <c r="J11" s="94">
        <v>50</v>
      </c>
      <c r="K11" s="129"/>
      <c r="L11" s="77">
        <v>0</v>
      </c>
      <c r="M11" s="78">
        <f t="shared" si="0"/>
        <v>0.3</v>
      </c>
      <c r="N11" s="79">
        <f t="shared" si="0"/>
        <v>0.3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94">
        <v>0</v>
      </c>
      <c r="H12" s="94">
        <v>0</v>
      </c>
      <c r="I12" s="94">
        <v>0</v>
      </c>
      <c r="J12" s="94">
        <v>0</v>
      </c>
      <c r="K12" s="129"/>
      <c r="L12" s="77">
        <v>0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94">
        <v>0</v>
      </c>
      <c r="H13" s="94">
        <v>0</v>
      </c>
      <c r="I13" s="94">
        <v>0</v>
      </c>
      <c r="J13" s="94">
        <v>0</v>
      </c>
      <c r="K13" s="129"/>
      <c r="L13" s="77">
        <v>0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0</v>
      </c>
      <c r="E14" s="94">
        <v>0</v>
      </c>
      <c r="F14" s="129"/>
      <c r="G14" s="94">
        <v>0</v>
      </c>
      <c r="H14" s="94">
        <v>0</v>
      </c>
      <c r="I14" s="94">
        <v>0</v>
      </c>
      <c r="J14" s="94">
        <v>0</v>
      </c>
      <c r="K14" s="129"/>
      <c r="L14" s="77">
        <v>0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94">
        <v>0</v>
      </c>
      <c r="H15" s="94">
        <v>0</v>
      </c>
      <c r="I15" s="94">
        <v>0</v>
      </c>
      <c r="J15" s="94">
        <v>0</v>
      </c>
      <c r="K15" s="129"/>
      <c r="L15" s="77">
        <v>0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94">
        <v>0</v>
      </c>
      <c r="H16" s="94">
        <v>0</v>
      </c>
      <c r="I16" s="94">
        <v>0</v>
      </c>
      <c r="J16" s="94">
        <v>0</v>
      </c>
      <c r="K16" s="129"/>
      <c r="L16" s="77">
        <v>0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94">
        <v>0</v>
      </c>
      <c r="H17" s="94">
        <v>0</v>
      </c>
      <c r="I17" s="94">
        <v>0</v>
      </c>
      <c r="J17" s="94">
        <v>0</v>
      </c>
      <c r="K17" s="129"/>
      <c r="L17" s="77">
        <v>0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707</v>
      </c>
      <c r="E18" s="94">
        <v>707</v>
      </c>
      <c r="F18" s="129"/>
      <c r="G18" s="94">
        <v>0</v>
      </c>
      <c r="H18" s="94">
        <v>0</v>
      </c>
      <c r="I18" s="94">
        <v>0</v>
      </c>
      <c r="J18" s="94">
        <v>0</v>
      </c>
      <c r="K18" s="129"/>
      <c r="L18" s="77">
        <v>0</v>
      </c>
      <c r="M18" s="78">
        <f t="shared" si="0"/>
        <v>0</v>
      </c>
      <c r="N18" s="79">
        <f t="shared" si="0"/>
        <v>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94">
        <v>0</v>
      </c>
      <c r="H19" s="94">
        <v>0</v>
      </c>
      <c r="I19" s="94">
        <v>0</v>
      </c>
      <c r="J19" s="94">
        <v>0</v>
      </c>
      <c r="K19" s="129"/>
      <c r="L19" s="77">
        <v>0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94">
        <v>0</v>
      </c>
      <c r="H20" s="94">
        <v>0</v>
      </c>
      <c r="I20" s="94">
        <v>0</v>
      </c>
      <c r="J20" s="94">
        <v>0</v>
      </c>
      <c r="K20" s="129"/>
      <c r="L20" s="80">
        <v>0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94">
        <v>0</v>
      </c>
      <c r="H21" s="94">
        <v>0</v>
      </c>
      <c r="I21" s="94">
        <v>0</v>
      </c>
      <c r="J21" s="94">
        <v>0</v>
      </c>
      <c r="K21" s="129"/>
      <c r="L21" s="77">
        <v>0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95">
        <v>0</v>
      </c>
      <c r="H22" s="95">
        <v>0</v>
      </c>
      <c r="I22" s="95">
        <v>0</v>
      </c>
      <c r="J22" s="95">
        <v>0</v>
      </c>
      <c r="K22" s="130"/>
      <c r="L22" s="96">
        <v>0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0</v>
      </c>
      <c r="D23" s="85">
        <f t="shared" ref="D23:J23" si="1">SUM(D9:D22)</f>
        <v>15857</v>
      </c>
      <c r="E23" s="85">
        <f t="shared" si="1"/>
        <v>15857</v>
      </c>
      <c r="F23" s="131"/>
      <c r="G23" s="85">
        <f t="shared" si="1"/>
        <v>0</v>
      </c>
      <c r="H23" s="85">
        <f t="shared" si="1"/>
        <v>0</v>
      </c>
      <c r="I23" s="85">
        <f t="shared" si="1"/>
        <v>50</v>
      </c>
      <c r="J23" s="85">
        <f t="shared" si="1"/>
        <v>50</v>
      </c>
      <c r="K23" s="131"/>
      <c r="L23" s="86" t="str">
        <f t="shared" si="0"/>
        <v>-</v>
      </c>
      <c r="M23" s="87">
        <f t="shared" si="0"/>
        <v>0.3</v>
      </c>
      <c r="N23" s="88">
        <f t="shared" si="0"/>
        <v>0.3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71">
        <v>0</v>
      </c>
      <c r="H24" s="71">
        <v>0</v>
      </c>
      <c r="I24" s="71">
        <v>0</v>
      </c>
      <c r="J24" s="71">
        <v>0</v>
      </c>
      <c r="K24" s="128"/>
      <c r="L24" s="72">
        <v>0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76">
        <v>0</v>
      </c>
      <c r="H25" s="76">
        <v>0</v>
      </c>
      <c r="I25" s="76">
        <v>0</v>
      </c>
      <c r="J25" s="76">
        <v>0</v>
      </c>
      <c r="K25" s="129"/>
      <c r="L25" s="77">
        <v>0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76">
        <v>0</v>
      </c>
      <c r="H26" s="76">
        <v>0</v>
      </c>
      <c r="I26" s="76">
        <v>0</v>
      </c>
      <c r="J26" s="76">
        <v>0</v>
      </c>
      <c r="K26" s="129"/>
      <c r="L26" s="77">
        <v>0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76">
        <v>0</v>
      </c>
      <c r="H27" s="76">
        <v>0</v>
      </c>
      <c r="I27" s="76">
        <v>0</v>
      </c>
      <c r="J27" s="76">
        <v>0</v>
      </c>
      <c r="K27" s="129"/>
      <c r="L27" s="77">
        <v>0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76">
        <v>0</v>
      </c>
      <c r="H28" s="76">
        <v>0</v>
      </c>
      <c r="I28" s="76">
        <v>0</v>
      </c>
      <c r="J28" s="76">
        <v>0</v>
      </c>
      <c r="K28" s="129"/>
      <c r="L28" s="77">
        <v>0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76">
        <v>0</v>
      </c>
      <c r="H29" s="76">
        <v>0</v>
      </c>
      <c r="I29" s="76">
        <v>0</v>
      </c>
      <c r="J29" s="76">
        <v>0</v>
      </c>
      <c r="K29" s="129"/>
      <c r="L29" s="77">
        <v>0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76">
        <v>0</v>
      </c>
      <c r="H30" s="76">
        <v>0</v>
      </c>
      <c r="I30" s="76">
        <v>0</v>
      </c>
      <c r="J30" s="76">
        <v>0</v>
      </c>
      <c r="K30" s="129"/>
      <c r="L30" s="77">
        <v>0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29"/>
      <c r="G31" s="76">
        <v>0</v>
      </c>
      <c r="H31" s="76">
        <v>0</v>
      </c>
      <c r="I31" s="76">
        <v>0</v>
      </c>
      <c r="J31" s="76">
        <v>0</v>
      </c>
      <c r="K31" s="129"/>
      <c r="L31" s="77">
        <v>0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76">
        <v>0</v>
      </c>
      <c r="H32" s="76">
        <v>0</v>
      </c>
      <c r="I32" s="76">
        <v>0</v>
      </c>
      <c r="J32" s="76">
        <v>0</v>
      </c>
      <c r="K32" s="129"/>
      <c r="L32" s="77">
        <v>0</v>
      </c>
      <c r="M32" s="78" t="str">
        <f t="shared" ref="L32:N36" si="2">IF(D32&gt;0,ROUND(I32/D32*100,1),"-")</f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76">
        <v>0</v>
      </c>
      <c r="H33" s="76">
        <v>0</v>
      </c>
      <c r="I33" s="76">
        <v>0</v>
      </c>
      <c r="J33" s="76">
        <v>0</v>
      </c>
      <c r="K33" s="129"/>
      <c r="L33" s="77">
        <v>0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6439</v>
      </c>
      <c r="E34" s="76">
        <v>6439</v>
      </c>
      <c r="F34" s="129"/>
      <c r="G34" s="76">
        <v>0</v>
      </c>
      <c r="H34" s="76">
        <v>0</v>
      </c>
      <c r="I34" s="76">
        <v>0</v>
      </c>
      <c r="J34" s="76">
        <v>0</v>
      </c>
      <c r="K34" s="129"/>
      <c r="L34" s="77">
        <v>0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0</v>
      </c>
      <c r="D35" s="85">
        <f t="shared" si="3"/>
        <v>6870</v>
      </c>
      <c r="E35" s="85">
        <f t="shared" si="3"/>
        <v>6870</v>
      </c>
      <c r="F35" s="132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32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22727</v>
      </c>
      <c r="E36" s="89">
        <f t="shared" si="4"/>
        <v>22727</v>
      </c>
      <c r="F36" s="133"/>
      <c r="G36" s="89">
        <f t="shared" si="4"/>
        <v>0</v>
      </c>
      <c r="H36" s="89">
        <f t="shared" si="4"/>
        <v>0</v>
      </c>
      <c r="I36" s="89">
        <f t="shared" si="4"/>
        <v>50</v>
      </c>
      <c r="J36" s="89">
        <f t="shared" si="4"/>
        <v>50</v>
      </c>
      <c r="K36" s="133"/>
      <c r="L36" s="90" t="str">
        <f t="shared" si="2"/>
        <v>-</v>
      </c>
      <c r="M36" s="91">
        <f t="shared" si="2"/>
        <v>0.2</v>
      </c>
      <c r="N36" s="92">
        <f t="shared" si="2"/>
        <v>0.2</v>
      </c>
    </row>
    <row r="38" spans="1:14" x14ac:dyDescent="0.15">
      <c r="B38" s="1" t="s">
        <v>394</v>
      </c>
      <c r="C38" s="1">
        <v>0</v>
      </c>
      <c r="D38" s="1">
        <v>22727</v>
      </c>
      <c r="E38" s="1">
        <v>22727</v>
      </c>
      <c r="F38" s="1">
        <v>0</v>
      </c>
      <c r="G38" s="1">
        <v>0</v>
      </c>
      <c r="H38" s="1">
        <v>0</v>
      </c>
      <c r="I38" s="1">
        <v>50</v>
      </c>
      <c r="J38" s="1">
        <v>50</v>
      </c>
      <c r="K38" s="1">
        <v>0</v>
      </c>
      <c r="L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247</v>
      </c>
      <c r="D8" s="41" t="s">
        <v>248</v>
      </c>
      <c r="E8" s="41" t="s">
        <v>249</v>
      </c>
      <c r="F8" s="41" t="s">
        <v>250</v>
      </c>
      <c r="G8" s="41" t="s">
        <v>251</v>
      </c>
      <c r="H8" s="41" t="s">
        <v>252</v>
      </c>
      <c r="I8" s="41" t="s">
        <v>253</v>
      </c>
      <c r="J8" s="41" t="s">
        <v>254</v>
      </c>
      <c r="K8" s="41" t="s">
        <v>255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0</v>
      </c>
      <c r="D9" s="93">
        <v>0</v>
      </c>
      <c r="E9" s="93">
        <v>0</v>
      </c>
      <c r="F9" s="128"/>
      <c r="G9" s="93">
        <v>0</v>
      </c>
      <c r="H9" s="93">
        <v>0</v>
      </c>
      <c r="I9" s="93">
        <v>0</v>
      </c>
      <c r="J9" s="93">
        <v>0</v>
      </c>
      <c r="K9" s="128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94">
        <v>0</v>
      </c>
      <c r="H10" s="94">
        <v>0</v>
      </c>
      <c r="I10" s="94">
        <v>0</v>
      </c>
      <c r="J10" s="94">
        <v>0</v>
      </c>
      <c r="K10" s="129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4089</v>
      </c>
      <c r="E11" s="94">
        <v>4089</v>
      </c>
      <c r="F11" s="129"/>
      <c r="G11" s="94">
        <v>0</v>
      </c>
      <c r="H11" s="94">
        <v>0</v>
      </c>
      <c r="I11" s="94">
        <v>40</v>
      </c>
      <c r="J11" s="94">
        <v>40</v>
      </c>
      <c r="K11" s="129"/>
      <c r="L11" s="77" t="str">
        <f t="shared" si="0"/>
        <v>-</v>
      </c>
      <c r="M11" s="78">
        <f t="shared" si="0"/>
        <v>1</v>
      </c>
      <c r="N11" s="79">
        <f t="shared" si="0"/>
        <v>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94">
        <v>0</v>
      </c>
      <c r="H12" s="94">
        <v>0</v>
      </c>
      <c r="I12" s="94">
        <v>0</v>
      </c>
      <c r="J12" s="94">
        <v>0</v>
      </c>
      <c r="K12" s="129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94">
        <v>0</v>
      </c>
      <c r="H13" s="94">
        <v>0</v>
      </c>
      <c r="I13" s="94">
        <v>0</v>
      </c>
      <c r="J13" s="94">
        <v>0</v>
      </c>
      <c r="K13" s="129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0</v>
      </c>
      <c r="E14" s="94">
        <v>0</v>
      </c>
      <c r="F14" s="129"/>
      <c r="G14" s="94">
        <v>0</v>
      </c>
      <c r="H14" s="94">
        <v>0</v>
      </c>
      <c r="I14" s="94">
        <v>0</v>
      </c>
      <c r="J14" s="94">
        <v>0</v>
      </c>
      <c r="K14" s="129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94">
        <v>0</v>
      </c>
      <c r="H15" s="94">
        <v>0</v>
      </c>
      <c r="I15" s="94">
        <v>0</v>
      </c>
      <c r="J15" s="94">
        <v>0</v>
      </c>
      <c r="K15" s="129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94">
        <v>0</v>
      </c>
      <c r="H16" s="94">
        <v>0</v>
      </c>
      <c r="I16" s="94">
        <v>0</v>
      </c>
      <c r="J16" s="94">
        <v>0</v>
      </c>
      <c r="K16" s="129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94">
        <v>0</v>
      </c>
      <c r="H17" s="94">
        <v>0</v>
      </c>
      <c r="I17" s="94">
        <v>0</v>
      </c>
      <c r="J17" s="94">
        <v>0</v>
      </c>
      <c r="K17" s="129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0</v>
      </c>
      <c r="E18" s="94">
        <v>0</v>
      </c>
      <c r="F18" s="129"/>
      <c r="G18" s="94">
        <v>0</v>
      </c>
      <c r="H18" s="94">
        <v>0</v>
      </c>
      <c r="I18" s="94">
        <v>0</v>
      </c>
      <c r="J18" s="94">
        <v>0</v>
      </c>
      <c r="K18" s="129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94">
        <v>0</v>
      </c>
      <c r="H19" s="94">
        <v>0</v>
      </c>
      <c r="I19" s="94">
        <v>0</v>
      </c>
      <c r="J19" s="94">
        <v>0</v>
      </c>
      <c r="K19" s="129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94">
        <v>0</v>
      </c>
      <c r="H20" s="94">
        <v>0</v>
      </c>
      <c r="I20" s="94">
        <v>0</v>
      </c>
      <c r="J20" s="94">
        <v>0</v>
      </c>
      <c r="K20" s="129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94">
        <v>0</v>
      </c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95">
        <v>0</v>
      </c>
      <c r="H22" s="95">
        <v>0</v>
      </c>
      <c r="I22" s="95">
        <v>0</v>
      </c>
      <c r="J22" s="95">
        <v>0</v>
      </c>
      <c r="K22" s="130"/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0</v>
      </c>
      <c r="D23" s="85">
        <f t="shared" ref="D23:J23" si="1">SUM(D9:D22)</f>
        <v>4089</v>
      </c>
      <c r="E23" s="85">
        <f t="shared" si="1"/>
        <v>4089</v>
      </c>
      <c r="F23" s="131"/>
      <c r="G23" s="85">
        <f t="shared" si="1"/>
        <v>0</v>
      </c>
      <c r="H23" s="85">
        <f t="shared" si="1"/>
        <v>0</v>
      </c>
      <c r="I23" s="85">
        <f t="shared" si="1"/>
        <v>40</v>
      </c>
      <c r="J23" s="85">
        <f t="shared" si="1"/>
        <v>40</v>
      </c>
      <c r="K23" s="131"/>
      <c r="L23" s="86" t="str">
        <f t="shared" si="0"/>
        <v>-</v>
      </c>
      <c r="M23" s="87">
        <f t="shared" si="0"/>
        <v>1</v>
      </c>
      <c r="N23" s="88">
        <f t="shared" si="0"/>
        <v>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71">
        <v>0</v>
      </c>
      <c r="H24" s="71">
        <v>0</v>
      </c>
      <c r="I24" s="71">
        <v>0</v>
      </c>
      <c r="J24" s="71">
        <v>0</v>
      </c>
      <c r="K24" s="128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76">
        <v>0</v>
      </c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76">
        <v>0</v>
      </c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76">
        <v>0</v>
      </c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76">
        <v>0</v>
      </c>
      <c r="H28" s="76">
        <v>0</v>
      </c>
      <c r="I28" s="76">
        <v>0</v>
      </c>
      <c r="J28" s="76">
        <v>0</v>
      </c>
      <c r="K28" s="129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76">
        <v>0</v>
      </c>
      <c r="H29" s="76">
        <v>0</v>
      </c>
      <c r="I29" s="76">
        <v>0</v>
      </c>
      <c r="J29" s="76">
        <v>0</v>
      </c>
      <c r="K29" s="129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76">
        <v>0</v>
      </c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29"/>
      <c r="G31" s="76">
        <v>0</v>
      </c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76">
        <v>0</v>
      </c>
      <c r="H32" s="76">
        <v>0</v>
      </c>
      <c r="I32" s="76">
        <v>0</v>
      </c>
      <c r="J32" s="76">
        <v>0</v>
      </c>
      <c r="K32" s="129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76">
        <v>0</v>
      </c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2409</v>
      </c>
      <c r="E34" s="76">
        <v>2409</v>
      </c>
      <c r="F34" s="129"/>
      <c r="G34" s="76">
        <v>0</v>
      </c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0</v>
      </c>
      <c r="D35" s="85">
        <f t="shared" si="3"/>
        <v>2840</v>
      </c>
      <c r="E35" s="85">
        <f t="shared" si="3"/>
        <v>2840</v>
      </c>
      <c r="F35" s="132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32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6929</v>
      </c>
      <c r="E36" s="89">
        <f t="shared" si="4"/>
        <v>6929</v>
      </c>
      <c r="F36" s="133"/>
      <c r="G36" s="89">
        <f t="shared" si="4"/>
        <v>0</v>
      </c>
      <c r="H36" s="89">
        <f t="shared" si="4"/>
        <v>0</v>
      </c>
      <c r="I36" s="89">
        <f t="shared" si="4"/>
        <v>40</v>
      </c>
      <c r="J36" s="89">
        <f t="shared" si="4"/>
        <v>40</v>
      </c>
      <c r="K36" s="133"/>
      <c r="L36" s="90" t="str">
        <f t="shared" si="2"/>
        <v>-</v>
      </c>
      <c r="M36" s="91">
        <f t="shared" si="2"/>
        <v>0.6</v>
      </c>
      <c r="N36" s="92">
        <f t="shared" si="2"/>
        <v>0.6</v>
      </c>
    </row>
    <row r="38" spans="1:14" x14ac:dyDescent="0.15">
      <c r="B38" s="1" t="s">
        <v>394</v>
      </c>
      <c r="C38" s="1">
        <v>0</v>
      </c>
      <c r="D38" s="1">
        <v>6929</v>
      </c>
      <c r="E38" s="1">
        <v>6929</v>
      </c>
      <c r="F38" s="1">
        <v>0</v>
      </c>
      <c r="G38" s="1">
        <v>0</v>
      </c>
      <c r="H38" s="1">
        <v>0</v>
      </c>
      <c r="I38" s="1">
        <v>40</v>
      </c>
      <c r="J38" s="1">
        <v>40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367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256</v>
      </c>
      <c r="D8" s="41" t="s">
        <v>257</v>
      </c>
      <c r="E8" s="41" t="s">
        <v>258</v>
      </c>
      <c r="F8" s="41" t="s">
        <v>259</v>
      </c>
      <c r="G8" s="41" t="s">
        <v>260</v>
      </c>
      <c r="H8" s="41" t="s">
        <v>261</v>
      </c>
      <c r="I8" s="41" t="s">
        <v>262</v>
      </c>
      <c r="J8" s="41" t="s">
        <v>263</v>
      </c>
      <c r="K8" s="41" t="s">
        <v>264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0</v>
      </c>
      <c r="D9" s="93">
        <v>0</v>
      </c>
      <c r="E9" s="93">
        <v>0</v>
      </c>
      <c r="F9" s="128"/>
      <c r="G9" s="93">
        <v>0</v>
      </c>
      <c r="H9" s="93">
        <v>0</v>
      </c>
      <c r="I9" s="93">
        <v>0</v>
      </c>
      <c r="J9" s="93">
        <v>0</v>
      </c>
      <c r="K9" s="128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94">
        <v>0</v>
      </c>
      <c r="H10" s="94">
        <v>0</v>
      </c>
      <c r="I10" s="94">
        <v>0</v>
      </c>
      <c r="J10" s="94">
        <v>0</v>
      </c>
      <c r="K10" s="129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11061</v>
      </c>
      <c r="E11" s="94">
        <v>11061</v>
      </c>
      <c r="F11" s="129"/>
      <c r="G11" s="94">
        <v>0</v>
      </c>
      <c r="H11" s="94">
        <v>0</v>
      </c>
      <c r="I11" s="94">
        <v>10</v>
      </c>
      <c r="J11" s="94">
        <v>10</v>
      </c>
      <c r="K11" s="129"/>
      <c r="L11" s="77" t="str">
        <f t="shared" si="0"/>
        <v>-</v>
      </c>
      <c r="M11" s="78">
        <f t="shared" si="0"/>
        <v>0.1</v>
      </c>
      <c r="N11" s="79">
        <f t="shared" si="0"/>
        <v>0.1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94">
        <v>0</v>
      </c>
      <c r="H12" s="94">
        <v>0</v>
      </c>
      <c r="I12" s="94">
        <v>0</v>
      </c>
      <c r="J12" s="94">
        <v>0</v>
      </c>
      <c r="K12" s="129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94">
        <v>0</v>
      </c>
      <c r="H13" s="94">
        <v>0</v>
      </c>
      <c r="I13" s="94">
        <v>0</v>
      </c>
      <c r="J13" s="94">
        <v>0</v>
      </c>
      <c r="K13" s="129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0</v>
      </c>
      <c r="E14" s="94">
        <v>0</v>
      </c>
      <c r="F14" s="129"/>
      <c r="G14" s="94">
        <v>0</v>
      </c>
      <c r="H14" s="94">
        <v>0</v>
      </c>
      <c r="I14" s="94">
        <v>0</v>
      </c>
      <c r="J14" s="94">
        <v>0</v>
      </c>
      <c r="K14" s="129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94">
        <v>0</v>
      </c>
      <c r="H15" s="94">
        <v>0</v>
      </c>
      <c r="I15" s="94">
        <v>0</v>
      </c>
      <c r="J15" s="94">
        <v>0</v>
      </c>
      <c r="K15" s="129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94">
        <v>0</v>
      </c>
      <c r="H16" s="94">
        <v>0</v>
      </c>
      <c r="I16" s="94">
        <v>0</v>
      </c>
      <c r="J16" s="94">
        <v>0</v>
      </c>
      <c r="K16" s="129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94">
        <v>0</v>
      </c>
      <c r="H17" s="94">
        <v>0</v>
      </c>
      <c r="I17" s="94">
        <v>0</v>
      </c>
      <c r="J17" s="94">
        <v>0</v>
      </c>
      <c r="K17" s="129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707</v>
      </c>
      <c r="E18" s="94">
        <v>707</v>
      </c>
      <c r="F18" s="129"/>
      <c r="G18" s="94">
        <v>0</v>
      </c>
      <c r="H18" s="94">
        <v>0</v>
      </c>
      <c r="I18" s="94">
        <v>0</v>
      </c>
      <c r="J18" s="94">
        <v>0</v>
      </c>
      <c r="K18" s="129"/>
      <c r="L18" s="77" t="str">
        <f t="shared" si="0"/>
        <v>-</v>
      </c>
      <c r="M18" s="78">
        <f t="shared" si="0"/>
        <v>0</v>
      </c>
      <c r="N18" s="79">
        <f t="shared" si="0"/>
        <v>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94">
        <v>0</v>
      </c>
      <c r="H19" s="94">
        <v>0</v>
      </c>
      <c r="I19" s="94">
        <v>0</v>
      </c>
      <c r="J19" s="94">
        <v>0</v>
      </c>
      <c r="K19" s="129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94">
        <v>0</v>
      </c>
      <c r="H20" s="94">
        <v>0</v>
      </c>
      <c r="I20" s="94">
        <v>0</v>
      </c>
      <c r="J20" s="94">
        <v>0</v>
      </c>
      <c r="K20" s="129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94">
        <v>0</v>
      </c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95">
        <v>0</v>
      </c>
      <c r="H22" s="95">
        <v>0</v>
      </c>
      <c r="I22" s="95">
        <v>0</v>
      </c>
      <c r="J22" s="95">
        <v>0</v>
      </c>
      <c r="K22" s="130"/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0</v>
      </c>
      <c r="D23" s="85">
        <f t="shared" ref="D23:J23" si="1">SUM(D9:D22)</f>
        <v>11768</v>
      </c>
      <c r="E23" s="85">
        <f t="shared" si="1"/>
        <v>11768</v>
      </c>
      <c r="F23" s="131"/>
      <c r="G23" s="85">
        <f t="shared" si="1"/>
        <v>0</v>
      </c>
      <c r="H23" s="85">
        <f t="shared" si="1"/>
        <v>0</v>
      </c>
      <c r="I23" s="85">
        <f t="shared" si="1"/>
        <v>10</v>
      </c>
      <c r="J23" s="85">
        <f t="shared" si="1"/>
        <v>10</v>
      </c>
      <c r="K23" s="131"/>
      <c r="L23" s="86" t="str">
        <f t="shared" si="0"/>
        <v>-</v>
      </c>
      <c r="M23" s="87">
        <f t="shared" si="0"/>
        <v>0.1</v>
      </c>
      <c r="N23" s="88">
        <f t="shared" si="0"/>
        <v>0.1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71">
        <v>0</v>
      </c>
      <c r="H24" s="71">
        <v>0</v>
      </c>
      <c r="I24" s="71">
        <v>0</v>
      </c>
      <c r="J24" s="71">
        <v>0</v>
      </c>
      <c r="K24" s="128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76">
        <v>0</v>
      </c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76">
        <v>0</v>
      </c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76">
        <v>0</v>
      </c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76">
        <v>0</v>
      </c>
      <c r="H28" s="76">
        <v>0</v>
      </c>
      <c r="I28" s="76">
        <v>0</v>
      </c>
      <c r="J28" s="76">
        <v>0</v>
      </c>
      <c r="K28" s="129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76">
        <v>0</v>
      </c>
      <c r="H29" s="76">
        <v>0</v>
      </c>
      <c r="I29" s="76">
        <v>0</v>
      </c>
      <c r="J29" s="76">
        <v>0</v>
      </c>
      <c r="K29" s="129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76">
        <v>0</v>
      </c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76">
        <v>0</v>
      </c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76">
        <v>0</v>
      </c>
      <c r="H32" s="76">
        <v>0</v>
      </c>
      <c r="I32" s="76">
        <v>0</v>
      </c>
      <c r="J32" s="76">
        <v>0</v>
      </c>
      <c r="K32" s="129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76">
        <v>0</v>
      </c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4030</v>
      </c>
      <c r="E34" s="76">
        <v>4030</v>
      </c>
      <c r="F34" s="129"/>
      <c r="G34" s="76">
        <v>0</v>
      </c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>
        <f t="shared" si="2"/>
        <v>0</v>
      </c>
      <c r="N34" s="79">
        <f t="shared" si="2"/>
        <v>0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0</v>
      </c>
      <c r="D35" s="85">
        <f t="shared" si="3"/>
        <v>4030</v>
      </c>
      <c r="E35" s="85">
        <f t="shared" si="3"/>
        <v>4030</v>
      </c>
      <c r="F35" s="132"/>
      <c r="G35" s="85">
        <f t="shared" si="3"/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132"/>
      <c r="L35" s="86" t="str">
        <f t="shared" si="2"/>
        <v>-</v>
      </c>
      <c r="M35" s="87">
        <f t="shared" si="2"/>
        <v>0</v>
      </c>
      <c r="N35" s="88">
        <f t="shared" si="2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15798</v>
      </c>
      <c r="E36" s="89">
        <f t="shared" si="4"/>
        <v>15798</v>
      </c>
      <c r="F36" s="133"/>
      <c r="G36" s="89">
        <f t="shared" si="4"/>
        <v>0</v>
      </c>
      <c r="H36" s="89">
        <f t="shared" si="4"/>
        <v>0</v>
      </c>
      <c r="I36" s="89">
        <f t="shared" si="4"/>
        <v>10</v>
      </c>
      <c r="J36" s="89">
        <f t="shared" si="4"/>
        <v>10</v>
      </c>
      <c r="K36" s="133"/>
      <c r="L36" s="90" t="str">
        <f t="shared" si="2"/>
        <v>-</v>
      </c>
      <c r="M36" s="91">
        <f t="shared" si="2"/>
        <v>0.1</v>
      </c>
      <c r="N36" s="92">
        <f t="shared" si="2"/>
        <v>0.1</v>
      </c>
    </row>
    <row r="38" spans="1:14" x14ac:dyDescent="0.15">
      <c r="B38" s="1" t="s">
        <v>394</v>
      </c>
      <c r="C38" s="1">
        <v>0</v>
      </c>
      <c r="D38" s="1">
        <v>15798</v>
      </c>
      <c r="E38" s="1">
        <v>15798</v>
      </c>
      <c r="F38" s="1">
        <v>0</v>
      </c>
      <c r="G38" s="1">
        <v>0</v>
      </c>
      <c r="H38" s="1">
        <v>0</v>
      </c>
      <c r="I38" s="1">
        <v>10</v>
      </c>
      <c r="J38" s="1">
        <v>10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M39"/>
  <sheetViews>
    <sheetView view="pageBreakPreview" topLeftCell="A4" zoomScale="60" zoomScaleNormal="100" workbookViewId="0">
      <pane xSplit="2" ySplit="5" topLeftCell="C9" activePane="bottomRight" state="frozen"/>
      <selection activeCell="A4" sqref="A4"/>
      <selection pane="topRight" activeCell="C4" sqref="C4"/>
      <selection pane="bottomLeft" activeCell="A9" sqref="A9"/>
      <selection pane="bottomRight" activeCell="A4" sqref="A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265</v>
      </c>
      <c r="D8" s="41" t="s">
        <v>266</v>
      </c>
      <c r="E8" s="41" t="s">
        <v>267</v>
      </c>
      <c r="F8" s="41" t="s">
        <v>268</v>
      </c>
      <c r="G8" s="41" t="s">
        <v>269</v>
      </c>
      <c r="H8" s="41" t="s">
        <v>270</v>
      </c>
      <c r="I8" s="41" t="s">
        <v>271</v>
      </c>
      <c r="J8" s="41" t="s">
        <v>272</v>
      </c>
      <c r="K8" s="41" t="s">
        <v>273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0</v>
      </c>
      <c r="D9" s="93">
        <v>0</v>
      </c>
      <c r="E9" s="93">
        <v>0</v>
      </c>
      <c r="F9" s="128"/>
      <c r="G9" s="128"/>
      <c r="H9" s="93">
        <v>0</v>
      </c>
      <c r="I9" s="93">
        <v>0</v>
      </c>
      <c r="J9" s="93">
        <v>0</v>
      </c>
      <c r="K9" s="128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129"/>
      <c r="H10" s="94">
        <v>0</v>
      </c>
      <c r="I10" s="94">
        <v>0</v>
      </c>
      <c r="J10" s="94">
        <v>0</v>
      </c>
      <c r="K10" s="129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0</v>
      </c>
      <c r="E11" s="94">
        <v>0</v>
      </c>
      <c r="F11" s="129"/>
      <c r="G11" s="129"/>
      <c r="H11" s="94">
        <v>0</v>
      </c>
      <c r="I11" s="94">
        <v>0</v>
      </c>
      <c r="J11" s="94">
        <v>0</v>
      </c>
      <c r="K11" s="129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129"/>
      <c r="H12" s="94">
        <v>0</v>
      </c>
      <c r="I12" s="94">
        <v>0</v>
      </c>
      <c r="J12" s="94">
        <v>0</v>
      </c>
      <c r="K12" s="129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129"/>
      <c r="H13" s="94">
        <v>0</v>
      </c>
      <c r="I13" s="94">
        <v>0</v>
      </c>
      <c r="J13" s="94">
        <v>0</v>
      </c>
      <c r="K13" s="129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0</v>
      </c>
      <c r="E14" s="94">
        <v>0</v>
      </c>
      <c r="F14" s="129"/>
      <c r="G14" s="129"/>
      <c r="H14" s="94">
        <v>0</v>
      </c>
      <c r="I14" s="94">
        <v>0</v>
      </c>
      <c r="J14" s="94">
        <v>0</v>
      </c>
      <c r="K14" s="129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129"/>
      <c r="H15" s="94">
        <v>0</v>
      </c>
      <c r="I15" s="94">
        <v>0</v>
      </c>
      <c r="J15" s="94">
        <v>0</v>
      </c>
      <c r="K15" s="129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129"/>
      <c r="H16" s="94">
        <v>0</v>
      </c>
      <c r="I16" s="94">
        <v>0</v>
      </c>
      <c r="J16" s="94">
        <v>0</v>
      </c>
      <c r="K16" s="129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129"/>
      <c r="H17" s="94">
        <v>0</v>
      </c>
      <c r="I17" s="94">
        <v>0</v>
      </c>
      <c r="J17" s="94">
        <v>0</v>
      </c>
      <c r="K17" s="129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0</v>
      </c>
      <c r="E18" s="94">
        <v>0</v>
      </c>
      <c r="F18" s="129"/>
      <c r="G18" s="129"/>
      <c r="H18" s="94">
        <v>0</v>
      </c>
      <c r="I18" s="94">
        <v>0</v>
      </c>
      <c r="J18" s="94">
        <v>0</v>
      </c>
      <c r="K18" s="129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129"/>
      <c r="H19" s="94">
        <v>0</v>
      </c>
      <c r="I19" s="94">
        <v>0</v>
      </c>
      <c r="J19" s="94">
        <v>0</v>
      </c>
      <c r="K19" s="129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129"/>
      <c r="H20" s="94">
        <v>0</v>
      </c>
      <c r="I20" s="94">
        <v>0</v>
      </c>
      <c r="J20" s="94">
        <v>0</v>
      </c>
      <c r="K20" s="129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129"/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130"/>
      <c r="H22" s="95">
        <v>0</v>
      </c>
      <c r="I22" s="95">
        <v>0</v>
      </c>
      <c r="J22" s="95">
        <v>0</v>
      </c>
      <c r="K22" s="130"/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0</v>
      </c>
      <c r="D23" s="85">
        <f t="shared" ref="D23:J23" si="1">SUM(D9:D22)</f>
        <v>0</v>
      </c>
      <c r="E23" s="85">
        <f t="shared" si="1"/>
        <v>0</v>
      </c>
      <c r="F23" s="131"/>
      <c r="G23" s="131"/>
      <c r="H23" s="85">
        <f t="shared" si="1"/>
        <v>0</v>
      </c>
      <c r="I23" s="85">
        <f t="shared" si="1"/>
        <v>0</v>
      </c>
      <c r="J23" s="85">
        <f t="shared" si="1"/>
        <v>0</v>
      </c>
      <c r="K23" s="131"/>
      <c r="L23" s="86" t="str">
        <f t="shared" si="0"/>
        <v>-</v>
      </c>
      <c r="M23" s="87" t="str">
        <f t="shared" si="0"/>
        <v>-</v>
      </c>
      <c r="N23" s="88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128"/>
      <c r="H24" s="71">
        <v>0</v>
      </c>
      <c r="I24" s="71">
        <v>0</v>
      </c>
      <c r="J24" s="71">
        <v>0</v>
      </c>
      <c r="K24" s="128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129"/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129"/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129"/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129"/>
      <c r="H28" s="76">
        <v>0</v>
      </c>
      <c r="I28" s="76">
        <v>0</v>
      </c>
      <c r="J28" s="76">
        <v>0</v>
      </c>
      <c r="K28" s="129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129"/>
      <c r="H29" s="76">
        <v>0</v>
      </c>
      <c r="I29" s="76">
        <v>0</v>
      </c>
      <c r="J29" s="76">
        <v>0</v>
      </c>
      <c r="K29" s="129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129"/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129"/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129"/>
      <c r="H32" s="76">
        <v>0</v>
      </c>
      <c r="I32" s="76">
        <v>0</v>
      </c>
      <c r="J32" s="76">
        <v>0</v>
      </c>
      <c r="K32" s="129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129"/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129"/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0</v>
      </c>
      <c r="D35" s="85">
        <f t="shared" si="3"/>
        <v>0</v>
      </c>
      <c r="E35" s="85">
        <f t="shared" si="3"/>
        <v>0</v>
      </c>
      <c r="F35" s="132"/>
      <c r="G35" s="132"/>
      <c r="H35" s="85">
        <f t="shared" si="3"/>
        <v>0</v>
      </c>
      <c r="I35" s="85">
        <f t="shared" si="3"/>
        <v>0</v>
      </c>
      <c r="J35" s="85">
        <f t="shared" si="3"/>
        <v>0</v>
      </c>
      <c r="K35" s="132"/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0</v>
      </c>
      <c r="D36" s="89">
        <f t="shared" si="4"/>
        <v>0</v>
      </c>
      <c r="E36" s="89">
        <f t="shared" si="4"/>
        <v>0</v>
      </c>
      <c r="F36" s="133"/>
      <c r="G36" s="133"/>
      <c r="H36" s="89">
        <f t="shared" si="4"/>
        <v>0</v>
      </c>
      <c r="I36" s="89">
        <f t="shared" si="4"/>
        <v>0</v>
      </c>
      <c r="J36" s="89">
        <f t="shared" si="4"/>
        <v>0</v>
      </c>
      <c r="K36" s="133"/>
      <c r="L36" s="90" t="str">
        <f t="shared" si="2"/>
        <v>-</v>
      </c>
      <c r="M36" s="91" t="str">
        <f t="shared" si="2"/>
        <v>-</v>
      </c>
      <c r="N36" s="92" t="str">
        <f t="shared" si="2"/>
        <v>-</v>
      </c>
    </row>
    <row r="38" spans="1:14" x14ac:dyDescent="0.15">
      <c r="B38" s="1" t="s">
        <v>394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274</v>
      </c>
      <c r="D8" s="41" t="s">
        <v>275</v>
      </c>
      <c r="E8" s="41" t="s">
        <v>276</v>
      </c>
      <c r="F8" s="41" t="s">
        <v>277</v>
      </c>
      <c r="G8" s="41" t="s">
        <v>278</v>
      </c>
      <c r="H8" s="41" t="s">
        <v>279</v>
      </c>
      <c r="I8" s="41" t="s">
        <v>280</v>
      </c>
      <c r="J8" s="41" t="s">
        <v>281</v>
      </c>
      <c r="K8" s="41" t="s">
        <v>282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8570680</v>
      </c>
      <c r="D9" s="93">
        <v>460349</v>
      </c>
      <c r="E9" s="93">
        <v>9031029</v>
      </c>
      <c r="F9" s="93">
        <v>0</v>
      </c>
      <c r="G9" s="93">
        <v>0</v>
      </c>
      <c r="H9" s="93">
        <v>8441735</v>
      </c>
      <c r="I9" s="93">
        <v>121260</v>
      </c>
      <c r="J9" s="93">
        <v>8562995</v>
      </c>
      <c r="K9" s="93">
        <v>0</v>
      </c>
      <c r="L9" s="72">
        <f t="shared" ref="L9:N31" si="0">IF(C9&gt;0,ROUND(H9/C9*100,1),"-")</f>
        <v>98.5</v>
      </c>
      <c r="M9" s="73">
        <f t="shared" si="0"/>
        <v>26.3</v>
      </c>
      <c r="N9" s="74">
        <f t="shared" si="0"/>
        <v>94.8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1381259</v>
      </c>
      <c r="D10" s="94">
        <v>245700</v>
      </c>
      <c r="E10" s="94">
        <v>1626959</v>
      </c>
      <c r="F10" s="94">
        <v>0</v>
      </c>
      <c r="G10" s="94">
        <v>0</v>
      </c>
      <c r="H10" s="94">
        <v>1337526</v>
      </c>
      <c r="I10" s="94">
        <v>45229</v>
      </c>
      <c r="J10" s="94">
        <v>1382755</v>
      </c>
      <c r="K10" s="94">
        <v>0</v>
      </c>
      <c r="L10" s="77">
        <f t="shared" si="0"/>
        <v>96.8</v>
      </c>
      <c r="M10" s="78">
        <f t="shared" si="0"/>
        <v>18.399999999999999</v>
      </c>
      <c r="N10" s="79">
        <f t="shared" si="0"/>
        <v>85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881297</v>
      </c>
      <c r="D11" s="94">
        <v>98188</v>
      </c>
      <c r="E11" s="94">
        <v>979485</v>
      </c>
      <c r="F11" s="94">
        <v>0</v>
      </c>
      <c r="G11" s="94">
        <v>0</v>
      </c>
      <c r="H11" s="94">
        <v>861362</v>
      </c>
      <c r="I11" s="94">
        <v>16129</v>
      </c>
      <c r="J11" s="94">
        <v>877491</v>
      </c>
      <c r="K11" s="94">
        <v>0</v>
      </c>
      <c r="L11" s="77">
        <f t="shared" si="0"/>
        <v>97.7</v>
      </c>
      <c r="M11" s="78">
        <f t="shared" si="0"/>
        <v>16.399999999999999</v>
      </c>
      <c r="N11" s="79">
        <f t="shared" si="0"/>
        <v>89.6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1183726</v>
      </c>
      <c r="D12" s="94">
        <v>72920</v>
      </c>
      <c r="E12" s="94">
        <v>1256646</v>
      </c>
      <c r="F12" s="94">
        <v>0</v>
      </c>
      <c r="G12" s="94">
        <v>0</v>
      </c>
      <c r="H12" s="94">
        <v>1170932</v>
      </c>
      <c r="I12" s="94">
        <v>12339</v>
      </c>
      <c r="J12" s="94">
        <v>1183271</v>
      </c>
      <c r="K12" s="94">
        <v>0</v>
      </c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808075</v>
      </c>
      <c r="D13" s="94">
        <v>110310</v>
      </c>
      <c r="E13" s="94">
        <v>918385</v>
      </c>
      <c r="F13" s="94">
        <v>0</v>
      </c>
      <c r="G13" s="94">
        <v>0</v>
      </c>
      <c r="H13" s="94">
        <v>782818</v>
      </c>
      <c r="I13" s="94">
        <v>24797</v>
      </c>
      <c r="J13" s="94">
        <v>807615</v>
      </c>
      <c r="K13" s="94">
        <v>0</v>
      </c>
      <c r="L13" s="77">
        <f t="shared" si="0"/>
        <v>96.9</v>
      </c>
      <c r="M13" s="78">
        <f t="shared" si="0"/>
        <v>22.5</v>
      </c>
      <c r="N13" s="79">
        <f t="shared" si="0"/>
        <v>87.9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826830</v>
      </c>
      <c r="D14" s="94">
        <v>164367</v>
      </c>
      <c r="E14" s="94">
        <v>991197</v>
      </c>
      <c r="F14" s="94">
        <v>0</v>
      </c>
      <c r="G14" s="94">
        <v>0</v>
      </c>
      <c r="H14" s="94">
        <v>792997</v>
      </c>
      <c r="I14" s="94">
        <v>24748</v>
      </c>
      <c r="J14" s="94">
        <v>817745</v>
      </c>
      <c r="K14" s="94">
        <v>0</v>
      </c>
      <c r="L14" s="77">
        <f t="shared" si="0"/>
        <v>95.9</v>
      </c>
      <c r="M14" s="78">
        <f t="shared" si="0"/>
        <v>15.1</v>
      </c>
      <c r="N14" s="79">
        <f t="shared" si="0"/>
        <v>82.5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1759941</v>
      </c>
      <c r="D15" s="94">
        <v>200265</v>
      </c>
      <c r="E15" s="94">
        <v>1960206</v>
      </c>
      <c r="F15" s="94">
        <v>0</v>
      </c>
      <c r="G15" s="94">
        <v>0</v>
      </c>
      <c r="H15" s="94">
        <v>1718094</v>
      </c>
      <c r="I15" s="94">
        <v>27769</v>
      </c>
      <c r="J15" s="94">
        <v>1745863</v>
      </c>
      <c r="K15" s="94">
        <v>0</v>
      </c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711562</v>
      </c>
      <c r="D16" s="94">
        <v>82252</v>
      </c>
      <c r="E16" s="94">
        <v>793814</v>
      </c>
      <c r="F16" s="94">
        <v>0</v>
      </c>
      <c r="G16" s="94">
        <v>0</v>
      </c>
      <c r="H16" s="94">
        <v>697563</v>
      </c>
      <c r="I16" s="94">
        <v>13082</v>
      </c>
      <c r="J16" s="94">
        <v>710645</v>
      </c>
      <c r="K16" s="94">
        <v>0</v>
      </c>
      <c r="L16" s="77">
        <f t="shared" si="0"/>
        <v>98</v>
      </c>
      <c r="M16" s="78">
        <f t="shared" si="0"/>
        <v>15.9</v>
      </c>
      <c r="N16" s="79">
        <f t="shared" si="0"/>
        <v>89.5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347681</v>
      </c>
      <c r="D17" s="94">
        <v>37439</v>
      </c>
      <c r="E17" s="94">
        <v>385120</v>
      </c>
      <c r="F17" s="94">
        <v>0</v>
      </c>
      <c r="G17" s="94">
        <v>0</v>
      </c>
      <c r="H17" s="94">
        <v>341794</v>
      </c>
      <c r="I17" s="94">
        <v>7756</v>
      </c>
      <c r="J17" s="94">
        <v>349550</v>
      </c>
      <c r="K17" s="94">
        <v>0</v>
      </c>
      <c r="L17" s="77">
        <f>IF(C17&gt;0,ROUND(H17/C17*100,1),"-")</f>
        <v>98.3</v>
      </c>
      <c r="M17" s="78">
        <f>IF(D17&gt;0,ROUND(I17/D17*100,1),"-")</f>
        <v>20.7</v>
      </c>
      <c r="N17" s="79">
        <f>IF(E17&gt;0,ROUND(J17/E17*100,1),"-")</f>
        <v>90.8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174013</v>
      </c>
      <c r="D18" s="94">
        <v>19909</v>
      </c>
      <c r="E18" s="94">
        <v>193922</v>
      </c>
      <c r="F18" s="94">
        <v>0</v>
      </c>
      <c r="G18" s="94">
        <v>0</v>
      </c>
      <c r="H18" s="94">
        <v>169804</v>
      </c>
      <c r="I18" s="94">
        <v>2993</v>
      </c>
      <c r="J18" s="94">
        <v>172797</v>
      </c>
      <c r="K18" s="94">
        <v>0</v>
      </c>
      <c r="L18" s="77">
        <f t="shared" si="0"/>
        <v>97.6</v>
      </c>
      <c r="M18" s="78">
        <f t="shared" si="0"/>
        <v>15</v>
      </c>
      <c r="N18" s="79">
        <f t="shared" si="0"/>
        <v>89.1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625492</v>
      </c>
      <c r="D19" s="94">
        <v>119610</v>
      </c>
      <c r="E19" s="94">
        <v>745102</v>
      </c>
      <c r="F19" s="94">
        <v>0</v>
      </c>
      <c r="G19" s="94">
        <v>0</v>
      </c>
      <c r="H19" s="94">
        <v>602994</v>
      </c>
      <c r="I19" s="94">
        <v>20523</v>
      </c>
      <c r="J19" s="94">
        <v>623517</v>
      </c>
      <c r="K19" s="94">
        <v>0</v>
      </c>
      <c r="L19" s="77">
        <f t="shared" si="0"/>
        <v>96.4</v>
      </c>
      <c r="M19" s="78">
        <f t="shared" si="0"/>
        <v>17.2</v>
      </c>
      <c r="N19" s="79">
        <f t="shared" si="0"/>
        <v>83.7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188911</v>
      </c>
      <c r="D20" s="94">
        <v>16606</v>
      </c>
      <c r="E20" s="94">
        <v>205517</v>
      </c>
      <c r="F20" s="94">
        <v>0</v>
      </c>
      <c r="G20" s="94">
        <v>0</v>
      </c>
      <c r="H20" s="94">
        <v>185713</v>
      </c>
      <c r="I20" s="94">
        <v>2603</v>
      </c>
      <c r="J20" s="94">
        <v>188316</v>
      </c>
      <c r="K20" s="94">
        <v>0</v>
      </c>
      <c r="L20" s="80">
        <f t="shared" si="0"/>
        <v>98.3</v>
      </c>
      <c r="M20" s="81">
        <f t="shared" si="0"/>
        <v>15.7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7054</v>
      </c>
      <c r="D21" s="94">
        <v>5486</v>
      </c>
      <c r="E21" s="94">
        <v>12540</v>
      </c>
      <c r="F21" s="94">
        <v>0</v>
      </c>
      <c r="G21" s="94">
        <v>0</v>
      </c>
      <c r="H21" s="94">
        <v>6181</v>
      </c>
      <c r="I21" s="94">
        <v>510</v>
      </c>
      <c r="J21" s="94">
        <v>6691</v>
      </c>
      <c r="K21" s="94">
        <v>0</v>
      </c>
      <c r="L21" s="77">
        <f t="shared" si="0"/>
        <v>87.6</v>
      </c>
      <c r="M21" s="78">
        <f t="shared" si="0"/>
        <v>9.3000000000000007</v>
      </c>
      <c r="N21" s="79">
        <f t="shared" si="0"/>
        <v>53.4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477070</v>
      </c>
      <c r="D22" s="95">
        <v>32417</v>
      </c>
      <c r="E22" s="95">
        <v>509487</v>
      </c>
      <c r="F22" s="95">
        <v>0</v>
      </c>
      <c r="G22" s="95">
        <v>0</v>
      </c>
      <c r="H22" s="95">
        <v>470557</v>
      </c>
      <c r="I22" s="95">
        <v>7163</v>
      </c>
      <c r="J22" s="95">
        <v>477720</v>
      </c>
      <c r="K22" s="95">
        <v>0</v>
      </c>
      <c r="L22" s="96">
        <f t="shared" si="0"/>
        <v>98.6</v>
      </c>
      <c r="M22" s="97">
        <f t="shared" si="0"/>
        <v>22.1</v>
      </c>
      <c r="N22" s="98">
        <f t="shared" si="0"/>
        <v>93.8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17943591</v>
      </c>
      <c r="D23" s="85">
        <f t="shared" ref="D23:K23" si="1">SUM(D9:D22)</f>
        <v>1665818</v>
      </c>
      <c r="E23" s="85">
        <f t="shared" si="1"/>
        <v>19609409</v>
      </c>
      <c r="F23" s="85">
        <f t="shared" si="1"/>
        <v>0</v>
      </c>
      <c r="G23" s="85">
        <f t="shared" si="1"/>
        <v>0</v>
      </c>
      <c r="H23" s="85">
        <f t="shared" si="1"/>
        <v>17580070</v>
      </c>
      <c r="I23" s="85">
        <f t="shared" si="1"/>
        <v>326901</v>
      </c>
      <c r="J23" s="85">
        <f t="shared" si="1"/>
        <v>17906971</v>
      </c>
      <c r="K23" s="85">
        <f t="shared" si="1"/>
        <v>0</v>
      </c>
      <c r="L23" s="86">
        <f t="shared" si="0"/>
        <v>98</v>
      </c>
      <c r="M23" s="87">
        <f t="shared" si="0"/>
        <v>19.600000000000001</v>
      </c>
      <c r="N23" s="88">
        <f t="shared" si="0"/>
        <v>91.3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223530</v>
      </c>
      <c r="D24" s="71">
        <v>6076</v>
      </c>
      <c r="E24" s="71">
        <v>229606</v>
      </c>
      <c r="F24" s="71">
        <v>0</v>
      </c>
      <c r="G24" s="71">
        <v>0</v>
      </c>
      <c r="H24" s="71">
        <v>221142</v>
      </c>
      <c r="I24" s="71">
        <v>1632</v>
      </c>
      <c r="J24" s="71">
        <v>222774</v>
      </c>
      <c r="K24" s="71">
        <v>0</v>
      </c>
      <c r="L24" s="72">
        <f t="shared" si="0"/>
        <v>98.9</v>
      </c>
      <c r="M24" s="73">
        <f t="shared" si="0"/>
        <v>26.9</v>
      </c>
      <c r="N24" s="74">
        <f t="shared" si="0"/>
        <v>97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2381</v>
      </c>
      <c r="D25" s="76">
        <v>0</v>
      </c>
      <c r="E25" s="76">
        <v>2381</v>
      </c>
      <c r="F25" s="76">
        <v>0</v>
      </c>
      <c r="G25" s="76">
        <v>0</v>
      </c>
      <c r="H25" s="76">
        <v>2381</v>
      </c>
      <c r="I25" s="76">
        <v>0</v>
      </c>
      <c r="J25" s="76">
        <v>2381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1987</v>
      </c>
      <c r="D27" s="76">
        <v>0</v>
      </c>
      <c r="E27" s="76">
        <v>1987</v>
      </c>
      <c r="F27" s="76">
        <v>0</v>
      </c>
      <c r="G27" s="76">
        <v>0</v>
      </c>
      <c r="H27" s="76">
        <v>1987</v>
      </c>
      <c r="I27" s="76">
        <v>0</v>
      </c>
      <c r="J27" s="76">
        <v>1987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202776</v>
      </c>
      <c r="D28" s="76">
        <v>901</v>
      </c>
      <c r="E28" s="76">
        <v>203677</v>
      </c>
      <c r="F28" s="76">
        <v>0</v>
      </c>
      <c r="G28" s="76">
        <v>0</v>
      </c>
      <c r="H28" s="76">
        <v>202480</v>
      </c>
      <c r="I28" s="76">
        <v>88</v>
      </c>
      <c r="J28" s="76">
        <v>202568</v>
      </c>
      <c r="K28" s="76">
        <v>0</v>
      </c>
      <c r="L28" s="77">
        <f t="shared" si="0"/>
        <v>99.9</v>
      </c>
      <c r="M28" s="78">
        <f t="shared" si="0"/>
        <v>9.8000000000000007</v>
      </c>
      <c r="N28" s="79">
        <f t="shared" si="0"/>
        <v>99.5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23302</v>
      </c>
      <c r="E29" s="76">
        <v>23302</v>
      </c>
      <c r="F29" s="76">
        <v>0</v>
      </c>
      <c r="G29" s="76">
        <v>0</v>
      </c>
      <c r="H29" s="76">
        <v>0</v>
      </c>
      <c r="I29" s="76">
        <v>3370</v>
      </c>
      <c r="J29" s="76">
        <v>3370</v>
      </c>
      <c r="K29" s="76">
        <v>0</v>
      </c>
      <c r="L29" s="77" t="str">
        <f t="shared" si="0"/>
        <v>-</v>
      </c>
      <c r="M29" s="78">
        <f t="shared" si="0"/>
        <v>14.5</v>
      </c>
      <c r="N29" s="79">
        <f t="shared" si="0"/>
        <v>14.5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136969</v>
      </c>
      <c r="D32" s="76">
        <v>3430</v>
      </c>
      <c r="E32" s="76">
        <v>140399</v>
      </c>
      <c r="F32" s="76">
        <v>0</v>
      </c>
      <c r="G32" s="76">
        <v>0</v>
      </c>
      <c r="H32" s="76">
        <v>135307</v>
      </c>
      <c r="I32" s="76">
        <v>1337</v>
      </c>
      <c r="J32" s="76">
        <v>136644</v>
      </c>
      <c r="K32" s="76">
        <v>0</v>
      </c>
      <c r="L32" s="77">
        <f t="shared" ref="L32:N36" si="2">IF(C32&gt;0,ROUND(H32/C32*100,1),"-")</f>
        <v>98.8</v>
      </c>
      <c r="M32" s="78">
        <f t="shared" si="2"/>
        <v>39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193756</v>
      </c>
      <c r="D33" s="76">
        <v>18560</v>
      </c>
      <c r="E33" s="76">
        <v>212316</v>
      </c>
      <c r="F33" s="76">
        <v>0</v>
      </c>
      <c r="G33" s="76">
        <v>0</v>
      </c>
      <c r="H33" s="76">
        <v>191467</v>
      </c>
      <c r="I33" s="76">
        <v>2829</v>
      </c>
      <c r="J33" s="76">
        <v>194296</v>
      </c>
      <c r="K33" s="76">
        <v>0</v>
      </c>
      <c r="L33" s="77">
        <f t="shared" si="2"/>
        <v>98.8</v>
      </c>
      <c r="M33" s="78">
        <f t="shared" si="2"/>
        <v>15.2</v>
      </c>
      <c r="N33" s="79">
        <f t="shared" si="2"/>
        <v>91.5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17357</v>
      </c>
      <c r="D34" s="76">
        <v>0</v>
      </c>
      <c r="E34" s="76">
        <v>17357</v>
      </c>
      <c r="F34" s="76">
        <v>0</v>
      </c>
      <c r="G34" s="76">
        <v>0</v>
      </c>
      <c r="H34" s="76">
        <v>17357</v>
      </c>
      <c r="I34" s="76">
        <v>0</v>
      </c>
      <c r="J34" s="76">
        <v>17357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778756</v>
      </c>
      <c r="D35" s="85">
        <f t="shared" si="3"/>
        <v>52269</v>
      </c>
      <c r="E35" s="85">
        <f t="shared" si="3"/>
        <v>831025</v>
      </c>
      <c r="F35" s="85">
        <f t="shared" si="3"/>
        <v>0</v>
      </c>
      <c r="G35" s="85">
        <f t="shared" si="3"/>
        <v>0</v>
      </c>
      <c r="H35" s="85">
        <f t="shared" si="3"/>
        <v>772121</v>
      </c>
      <c r="I35" s="85">
        <f t="shared" si="3"/>
        <v>9256</v>
      </c>
      <c r="J35" s="85">
        <f t="shared" si="3"/>
        <v>781377</v>
      </c>
      <c r="K35" s="85">
        <f t="shared" si="3"/>
        <v>0</v>
      </c>
      <c r="L35" s="86">
        <f t="shared" si="2"/>
        <v>99.1</v>
      </c>
      <c r="M35" s="87">
        <f t="shared" si="2"/>
        <v>17.7</v>
      </c>
      <c r="N35" s="88">
        <f t="shared" si="2"/>
        <v>94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18722347</v>
      </c>
      <c r="D36" s="89">
        <f t="shared" si="4"/>
        <v>1718087</v>
      </c>
      <c r="E36" s="89">
        <f t="shared" si="4"/>
        <v>20440434</v>
      </c>
      <c r="F36" s="89">
        <f t="shared" si="4"/>
        <v>0</v>
      </c>
      <c r="G36" s="89">
        <f t="shared" si="4"/>
        <v>0</v>
      </c>
      <c r="H36" s="89">
        <f t="shared" si="4"/>
        <v>18352191</v>
      </c>
      <c r="I36" s="89">
        <f t="shared" si="4"/>
        <v>336157</v>
      </c>
      <c r="J36" s="89">
        <f t="shared" si="4"/>
        <v>18688348</v>
      </c>
      <c r="K36" s="89">
        <f t="shared" si="4"/>
        <v>0</v>
      </c>
      <c r="L36" s="90">
        <f t="shared" si="2"/>
        <v>98</v>
      </c>
      <c r="M36" s="91">
        <f t="shared" si="2"/>
        <v>19.600000000000001</v>
      </c>
      <c r="N36" s="92">
        <f t="shared" si="2"/>
        <v>91.4</v>
      </c>
    </row>
    <row r="38" spans="1:14" x14ac:dyDescent="0.15">
      <c r="B38" s="1" t="s">
        <v>394</v>
      </c>
      <c r="C38" s="1">
        <v>18722347</v>
      </c>
      <c r="D38" s="1">
        <v>1718087</v>
      </c>
      <c r="E38" s="1">
        <v>20440434</v>
      </c>
      <c r="F38" s="1">
        <v>0</v>
      </c>
      <c r="G38" s="1">
        <v>0</v>
      </c>
      <c r="H38" s="1">
        <v>18352191</v>
      </c>
      <c r="I38" s="1">
        <v>336157</v>
      </c>
      <c r="J38" s="1">
        <v>18688348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283</v>
      </c>
      <c r="D8" s="41" t="s">
        <v>284</v>
      </c>
      <c r="E8" s="41" t="s">
        <v>285</v>
      </c>
      <c r="F8" s="41" t="s">
        <v>286</v>
      </c>
      <c r="G8" s="41" t="s">
        <v>287</v>
      </c>
      <c r="H8" s="41" t="s">
        <v>288</v>
      </c>
      <c r="I8" s="41" t="s">
        <v>289</v>
      </c>
      <c r="J8" s="41" t="s">
        <v>290</v>
      </c>
      <c r="K8" s="41" t="s">
        <v>291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23580</v>
      </c>
      <c r="D9" s="93">
        <v>0</v>
      </c>
      <c r="E9" s="93">
        <v>23580</v>
      </c>
      <c r="F9" s="93">
        <v>0</v>
      </c>
      <c r="G9" s="128"/>
      <c r="H9" s="93">
        <v>23580</v>
      </c>
      <c r="I9" s="93">
        <v>0</v>
      </c>
      <c r="J9" s="93">
        <v>23580</v>
      </c>
      <c r="K9" s="93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94">
        <v>0</v>
      </c>
      <c r="G10" s="129"/>
      <c r="H10" s="94">
        <v>0</v>
      </c>
      <c r="I10" s="94">
        <v>0</v>
      </c>
      <c r="J10" s="94">
        <v>0</v>
      </c>
      <c r="K10" s="94">
        <v>0</v>
      </c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12595</v>
      </c>
      <c r="D11" s="94">
        <v>0</v>
      </c>
      <c r="E11" s="94">
        <v>12595</v>
      </c>
      <c r="F11" s="94">
        <v>0</v>
      </c>
      <c r="G11" s="129"/>
      <c r="H11" s="94">
        <v>12595</v>
      </c>
      <c r="I11" s="94">
        <v>0</v>
      </c>
      <c r="J11" s="94">
        <v>12595</v>
      </c>
      <c r="K11" s="94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94">
        <v>0</v>
      </c>
      <c r="G12" s="129"/>
      <c r="H12" s="94">
        <v>0</v>
      </c>
      <c r="I12" s="94">
        <v>0</v>
      </c>
      <c r="J12" s="94">
        <v>0</v>
      </c>
      <c r="K12" s="94">
        <v>0</v>
      </c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10712</v>
      </c>
      <c r="D13" s="94">
        <v>0</v>
      </c>
      <c r="E13" s="94">
        <v>10712</v>
      </c>
      <c r="F13" s="94">
        <v>0</v>
      </c>
      <c r="G13" s="129"/>
      <c r="H13" s="94">
        <v>10712</v>
      </c>
      <c r="I13" s="94">
        <v>0</v>
      </c>
      <c r="J13" s="94">
        <v>10712</v>
      </c>
      <c r="K13" s="94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369850</v>
      </c>
      <c r="D14" s="94">
        <v>45020</v>
      </c>
      <c r="E14" s="94">
        <v>414870</v>
      </c>
      <c r="F14" s="94">
        <v>0</v>
      </c>
      <c r="G14" s="129"/>
      <c r="H14" s="94">
        <v>363054</v>
      </c>
      <c r="I14" s="94">
        <v>3208</v>
      </c>
      <c r="J14" s="94">
        <v>366262</v>
      </c>
      <c r="K14" s="94">
        <v>0</v>
      </c>
      <c r="L14" s="77">
        <f t="shared" si="0"/>
        <v>98.2</v>
      </c>
      <c r="M14" s="78">
        <f t="shared" si="0"/>
        <v>7.1</v>
      </c>
      <c r="N14" s="79">
        <f t="shared" si="0"/>
        <v>88.3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361</v>
      </c>
      <c r="D15" s="94">
        <v>0</v>
      </c>
      <c r="E15" s="94">
        <v>361</v>
      </c>
      <c r="F15" s="94">
        <v>0</v>
      </c>
      <c r="G15" s="129"/>
      <c r="H15" s="94">
        <v>361</v>
      </c>
      <c r="I15" s="94">
        <v>0</v>
      </c>
      <c r="J15" s="94">
        <v>361</v>
      </c>
      <c r="K15" s="94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5830</v>
      </c>
      <c r="D16" s="94">
        <v>0</v>
      </c>
      <c r="E16" s="94">
        <v>5830</v>
      </c>
      <c r="F16" s="94">
        <v>0</v>
      </c>
      <c r="G16" s="129"/>
      <c r="H16" s="94">
        <v>5830</v>
      </c>
      <c r="I16" s="94">
        <v>0</v>
      </c>
      <c r="J16" s="94">
        <v>5830</v>
      </c>
      <c r="K16" s="94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21724</v>
      </c>
      <c r="D17" s="94">
        <v>0</v>
      </c>
      <c r="E17" s="94">
        <v>21724</v>
      </c>
      <c r="F17" s="94">
        <v>0</v>
      </c>
      <c r="G17" s="129"/>
      <c r="H17" s="94">
        <v>21724</v>
      </c>
      <c r="I17" s="94">
        <v>0</v>
      </c>
      <c r="J17" s="94">
        <v>21724</v>
      </c>
      <c r="K17" s="94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1438</v>
      </c>
      <c r="D18" s="94">
        <v>0</v>
      </c>
      <c r="E18" s="94">
        <v>1438</v>
      </c>
      <c r="F18" s="94">
        <v>0</v>
      </c>
      <c r="G18" s="129"/>
      <c r="H18" s="94">
        <v>1438</v>
      </c>
      <c r="I18" s="94">
        <v>0</v>
      </c>
      <c r="J18" s="94">
        <v>1438</v>
      </c>
      <c r="K18" s="94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138662</v>
      </c>
      <c r="D19" s="94">
        <v>14164</v>
      </c>
      <c r="E19" s="94">
        <v>152826</v>
      </c>
      <c r="F19" s="94">
        <v>0</v>
      </c>
      <c r="G19" s="129"/>
      <c r="H19" s="94">
        <v>132067</v>
      </c>
      <c r="I19" s="94">
        <v>5002</v>
      </c>
      <c r="J19" s="94">
        <v>137069</v>
      </c>
      <c r="K19" s="94">
        <v>0</v>
      </c>
      <c r="L19" s="77">
        <f t="shared" si="0"/>
        <v>95.2</v>
      </c>
      <c r="M19" s="78">
        <f t="shared" si="0"/>
        <v>35.299999999999997</v>
      </c>
      <c r="N19" s="79">
        <f t="shared" si="0"/>
        <v>89.7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32447</v>
      </c>
      <c r="D20" s="94">
        <v>0</v>
      </c>
      <c r="E20" s="94">
        <v>32447</v>
      </c>
      <c r="F20" s="94">
        <v>0</v>
      </c>
      <c r="G20" s="129"/>
      <c r="H20" s="94">
        <v>32447</v>
      </c>
      <c r="I20" s="94">
        <v>0</v>
      </c>
      <c r="J20" s="94">
        <v>32447</v>
      </c>
      <c r="K20" s="94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7054</v>
      </c>
      <c r="D21" s="94">
        <v>5486</v>
      </c>
      <c r="E21" s="94">
        <v>12540</v>
      </c>
      <c r="F21" s="94">
        <v>0</v>
      </c>
      <c r="G21" s="129"/>
      <c r="H21" s="94">
        <v>6181</v>
      </c>
      <c r="I21" s="94">
        <v>510</v>
      </c>
      <c r="J21" s="94">
        <v>6691</v>
      </c>
      <c r="K21" s="94">
        <v>0</v>
      </c>
      <c r="L21" s="77">
        <f t="shared" si="0"/>
        <v>87.6</v>
      </c>
      <c r="M21" s="78">
        <f t="shared" si="0"/>
        <v>9.3000000000000007</v>
      </c>
      <c r="N21" s="79">
        <f t="shared" si="0"/>
        <v>53.4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95">
        <v>0</v>
      </c>
      <c r="G22" s="130"/>
      <c r="H22" s="95">
        <v>0</v>
      </c>
      <c r="I22" s="95">
        <v>0</v>
      </c>
      <c r="J22" s="95">
        <v>0</v>
      </c>
      <c r="K22" s="95">
        <v>0</v>
      </c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624253</v>
      </c>
      <c r="D23" s="85">
        <f t="shared" ref="D23:K23" si="1">SUM(D9:D22)</f>
        <v>64670</v>
      </c>
      <c r="E23" s="85">
        <f t="shared" si="1"/>
        <v>688923</v>
      </c>
      <c r="F23" s="85">
        <f t="shared" si="1"/>
        <v>0</v>
      </c>
      <c r="G23" s="131"/>
      <c r="H23" s="85">
        <f t="shared" si="1"/>
        <v>609989</v>
      </c>
      <c r="I23" s="85">
        <f t="shared" si="1"/>
        <v>8720</v>
      </c>
      <c r="J23" s="85">
        <f t="shared" si="1"/>
        <v>618709</v>
      </c>
      <c r="K23" s="85">
        <f t="shared" si="1"/>
        <v>0</v>
      </c>
      <c r="L23" s="86">
        <f t="shared" si="0"/>
        <v>97.7</v>
      </c>
      <c r="M23" s="87">
        <f t="shared" si="0"/>
        <v>13.5</v>
      </c>
      <c r="N23" s="88">
        <f t="shared" si="0"/>
        <v>89.8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28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2381</v>
      </c>
      <c r="D25" s="76">
        <v>0</v>
      </c>
      <c r="E25" s="76">
        <v>2381</v>
      </c>
      <c r="F25" s="76">
        <v>0</v>
      </c>
      <c r="G25" s="129"/>
      <c r="H25" s="76">
        <v>2381</v>
      </c>
      <c r="I25" s="76">
        <v>0</v>
      </c>
      <c r="J25" s="76">
        <v>2381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29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1987</v>
      </c>
      <c r="D27" s="76">
        <v>0</v>
      </c>
      <c r="E27" s="76">
        <v>1987</v>
      </c>
      <c r="F27" s="76">
        <v>0</v>
      </c>
      <c r="G27" s="129"/>
      <c r="H27" s="76">
        <v>1987</v>
      </c>
      <c r="I27" s="76">
        <v>0</v>
      </c>
      <c r="J27" s="76">
        <v>1987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11154</v>
      </c>
      <c r="D28" s="76">
        <v>0</v>
      </c>
      <c r="E28" s="76">
        <v>11154</v>
      </c>
      <c r="F28" s="76">
        <v>0</v>
      </c>
      <c r="G28" s="129"/>
      <c r="H28" s="76">
        <v>11154</v>
      </c>
      <c r="I28" s="76">
        <v>0</v>
      </c>
      <c r="J28" s="76">
        <v>11154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29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29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29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13819</v>
      </c>
      <c r="D32" s="76">
        <v>0</v>
      </c>
      <c r="E32" s="76">
        <v>13819</v>
      </c>
      <c r="F32" s="76">
        <v>0</v>
      </c>
      <c r="G32" s="129"/>
      <c r="H32" s="76">
        <v>13819</v>
      </c>
      <c r="I32" s="76">
        <v>0</v>
      </c>
      <c r="J32" s="76">
        <v>13819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193756</v>
      </c>
      <c r="D33" s="76">
        <v>18560</v>
      </c>
      <c r="E33" s="76">
        <v>212316</v>
      </c>
      <c r="F33" s="76">
        <v>0</v>
      </c>
      <c r="G33" s="129"/>
      <c r="H33" s="76">
        <v>191467</v>
      </c>
      <c r="I33" s="76">
        <v>2829</v>
      </c>
      <c r="J33" s="76">
        <v>194296</v>
      </c>
      <c r="K33" s="76">
        <v>0</v>
      </c>
      <c r="L33" s="77">
        <f t="shared" si="2"/>
        <v>98.8</v>
      </c>
      <c r="M33" s="78">
        <f t="shared" si="2"/>
        <v>15.2</v>
      </c>
      <c r="N33" s="79">
        <f t="shared" si="2"/>
        <v>91.5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17357</v>
      </c>
      <c r="D34" s="76">
        <v>0</v>
      </c>
      <c r="E34" s="76">
        <v>17357</v>
      </c>
      <c r="F34" s="76">
        <v>0</v>
      </c>
      <c r="G34" s="129"/>
      <c r="H34" s="76">
        <v>17357</v>
      </c>
      <c r="I34" s="76">
        <v>0</v>
      </c>
      <c r="J34" s="76">
        <v>17357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240454</v>
      </c>
      <c r="D35" s="85">
        <f t="shared" si="3"/>
        <v>18560</v>
      </c>
      <c r="E35" s="85">
        <f t="shared" si="3"/>
        <v>259014</v>
      </c>
      <c r="F35" s="85">
        <f t="shared" si="3"/>
        <v>0</v>
      </c>
      <c r="G35" s="132"/>
      <c r="H35" s="85">
        <f t="shared" si="3"/>
        <v>238165</v>
      </c>
      <c r="I35" s="85">
        <f t="shared" si="3"/>
        <v>2829</v>
      </c>
      <c r="J35" s="85">
        <f t="shared" si="3"/>
        <v>240994</v>
      </c>
      <c r="K35" s="85">
        <f t="shared" si="3"/>
        <v>0</v>
      </c>
      <c r="L35" s="86">
        <f t="shared" si="2"/>
        <v>99</v>
      </c>
      <c r="M35" s="87">
        <f t="shared" si="2"/>
        <v>15.2</v>
      </c>
      <c r="N35" s="88">
        <f t="shared" si="2"/>
        <v>93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864707</v>
      </c>
      <c r="D36" s="89">
        <f t="shared" si="4"/>
        <v>83230</v>
      </c>
      <c r="E36" s="89">
        <f t="shared" si="4"/>
        <v>947937</v>
      </c>
      <c r="F36" s="89">
        <f t="shared" si="4"/>
        <v>0</v>
      </c>
      <c r="G36" s="133"/>
      <c r="H36" s="89">
        <f t="shared" si="4"/>
        <v>848154</v>
      </c>
      <c r="I36" s="89">
        <f t="shared" si="4"/>
        <v>11549</v>
      </c>
      <c r="J36" s="89">
        <f t="shared" si="4"/>
        <v>859703</v>
      </c>
      <c r="K36" s="89">
        <f t="shared" si="4"/>
        <v>0</v>
      </c>
      <c r="L36" s="90">
        <f t="shared" si="2"/>
        <v>98.1</v>
      </c>
      <c r="M36" s="91">
        <f t="shared" si="2"/>
        <v>13.9</v>
      </c>
      <c r="N36" s="92">
        <f t="shared" si="2"/>
        <v>90.7</v>
      </c>
    </row>
    <row r="38" spans="1:14" x14ac:dyDescent="0.15">
      <c r="B38" s="1" t="s">
        <v>394</v>
      </c>
      <c r="C38" s="1">
        <v>864707</v>
      </c>
      <c r="D38" s="1">
        <v>83230</v>
      </c>
      <c r="E38" s="1">
        <v>947937</v>
      </c>
      <c r="F38" s="1">
        <v>0</v>
      </c>
      <c r="G38" s="1">
        <v>0</v>
      </c>
      <c r="H38" s="1">
        <v>848154</v>
      </c>
      <c r="I38" s="1">
        <v>11549</v>
      </c>
      <c r="J38" s="1">
        <v>859703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292</v>
      </c>
      <c r="D8" s="41" t="s">
        <v>293</v>
      </c>
      <c r="E8" s="41" t="s">
        <v>294</v>
      </c>
      <c r="F8" s="41" t="s">
        <v>295</v>
      </c>
      <c r="G8" s="41" t="s">
        <v>296</v>
      </c>
      <c r="H8" s="41" t="s">
        <v>297</v>
      </c>
      <c r="I8" s="41" t="s">
        <v>298</v>
      </c>
      <c r="J8" s="41" t="s">
        <v>299</v>
      </c>
      <c r="K8" s="41" t="s">
        <v>300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3324680</v>
      </c>
      <c r="D9" s="93">
        <v>8136</v>
      </c>
      <c r="E9" s="93">
        <v>3332816</v>
      </c>
      <c r="F9" s="128"/>
      <c r="G9" s="128"/>
      <c r="H9" s="93">
        <v>3319378</v>
      </c>
      <c r="I9" s="93">
        <v>2979</v>
      </c>
      <c r="J9" s="93">
        <v>3322357</v>
      </c>
      <c r="K9" s="128"/>
      <c r="L9" s="72">
        <f t="shared" ref="L9:N31" si="0">IF(C9&gt;0,ROUND(H9/C9*100,1),"-")</f>
        <v>99.8</v>
      </c>
      <c r="M9" s="73">
        <f t="shared" si="0"/>
        <v>36.6</v>
      </c>
      <c r="N9" s="74">
        <f t="shared" si="0"/>
        <v>99.7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129"/>
      <c r="H10" s="94">
        <v>0</v>
      </c>
      <c r="I10" s="94">
        <v>0</v>
      </c>
      <c r="J10" s="94">
        <v>0</v>
      </c>
      <c r="K10" s="129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0</v>
      </c>
      <c r="E11" s="94">
        <v>0</v>
      </c>
      <c r="F11" s="129"/>
      <c r="G11" s="129"/>
      <c r="H11" s="94">
        <v>0</v>
      </c>
      <c r="I11" s="94">
        <v>0</v>
      </c>
      <c r="J11" s="94">
        <v>0</v>
      </c>
      <c r="K11" s="129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129"/>
      <c r="H12" s="94">
        <v>0</v>
      </c>
      <c r="I12" s="94">
        <v>0</v>
      </c>
      <c r="J12" s="94">
        <v>0</v>
      </c>
      <c r="K12" s="129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129"/>
      <c r="H13" s="94">
        <v>0</v>
      </c>
      <c r="I13" s="94">
        <v>0</v>
      </c>
      <c r="J13" s="94">
        <v>0</v>
      </c>
      <c r="K13" s="129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0</v>
      </c>
      <c r="E14" s="94">
        <v>0</v>
      </c>
      <c r="F14" s="129"/>
      <c r="G14" s="129"/>
      <c r="H14" s="94">
        <v>0</v>
      </c>
      <c r="I14" s="94">
        <v>0</v>
      </c>
      <c r="J14" s="94">
        <v>0</v>
      </c>
      <c r="K14" s="129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129"/>
      <c r="H15" s="94">
        <v>0</v>
      </c>
      <c r="I15" s="94">
        <v>0</v>
      </c>
      <c r="J15" s="94">
        <v>0</v>
      </c>
      <c r="K15" s="129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129"/>
      <c r="H16" s="94">
        <v>0</v>
      </c>
      <c r="I16" s="94">
        <v>0</v>
      </c>
      <c r="J16" s="94">
        <v>0</v>
      </c>
      <c r="K16" s="129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129"/>
      <c r="H17" s="94">
        <v>0</v>
      </c>
      <c r="I17" s="94">
        <v>0</v>
      </c>
      <c r="J17" s="94">
        <v>0</v>
      </c>
      <c r="K17" s="129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0</v>
      </c>
      <c r="E18" s="94">
        <v>0</v>
      </c>
      <c r="F18" s="129"/>
      <c r="G18" s="129"/>
      <c r="H18" s="94">
        <v>0</v>
      </c>
      <c r="I18" s="94">
        <v>0</v>
      </c>
      <c r="J18" s="94">
        <v>0</v>
      </c>
      <c r="K18" s="129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129"/>
      <c r="H19" s="94">
        <v>0</v>
      </c>
      <c r="I19" s="94">
        <v>0</v>
      </c>
      <c r="J19" s="94">
        <v>0</v>
      </c>
      <c r="K19" s="129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129"/>
      <c r="H20" s="94">
        <v>0</v>
      </c>
      <c r="I20" s="94">
        <v>0</v>
      </c>
      <c r="J20" s="94">
        <v>0</v>
      </c>
      <c r="K20" s="129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129"/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130"/>
      <c r="H22" s="95">
        <v>0</v>
      </c>
      <c r="I22" s="95">
        <v>0</v>
      </c>
      <c r="J22" s="95">
        <v>0</v>
      </c>
      <c r="K22" s="130"/>
      <c r="L22" s="96" t="str">
        <f t="shared" si="0"/>
        <v>-</v>
      </c>
      <c r="M22" s="97" t="str">
        <f t="shared" si="0"/>
        <v>-</v>
      </c>
      <c r="N22" s="98" t="str">
        <f t="shared" si="0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3324680</v>
      </c>
      <c r="D23" s="85">
        <f t="shared" ref="D23:J23" si="1">SUM(D9:D22)</f>
        <v>8136</v>
      </c>
      <c r="E23" s="85">
        <f t="shared" si="1"/>
        <v>3332816</v>
      </c>
      <c r="F23" s="131"/>
      <c r="G23" s="131"/>
      <c r="H23" s="85">
        <f t="shared" si="1"/>
        <v>3319378</v>
      </c>
      <c r="I23" s="85">
        <f t="shared" si="1"/>
        <v>2979</v>
      </c>
      <c r="J23" s="85">
        <f t="shared" si="1"/>
        <v>3322357</v>
      </c>
      <c r="K23" s="131"/>
      <c r="L23" s="86">
        <f t="shared" si="0"/>
        <v>99.8</v>
      </c>
      <c r="M23" s="87">
        <f t="shared" si="0"/>
        <v>36.6</v>
      </c>
      <c r="N23" s="88">
        <f t="shared" si="0"/>
        <v>99.7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128"/>
      <c r="H24" s="71">
        <v>0</v>
      </c>
      <c r="I24" s="71">
        <v>0</v>
      </c>
      <c r="J24" s="71">
        <v>0</v>
      </c>
      <c r="K24" s="128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129"/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129"/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129"/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129"/>
      <c r="H28" s="76">
        <v>0</v>
      </c>
      <c r="I28" s="76">
        <v>0</v>
      </c>
      <c r="J28" s="76">
        <v>0</v>
      </c>
      <c r="K28" s="129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129"/>
      <c r="H29" s="76">
        <v>0</v>
      </c>
      <c r="I29" s="76">
        <v>0</v>
      </c>
      <c r="J29" s="76">
        <v>0</v>
      </c>
      <c r="K29" s="129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129"/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129"/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129"/>
      <c r="H32" s="76">
        <v>0</v>
      </c>
      <c r="I32" s="76">
        <v>0</v>
      </c>
      <c r="J32" s="76">
        <v>0</v>
      </c>
      <c r="K32" s="129"/>
      <c r="L32" s="77" t="str">
        <f t="shared" ref="L32:N36" si="2">IF(C32&gt;0,ROUND(H32/C32*100,1),"-")</f>
        <v>-</v>
      </c>
      <c r="M32" s="78" t="str">
        <f t="shared" si="2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129"/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129"/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0</v>
      </c>
      <c r="D35" s="85">
        <f t="shared" si="3"/>
        <v>0</v>
      </c>
      <c r="E35" s="85">
        <f t="shared" si="3"/>
        <v>0</v>
      </c>
      <c r="F35" s="132"/>
      <c r="G35" s="132"/>
      <c r="H35" s="85">
        <f t="shared" si="3"/>
        <v>0</v>
      </c>
      <c r="I35" s="85">
        <f t="shared" si="3"/>
        <v>0</v>
      </c>
      <c r="J35" s="85">
        <f t="shared" si="3"/>
        <v>0</v>
      </c>
      <c r="K35" s="132"/>
      <c r="L35" s="86" t="str">
        <f t="shared" si="2"/>
        <v>-</v>
      </c>
      <c r="M35" s="87" t="str">
        <f t="shared" si="2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3324680</v>
      </c>
      <c r="D36" s="89">
        <f t="shared" si="4"/>
        <v>8136</v>
      </c>
      <c r="E36" s="89">
        <f t="shared" si="4"/>
        <v>3332816</v>
      </c>
      <c r="F36" s="133"/>
      <c r="G36" s="133"/>
      <c r="H36" s="89">
        <f t="shared" si="4"/>
        <v>3319378</v>
      </c>
      <c r="I36" s="89">
        <f t="shared" si="4"/>
        <v>2979</v>
      </c>
      <c r="J36" s="89">
        <f t="shared" si="4"/>
        <v>3322357</v>
      </c>
      <c r="K36" s="133"/>
      <c r="L36" s="90">
        <f t="shared" si="2"/>
        <v>99.8</v>
      </c>
      <c r="M36" s="91">
        <f t="shared" si="2"/>
        <v>36.6</v>
      </c>
      <c r="N36" s="92">
        <f t="shared" si="2"/>
        <v>99.7</v>
      </c>
    </row>
    <row r="38" spans="1:14" x14ac:dyDescent="0.15">
      <c r="B38" s="1" t="s">
        <v>394</v>
      </c>
      <c r="C38" s="1">
        <v>3324680</v>
      </c>
      <c r="D38" s="1">
        <v>8136</v>
      </c>
      <c r="E38" s="1">
        <v>3332816</v>
      </c>
      <c r="F38" s="1">
        <v>0</v>
      </c>
      <c r="G38" s="1">
        <v>0</v>
      </c>
      <c r="H38" s="1">
        <v>3319378</v>
      </c>
      <c r="I38" s="1">
        <v>2979</v>
      </c>
      <c r="J38" s="1">
        <v>3322357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301</v>
      </c>
      <c r="D8" s="41" t="s">
        <v>302</v>
      </c>
      <c r="E8" s="41" t="s">
        <v>303</v>
      </c>
      <c r="F8" s="41" t="s">
        <v>304</v>
      </c>
      <c r="G8" s="41" t="s">
        <v>305</v>
      </c>
      <c r="H8" s="41" t="s">
        <v>306</v>
      </c>
      <c r="I8" s="41" t="s">
        <v>307</v>
      </c>
      <c r="J8" s="41" t="s">
        <v>308</v>
      </c>
      <c r="K8" s="41" t="s">
        <v>309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5222420</v>
      </c>
      <c r="D9" s="93">
        <v>452213</v>
      </c>
      <c r="E9" s="93">
        <v>5674633</v>
      </c>
      <c r="F9" s="128"/>
      <c r="G9" s="93">
        <v>0</v>
      </c>
      <c r="H9" s="93">
        <v>5098777</v>
      </c>
      <c r="I9" s="93">
        <v>118281</v>
      </c>
      <c r="J9" s="93">
        <v>5217058</v>
      </c>
      <c r="K9" s="128"/>
      <c r="L9" s="72">
        <f t="shared" ref="L9:N31" si="0">IF(C9&gt;0,ROUND(H9/C9*100,1),"-")</f>
        <v>97.6</v>
      </c>
      <c r="M9" s="73">
        <f t="shared" si="0"/>
        <v>26.2</v>
      </c>
      <c r="N9" s="74">
        <f t="shared" si="0"/>
        <v>91.9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1381259</v>
      </c>
      <c r="D10" s="94">
        <v>245700</v>
      </c>
      <c r="E10" s="94">
        <v>1626959</v>
      </c>
      <c r="F10" s="129"/>
      <c r="G10" s="94">
        <v>0</v>
      </c>
      <c r="H10" s="94">
        <v>1337526</v>
      </c>
      <c r="I10" s="94">
        <v>45229</v>
      </c>
      <c r="J10" s="94">
        <v>1382755</v>
      </c>
      <c r="K10" s="129"/>
      <c r="L10" s="77">
        <f t="shared" si="0"/>
        <v>96.8</v>
      </c>
      <c r="M10" s="78">
        <f t="shared" si="0"/>
        <v>18.399999999999999</v>
      </c>
      <c r="N10" s="79">
        <f t="shared" si="0"/>
        <v>85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868702</v>
      </c>
      <c r="D11" s="94">
        <v>98188</v>
      </c>
      <c r="E11" s="94">
        <v>966890</v>
      </c>
      <c r="F11" s="129"/>
      <c r="G11" s="94">
        <v>0</v>
      </c>
      <c r="H11" s="94">
        <v>848767</v>
      </c>
      <c r="I11" s="94">
        <v>16129</v>
      </c>
      <c r="J11" s="94">
        <v>864896</v>
      </c>
      <c r="K11" s="129"/>
      <c r="L11" s="77">
        <f t="shared" si="0"/>
        <v>97.7</v>
      </c>
      <c r="M11" s="78">
        <f t="shared" si="0"/>
        <v>16.399999999999999</v>
      </c>
      <c r="N11" s="79">
        <f t="shared" si="0"/>
        <v>89.5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1183726</v>
      </c>
      <c r="D12" s="94">
        <v>72920</v>
      </c>
      <c r="E12" s="94">
        <v>1256646</v>
      </c>
      <c r="F12" s="129"/>
      <c r="G12" s="94">
        <v>0</v>
      </c>
      <c r="H12" s="94">
        <v>1170932</v>
      </c>
      <c r="I12" s="94">
        <v>12339</v>
      </c>
      <c r="J12" s="94">
        <v>1183271</v>
      </c>
      <c r="K12" s="129"/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797363</v>
      </c>
      <c r="D13" s="94">
        <v>110310</v>
      </c>
      <c r="E13" s="94">
        <v>907673</v>
      </c>
      <c r="F13" s="129"/>
      <c r="G13" s="94">
        <v>0</v>
      </c>
      <c r="H13" s="94">
        <v>772106</v>
      </c>
      <c r="I13" s="94">
        <v>24797</v>
      </c>
      <c r="J13" s="94">
        <v>796903</v>
      </c>
      <c r="K13" s="129"/>
      <c r="L13" s="77">
        <f t="shared" si="0"/>
        <v>96.8</v>
      </c>
      <c r="M13" s="78">
        <f t="shared" si="0"/>
        <v>22.5</v>
      </c>
      <c r="N13" s="79">
        <f t="shared" si="0"/>
        <v>87.8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456980</v>
      </c>
      <c r="D14" s="94">
        <v>119347</v>
      </c>
      <c r="E14" s="94">
        <v>576327</v>
      </c>
      <c r="F14" s="129"/>
      <c r="G14" s="94">
        <v>0</v>
      </c>
      <c r="H14" s="94">
        <v>429943</v>
      </c>
      <c r="I14" s="94">
        <v>21540</v>
      </c>
      <c r="J14" s="94">
        <v>451483</v>
      </c>
      <c r="K14" s="129"/>
      <c r="L14" s="77">
        <f t="shared" si="0"/>
        <v>94.1</v>
      </c>
      <c r="M14" s="78">
        <f t="shared" si="0"/>
        <v>18</v>
      </c>
      <c r="N14" s="79">
        <f t="shared" si="0"/>
        <v>78.3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1759580</v>
      </c>
      <c r="D15" s="94">
        <v>200265</v>
      </c>
      <c r="E15" s="94">
        <v>1959845</v>
      </c>
      <c r="F15" s="129"/>
      <c r="G15" s="94">
        <v>0</v>
      </c>
      <c r="H15" s="94">
        <v>1717733</v>
      </c>
      <c r="I15" s="94">
        <v>27769</v>
      </c>
      <c r="J15" s="94">
        <v>1745502</v>
      </c>
      <c r="K15" s="129"/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705732</v>
      </c>
      <c r="D16" s="94">
        <v>82252</v>
      </c>
      <c r="E16" s="94">
        <v>787984</v>
      </c>
      <c r="F16" s="129"/>
      <c r="G16" s="94">
        <v>0</v>
      </c>
      <c r="H16" s="94">
        <v>691733</v>
      </c>
      <c r="I16" s="94">
        <v>13082</v>
      </c>
      <c r="J16" s="94">
        <v>704815</v>
      </c>
      <c r="K16" s="129"/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325957</v>
      </c>
      <c r="D17" s="94">
        <v>37439</v>
      </c>
      <c r="E17" s="94">
        <v>363396</v>
      </c>
      <c r="F17" s="129"/>
      <c r="G17" s="94">
        <v>0</v>
      </c>
      <c r="H17" s="94">
        <v>320070</v>
      </c>
      <c r="I17" s="94">
        <v>7756</v>
      </c>
      <c r="J17" s="94">
        <v>327826</v>
      </c>
      <c r="K17" s="129"/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90.2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172575</v>
      </c>
      <c r="D18" s="94">
        <v>19909</v>
      </c>
      <c r="E18" s="94">
        <v>192484</v>
      </c>
      <c r="F18" s="129"/>
      <c r="G18" s="94">
        <v>0</v>
      </c>
      <c r="H18" s="94">
        <v>168366</v>
      </c>
      <c r="I18" s="94">
        <v>2993</v>
      </c>
      <c r="J18" s="94">
        <v>171359</v>
      </c>
      <c r="K18" s="129"/>
      <c r="L18" s="77">
        <f t="shared" si="0"/>
        <v>97.6</v>
      </c>
      <c r="M18" s="78">
        <f t="shared" si="0"/>
        <v>15</v>
      </c>
      <c r="N18" s="79">
        <f t="shared" si="0"/>
        <v>89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486830</v>
      </c>
      <c r="D19" s="94">
        <v>105446</v>
      </c>
      <c r="E19" s="94">
        <v>592276</v>
      </c>
      <c r="F19" s="129"/>
      <c r="G19" s="94">
        <v>0</v>
      </c>
      <c r="H19" s="94">
        <v>470927</v>
      </c>
      <c r="I19" s="94">
        <v>15521</v>
      </c>
      <c r="J19" s="94">
        <v>486448</v>
      </c>
      <c r="K19" s="129"/>
      <c r="L19" s="77">
        <f t="shared" si="0"/>
        <v>96.7</v>
      </c>
      <c r="M19" s="78">
        <f t="shared" si="0"/>
        <v>14.7</v>
      </c>
      <c r="N19" s="79">
        <f t="shared" si="0"/>
        <v>82.1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156464</v>
      </c>
      <c r="D20" s="94">
        <v>16606</v>
      </c>
      <c r="E20" s="94">
        <v>173070</v>
      </c>
      <c r="F20" s="129"/>
      <c r="G20" s="94">
        <v>0</v>
      </c>
      <c r="H20" s="94">
        <v>153266</v>
      </c>
      <c r="I20" s="94">
        <v>2603</v>
      </c>
      <c r="J20" s="94">
        <v>155869</v>
      </c>
      <c r="K20" s="129"/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94">
        <v>0</v>
      </c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477070</v>
      </c>
      <c r="D22" s="95">
        <v>32417</v>
      </c>
      <c r="E22" s="95">
        <v>509487</v>
      </c>
      <c r="F22" s="130"/>
      <c r="G22" s="95">
        <v>0</v>
      </c>
      <c r="H22" s="95">
        <v>470557</v>
      </c>
      <c r="I22" s="95">
        <v>7163</v>
      </c>
      <c r="J22" s="95">
        <v>477720</v>
      </c>
      <c r="K22" s="130"/>
      <c r="L22" s="96">
        <f t="shared" si="0"/>
        <v>98.6</v>
      </c>
      <c r="M22" s="97">
        <f t="shared" si="0"/>
        <v>22.1</v>
      </c>
      <c r="N22" s="98">
        <f t="shared" si="0"/>
        <v>93.8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13994658</v>
      </c>
      <c r="D23" s="85">
        <f t="shared" ref="D23:J23" si="1">SUM(D9:D22)</f>
        <v>1593012</v>
      </c>
      <c r="E23" s="85">
        <f t="shared" si="1"/>
        <v>15587670</v>
      </c>
      <c r="F23" s="131"/>
      <c r="G23" s="85">
        <f t="shared" si="1"/>
        <v>0</v>
      </c>
      <c r="H23" s="85">
        <f t="shared" si="1"/>
        <v>13650703</v>
      </c>
      <c r="I23" s="85">
        <f t="shared" si="1"/>
        <v>315202</v>
      </c>
      <c r="J23" s="85">
        <f t="shared" si="1"/>
        <v>13965905</v>
      </c>
      <c r="K23" s="131"/>
      <c r="L23" s="86">
        <f t="shared" si="0"/>
        <v>97.5</v>
      </c>
      <c r="M23" s="87">
        <f t="shared" si="0"/>
        <v>19.8</v>
      </c>
      <c r="N23" s="88">
        <f t="shared" si="0"/>
        <v>89.6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223530</v>
      </c>
      <c r="D24" s="71">
        <v>6076</v>
      </c>
      <c r="E24" s="71">
        <v>229606</v>
      </c>
      <c r="F24" s="128"/>
      <c r="G24" s="71">
        <v>0</v>
      </c>
      <c r="H24" s="71">
        <v>221142</v>
      </c>
      <c r="I24" s="71">
        <v>1632</v>
      </c>
      <c r="J24" s="71">
        <v>222774</v>
      </c>
      <c r="K24" s="128"/>
      <c r="L24" s="72">
        <f t="shared" si="0"/>
        <v>98.9</v>
      </c>
      <c r="M24" s="73">
        <f t="shared" si="0"/>
        <v>26.9</v>
      </c>
      <c r="N24" s="74">
        <f t="shared" si="0"/>
        <v>97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76">
        <v>0</v>
      </c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76">
        <v>0</v>
      </c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76">
        <v>0</v>
      </c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191622</v>
      </c>
      <c r="D28" s="76">
        <v>901</v>
      </c>
      <c r="E28" s="76">
        <v>192523</v>
      </c>
      <c r="F28" s="129"/>
      <c r="G28" s="76">
        <v>0</v>
      </c>
      <c r="H28" s="76">
        <v>191326</v>
      </c>
      <c r="I28" s="76">
        <v>88</v>
      </c>
      <c r="J28" s="76">
        <v>191414</v>
      </c>
      <c r="K28" s="129"/>
      <c r="L28" s="77">
        <f t="shared" si="0"/>
        <v>99.8</v>
      </c>
      <c r="M28" s="78">
        <f t="shared" si="0"/>
        <v>9.8000000000000007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23302</v>
      </c>
      <c r="E29" s="76">
        <v>23302</v>
      </c>
      <c r="F29" s="129"/>
      <c r="G29" s="76">
        <v>0</v>
      </c>
      <c r="H29" s="76">
        <v>0</v>
      </c>
      <c r="I29" s="76">
        <v>3370</v>
      </c>
      <c r="J29" s="76">
        <v>3370</v>
      </c>
      <c r="K29" s="129"/>
      <c r="L29" s="77" t="str">
        <f t="shared" si="0"/>
        <v>-</v>
      </c>
      <c r="M29" s="78">
        <f t="shared" si="0"/>
        <v>14.5</v>
      </c>
      <c r="N29" s="79">
        <f t="shared" si="0"/>
        <v>14.5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76">
        <v>0</v>
      </c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76">
        <v>0</v>
      </c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123150</v>
      </c>
      <c r="D32" s="76">
        <v>3430</v>
      </c>
      <c r="E32" s="76">
        <v>126580</v>
      </c>
      <c r="F32" s="129"/>
      <c r="G32" s="76">
        <v>0</v>
      </c>
      <c r="H32" s="76">
        <v>121488</v>
      </c>
      <c r="I32" s="76">
        <v>1337</v>
      </c>
      <c r="J32" s="76">
        <v>122825</v>
      </c>
      <c r="K32" s="129"/>
      <c r="L32" s="77">
        <f t="shared" ref="L32:N36" si="2">IF(C32&gt;0,ROUND(H32/C32*100,1),"-")</f>
        <v>98.7</v>
      </c>
      <c r="M32" s="78">
        <f t="shared" si="2"/>
        <v>39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76">
        <v>0</v>
      </c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76">
        <v>0</v>
      </c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538302</v>
      </c>
      <c r="D35" s="85">
        <f t="shared" si="3"/>
        <v>33709</v>
      </c>
      <c r="E35" s="85">
        <f t="shared" si="3"/>
        <v>572011</v>
      </c>
      <c r="F35" s="132"/>
      <c r="G35" s="85">
        <f t="shared" si="3"/>
        <v>0</v>
      </c>
      <c r="H35" s="85">
        <f t="shared" si="3"/>
        <v>533956</v>
      </c>
      <c r="I35" s="85">
        <f t="shared" si="3"/>
        <v>6427</v>
      </c>
      <c r="J35" s="85">
        <f t="shared" si="3"/>
        <v>540383</v>
      </c>
      <c r="K35" s="132"/>
      <c r="L35" s="86">
        <f t="shared" si="2"/>
        <v>99.2</v>
      </c>
      <c r="M35" s="87">
        <f t="shared" si="2"/>
        <v>19.100000000000001</v>
      </c>
      <c r="N35" s="88">
        <f t="shared" si="2"/>
        <v>94.5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14532960</v>
      </c>
      <c r="D36" s="89">
        <f t="shared" si="4"/>
        <v>1626721</v>
      </c>
      <c r="E36" s="89">
        <f t="shared" si="4"/>
        <v>16159681</v>
      </c>
      <c r="F36" s="133"/>
      <c r="G36" s="89">
        <f t="shared" si="4"/>
        <v>0</v>
      </c>
      <c r="H36" s="89">
        <f t="shared" si="4"/>
        <v>14184659</v>
      </c>
      <c r="I36" s="89">
        <f t="shared" si="4"/>
        <v>321629</v>
      </c>
      <c r="J36" s="89">
        <f t="shared" si="4"/>
        <v>14506288</v>
      </c>
      <c r="K36" s="133"/>
      <c r="L36" s="90">
        <f t="shared" si="2"/>
        <v>97.6</v>
      </c>
      <c r="M36" s="91">
        <f t="shared" si="2"/>
        <v>19.8</v>
      </c>
      <c r="N36" s="92">
        <f t="shared" si="2"/>
        <v>89.8</v>
      </c>
    </row>
    <row r="38" spans="1:14" x14ac:dyDescent="0.15">
      <c r="B38" s="1" t="s">
        <v>394</v>
      </c>
      <c r="C38" s="1">
        <v>14532960</v>
      </c>
      <c r="D38" s="1">
        <v>1626721</v>
      </c>
      <c r="E38" s="1">
        <v>16159681</v>
      </c>
      <c r="F38" s="1">
        <v>0</v>
      </c>
      <c r="G38" s="1">
        <v>0</v>
      </c>
      <c r="H38" s="1">
        <v>14184659</v>
      </c>
      <c r="I38" s="1">
        <v>321629</v>
      </c>
      <c r="J38" s="1">
        <v>14506288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368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310</v>
      </c>
      <c r="D8" s="41" t="s">
        <v>311</v>
      </c>
      <c r="E8" s="41" t="s">
        <v>312</v>
      </c>
      <c r="F8" s="41" t="s">
        <v>313</v>
      </c>
      <c r="G8" s="41" t="s">
        <v>314</v>
      </c>
      <c r="H8" s="41" t="s">
        <v>315</v>
      </c>
      <c r="I8" s="41" t="s">
        <v>316</v>
      </c>
      <c r="J8" s="41" t="s">
        <v>317</v>
      </c>
      <c r="K8" s="41" t="s">
        <v>318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2699307</v>
      </c>
      <c r="D9" s="93">
        <v>233735</v>
      </c>
      <c r="E9" s="93">
        <v>2933042</v>
      </c>
      <c r="F9" s="128"/>
      <c r="G9" s="93">
        <v>0</v>
      </c>
      <c r="H9" s="93">
        <v>2635400</v>
      </c>
      <c r="I9" s="93">
        <v>61136</v>
      </c>
      <c r="J9" s="93">
        <v>2696536</v>
      </c>
      <c r="K9" s="128"/>
      <c r="L9" s="72">
        <f t="shared" ref="L9:N31" si="0">IF(C9&gt;0,ROUND(H9/C9*100,1),"-")</f>
        <v>97.6</v>
      </c>
      <c r="M9" s="73">
        <f t="shared" si="0"/>
        <v>26.2</v>
      </c>
      <c r="N9" s="74">
        <f t="shared" si="0"/>
        <v>91.9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705145</v>
      </c>
      <c r="D10" s="94">
        <v>125432</v>
      </c>
      <c r="E10" s="94">
        <v>830577</v>
      </c>
      <c r="F10" s="129"/>
      <c r="G10" s="94">
        <v>0</v>
      </c>
      <c r="H10" s="94">
        <v>682819</v>
      </c>
      <c r="I10" s="94">
        <v>23090</v>
      </c>
      <c r="J10" s="94">
        <v>705909</v>
      </c>
      <c r="K10" s="129"/>
      <c r="L10" s="77">
        <f t="shared" si="0"/>
        <v>96.8</v>
      </c>
      <c r="M10" s="78">
        <f t="shared" si="0"/>
        <v>18.399999999999999</v>
      </c>
      <c r="N10" s="79">
        <f t="shared" si="0"/>
        <v>85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446693</v>
      </c>
      <c r="D11" s="94">
        <v>50489</v>
      </c>
      <c r="E11" s="94">
        <v>497182</v>
      </c>
      <c r="F11" s="129"/>
      <c r="G11" s="94">
        <v>0</v>
      </c>
      <c r="H11" s="94">
        <v>436443</v>
      </c>
      <c r="I11" s="94">
        <v>8294</v>
      </c>
      <c r="J11" s="94">
        <v>444737</v>
      </c>
      <c r="K11" s="129"/>
      <c r="L11" s="77">
        <f t="shared" si="0"/>
        <v>97.7</v>
      </c>
      <c r="M11" s="78">
        <f t="shared" si="0"/>
        <v>16.399999999999999</v>
      </c>
      <c r="N11" s="79">
        <f t="shared" si="0"/>
        <v>89.5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641977</v>
      </c>
      <c r="D12" s="94">
        <v>39547</v>
      </c>
      <c r="E12" s="94">
        <v>681524</v>
      </c>
      <c r="F12" s="129"/>
      <c r="G12" s="94">
        <v>0</v>
      </c>
      <c r="H12" s="94">
        <v>635038</v>
      </c>
      <c r="I12" s="94">
        <v>6692</v>
      </c>
      <c r="J12" s="94">
        <v>641730</v>
      </c>
      <c r="K12" s="129"/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432125</v>
      </c>
      <c r="D13" s="94">
        <v>59782</v>
      </c>
      <c r="E13" s="94">
        <v>491907</v>
      </c>
      <c r="F13" s="129"/>
      <c r="G13" s="94">
        <v>0</v>
      </c>
      <c r="H13" s="94">
        <v>418437</v>
      </c>
      <c r="I13" s="94">
        <v>13439</v>
      </c>
      <c r="J13" s="94">
        <v>431876</v>
      </c>
      <c r="K13" s="129"/>
      <c r="L13" s="77">
        <f t="shared" si="0"/>
        <v>96.8</v>
      </c>
      <c r="M13" s="78">
        <f t="shared" si="0"/>
        <v>22.5</v>
      </c>
      <c r="N13" s="79">
        <f t="shared" si="0"/>
        <v>87.8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191392</v>
      </c>
      <c r="D14" s="94">
        <v>49985</v>
      </c>
      <c r="E14" s="94">
        <v>241377</v>
      </c>
      <c r="F14" s="129"/>
      <c r="G14" s="94">
        <v>0</v>
      </c>
      <c r="H14" s="94">
        <v>180069</v>
      </c>
      <c r="I14" s="94">
        <v>9021</v>
      </c>
      <c r="J14" s="94">
        <v>189090</v>
      </c>
      <c r="K14" s="129"/>
      <c r="L14" s="77">
        <f t="shared" si="0"/>
        <v>94.1</v>
      </c>
      <c r="M14" s="78">
        <f t="shared" si="0"/>
        <v>18</v>
      </c>
      <c r="N14" s="79">
        <f t="shared" si="0"/>
        <v>78.3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873504</v>
      </c>
      <c r="D15" s="94">
        <v>99417</v>
      </c>
      <c r="E15" s="94">
        <v>972921</v>
      </c>
      <c r="F15" s="129"/>
      <c r="G15" s="94">
        <v>0</v>
      </c>
      <c r="H15" s="94">
        <v>852724</v>
      </c>
      <c r="I15" s="94">
        <v>13785</v>
      </c>
      <c r="J15" s="94">
        <v>866509</v>
      </c>
      <c r="K15" s="129"/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332935</v>
      </c>
      <c r="D16" s="94">
        <v>38803</v>
      </c>
      <c r="E16" s="94">
        <v>371738</v>
      </c>
      <c r="F16" s="129"/>
      <c r="G16" s="94">
        <v>0</v>
      </c>
      <c r="H16" s="94">
        <v>326330</v>
      </c>
      <c r="I16" s="94">
        <v>6172</v>
      </c>
      <c r="J16" s="94">
        <v>332502</v>
      </c>
      <c r="K16" s="129"/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135237</v>
      </c>
      <c r="D17" s="94">
        <v>15533</v>
      </c>
      <c r="E17" s="94">
        <v>150770</v>
      </c>
      <c r="F17" s="129"/>
      <c r="G17" s="94">
        <v>0</v>
      </c>
      <c r="H17" s="94">
        <v>132794</v>
      </c>
      <c r="I17" s="94">
        <v>3218</v>
      </c>
      <c r="J17" s="94">
        <v>136012</v>
      </c>
      <c r="K17" s="129"/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90.2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79385</v>
      </c>
      <c r="D18" s="94">
        <v>9158</v>
      </c>
      <c r="E18" s="94">
        <v>88543</v>
      </c>
      <c r="F18" s="129"/>
      <c r="G18" s="94">
        <v>0</v>
      </c>
      <c r="H18" s="94">
        <v>77448</v>
      </c>
      <c r="I18" s="94">
        <v>1377</v>
      </c>
      <c r="J18" s="94">
        <v>78825</v>
      </c>
      <c r="K18" s="129"/>
      <c r="L18" s="77">
        <f t="shared" si="0"/>
        <v>97.6</v>
      </c>
      <c r="M18" s="78">
        <f t="shared" si="0"/>
        <v>15</v>
      </c>
      <c r="N18" s="79">
        <f t="shared" si="0"/>
        <v>89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221602</v>
      </c>
      <c r="D19" s="94">
        <v>47998</v>
      </c>
      <c r="E19" s="94">
        <v>269600</v>
      </c>
      <c r="F19" s="129"/>
      <c r="G19" s="94">
        <v>0</v>
      </c>
      <c r="H19" s="94">
        <v>214363</v>
      </c>
      <c r="I19" s="94">
        <v>7065</v>
      </c>
      <c r="J19" s="94">
        <v>221428</v>
      </c>
      <c r="K19" s="129"/>
      <c r="L19" s="77">
        <f t="shared" si="0"/>
        <v>96.7</v>
      </c>
      <c r="M19" s="78">
        <f t="shared" si="0"/>
        <v>14.7</v>
      </c>
      <c r="N19" s="79">
        <f t="shared" si="0"/>
        <v>82.1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73308</v>
      </c>
      <c r="D20" s="94">
        <v>7780</v>
      </c>
      <c r="E20" s="94">
        <v>81088</v>
      </c>
      <c r="F20" s="129"/>
      <c r="G20" s="94">
        <v>0</v>
      </c>
      <c r="H20" s="94">
        <v>71809</v>
      </c>
      <c r="I20" s="94">
        <v>1220</v>
      </c>
      <c r="J20" s="94">
        <v>73029</v>
      </c>
      <c r="K20" s="129"/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94">
        <v>0</v>
      </c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248768</v>
      </c>
      <c r="D22" s="95">
        <v>16904</v>
      </c>
      <c r="E22" s="95">
        <v>265672</v>
      </c>
      <c r="F22" s="130"/>
      <c r="G22" s="95">
        <v>0</v>
      </c>
      <c r="H22" s="95">
        <v>245372</v>
      </c>
      <c r="I22" s="95">
        <v>3735</v>
      </c>
      <c r="J22" s="95">
        <v>249107</v>
      </c>
      <c r="K22" s="130"/>
      <c r="L22" s="96">
        <f t="shared" si="0"/>
        <v>98.6</v>
      </c>
      <c r="M22" s="97">
        <f t="shared" si="0"/>
        <v>22.1</v>
      </c>
      <c r="N22" s="98">
        <f t="shared" si="0"/>
        <v>93.8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7081378</v>
      </c>
      <c r="D23" s="85">
        <f t="shared" ref="D23:J23" si="1">SUM(D9:D22)</f>
        <v>794563</v>
      </c>
      <c r="E23" s="85">
        <f t="shared" si="1"/>
        <v>7875941</v>
      </c>
      <c r="F23" s="131"/>
      <c r="G23" s="85">
        <f t="shared" si="1"/>
        <v>0</v>
      </c>
      <c r="H23" s="85">
        <f t="shared" si="1"/>
        <v>6909046</v>
      </c>
      <c r="I23" s="85">
        <f t="shared" si="1"/>
        <v>158244</v>
      </c>
      <c r="J23" s="85">
        <f t="shared" si="1"/>
        <v>7067290</v>
      </c>
      <c r="K23" s="131"/>
      <c r="L23" s="86">
        <f t="shared" si="0"/>
        <v>97.6</v>
      </c>
      <c r="M23" s="87">
        <f t="shared" si="0"/>
        <v>19.899999999999999</v>
      </c>
      <c r="N23" s="88">
        <f t="shared" si="0"/>
        <v>89.7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122815</v>
      </c>
      <c r="D24" s="71">
        <v>3338</v>
      </c>
      <c r="E24" s="71">
        <v>126153</v>
      </c>
      <c r="F24" s="128"/>
      <c r="G24" s="71">
        <v>0</v>
      </c>
      <c r="H24" s="71">
        <v>121504</v>
      </c>
      <c r="I24" s="71">
        <v>897</v>
      </c>
      <c r="J24" s="71">
        <v>122401</v>
      </c>
      <c r="K24" s="128"/>
      <c r="L24" s="72">
        <f t="shared" si="0"/>
        <v>98.9</v>
      </c>
      <c r="M24" s="73">
        <f t="shared" si="0"/>
        <v>26.9</v>
      </c>
      <c r="N24" s="74">
        <f t="shared" si="0"/>
        <v>97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76">
        <v>0</v>
      </c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76">
        <v>0</v>
      </c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76">
        <v>0</v>
      </c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42871</v>
      </c>
      <c r="D28" s="76">
        <v>201</v>
      </c>
      <c r="E28" s="76">
        <v>43072</v>
      </c>
      <c r="F28" s="129"/>
      <c r="G28" s="76">
        <v>0</v>
      </c>
      <c r="H28" s="76">
        <v>42804</v>
      </c>
      <c r="I28" s="76">
        <v>20</v>
      </c>
      <c r="J28" s="76">
        <v>42824</v>
      </c>
      <c r="K28" s="129"/>
      <c r="L28" s="77">
        <f t="shared" si="0"/>
        <v>99.8</v>
      </c>
      <c r="M28" s="78">
        <f t="shared" si="0"/>
        <v>10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13096</v>
      </c>
      <c r="E29" s="76">
        <v>13096</v>
      </c>
      <c r="F29" s="129"/>
      <c r="G29" s="76">
        <v>0</v>
      </c>
      <c r="H29" s="76">
        <v>0</v>
      </c>
      <c r="I29" s="76">
        <v>1894</v>
      </c>
      <c r="J29" s="76">
        <v>1894</v>
      </c>
      <c r="K29" s="129"/>
      <c r="L29" s="77" t="str">
        <f t="shared" si="0"/>
        <v>-</v>
      </c>
      <c r="M29" s="78">
        <f t="shared" si="0"/>
        <v>14.5</v>
      </c>
      <c r="N29" s="79">
        <f t="shared" si="0"/>
        <v>14.5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76">
        <v>0</v>
      </c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76">
        <v>0</v>
      </c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54531</v>
      </c>
      <c r="D32" s="76">
        <v>1519</v>
      </c>
      <c r="E32" s="76">
        <v>56050</v>
      </c>
      <c r="F32" s="129"/>
      <c r="G32" s="76">
        <v>0</v>
      </c>
      <c r="H32" s="76">
        <v>53795</v>
      </c>
      <c r="I32" s="76">
        <v>592</v>
      </c>
      <c r="J32" s="76">
        <v>54387</v>
      </c>
      <c r="K32" s="129"/>
      <c r="L32" s="77">
        <f t="shared" ref="L32:N36" si="2">IF(C32&gt;0,ROUND(H32/C32*100,1),"-")</f>
        <v>98.7</v>
      </c>
      <c r="M32" s="78">
        <f t="shared" si="2"/>
        <v>39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76">
        <v>0</v>
      </c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76">
        <v>0</v>
      </c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220217</v>
      </c>
      <c r="D35" s="85">
        <f t="shared" si="3"/>
        <v>18154</v>
      </c>
      <c r="E35" s="85">
        <f t="shared" si="3"/>
        <v>238371</v>
      </c>
      <c r="F35" s="132"/>
      <c r="G35" s="85">
        <f t="shared" si="3"/>
        <v>0</v>
      </c>
      <c r="H35" s="85">
        <f t="shared" si="3"/>
        <v>218103</v>
      </c>
      <c r="I35" s="85">
        <f t="shared" si="3"/>
        <v>3403</v>
      </c>
      <c r="J35" s="85">
        <f t="shared" si="3"/>
        <v>221506</v>
      </c>
      <c r="K35" s="132"/>
      <c r="L35" s="86">
        <f t="shared" si="2"/>
        <v>99</v>
      </c>
      <c r="M35" s="87">
        <f t="shared" si="2"/>
        <v>18.7</v>
      </c>
      <c r="N35" s="88">
        <f t="shared" si="2"/>
        <v>92.9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7301595</v>
      </c>
      <c r="D36" s="89">
        <f t="shared" si="4"/>
        <v>812717</v>
      </c>
      <c r="E36" s="89">
        <f t="shared" si="4"/>
        <v>8114312</v>
      </c>
      <c r="F36" s="133"/>
      <c r="G36" s="89">
        <f t="shared" si="4"/>
        <v>0</v>
      </c>
      <c r="H36" s="89">
        <f t="shared" si="4"/>
        <v>7127149</v>
      </c>
      <c r="I36" s="89">
        <f t="shared" si="4"/>
        <v>161647</v>
      </c>
      <c r="J36" s="89">
        <f t="shared" si="4"/>
        <v>7288796</v>
      </c>
      <c r="K36" s="133"/>
      <c r="L36" s="90">
        <f t="shared" si="2"/>
        <v>97.6</v>
      </c>
      <c r="M36" s="91">
        <f t="shared" si="2"/>
        <v>19.899999999999999</v>
      </c>
      <c r="N36" s="92">
        <f t="shared" si="2"/>
        <v>89.8</v>
      </c>
    </row>
    <row r="38" spans="1:14" x14ac:dyDescent="0.15">
      <c r="B38" s="1" t="s">
        <v>394</v>
      </c>
      <c r="C38" s="1">
        <v>7301595</v>
      </c>
      <c r="D38" s="1">
        <v>812717</v>
      </c>
      <c r="E38" s="1">
        <v>8114312</v>
      </c>
      <c r="F38" s="1">
        <v>0</v>
      </c>
      <c r="G38" s="1">
        <v>0</v>
      </c>
      <c r="H38" s="1">
        <v>7127149</v>
      </c>
      <c r="I38" s="1">
        <v>161647</v>
      </c>
      <c r="J38" s="1">
        <v>7288796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369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319</v>
      </c>
      <c r="D8" s="41" t="s">
        <v>320</v>
      </c>
      <c r="E8" s="41" t="s">
        <v>321</v>
      </c>
      <c r="F8" s="41" t="s">
        <v>322</v>
      </c>
      <c r="G8" s="41" t="s">
        <v>323</v>
      </c>
      <c r="H8" s="41" t="s">
        <v>324</v>
      </c>
      <c r="I8" s="41" t="s">
        <v>325</v>
      </c>
      <c r="J8" s="41" t="s">
        <v>326</v>
      </c>
      <c r="K8" s="41" t="s">
        <v>327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2523113</v>
      </c>
      <c r="D9" s="93">
        <v>218478</v>
      </c>
      <c r="E9" s="93">
        <v>2741591</v>
      </c>
      <c r="F9" s="128"/>
      <c r="G9" s="128"/>
      <c r="H9" s="93">
        <v>2463377</v>
      </c>
      <c r="I9" s="93">
        <v>57145</v>
      </c>
      <c r="J9" s="93">
        <v>2520522</v>
      </c>
      <c r="K9" s="128"/>
      <c r="L9" s="72">
        <f t="shared" ref="L9:N31" si="0">IF(C9&gt;0,ROUND(H9/C9*100,1),"-")</f>
        <v>97.6</v>
      </c>
      <c r="M9" s="73">
        <f t="shared" si="0"/>
        <v>26.2</v>
      </c>
      <c r="N9" s="74">
        <f t="shared" si="0"/>
        <v>91.9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676114</v>
      </c>
      <c r="D10" s="94">
        <v>120268</v>
      </c>
      <c r="E10" s="94">
        <v>796382</v>
      </c>
      <c r="F10" s="129"/>
      <c r="G10" s="129"/>
      <c r="H10" s="94">
        <v>654707</v>
      </c>
      <c r="I10" s="94">
        <v>22139</v>
      </c>
      <c r="J10" s="94">
        <v>676846</v>
      </c>
      <c r="K10" s="129"/>
      <c r="L10" s="77">
        <f t="shared" si="0"/>
        <v>96.8</v>
      </c>
      <c r="M10" s="78">
        <f t="shared" si="0"/>
        <v>18.399999999999999</v>
      </c>
      <c r="N10" s="79">
        <f t="shared" si="0"/>
        <v>85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422009</v>
      </c>
      <c r="D11" s="94">
        <v>47699</v>
      </c>
      <c r="E11" s="94">
        <v>469708</v>
      </c>
      <c r="F11" s="129"/>
      <c r="G11" s="129"/>
      <c r="H11" s="94">
        <v>412324</v>
      </c>
      <c r="I11" s="94">
        <v>7835</v>
      </c>
      <c r="J11" s="94">
        <v>420159</v>
      </c>
      <c r="K11" s="129"/>
      <c r="L11" s="77">
        <f t="shared" si="0"/>
        <v>97.7</v>
      </c>
      <c r="M11" s="78">
        <f t="shared" si="0"/>
        <v>16.399999999999999</v>
      </c>
      <c r="N11" s="79">
        <f t="shared" si="0"/>
        <v>89.5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541749</v>
      </c>
      <c r="D12" s="94">
        <v>33373</v>
      </c>
      <c r="E12" s="94">
        <v>575122</v>
      </c>
      <c r="F12" s="129"/>
      <c r="G12" s="129"/>
      <c r="H12" s="94">
        <v>535894</v>
      </c>
      <c r="I12" s="94">
        <v>5647</v>
      </c>
      <c r="J12" s="94">
        <v>541541</v>
      </c>
      <c r="K12" s="129"/>
      <c r="L12" s="77">
        <f t="shared" si="0"/>
        <v>98.9</v>
      </c>
      <c r="M12" s="78">
        <f t="shared" si="0"/>
        <v>16.899999999999999</v>
      </c>
      <c r="N12" s="79">
        <f t="shared" si="0"/>
        <v>94.2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365238</v>
      </c>
      <c r="D13" s="94">
        <v>50528</v>
      </c>
      <c r="E13" s="94">
        <v>415766</v>
      </c>
      <c r="F13" s="129"/>
      <c r="G13" s="129"/>
      <c r="H13" s="94">
        <v>353669</v>
      </c>
      <c r="I13" s="94">
        <v>11358</v>
      </c>
      <c r="J13" s="94">
        <v>365027</v>
      </c>
      <c r="K13" s="129"/>
      <c r="L13" s="77">
        <f t="shared" si="0"/>
        <v>96.8</v>
      </c>
      <c r="M13" s="78">
        <f t="shared" si="0"/>
        <v>22.5</v>
      </c>
      <c r="N13" s="79">
        <f t="shared" si="0"/>
        <v>87.8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265588</v>
      </c>
      <c r="D14" s="94">
        <v>69362</v>
      </c>
      <c r="E14" s="94">
        <v>334950</v>
      </c>
      <c r="F14" s="129"/>
      <c r="G14" s="129"/>
      <c r="H14" s="94">
        <v>249874</v>
      </c>
      <c r="I14" s="94">
        <v>12519</v>
      </c>
      <c r="J14" s="94">
        <v>262393</v>
      </c>
      <c r="K14" s="129"/>
      <c r="L14" s="77">
        <f t="shared" si="0"/>
        <v>94.1</v>
      </c>
      <c r="M14" s="78">
        <f t="shared" si="0"/>
        <v>18</v>
      </c>
      <c r="N14" s="79">
        <f t="shared" si="0"/>
        <v>78.3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886076</v>
      </c>
      <c r="D15" s="94">
        <v>100848</v>
      </c>
      <c r="E15" s="94">
        <v>986924</v>
      </c>
      <c r="F15" s="129"/>
      <c r="G15" s="129"/>
      <c r="H15" s="94">
        <v>865009</v>
      </c>
      <c r="I15" s="94">
        <v>13984</v>
      </c>
      <c r="J15" s="94">
        <v>878993</v>
      </c>
      <c r="K15" s="129"/>
      <c r="L15" s="77">
        <f t="shared" si="0"/>
        <v>97.6</v>
      </c>
      <c r="M15" s="78">
        <f t="shared" si="0"/>
        <v>13.9</v>
      </c>
      <c r="N15" s="79">
        <f t="shared" si="0"/>
        <v>89.1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372797</v>
      </c>
      <c r="D16" s="94">
        <v>43449</v>
      </c>
      <c r="E16" s="94">
        <v>416246</v>
      </c>
      <c r="F16" s="129"/>
      <c r="G16" s="129"/>
      <c r="H16" s="94">
        <v>365403</v>
      </c>
      <c r="I16" s="94">
        <v>6910</v>
      </c>
      <c r="J16" s="94">
        <v>372313</v>
      </c>
      <c r="K16" s="129"/>
      <c r="L16" s="77">
        <f t="shared" si="0"/>
        <v>98</v>
      </c>
      <c r="M16" s="78">
        <f t="shared" si="0"/>
        <v>15.9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190720</v>
      </c>
      <c r="D17" s="94">
        <v>21906</v>
      </c>
      <c r="E17" s="94">
        <v>212626</v>
      </c>
      <c r="F17" s="129"/>
      <c r="G17" s="129"/>
      <c r="H17" s="94">
        <v>187276</v>
      </c>
      <c r="I17" s="94">
        <v>4538</v>
      </c>
      <c r="J17" s="94">
        <v>191814</v>
      </c>
      <c r="K17" s="129"/>
      <c r="L17" s="77">
        <f>IF(C17&gt;0,ROUND(H17/C17*100,1),"-")</f>
        <v>98.2</v>
      </c>
      <c r="M17" s="78">
        <f>IF(D17&gt;0,ROUND(I17/D17*100,1),"-")</f>
        <v>20.7</v>
      </c>
      <c r="N17" s="79">
        <f>IF(E17&gt;0,ROUND(J17/E17*100,1),"-")</f>
        <v>90.2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93190</v>
      </c>
      <c r="D18" s="94">
        <v>10751</v>
      </c>
      <c r="E18" s="94">
        <v>103941</v>
      </c>
      <c r="F18" s="129"/>
      <c r="G18" s="129"/>
      <c r="H18" s="94">
        <v>90918</v>
      </c>
      <c r="I18" s="94">
        <v>1616</v>
      </c>
      <c r="J18" s="94">
        <v>92534</v>
      </c>
      <c r="K18" s="129"/>
      <c r="L18" s="77">
        <f t="shared" si="0"/>
        <v>97.6</v>
      </c>
      <c r="M18" s="78">
        <f t="shared" si="0"/>
        <v>15</v>
      </c>
      <c r="N18" s="79">
        <f t="shared" si="0"/>
        <v>89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265228</v>
      </c>
      <c r="D19" s="94">
        <v>57448</v>
      </c>
      <c r="E19" s="94">
        <v>322676</v>
      </c>
      <c r="F19" s="129"/>
      <c r="G19" s="129"/>
      <c r="H19" s="94">
        <v>256564</v>
      </c>
      <c r="I19" s="94">
        <v>8456</v>
      </c>
      <c r="J19" s="94">
        <v>265020</v>
      </c>
      <c r="K19" s="129"/>
      <c r="L19" s="77">
        <f t="shared" si="0"/>
        <v>96.7</v>
      </c>
      <c r="M19" s="78">
        <f t="shared" si="0"/>
        <v>14.7</v>
      </c>
      <c r="N19" s="79">
        <f t="shared" si="0"/>
        <v>82.1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83156</v>
      </c>
      <c r="D20" s="94">
        <v>8826</v>
      </c>
      <c r="E20" s="94">
        <v>91982</v>
      </c>
      <c r="F20" s="129"/>
      <c r="G20" s="129"/>
      <c r="H20" s="94">
        <v>81457</v>
      </c>
      <c r="I20" s="94">
        <v>1383</v>
      </c>
      <c r="J20" s="94">
        <v>82840</v>
      </c>
      <c r="K20" s="129"/>
      <c r="L20" s="80">
        <f t="shared" si="0"/>
        <v>98</v>
      </c>
      <c r="M20" s="81">
        <f t="shared" si="0"/>
        <v>15.7</v>
      </c>
      <c r="N20" s="82">
        <f t="shared" si="0"/>
        <v>90.1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129"/>
      <c r="H21" s="94">
        <v>0</v>
      </c>
      <c r="I21" s="94">
        <v>0</v>
      </c>
      <c r="J21" s="94">
        <v>0</v>
      </c>
      <c r="K21" s="129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228302</v>
      </c>
      <c r="D22" s="95">
        <v>15513</v>
      </c>
      <c r="E22" s="95">
        <v>243815</v>
      </c>
      <c r="F22" s="130"/>
      <c r="G22" s="130"/>
      <c r="H22" s="95">
        <v>225185</v>
      </c>
      <c r="I22" s="95">
        <v>3428</v>
      </c>
      <c r="J22" s="95">
        <v>228613</v>
      </c>
      <c r="K22" s="130"/>
      <c r="L22" s="96">
        <f t="shared" si="0"/>
        <v>98.6</v>
      </c>
      <c r="M22" s="97">
        <f t="shared" si="0"/>
        <v>22.1</v>
      </c>
      <c r="N22" s="98">
        <f t="shared" si="0"/>
        <v>93.8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6913280</v>
      </c>
      <c r="D23" s="85">
        <f t="shared" ref="D23:J23" si="1">SUM(D9:D22)</f>
        <v>798449</v>
      </c>
      <c r="E23" s="85">
        <f t="shared" si="1"/>
        <v>7711729</v>
      </c>
      <c r="F23" s="131"/>
      <c r="G23" s="131"/>
      <c r="H23" s="85">
        <f t="shared" si="1"/>
        <v>6741657</v>
      </c>
      <c r="I23" s="85">
        <f t="shared" si="1"/>
        <v>156958</v>
      </c>
      <c r="J23" s="85">
        <f t="shared" si="1"/>
        <v>6898615</v>
      </c>
      <c r="K23" s="131"/>
      <c r="L23" s="86">
        <f t="shared" si="0"/>
        <v>97.5</v>
      </c>
      <c r="M23" s="87">
        <f t="shared" si="0"/>
        <v>19.7</v>
      </c>
      <c r="N23" s="88">
        <f t="shared" si="0"/>
        <v>89.5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100715</v>
      </c>
      <c r="D24" s="71">
        <v>2738</v>
      </c>
      <c r="E24" s="71">
        <v>103453</v>
      </c>
      <c r="F24" s="128"/>
      <c r="G24" s="128"/>
      <c r="H24" s="71">
        <v>99638</v>
      </c>
      <c r="I24" s="71">
        <v>735</v>
      </c>
      <c r="J24" s="71">
        <v>100373</v>
      </c>
      <c r="K24" s="128"/>
      <c r="L24" s="72">
        <f t="shared" si="0"/>
        <v>98.9</v>
      </c>
      <c r="M24" s="73">
        <f t="shared" si="0"/>
        <v>26.8</v>
      </c>
      <c r="N24" s="74">
        <f t="shared" si="0"/>
        <v>97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129"/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129"/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129"/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148751</v>
      </c>
      <c r="D28" s="76">
        <v>700</v>
      </c>
      <c r="E28" s="76">
        <v>149451</v>
      </c>
      <c r="F28" s="129"/>
      <c r="G28" s="129"/>
      <c r="H28" s="76">
        <v>148522</v>
      </c>
      <c r="I28" s="76">
        <v>68</v>
      </c>
      <c r="J28" s="76">
        <v>148590</v>
      </c>
      <c r="K28" s="129"/>
      <c r="L28" s="77">
        <f t="shared" si="0"/>
        <v>99.8</v>
      </c>
      <c r="M28" s="78">
        <f t="shared" si="0"/>
        <v>9.6999999999999993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10206</v>
      </c>
      <c r="E29" s="76">
        <v>10206</v>
      </c>
      <c r="F29" s="129"/>
      <c r="G29" s="129"/>
      <c r="H29" s="76">
        <v>0</v>
      </c>
      <c r="I29" s="76">
        <v>1476</v>
      </c>
      <c r="J29" s="76">
        <v>1476</v>
      </c>
      <c r="K29" s="129"/>
      <c r="L29" s="77" t="str">
        <f t="shared" si="0"/>
        <v>-</v>
      </c>
      <c r="M29" s="78">
        <f t="shared" si="0"/>
        <v>14.5</v>
      </c>
      <c r="N29" s="79">
        <f t="shared" si="0"/>
        <v>14.5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129"/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129"/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68619</v>
      </c>
      <c r="D32" s="76">
        <v>1911</v>
      </c>
      <c r="E32" s="76">
        <v>70530</v>
      </c>
      <c r="F32" s="129"/>
      <c r="G32" s="129"/>
      <c r="H32" s="76">
        <v>67693</v>
      </c>
      <c r="I32" s="76">
        <v>745</v>
      </c>
      <c r="J32" s="76">
        <v>68438</v>
      </c>
      <c r="K32" s="129"/>
      <c r="L32" s="77">
        <f t="shared" ref="L32:N36" si="2">IF(C32&gt;0,ROUND(H32/C32*100,1),"-")</f>
        <v>98.7</v>
      </c>
      <c r="M32" s="78">
        <f t="shared" si="2"/>
        <v>39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129"/>
      <c r="H33" s="76">
        <v>0</v>
      </c>
      <c r="I33" s="76">
        <v>0</v>
      </c>
      <c r="J33" s="76">
        <v>0</v>
      </c>
      <c r="K33" s="129"/>
      <c r="L33" s="77" t="str">
        <f t="shared" si="2"/>
        <v>-</v>
      </c>
      <c r="M33" s="78" t="str">
        <f t="shared" si="2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129"/>
      <c r="H34" s="76">
        <v>0</v>
      </c>
      <c r="I34" s="76">
        <v>0</v>
      </c>
      <c r="J34" s="76">
        <v>0</v>
      </c>
      <c r="K34" s="129"/>
      <c r="L34" s="77" t="str">
        <f t="shared" si="2"/>
        <v>-</v>
      </c>
      <c r="M34" s="78" t="str">
        <f t="shared" si="2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318085</v>
      </c>
      <c r="D35" s="85">
        <f t="shared" si="3"/>
        <v>15555</v>
      </c>
      <c r="E35" s="85">
        <f t="shared" si="3"/>
        <v>333640</v>
      </c>
      <c r="F35" s="132"/>
      <c r="G35" s="132"/>
      <c r="H35" s="85">
        <f t="shared" si="3"/>
        <v>315853</v>
      </c>
      <c r="I35" s="85">
        <f t="shared" si="3"/>
        <v>3024</v>
      </c>
      <c r="J35" s="85">
        <f t="shared" si="3"/>
        <v>318877</v>
      </c>
      <c r="K35" s="132"/>
      <c r="L35" s="86">
        <f t="shared" si="2"/>
        <v>99.3</v>
      </c>
      <c r="M35" s="87">
        <f t="shared" si="2"/>
        <v>19.399999999999999</v>
      </c>
      <c r="N35" s="88">
        <f t="shared" si="2"/>
        <v>95.6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7231365</v>
      </c>
      <c r="D36" s="89">
        <f t="shared" si="4"/>
        <v>814004</v>
      </c>
      <c r="E36" s="89">
        <f t="shared" si="4"/>
        <v>8045369</v>
      </c>
      <c r="F36" s="133"/>
      <c r="G36" s="133"/>
      <c r="H36" s="89">
        <f t="shared" si="4"/>
        <v>7057510</v>
      </c>
      <c r="I36" s="89">
        <f t="shared" si="4"/>
        <v>159982</v>
      </c>
      <c r="J36" s="89">
        <f t="shared" si="4"/>
        <v>7217492</v>
      </c>
      <c r="K36" s="133"/>
      <c r="L36" s="90">
        <f t="shared" si="2"/>
        <v>97.6</v>
      </c>
      <c r="M36" s="91">
        <f t="shared" si="2"/>
        <v>19.7</v>
      </c>
      <c r="N36" s="92">
        <f t="shared" si="2"/>
        <v>89.7</v>
      </c>
    </row>
    <row r="38" spans="1:14" x14ac:dyDescent="0.15">
      <c r="B38" s="1" t="s">
        <v>394</v>
      </c>
      <c r="C38" s="1">
        <v>7231365</v>
      </c>
      <c r="D38" s="1">
        <v>814004</v>
      </c>
      <c r="E38" s="1">
        <v>8045369</v>
      </c>
      <c r="F38" s="1">
        <v>0</v>
      </c>
      <c r="G38" s="1">
        <v>0</v>
      </c>
      <c r="H38" s="1">
        <v>7057510</v>
      </c>
      <c r="I38" s="1">
        <v>159982</v>
      </c>
      <c r="J38" s="1">
        <v>7217492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15">
        <v>44588919</v>
      </c>
      <c r="D9" s="115">
        <v>2655374</v>
      </c>
      <c r="E9" s="115">
        <v>47244293</v>
      </c>
      <c r="F9" s="115">
        <v>2138386</v>
      </c>
      <c r="G9" s="128"/>
      <c r="H9" s="115">
        <v>43889787</v>
      </c>
      <c r="I9" s="115">
        <v>604812</v>
      </c>
      <c r="J9" s="115">
        <v>44494599</v>
      </c>
      <c r="K9" s="115">
        <v>2131970</v>
      </c>
      <c r="L9" s="72">
        <f t="shared" ref="L9:N31" si="0">IF(C9&gt;0,ROUND(H9/C9*100,1),"-")</f>
        <v>98.4</v>
      </c>
      <c r="M9" s="73">
        <f t="shared" si="0"/>
        <v>22.8</v>
      </c>
      <c r="N9" s="74">
        <f t="shared" si="0"/>
        <v>94.2</v>
      </c>
    </row>
    <row r="10" spans="1:247" s="21" customFormat="1" ht="24.95" customHeight="1" x14ac:dyDescent="0.2">
      <c r="A10" s="46">
        <v>2</v>
      </c>
      <c r="B10" s="47" t="s">
        <v>34</v>
      </c>
      <c r="C10" s="116">
        <v>8494671</v>
      </c>
      <c r="D10" s="116">
        <v>901735</v>
      </c>
      <c r="E10" s="116">
        <v>9396406</v>
      </c>
      <c r="F10" s="116">
        <v>256750</v>
      </c>
      <c r="G10" s="129"/>
      <c r="H10" s="116">
        <v>8292644</v>
      </c>
      <c r="I10" s="116">
        <v>153154</v>
      </c>
      <c r="J10" s="116">
        <v>8445798</v>
      </c>
      <c r="K10" s="116">
        <v>254696</v>
      </c>
      <c r="L10" s="77">
        <f t="shared" si="0"/>
        <v>97.6</v>
      </c>
      <c r="M10" s="78">
        <f t="shared" si="0"/>
        <v>17</v>
      </c>
      <c r="N10" s="79">
        <f t="shared" si="0"/>
        <v>89.9</v>
      </c>
    </row>
    <row r="11" spans="1:247" s="21" customFormat="1" ht="24.95" customHeight="1" x14ac:dyDescent="0.2">
      <c r="A11" s="46">
        <v>3</v>
      </c>
      <c r="B11" s="47" t="s">
        <v>35</v>
      </c>
      <c r="C11" s="116">
        <v>9608725</v>
      </c>
      <c r="D11" s="116">
        <v>791317</v>
      </c>
      <c r="E11" s="116">
        <v>10400042</v>
      </c>
      <c r="F11" s="116">
        <v>342063</v>
      </c>
      <c r="G11" s="129"/>
      <c r="H11" s="116">
        <v>9410685</v>
      </c>
      <c r="I11" s="116">
        <v>190910</v>
      </c>
      <c r="J11" s="116">
        <v>9601595</v>
      </c>
      <c r="K11" s="116">
        <v>340453</v>
      </c>
      <c r="L11" s="77">
        <f t="shared" si="0"/>
        <v>97.9</v>
      </c>
      <c r="M11" s="78">
        <f t="shared" si="0"/>
        <v>24.1</v>
      </c>
      <c r="N11" s="79">
        <f t="shared" si="0"/>
        <v>92.3</v>
      </c>
    </row>
    <row r="12" spans="1:247" s="21" customFormat="1" ht="24.95" customHeight="1" x14ac:dyDescent="0.2">
      <c r="A12" s="46">
        <v>4</v>
      </c>
      <c r="B12" s="47" t="s">
        <v>36</v>
      </c>
      <c r="C12" s="116">
        <v>7121241</v>
      </c>
      <c r="D12" s="116">
        <v>364720</v>
      </c>
      <c r="E12" s="116">
        <v>7485961</v>
      </c>
      <c r="F12" s="116">
        <v>276917</v>
      </c>
      <c r="G12" s="129"/>
      <c r="H12" s="116">
        <v>7030273</v>
      </c>
      <c r="I12" s="116">
        <v>91470</v>
      </c>
      <c r="J12" s="116">
        <v>7121743</v>
      </c>
      <c r="K12" s="116">
        <v>275894</v>
      </c>
      <c r="L12" s="77">
        <f t="shared" si="0"/>
        <v>98.7</v>
      </c>
      <c r="M12" s="78">
        <f t="shared" si="0"/>
        <v>25.1</v>
      </c>
      <c r="N12" s="79">
        <f t="shared" si="0"/>
        <v>95.1</v>
      </c>
    </row>
    <row r="13" spans="1:247" s="21" customFormat="1" ht="24.95" customHeight="1" x14ac:dyDescent="0.2">
      <c r="A13" s="46">
        <v>5</v>
      </c>
      <c r="B13" s="47" t="s">
        <v>37</v>
      </c>
      <c r="C13" s="116">
        <v>6235874</v>
      </c>
      <c r="D13" s="116">
        <v>490164</v>
      </c>
      <c r="E13" s="116">
        <v>6726038</v>
      </c>
      <c r="F13" s="116">
        <v>245852</v>
      </c>
      <c r="G13" s="129"/>
      <c r="H13" s="116">
        <v>6108968</v>
      </c>
      <c r="I13" s="116">
        <v>142895</v>
      </c>
      <c r="J13" s="116">
        <v>6251863</v>
      </c>
      <c r="K13" s="116">
        <v>244131</v>
      </c>
      <c r="L13" s="77">
        <f t="shared" si="0"/>
        <v>98</v>
      </c>
      <c r="M13" s="78">
        <f t="shared" si="0"/>
        <v>29.2</v>
      </c>
      <c r="N13" s="79">
        <f t="shared" si="0"/>
        <v>93</v>
      </c>
    </row>
    <row r="14" spans="1:247" s="21" customFormat="1" ht="24.95" customHeight="1" x14ac:dyDescent="0.2">
      <c r="A14" s="46">
        <v>6</v>
      </c>
      <c r="B14" s="47" t="s">
        <v>38</v>
      </c>
      <c r="C14" s="116">
        <v>4515136</v>
      </c>
      <c r="D14" s="116">
        <v>426347</v>
      </c>
      <c r="E14" s="116">
        <v>4941483</v>
      </c>
      <c r="F14" s="116">
        <v>130211</v>
      </c>
      <c r="G14" s="129"/>
      <c r="H14" s="116">
        <v>4373854</v>
      </c>
      <c r="I14" s="116">
        <v>144604</v>
      </c>
      <c r="J14" s="116">
        <v>4518458</v>
      </c>
      <c r="K14" s="116">
        <v>129169</v>
      </c>
      <c r="L14" s="77">
        <f t="shared" si="0"/>
        <v>96.9</v>
      </c>
      <c r="M14" s="78">
        <f t="shared" si="0"/>
        <v>33.9</v>
      </c>
      <c r="N14" s="79">
        <f t="shared" si="0"/>
        <v>91.4</v>
      </c>
    </row>
    <row r="15" spans="1:247" s="21" customFormat="1" ht="24.95" customHeight="1" x14ac:dyDescent="0.2">
      <c r="A15" s="46">
        <v>7</v>
      </c>
      <c r="B15" s="47" t="s">
        <v>39</v>
      </c>
      <c r="C15" s="116">
        <v>12875867</v>
      </c>
      <c r="D15" s="116">
        <v>1138869</v>
      </c>
      <c r="E15" s="116">
        <v>14014736</v>
      </c>
      <c r="F15" s="116">
        <v>672216</v>
      </c>
      <c r="G15" s="129"/>
      <c r="H15" s="116">
        <v>12574853</v>
      </c>
      <c r="I15" s="116">
        <v>187720</v>
      </c>
      <c r="J15" s="116">
        <v>12762573</v>
      </c>
      <c r="K15" s="116">
        <v>670199</v>
      </c>
      <c r="L15" s="77">
        <f t="shared" si="0"/>
        <v>97.7</v>
      </c>
      <c r="M15" s="78">
        <f t="shared" si="0"/>
        <v>16.5</v>
      </c>
      <c r="N15" s="79">
        <f t="shared" si="0"/>
        <v>91.1</v>
      </c>
    </row>
    <row r="16" spans="1:247" s="21" customFormat="1" ht="24.95" customHeight="1" x14ac:dyDescent="0.2">
      <c r="A16" s="46">
        <v>8</v>
      </c>
      <c r="B16" s="47" t="s">
        <v>40</v>
      </c>
      <c r="C16" s="116">
        <v>4905332</v>
      </c>
      <c r="D16" s="116">
        <v>437366</v>
      </c>
      <c r="E16" s="116">
        <v>5342698</v>
      </c>
      <c r="F16" s="116">
        <v>189833</v>
      </c>
      <c r="G16" s="129"/>
      <c r="H16" s="116">
        <v>4805109</v>
      </c>
      <c r="I16" s="116">
        <v>72726</v>
      </c>
      <c r="J16" s="116">
        <v>4877835</v>
      </c>
      <c r="K16" s="116">
        <v>189074</v>
      </c>
      <c r="L16" s="77">
        <f t="shared" si="0"/>
        <v>98</v>
      </c>
      <c r="M16" s="78">
        <f t="shared" si="0"/>
        <v>16.600000000000001</v>
      </c>
      <c r="N16" s="79">
        <f t="shared" si="0"/>
        <v>91.3</v>
      </c>
    </row>
    <row r="17" spans="1:14" s="21" customFormat="1" ht="24.95" customHeight="1" x14ac:dyDescent="0.2">
      <c r="A17" s="46">
        <v>9</v>
      </c>
      <c r="B17" s="47" t="s">
        <v>209</v>
      </c>
      <c r="C17" s="116">
        <v>4883549</v>
      </c>
      <c r="D17" s="116">
        <v>236236</v>
      </c>
      <c r="E17" s="116">
        <v>5119785</v>
      </c>
      <c r="F17" s="116">
        <v>209137</v>
      </c>
      <c r="G17" s="129"/>
      <c r="H17" s="116">
        <v>4825905</v>
      </c>
      <c r="I17" s="116">
        <v>70739</v>
      </c>
      <c r="J17" s="116">
        <v>4896644</v>
      </c>
      <c r="K17" s="116">
        <v>209137</v>
      </c>
      <c r="L17" s="77">
        <f>IF(C17&gt;0,ROUND(H17/C17*100,1),"-")</f>
        <v>98.8</v>
      </c>
      <c r="M17" s="78">
        <f>IF(D17&gt;0,ROUND(I17/D17*100,1),"-")</f>
        <v>29.9</v>
      </c>
      <c r="N17" s="79">
        <f>IF(E17&gt;0,ROUND(J17/E17*100,1),"-")</f>
        <v>95.6</v>
      </c>
    </row>
    <row r="18" spans="1:14" s="21" customFormat="1" ht="24.95" customHeight="1" x14ac:dyDescent="0.2">
      <c r="A18" s="46">
        <v>10</v>
      </c>
      <c r="B18" s="47" t="s">
        <v>206</v>
      </c>
      <c r="C18" s="116">
        <v>1887342</v>
      </c>
      <c r="D18" s="116">
        <v>179613</v>
      </c>
      <c r="E18" s="116">
        <v>2066955</v>
      </c>
      <c r="F18" s="116">
        <v>58388</v>
      </c>
      <c r="G18" s="129"/>
      <c r="H18" s="116">
        <v>1853440</v>
      </c>
      <c r="I18" s="116">
        <v>35135</v>
      </c>
      <c r="J18" s="116">
        <v>1888575</v>
      </c>
      <c r="K18" s="116">
        <v>58155</v>
      </c>
      <c r="L18" s="77">
        <f t="shared" si="0"/>
        <v>98.2</v>
      </c>
      <c r="M18" s="78">
        <f t="shared" si="0"/>
        <v>19.600000000000001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207</v>
      </c>
      <c r="C19" s="116">
        <v>7843247</v>
      </c>
      <c r="D19" s="116">
        <v>622396</v>
      </c>
      <c r="E19" s="116">
        <v>8465643</v>
      </c>
      <c r="F19" s="116">
        <v>349573</v>
      </c>
      <c r="G19" s="129"/>
      <c r="H19" s="116">
        <v>7673824</v>
      </c>
      <c r="I19" s="116">
        <v>134173</v>
      </c>
      <c r="J19" s="116">
        <v>7807997</v>
      </c>
      <c r="K19" s="116">
        <v>348175</v>
      </c>
      <c r="L19" s="77">
        <f t="shared" si="0"/>
        <v>97.8</v>
      </c>
      <c r="M19" s="78">
        <f t="shared" si="0"/>
        <v>21.6</v>
      </c>
      <c r="N19" s="79">
        <f t="shared" si="0"/>
        <v>92.2</v>
      </c>
    </row>
    <row r="20" spans="1:14" s="21" customFormat="1" ht="24.95" customHeight="1" x14ac:dyDescent="0.2">
      <c r="A20" s="48">
        <v>12</v>
      </c>
      <c r="B20" s="49" t="s">
        <v>208</v>
      </c>
      <c r="C20" s="116">
        <v>2629282</v>
      </c>
      <c r="D20" s="116">
        <v>150810</v>
      </c>
      <c r="E20" s="116">
        <v>2780092</v>
      </c>
      <c r="F20" s="116">
        <v>85532</v>
      </c>
      <c r="G20" s="129"/>
      <c r="H20" s="116">
        <v>2579020</v>
      </c>
      <c r="I20" s="116">
        <v>38257</v>
      </c>
      <c r="J20" s="116">
        <v>2617277</v>
      </c>
      <c r="K20" s="116">
        <v>85203</v>
      </c>
      <c r="L20" s="80">
        <f t="shared" si="0"/>
        <v>98.1</v>
      </c>
      <c r="M20" s="81">
        <f t="shared" si="0"/>
        <v>25.4</v>
      </c>
      <c r="N20" s="82">
        <f t="shared" si="0"/>
        <v>94.1</v>
      </c>
    </row>
    <row r="21" spans="1:14" s="21" customFormat="1" ht="24.95" customHeight="1" x14ac:dyDescent="0.2">
      <c r="A21" s="46">
        <v>13</v>
      </c>
      <c r="B21" s="47" t="s">
        <v>340</v>
      </c>
      <c r="C21" s="116">
        <v>1325145</v>
      </c>
      <c r="D21" s="116">
        <v>88447</v>
      </c>
      <c r="E21" s="116">
        <v>1413592</v>
      </c>
      <c r="F21" s="116">
        <v>37968</v>
      </c>
      <c r="G21" s="129"/>
      <c r="H21" s="116">
        <v>1305656</v>
      </c>
      <c r="I21" s="116">
        <v>25000</v>
      </c>
      <c r="J21" s="116">
        <v>1330656</v>
      </c>
      <c r="K21" s="116">
        <v>37783</v>
      </c>
      <c r="L21" s="80">
        <f t="shared" ref="L21:N22" si="1">IF(C21&gt;0,ROUND(H21/C21*100,1),"-")</f>
        <v>98.5</v>
      </c>
      <c r="M21" s="81">
        <f t="shared" si="1"/>
        <v>28.3</v>
      </c>
      <c r="N21" s="82">
        <f t="shared" si="1"/>
        <v>94.1</v>
      </c>
    </row>
    <row r="22" spans="1:14" s="21" customFormat="1" ht="24.95" customHeight="1" x14ac:dyDescent="0.2">
      <c r="A22" s="46">
        <v>14</v>
      </c>
      <c r="B22" s="50" t="s">
        <v>341</v>
      </c>
      <c r="C22" s="117">
        <v>4395332</v>
      </c>
      <c r="D22" s="117">
        <v>203917</v>
      </c>
      <c r="E22" s="117">
        <v>4599249</v>
      </c>
      <c r="F22" s="117">
        <v>95153</v>
      </c>
      <c r="G22" s="130"/>
      <c r="H22" s="117">
        <v>4346950</v>
      </c>
      <c r="I22" s="117">
        <v>63599</v>
      </c>
      <c r="J22" s="117">
        <v>4410549</v>
      </c>
      <c r="K22" s="117">
        <v>94677</v>
      </c>
      <c r="L22" s="80">
        <f t="shared" si="1"/>
        <v>98.9</v>
      </c>
      <c r="M22" s="81">
        <f t="shared" si="1"/>
        <v>31.2</v>
      </c>
      <c r="N22" s="82">
        <f t="shared" si="1"/>
        <v>95.9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121309662</v>
      </c>
      <c r="D23" s="85">
        <f t="shared" ref="D23:K23" si="2">SUM(D9:D22)</f>
        <v>8687311</v>
      </c>
      <c r="E23" s="85">
        <f t="shared" si="2"/>
        <v>129996973</v>
      </c>
      <c r="F23" s="85">
        <f t="shared" si="2"/>
        <v>5087979</v>
      </c>
      <c r="G23" s="131"/>
      <c r="H23" s="85">
        <f t="shared" si="2"/>
        <v>119070968</v>
      </c>
      <c r="I23" s="85">
        <f t="shared" si="2"/>
        <v>1955194</v>
      </c>
      <c r="J23" s="85">
        <f t="shared" si="2"/>
        <v>121026162</v>
      </c>
      <c r="K23" s="85">
        <f t="shared" si="2"/>
        <v>5068716</v>
      </c>
      <c r="L23" s="86">
        <f t="shared" si="0"/>
        <v>98.2</v>
      </c>
      <c r="M23" s="87">
        <f t="shared" si="0"/>
        <v>22.5</v>
      </c>
      <c r="N23" s="88">
        <f t="shared" si="0"/>
        <v>93.1</v>
      </c>
    </row>
    <row r="24" spans="1:14" s="21" customFormat="1" ht="24.95" customHeight="1" x14ac:dyDescent="0.2">
      <c r="A24" s="44">
        <v>15</v>
      </c>
      <c r="B24" s="45" t="s">
        <v>41</v>
      </c>
      <c r="C24" s="115">
        <v>2089590</v>
      </c>
      <c r="D24" s="115">
        <v>81701</v>
      </c>
      <c r="E24" s="115">
        <v>2171291</v>
      </c>
      <c r="F24" s="115">
        <v>129454</v>
      </c>
      <c r="G24" s="128"/>
      <c r="H24" s="115">
        <v>2057363</v>
      </c>
      <c r="I24" s="115">
        <v>27005</v>
      </c>
      <c r="J24" s="115">
        <v>2084368</v>
      </c>
      <c r="K24" s="115">
        <v>128929</v>
      </c>
      <c r="L24" s="72">
        <f t="shared" si="0"/>
        <v>98.5</v>
      </c>
      <c r="M24" s="73">
        <f t="shared" si="0"/>
        <v>33.1</v>
      </c>
      <c r="N24" s="74">
        <f t="shared" si="0"/>
        <v>96</v>
      </c>
    </row>
    <row r="25" spans="1:14" s="21" customFormat="1" ht="24.95" customHeight="1" x14ac:dyDescent="0.2">
      <c r="A25" s="46">
        <v>16</v>
      </c>
      <c r="B25" s="47" t="s">
        <v>389</v>
      </c>
      <c r="C25" s="116">
        <v>1104996</v>
      </c>
      <c r="D25" s="116">
        <v>91460</v>
      </c>
      <c r="E25" s="116">
        <v>1196456</v>
      </c>
      <c r="F25" s="116">
        <v>19199</v>
      </c>
      <c r="G25" s="129"/>
      <c r="H25" s="116">
        <v>1079801</v>
      </c>
      <c r="I25" s="116">
        <v>20534</v>
      </c>
      <c r="J25" s="116">
        <v>1100335</v>
      </c>
      <c r="K25" s="116">
        <v>19009</v>
      </c>
      <c r="L25" s="77">
        <f t="shared" si="0"/>
        <v>97.7</v>
      </c>
      <c r="M25" s="78">
        <f t="shared" si="0"/>
        <v>22.5</v>
      </c>
      <c r="N25" s="79">
        <f t="shared" si="0"/>
        <v>92</v>
      </c>
    </row>
    <row r="26" spans="1:14" s="21" customFormat="1" ht="24.95" customHeight="1" x14ac:dyDescent="0.2">
      <c r="A26" s="46">
        <v>17</v>
      </c>
      <c r="B26" s="47" t="s">
        <v>42</v>
      </c>
      <c r="C26" s="116">
        <v>602534</v>
      </c>
      <c r="D26" s="116">
        <v>28176</v>
      </c>
      <c r="E26" s="116">
        <v>630710</v>
      </c>
      <c r="F26" s="116">
        <v>9783</v>
      </c>
      <c r="G26" s="129"/>
      <c r="H26" s="116">
        <v>593444</v>
      </c>
      <c r="I26" s="116">
        <v>6960</v>
      </c>
      <c r="J26" s="116">
        <v>600404</v>
      </c>
      <c r="K26" s="116">
        <v>9773</v>
      </c>
      <c r="L26" s="77">
        <f t="shared" si="0"/>
        <v>98.5</v>
      </c>
      <c r="M26" s="78">
        <f t="shared" si="0"/>
        <v>24.7</v>
      </c>
      <c r="N26" s="79">
        <f t="shared" si="0"/>
        <v>95.2</v>
      </c>
    </row>
    <row r="27" spans="1:14" s="21" customFormat="1" ht="24.95" customHeight="1" x14ac:dyDescent="0.2">
      <c r="A27" s="46">
        <v>18</v>
      </c>
      <c r="B27" s="47" t="s">
        <v>43</v>
      </c>
      <c r="C27" s="116">
        <v>1202984</v>
      </c>
      <c r="D27" s="116">
        <v>42091</v>
      </c>
      <c r="E27" s="116">
        <v>1245075</v>
      </c>
      <c r="F27" s="116">
        <v>103626</v>
      </c>
      <c r="G27" s="129"/>
      <c r="H27" s="116">
        <v>1194150</v>
      </c>
      <c r="I27" s="116">
        <v>7170</v>
      </c>
      <c r="J27" s="116">
        <v>1201320</v>
      </c>
      <c r="K27" s="116">
        <v>103626</v>
      </c>
      <c r="L27" s="77">
        <f t="shared" si="0"/>
        <v>99.3</v>
      </c>
      <c r="M27" s="78">
        <f t="shared" si="0"/>
        <v>17</v>
      </c>
      <c r="N27" s="79">
        <f t="shared" si="0"/>
        <v>96.5</v>
      </c>
    </row>
    <row r="28" spans="1:14" s="21" customFormat="1" ht="24.95" customHeight="1" x14ac:dyDescent="0.2">
      <c r="A28" s="46">
        <v>19</v>
      </c>
      <c r="B28" s="47" t="s">
        <v>44</v>
      </c>
      <c r="C28" s="116">
        <v>1327935</v>
      </c>
      <c r="D28" s="116">
        <v>68203</v>
      </c>
      <c r="E28" s="116">
        <v>1396138</v>
      </c>
      <c r="F28" s="116">
        <v>94402</v>
      </c>
      <c r="G28" s="129"/>
      <c r="H28" s="116">
        <v>1312610</v>
      </c>
      <c r="I28" s="116">
        <v>10405</v>
      </c>
      <c r="J28" s="116">
        <v>1323015</v>
      </c>
      <c r="K28" s="116">
        <v>94402</v>
      </c>
      <c r="L28" s="77">
        <f t="shared" si="0"/>
        <v>98.8</v>
      </c>
      <c r="M28" s="78">
        <f t="shared" si="0"/>
        <v>15.3</v>
      </c>
      <c r="N28" s="79">
        <f t="shared" si="0"/>
        <v>94.8</v>
      </c>
    </row>
    <row r="29" spans="1:14" s="21" customFormat="1" ht="24.95" customHeight="1" x14ac:dyDescent="0.2">
      <c r="A29" s="46">
        <v>20</v>
      </c>
      <c r="B29" s="47" t="s">
        <v>45</v>
      </c>
      <c r="C29" s="116">
        <v>2292324</v>
      </c>
      <c r="D29" s="116">
        <v>147831</v>
      </c>
      <c r="E29" s="116">
        <v>2440155</v>
      </c>
      <c r="F29" s="116">
        <v>51738</v>
      </c>
      <c r="G29" s="129"/>
      <c r="H29" s="116">
        <v>2249120</v>
      </c>
      <c r="I29" s="116">
        <v>37589</v>
      </c>
      <c r="J29" s="116">
        <v>2286709</v>
      </c>
      <c r="K29" s="116">
        <v>51118</v>
      </c>
      <c r="L29" s="77">
        <f t="shared" si="0"/>
        <v>98.1</v>
      </c>
      <c r="M29" s="78">
        <f t="shared" si="0"/>
        <v>25.4</v>
      </c>
      <c r="N29" s="79">
        <f t="shared" si="0"/>
        <v>93.7</v>
      </c>
    </row>
    <row r="30" spans="1:14" s="21" customFormat="1" ht="24.95" customHeight="1" x14ac:dyDescent="0.2">
      <c r="A30" s="46">
        <v>21</v>
      </c>
      <c r="B30" s="47" t="s">
        <v>46</v>
      </c>
      <c r="C30" s="116">
        <v>1793556</v>
      </c>
      <c r="D30" s="116">
        <v>61792</v>
      </c>
      <c r="E30" s="116">
        <v>1855348</v>
      </c>
      <c r="F30" s="116">
        <v>69022</v>
      </c>
      <c r="G30" s="129"/>
      <c r="H30" s="116">
        <v>1777868</v>
      </c>
      <c r="I30" s="116">
        <v>16473</v>
      </c>
      <c r="J30" s="116">
        <v>1794341</v>
      </c>
      <c r="K30" s="116">
        <v>68884</v>
      </c>
      <c r="L30" s="77">
        <f t="shared" si="0"/>
        <v>99.1</v>
      </c>
      <c r="M30" s="78">
        <f t="shared" si="0"/>
        <v>26.7</v>
      </c>
      <c r="N30" s="79">
        <f t="shared" si="0"/>
        <v>96.7</v>
      </c>
    </row>
    <row r="31" spans="1:14" s="21" customFormat="1" ht="24.95" customHeight="1" x14ac:dyDescent="0.2">
      <c r="A31" s="46">
        <v>22</v>
      </c>
      <c r="B31" s="47" t="s">
        <v>47</v>
      </c>
      <c r="C31" s="116">
        <v>545303</v>
      </c>
      <c r="D31" s="116">
        <v>25506</v>
      </c>
      <c r="E31" s="116">
        <v>570809</v>
      </c>
      <c r="F31" s="116">
        <v>12238</v>
      </c>
      <c r="G31" s="129"/>
      <c r="H31" s="116">
        <v>535841</v>
      </c>
      <c r="I31" s="116">
        <v>8327</v>
      </c>
      <c r="J31" s="116">
        <v>544168</v>
      </c>
      <c r="K31" s="116">
        <v>12089</v>
      </c>
      <c r="L31" s="77">
        <f t="shared" si="0"/>
        <v>98.3</v>
      </c>
      <c r="M31" s="78">
        <f t="shared" si="0"/>
        <v>32.6</v>
      </c>
      <c r="N31" s="79">
        <f t="shared" si="0"/>
        <v>95.3</v>
      </c>
    </row>
    <row r="32" spans="1:14" s="21" customFormat="1" ht="24.95" customHeight="1" x14ac:dyDescent="0.2">
      <c r="A32" s="46">
        <v>23</v>
      </c>
      <c r="B32" s="47" t="s">
        <v>48</v>
      </c>
      <c r="C32" s="116">
        <v>1983232</v>
      </c>
      <c r="D32" s="116">
        <v>63594</v>
      </c>
      <c r="E32" s="116">
        <v>2046826</v>
      </c>
      <c r="F32" s="116">
        <v>30313</v>
      </c>
      <c r="G32" s="129"/>
      <c r="H32" s="116">
        <v>1958466</v>
      </c>
      <c r="I32" s="116">
        <v>21788</v>
      </c>
      <c r="J32" s="116">
        <v>1980254</v>
      </c>
      <c r="K32" s="116">
        <v>30263</v>
      </c>
      <c r="L32" s="77">
        <f t="shared" ref="L32:N36" si="3">IF(C32&gt;0,ROUND(H32/C32*100,1),"-")</f>
        <v>98.8</v>
      </c>
      <c r="M32" s="78">
        <f t="shared" si="3"/>
        <v>34.299999999999997</v>
      </c>
      <c r="N32" s="79">
        <f t="shared" si="3"/>
        <v>96.7</v>
      </c>
    </row>
    <row r="33" spans="1:14" s="21" customFormat="1" ht="24.95" customHeight="1" x14ac:dyDescent="0.2">
      <c r="A33" s="46">
        <v>24</v>
      </c>
      <c r="B33" s="47" t="s">
        <v>49</v>
      </c>
      <c r="C33" s="116">
        <v>1360392</v>
      </c>
      <c r="D33" s="116">
        <v>165973</v>
      </c>
      <c r="E33" s="116">
        <v>1526365</v>
      </c>
      <c r="F33" s="116">
        <v>27380</v>
      </c>
      <c r="G33" s="129"/>
      <c r="H33" s="116">
        <v>1324450</v>
      </c>
      <c r="I33" s="116">
        <v>35752</v>
      </c>
      <c r="J33" s="116">
        <v>1360202</v>
      </c>
      <c r="K33" s="116">
        <v>27325</v>
      </c>
      <c r="L33" s="77">
        <f t="shared" si="3"/>
        <v>97.4</v>
      </c>
      <c r="M33" s="78">
        <f t="shared" si="3"/>
        <v>21.5</v>
      </c>
      <c r="N33" s="79">
        <f t="shared" si="3"/>
        <v>89.1</v>
      </c>
    </row>
    <row r="34" spans="1:14" s="21" customFormat="1" ht="24.95" customHeight="1" x14ac:dyDescent="0.2">
      <c r="A34" s="46">
        <v>25</v>
      </c>
      <c r="B34" s="51" t="s">
        <v>342</v>
      </c>
      <c r="C34" s="116">
        <v>847519</v>
      </c>
      <c r="D34" s="116">
        <v>52444</v>
      </c>
      <c r="E34" s="116">
        <v>899963</v>
      </c>
      <c r="F34" s="116">
        <v>35331</v>
      </c>
      <c r="G34" s="129"/>
      <c r="H34" s="116">
        <v>831574</v>
      </c>
      <c r="I34" s="116">
        <v>14267</v>
      </c>
      <c r="J34" s="116">
        <v>845841</v>
      </c>
      <c r="K34" s="116">
        <v>35249</v>
      </c>
      <c r="L34" s="77">
        <f t="shared" si="3"/>
        <v>98.1</v>
      </c>
      <c r="M34" s="78">
        <f t="shared" si="3"/>
        <v>27.2</v>
      </c>
      <c r="N34" s="79">
        <f t="shared" si="3"/>
        <v>94</v>
      </c>
    </row>
    <row r="35" spans="1:14" s="21" customFormat="1" ht="24.95" customHeight="1" x14ac:dyDescent="0.2">
      <c r="A35" s="58"/>
      <c r="B35" s="59" t="s">
        <v>345</v>
      </c>
      <c r="C35" s="118">
        <f t="shared" ref="C35:K35" si="4">SUM(C24:C34)</f>
        <v>15150365</v>
      </c>
      <c r="D35" s="118">
        <f t="shared" si="4"/>
        <v>828771</v>
      </c>
      <c r="E35" s="118">
        <f t="shared" si="4"/>
        <v>15979136</v>
      </c>
      <c r="F35" s="118">
        <f t="shared" si="4"/>
        <v>582486</v>
      </c>
      <c r="G35" s="132"/>
      <c r="H35" s="118">
        <f t="shared" si="4"/>
        <v>14914687</v>
      </c>
      <c r="I35" s="118">
        <f t="shared" si="4"/>
        <v>206270</v>
      </c>
      <c r="J35" s="118">
        <f t="shared" si="4"/>
        <v>15120957</v>
      </c>
      <c r="K35" s="118">
        <f t="shared" si="4"/>
        <v>580667</v>
      </c>
      <c r="L35" s="86">
        <f t="shared" si="3"/>
        <v>98.4</v>
      </c>
      <c r="M35" s="87">
        <f t="shared" si="3"/>
        <v>24.9</v>
      </c>
      <c r="N35" s="88">
        <f t="shared" si="3"/>
        <v>94.6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136460027</v>
      </c>
      <c r="D36" s="89">
        <f t="shared" si="5"/>
        <v>9516082</v>
      </c>
      <c r="E36" s="89">
        <f t="shared" si="5"/>
        <v>145976109</v>
      </c>
      <c r="F36" s="89">
        <f t="shared" si="5"/>
        <v>5670465</v>
      </c>
      <c r="G36" s="133"/>
      <c r="H36" s="89">
        <f t="shared" si="5"/>
        <v>133985655</v>
      </c>
      <c r="I36" s="89">
        <f t="shared" si="5"/>
        <v>2161464</v>
      </c>
      <c r="J36" s="89">
        <f t="shared" si="5"/>
        <v>136147119</v>
      </c>
      <c r="K36" s="89">
        <f t="shared" si="5"/>
        <v>5649383</v>
      </c>
      <c r="L36" s="90">
        <f t="shared" si="3"/>
        <v>98.2</v>
      </c>
      <c r="M36" s="91">
        <f t="shared" si="3"/>
        <v>22.7</v>
      </c>
      <c r="N36" s="92">
        <f t="shared" si="3"/>
        <v>93.3</v>
      </c>
    </row>
    <row r="38" spans="1:14" x14ac:dyDescent="0.15">
      <c r="B38" s="1" t="s">
        <v>395</v>
      </c>
      <c r="C38" s="1">
        <v>136460027</v>
      </c>
      <c r="D38" s="1">
        <v>9516082</v>
      </c>
      <c r="E38" s="1">
        <v>145976109</v>
      </c>
      <c r="F38" s="1">
        <v>5670465</v>
      </c>
      <c r="G38" s="1">
        <v>0</v>
      </c>
      <c r="H38" s="1">
        <v>133985655</v>
      </c>
      <c r="I38" s="1">
        <v>2161464</v>
      </c>
      <c r="J38" s="1">
        <v>136147119</v>
      </c>
      <c r="K38" s="1">
        <v>5649383</v>
      </c>
    </row>
    <row r="39" spans="1:14" x14ac:dyDescent="0.15">
      <c r="B39" s="1" t="s">
        <v>397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387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328</v>
      </c>
      <c r="D8" s="41" t="s">
        <v>329</v>
      </c>
      <c r="E8" s="41" t="s">
        <v>330</v>
      </c>
      <c r="F8" s="41" t="s">
        <v>200</v>
      </c>
      <c r="G8" s="41" t="s">
        <v>201</v>
      </c>
      <c r="H8" s="41" t="s">
        <v>202</v>
      </c>
      <c r="I8" s="41" t="s">
        <v>203</v>
      </c>
      <c r="J8" s="41" t="s">
        <v>204</v>
      </c>
      <c r="K8" s="41" t="s">
        <v>205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93224276</v>
      </c>
      <c r="D9" s="93">
        <v>5762655</v>
      </c>
      <c r="E9" s="93">
        <v>98986931</v>
      </c>
      <c r="F9" s="93">
        <v>2138386</v>
      </c>
      <c r="G9" s="93">
        <v>0</v>
      </c>
      <c r="H9" s="93">
        <v>91667155</v>
      </c>
      <c r="I9" s="93">
        <v>1413976</v>
      </c>
      <c r="J9" s="93">
        <v>93081131</v>
      </c>
      <c r="K9" s="93">
        <v>2131970</v>
      </c>
      <c r="L9" s="72">
        <f t="shared" ref="L9:L31" si="0">IF(C9&gt;0,ROUND(H9/C9*100,1),"-")</f>
        <v>98.3</v>
      </c>
      <c r="M9" s="73">
        <f t="shared" ref="M9:M31" si="1">IF(D9&gt;0,ROUND(I9/D9*100,1),"-")</f>
        <v>24.5</v>
      </c>
      <c r="N9" s="74">
        <f t="shared" ref="N9:N31" si="2">IF(E9&gt;0,ROUND(J9/E9*100,1),"-")</f>
        <v>94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19669249</v>
      </c>
      <c r="D10" s="94">
        <v>2486600</v>
      </c>
      <c r="E10" s="94">
        <v>22155849</v>
      </c>
      <c r="F10" s="94">
        <v>256750</v>
      </c>
      <c r="G10" s="94">
        <v>0</v>
      </c>
      <c r="H10" s="94">
        <v>19170050</v>
      </c>
      <c r="I10" s="94">
        <v>453397</v>
      </c>
      <c r="J10" s="94">
        <v>19623447</v>
      </c>
      <c r="K10" s="94">
        <v>254696</v>
      </c>
      <c r="L10" s="77">
        <f t="shared" si="0"/>
        <v>97.5</v>
      </c>
      <c r="M10" s="78">
        <f t="shared" si="1"/>
        <v>18.2</v>
      </c>
      <c r="N10" s="79">
        <f t="shared" si="2"/>
        <v>88.6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21919003</v>
      </c>
      <c r="D11" s="94">
        <v>1900101</v>
      </c>
      <c r="E11" s="94">
        <v>23819104</v>
      </c>
      <c r="F11" s="94">
        <v>342063</v>
      </c>
      <c r="G11" s="94">
        <v>0</v>
      </c>
      <c r="H11" s="94">
        <v>21521150</v>
      </c>
      <c r="I11" s="94">
        <v>400599</v>
      </c>
      <c r="J11" s="94">
        <v>21921749</v>
      </c>
      <c r="K11" s="94">
        <v>340453</v>
      </c>
      <c r="L11" s="77">
        <f t="shared" si="0"/>
        <v>98.2</v>
      </c>
      <c r="M11" s="78">
        <f t="shared" si="1"/>
        <v>21.1</v>
      </c>
      <c r="N11" s="79">
        <f t="shared" si="2"/>
        <v>92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17383710</v>
      </c>
      <c r="D12" s="94">
        <v>915550</v>
      </c>
      <c r="E12" s="94">
        <v>18299260</v>
      </c>
      <c r="F12" s="94">
        <v>276917</v>
      </c>
      <c r="G12" s="94">
        <v>0</v>
      </c>
      <c r="H12" s="94">
        <v>17194140</v>
      </c>
      <c r="I12" s="94">
        <v>185126</v>
      </c>
      <c r="J12" s="94">
        <v>17379266</v>
      </c>
      <c r="K12" s="94">
        <v>275894</v>
      </c>
      <c r="L12" s="77">
        <f t="shared" si="0"/>
        <v>98.9</v>
      </c>
      <c r="M12" s="78">
        <f t="shared" si="1"/>
        <v>20.2</v>
      </c>
      <c r="N12" s="79">
        <f t="shared" si="2"/>
        <v>95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14570407</v>
      </c>
      <c r="D13" s="94">
        <v>1354936</v>
      </c>
      <c r="E13" s="94">
        <v>15925343</v>
      </c>
      <c r="F13" s="94">
        <v>245852</v>
      </c>
      <c r="G13" s="94">
        <v>0</v>
      </c>
      <c r="H13" s="94">
        <v>14238420</v>
      </c>
      <c r="I13" s="94">
        <v>331108</v>
      </c>
      <c r="J13" s="94">
        <v>14569528</v>
      </c>
      <c r="K13" s="94">
        <v>244131</v>
      </c>
      <c r="L13" s="77">
        <f t="shared" si="0"/>
        <v>97.7</v>
      </c>
      <c r="M13" s="78">
        <f t="shared" si="1"/>
        <v>24.4</v>
      </c>
      <c r="N13" s="79">
        <f t="shared" si="2"/>
        <v>91.5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13615216</v>
      </c>
      <c r="D14" s="94">
        <v>1897035</v>
      </c>
      <c r="E14" s="94">
        <v>15512251</v>
      </c>
      <c r="F14" s="94">
        <v>130211</v>
      </c>
      <c r="G14" s="94">
        <v>0</v>
      </c>
      <c r="H14" s="94">
        <v>13110617</v>
      </c>
      <c r="I14" s="94">
        <v>404940</v>
      </c>
      <c r="J14" s="94">
        <v>13515557</v>
      </c>
      <c r="K14" s="94">
        <v>129169</v>
      </c>
      <c r="L14" s="77">
        <f t="shared" si="0"/>
        <v>96.3</v>
      </c>
      <c r="M14" s="78">
        <f t="shared" si="1"/>
        <v>21.3</v>
      </c>
      <c r="N14" s="79">
        <f t="shared" si="2"/>
        <v>87.1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28617737</v>
      </c>
      <c r="D15" s="94">
        <v>2773933</v>
      </c>
      <c r="E15" s="94">
        <v>31391670</v>
      </c>
      <c r="F15" s="94">
        <v>672216</v>
      </c>
      <c r="G15" s="94">
        <v>0</v>
      </c>
      <c r="H15" s="94">
        <v>27971216</v>
      </c>
      <c r="I15" s="94">
        <v>414655</v>
      </c>
      <c r="J15" s="94">
        <v>28385871</v>
      </c>
      <c r="K15" s="94">
        <v>670199</v>
      </c>
      <c r="L15" s="77">
        <f t="shared" si="0"/>
        <v>97.7</v>
      </c>
      <c r="M15" s="78">
        <f t="shared" si="1"/>
        <v>14.9</v>
      </c>
      <c r="N15" s="79">
        <f t="shared" si="2"/>
        <v>90.4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12605077</v>
      </c>
      <c r="D16" s="94">
        <v>1258287</v>
      </c>
      <c r="E16" s="94">
        <v>13863364</v>
      </c>
      <c r="F16" s="94">
        <v>189833</v>
      </c>
      <c r="G16" s="94">
        <v>0</v>
      </c>
      <c r="H16" s="94">
        <v>12362738</v>
      </c>
      <c r="I16" s="94">
        <v>203061</v>
      </c>
      <c r="J16" s="94">
        <v>12565799</v>
      </c>
      <c r="K16" s="94">
        <v>189074</v>
      </c>
      <c r="L16" s="77">
        <f t="shared" si="0"/>
        <v>98.1</v>
      </c>
      <c r="M16" s="78">
        <f t="shared" si="1"/>
        <v>16.100000000000001</v>
      </c>
      <c r="N16" s="79">
        <f t="shared" si="2"/>
        <v>90.6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10899326</v>
      </c>
      <c r="D17" s="94">
        <v>820930</v>
      </c>
      <c r="E17" s="94">
        <v>11720256</v>
      </c>
      <c r="F17" s="94">
        <v>209137</v>
      </c>
      <c r="G17" s="94">
        <v>0</v>
      </c>
      <c r="H17" s="94">
        <v>10742047</v>
      </c>
      <c r="I17" s="94">
        <v>192296</v>
      </c>
      <c r="J17" s="94">
        <v>10934343</v>
      </c>
      <c r="K17" s="94">
        <v>209137</v>
      </c>
      <c r="L17" s="77">
        <f>IF(C17&gt;0,ROUND(H17/C17*100,1),"-")</f>
        <v>98.6</v>
      </c>
      <c r="M17" s="78">
        <f>IF(D17&gt;0,ROUND(I17/D17*100,1),"-")</f>
        <v>23.4</v>
      </c>
      <c r="N17" s="79">
        <f>IF(E17&gt;0,ROUND(J17/E17*100,1),"-")</f>
        <v>93.3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4662900</v>
      </c>
      <c r="D18" s="94">
        <v>554755</v>
      </c>
      <c r="E18" s="94">
        <v>5217655</v>
      </c>
      <c r="F18" s="94">
        <v>58388</v>
      </c>
      <c r="G18" s="94">
        <v>0</v>
      </c>
      <c r="H18" s="94">
        <v>4581621</v>
      </c>
      <c r="I18" s="94">
        <v>88768</v>
      </c>
      <c r="J18" s="94">
        <v>4670389</v>
      </c>
      <c r="K18" s="94">
        <v>58155</v>
      </c>
      <c r="L18" s="77">
        <f t="shared" si="0"/>
        <v>98.3</v>
      </c>
      <c r="M18" s="78">
        <f t="shared" si="1"/>
        <v>16</v>
      </c>
      <c r="N18" s="79">
        <f t="shared" si="2"/>
        <v>89.5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19159770</v>
      </c>
      <c r="D19" s="94">
        <v>2132896</v>
      </c>
      <c r="E19" s="94">
        <v>21292666</v>
      </c>
      <c r="F19" s="94">
        <v>349573</v>
      </c>
      <c r="G19" s="94">
        <v>0</v>
      </c>
      <c r="H19" s="94">
        <v>18713872</v>
      </c>
      <c r="I19" s="94">
        <v>378865</v>
      </c>
      <c r="J19" s="94">
        <v>19092737</v>
      </c>
      <c r="K19" s="94">
        <v>348175</v>
      </c>
      <c r="L19" s="77">
        <f t="shared" si="0"/>
        <v>97.7</v>
      </c>
      <c r="M19" s="78">
        <f t="shared" si="1"/>
        <v>17.8</v>
      </c>
      <c r="N19" s="79">
        <f t="shared" si="2"/>
        <v>89.7</v>
      </c>
    </row>
    <row r="20" spans="1:14" s="21" customFormat="1" ht="24.95" customHeight="1" x14ac:dyDescent="0.2">
      <c r="A20" s="46">
        <v>12</v>
      </c>
      <c r="B20" s="49" t="s">
        <v>208</v>
      </c>
      <c r="C20" s="94">
        <v>6526238</v>
      </c>
      <c r="D20" s="94">
        <v>518530</v>
      </c>
      <c r="E20" s="94">
        <v>7044768</v>
      </c>
      <c r="F20" s="94">
        <v>85532</v>
      </c>
      <c r="G20" s="94">
        <v>0</v>
      </c>
      <c r="H20" s="94">
        <v>6404050</v>
      </c>
      <c r="I20" s="94">
        <v>96132</v>
      </c>
      <c r="J20" s="94">
        <v>6500182</v>
      </c>
      <c r="K20" s="94">
        <v>85203</v>
      </c>
      <c r="L20" s="80">
        <f t="shared" si="0"/>
        <v>98.1</v>
      </c>
      <c r="M20" s="81">
        <f t="shared" si="1"/>
        <v>18.5</v>
      </c>
      <c r="N20" s="82">
        <f t="shared" si="2"/>
        <v>92.3</v>
      </c>
    </row>
    <row r="21" spans="1:14" s="21" customFormat="1" ht="24.95" customHeight="1" x14ac:dyDescent="0.2">
      <c r="A21" s="62">
        <v>13</v>
      </c>
      <c r="B21" s="47" t="s">
        <v>340</v>
      </c>
      <c r="C21" s="94">
        <v>3044809</v>
      </c>
      <c r="D21" s="94">
        <v>558204</v>
      </c>
      <c r="E21" s="94">
        <v>3603013</v>
      </c>
      <c r="F21" s="94">
        <v>37968</v>
      </c>
      <c r="G21" s="94">
        <v>0</v>
      </c>
      <c r="H21" s="94">
        <v>2956439</v>
      </c>
      <c r="I21" s="94">
        <v>58461</v>
      </c>
      <c r="J21" s="94">
        <v>3014900</v>
      </c>
      <c r="K21" s="94">
        <v>37783</v>
      </c>
      <c r="L21" s="80">
        <f t="shared" ref="L21:N22" si="3">IF(C21&gt;0,ROUND(H21/C21*100,1),"-")</f>
        <v>97.1</v>
      </c>
      <c r="M21" s="81">
        <f t="shared" si="3"/>
        <v>10.5</v>
      </c>
      <c r="N21" s="82">
        <f t="shared" si="3"/>
        <v>83.7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9411477</v>
      </c>
      <c r="D22" s="95">
        <v>531216</v>
      </c>
      <c r="E22" s="95">
        <v>9942693</v>
      </c>
      <c r="F22" s="95">
        <v>95153</v>
      </c>
      <c r="G22" s="95">
        <v>0</v>
      </c>
      <c r="H22" s="95">
        <v>9298049</v>
      </c>
      <c r="I22" s="95">
        <v>133224</v>
      </c>
      <c r="J22" s="95">
        <v>9431273</v>
      </c>
      <c r="K22" s="95">
        <v>94677</v>
      </c>
      <c r="L22" s="80">
        <f t="shared" si="3"/>
        <v>98.8</v>
      </c>
      <c r="M22" s="81">
        <f t="shared" si="3"/>
        <v>25.1</v>
      </c>
      <c r="N22" s="82">
        <f t="shared" si="3"/>
        <v>94.9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275309195</v>
      </c>
      <c r="D23" s="85">
        <f t="shared" ref="D23:K23" si="4">SUM(D9:D22)</f>
        <v>23465628</v>
      </c>
      <c r="E23" s="85">
        <f t="shared" si="4"/>
        <v>298774823</v>
      </c>
      <c r="F23" s="85">
        <f t="shared" si="4"/>
        <v>5087979</v>
      </c>
      <c r="G23" s="85">
        <f t="shared" si="4"/>
        <v>0</v>
      </c>
      <c r="H23" s="85">
        <f t="shared" si="4"/>
        <v>269931564</v>
      </c>
      <c r="I23" s="85">
        <f t="shared" si="4"/>
        <v>4754608</v>
      </c>
      <c r="J23" s="85">
        <f t="shared" si="4"/>
        <v>274686172</v>
      </c>
      <c r="K23" s="85">
        <f t="shared" si="4"/>
        <v>5068716</v>
      </c>
      <c r="L23" s="86">
        <f t="shared" si="0"/>
        <v>98</v>
      </c>
      <c r="M23" s="87">
        <f t="shared" si="1"/>
        <v>20.3</v>
      </c>
      <c r="N23" s="88">
        <f t="shared" si="2"/>
        <v>91.9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5768290</v>
      </c>
      <c r="D24" s="71">
        <v>197104</v>
      </c>
      <c r="E24" s="71">
        <v>5965394</v>
      </c>
      <c r="F24" s="71">
        <v>129454</v>
      </c>
      <c r="G24" s="71">
        <v>0</v>
      </c>
      <c r="H24" s="71">
        <v>5695251</v>
      </c>
      <c r="I24" s="71">
        <v>53601</v>
      </c>
      <c r="J24" s="71">
        <v>5748852</v>
      </c>
      <c r="K24" s="71">
        <v>128929</v>
      </c>
      <c r="L24" s="72">
        <f t="shared" si="0"/>
        <v>98.7</v>
      </c>
      <c r="M24" s="73">
        <f t="shared" si="1"/>
        <v>27.2</v>
      </c>
      <c r="N24" s="74">
        <f t="shared" si="2"/>
        <v>96.4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2418196</v>
      </c>
      <c r="D25" s="76">
        <v>288963</v>
      </c>
      <c r="E25" s="76">
        <v>2707159</v>
      </c>
      <c r="F25" s="76">
        <v>19199</v>
      </c>
      <c r="G25" s="76">
        <v>0</v>
      </c>
      <c r="H25" s="76">
        <v>2341505</v>
      </c>
      <c r="I25" s="76">
        <v>39384</v>
      </c>
      <c r="J25" s="76">
        <v>2380889</v>
      </c>
      <c r="K25" s="76">
        <v>19009</v>
      </c>
      <c r="L25" s="77">
        <f t="shared" si="0"/>
        <v>96.8</v>
      </c>
      <c r="M25" s="78">
        <f t="shared" si="1"/>
        <v>13.6</v>
      </c>
      <c r="N25" s="79">
        <f t="shared" si="2"/>
        <v>87.9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1644052</v>
      </c>
      <c r="D26" s="76">
        <v>290931</v>
      </c>
      <c r="E26" s="76">
        <v>1934983</v>
      </c>
      <c r="F26" s="76">
        <v>9783</v>
      </c>
      <c r="G26" s="76">
        <v>0</v>
      </c>
      <c r="H26" s="76">
        <v>1603940</v>
      </c>
      <c r="I26" s="76">
        <v>15649</v>
      </c>
      <c r="J26" s="76">
        <v>1619589</v>
      </c>
      <c r="K26" s="76">
        <v>9773</v>
      </c>
      <c r="L26" s="77">
        <f t="shared" si="0"/>
        <v>97.6</v>
      </c>
      <c r="M26" s="78">
        <f t="shared" si="1"/>
        <v>5.4</v>
      </c>
      <c r="N26" s="79">
        <f t="shared" si="2"/>
        <v>83.7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2197097</v>
      </c>
      <c r="D27" s="76">
        <v>118366</v>
      </c>
      <c r="E27" s="76">
        <v>2315463</v>
      </c>
      <c r="F27" s="76">
        <v>103626</v>
      </c>
      <c r="G27" s="76">
        <v>0</v>
      </c>
      <c r="H27" s="76">
        <v>2174082</v>
      </c>
      <c r="I27" s="76">
        <v>14934</v>
      </c>
      <c r="J27" s="76">
        <v>2189016</v>
      </c>
      <c r="K27" s="76">
        <v>103626</v>
      </c>
      <c r="L27" s="77">
        <f t="shared" si="0"/>
        <v>99</v>
      </c>
      <c r="M27" s="78">
        <f t="shared" si="1"/>
        <v>12.6</v>
      </c>
      <c r="N27" s="79">
        <f t="shared" si="2"/>
        <v>94.5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4801585</v>
      </c>
      <c r="D28" s="76">
        <v>163879</v>
      </c>
      <c r="E28" s="76">
        <v>4965464</v>
      </c>
      <c r="F28" s="76">
        <v>94402</v>
      </c>
      <c r="G28" s="76">
        <v>0</v>
      </c>
      <c r="H28" s="76">
        <v>4763221</v>
      </c>
      <c r="I28" s="76">
        <v>19984</v>
      </c>
      <c r="J28" s="76">
        <v>4783205</v>
      </c>
      <c r="K28" s="76">
        <v>94402</v>
      </c>
      <c r="L28" s="77">
        <f t="shared" si="0"/>
        <v>99.2</v>
      </c>
      <c r="M28" s="78">
        <f t="shared" si="1"/>
        <v>12.2</v>
      </c>
      <c r="N28" s="79">
        <f t="shared" si="2"/>
        <v>96.3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4702534</v>
      </c>
      <c r="D29" s="76">
        <v>436851</v>
      </c>
      <c r="E29" s="76">
        <v>5139385</v>
      </c>
      <c r="F29" s="76">
        <v>51738</v>
      </c>
      <c r="G29" s="76">
        <v>0</v>
      </c>
      <c r="H29" s="76">
        <v>4599759</v>
      </c>
      <c r="I29" s="76">
        <v>79376</v>
      </c>
      <c r="J29" s="76">
        <v>4679135</v>
      </c>
      <c r="K29" s="76">
        <v>51118</v>
      </c>
      <c r="L29" s="77">
        <f t="shared" si="0"/>
        <v>97.8</v>
      </c>
      <c r="M29" s="78">
        <f t="shared" si="1"/>
        <v>18.2</v>
      </c>
      <c r="N29" s="79">
        <f t="shared" si="2"/>
        <v>91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3676809</v>
      </c>
      <c r="D30" s="76">
        <v>125487</v>
      </c>
      <c r="E30" s="76">
        <v>3802296</v>
      </c>
      <c r="F30" s="76">
        <v>69022</v>
      </c>
      <c r="G30" s="76">
        <v>0</v>
      </c>
      <c r="H30" s="76">
        <v>3644873</v>
      </c>
      <c r="I30" s="76">
        <v>26391</v>
      </c>
      <c r="J30" s="76">
        <v>3671264</v>
      </c>
      <c r="K30" s="76">
        <v>68884</v>
      </c>
      <c r="L30" s="77">
        <f t="shared" si="0"/>
        <v>99.1</v>
      </c>
      <c r="M30" s="78">
        <f t="shared" si="1"/>
        <v>21</v>
      </c>
      <c r="N30" s="79">
        <f t="shared" si="2"/>
        <v>96.6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1441533</v>
      </c>
      <c r="D31" s="76">
        <v>82323</v>
      </c>
      <c r="E31" s="76">
        <v>1523856</v>
      </c>
      <c r="F31" s="76">
        <v>12238</v>
      </c>
      <c r="G31" s="76">
        <v>0</v>
      </c>
      <c r="H31" s="76">
        <v>1412850</v>
      </c>
      <c r="I31" s="76">
        <v>18197</v>
      </c>
      <c r="J31" s="76">
        <v>1431047</v>
      </c>
      <c r="K31" s="76">
        <v>12089</v>
      </c>
      <c r="L31" s="77">
        <f t="shared" si="0"/>
        <v>98</v>
      </c>
      <c r="M31" s="78">
        <f t="shared" si="1"/>
        <v>22.1</v>
      </c>
      <c r="N31" s="79">
        <f t="shared" si="2"/>
        <v>93.9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4427151</v>
      </c>
      <c r="D32" s="76">
        <v>124242</v>
      </c>
      <c r="E32" s="76">
        <v>4551393</v>
      </c>
      <c r="F32" s="76">
        <v>30313</v>
      </c>
      <c r="G32" s="76">
        <v>0</v>
      </c>
      <c r="H32" s="76">
        <v>4372244</v>
      </c>
      <c r="I32" s="76">
        <v>45145</v>
      </c>
      <c r="J32" s="76">
        <v>4417389</v>
      </c>
      <c r="K32" s="76">
        <v>30263</v>
      </c>
      <c r="L32" s="77">
        <f t="shared" ref="L32:N36" si="5">IF(C32&gt;0,ROUND(H32/C32*100,1),"-")</f>
        <v>98.8</v>
      </c>
      <c r="M32" s="78">
        <f t="shared" si="5"/>
        <v>36.299999999999997</v>
      </c>
      <c r="N32" s="79">
        <f t="shared" si="5"/>
        <v>97.1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5186028</v>
      </c>
      <c r="D33" s="76">
        <v>712688</v>
      </c>
      <c r="E33" s="76">
        <v>5898716</v>
      </c>
      <c r="F33" s="76">
        <v>27380</v>
      </c>
      <c r="G33" s="76">
        <v>0</v>
      </c>
      <c r="H33" s="76">
        <v>5050347</v>
      </c>
      <c r="I33" s="76">
        <v>123322</v>
      </c>
      <c r="J33" s="76">
        <v>5173669</v>
      </c>
      <c r="K33" s="76">
        <v>27325</v>
      </c>
      <c r="L33" s="77">
        <f t="shared" si="5"/>
        <v>97.4</v>
      </c>
      <c r="M33" s="78">
        <f t="shared" si="5"/>
        <v>17.3</v>
      </c>
      <c r="N33" s="79">
        <f t="shared" si="5"/>
        <v>87.7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1973311</v>
      </c>
      <c r="D34" s="76">
        <v>411940</v>
      </c>
      <c r="E34" s="76">
        <v>2385251</v>
      </c>
      <c r="F34" s="76">
        <v>35331</v>
      </c>
      <c r="G34" s="76">
        <v>0</v>
      </c>
      <c r="H34" s="76">
        <v>1903398</v>
      </c>
      <c r="I34" s="76">
        <v>64565</v>
      </c>
      <c r="J34" s="76">
        <v>1967963</v>
      </c>
      <c r="K34" s="76">
        <v>35249</v>
      </c>
      <c r="L34" s="77">
        <f t="shared" si="5"/>
        <v>96.5</v>
      </c>
      <c r="M34" s="78">
        <f t="shared" si="5"/>
        <v>15.7</v>
      </c>
      <c r="N34" s="79">
        <f t="shared" si="5"/>
        <v>82.5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6">SUM(C24:C34)</f>
        <v>38236586</v>
      </c>
      <c r="D35" s="85">
        <f t="shared" si="6"/>
        <v>2952774</v>
      </c>
      <c r="E35" s="85">
        <f t="shared" si="6"/>
        <v>41189360</v>
      </c>
      <c r="F35" s="85">
        <f t="shared" si="6"/>
        <v>582486</v>
      </c>
      <c r="G35" s="85">
        <f t="shared" si="6"/>
        <v>0</v>
      </c>
      <c r="H35" s="85">
        <f t="shared" si="6"/>
        <v>37561470</v>
      </c>
      <c r="I35" s="85">
        <f t="shared" si="6"/>
        <v>500548</v>
      </c>
      <c r="J35" s="85">
        <f t="shared" si="6"/>
        <v>38062018</v>
      </c>
      <c r="K35" s="85">
        <f t="shared" si="6"/>
        <v>580667</v>
      </c>
      <c r="L35" s="86">
        <f t="shared" si="5"/>
        <v>98.2</v>
      </c>
      <c r="M35" s="87">
        <f t="shared" si="5"/>
        <v>17</v>
      </c>
      <c r="N35" s="88">
        <f t="shared" si="5"/>
        <v>92.4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7">C23+C35</f>
        <v>313545781</v>
      </c>
      <c r="D36" s="89">
        <f t="shared" si="7"/>
        <v>26418402</v>
      </c>
      <c r="E36" s="89">
        <f t="shared" si="7"/>
        <v>339964183</v>
      </c>
      <c r="F36" s="89">
        <f t="shared" si="7"/>
        <v>5670465</v>
      </c>
      <c r="G36" s="89">
        <f t="shared" si="7"/>
        <v>0</v>
      </c>
      <c r="H36" s="89">
        <f t="shared" si="7"/>
        <v>307493034</v>
      </c>
      <c r="I36" s="89">
        <f t="shared" si="7"/>
        <v>5255156</v>
      </c>
      <c r="J36" s="89">
        <f t="shared" si="7"/>
        <v>312748190</v>
      </c>
      <c r="K36" s="89">
        <f t="shared" si="7"/>
        <v>5649383</v>
      </c>
      <c r="L36" s="90">
        <f t="shared" si="5"/>
        <v>98.1</v>
      </c>
      <c r="M36" s="91">
        <f t="shared" si="5"/>
        <v>19.899999999999999</v>
      </c>
      <c r="N36" s="92">
        <f t="shared" si="5"/>
        <v>92</v>
      </c>
    </row>
    <row r="38" spans="1:14" x14ac:dyDescent="0.15">
      <c r="B38" s="1" t="s">
        <v>394</v>
      </c>
      <c r="C38" s="1">
        <v>313545781</v>
      </c>
      <c r="D38" s="1">
        <v>26418402</v>
      </c>
      <c r="E38" s="1">
        <v>339964183</v>
      </c>
      <c r="F38" s="1">
        <v>5670465</v>
      </c>
      <c r="G38" s="1">
        <v>0</v>
      </c>
      <c r="H38" s="1">
        <v>307493034</v>
      </c>
      <c r="I38" s="1">
        <v>5255156</v>
      </c>
      <c r="J38" s="1">
        <v>312748190</v>
      </c>
      <c r="K38" s="1">
        <v>5649383</v>
      </c>
    </row>
    <row r="39" spans="1:14" x14ac:dyDescent="0.15">
      <c r="B39" s="1" t="s">
        <v>396</v>
      </c>
      <c r="C39" s="1">
        <f>C36-C38</f>
        <v>0</v>
      </c>
      <c r="D39" s="1">
        <f t="shared" ref="D39:K39" si="8">D36-D38</f>
        <v>0</v>
      </c>
      <c r="E39" s="1">
        <f t="shared" si="8"/>
        <v>0</v>
      </c>
      <c r="F39" s="1">
        <f t="shared" si="8"/>
        <v>0</v>
      </c>
      <c r="G39" s="1">
        <f t="shared" si="8"/>
        <v>0</v>
      </c>
      <c r="H39" s="1">
        <f t="shared" si="8"/>
        <v>0</v>
      </c>
      <c r="I39" s="1">
        <f t="shared" si="8"/>
        <v>0</v>
      </c>
      <c r="J39" s="1">
        <f t="shared" si="8"/>
        <v>0</v>
      </c>
      <c r="K39" s="1">
        <f t="shared" si="8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384</v>
      </c>
      <c r="D3" s="8" t="s">
        <v>183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331</v>
      </c>
      <c r="D8" s="41" t="s">
        <v>332</v>
      </c>
      <c r="E8" s="41" t="s">
        <v>333</v>
      </c>
      <c r="F8" s="41" t="s">
        <v>334</v>
      </c>
      <c r="G8" s="41" t="s">
        <v>335</v>
      </c>
      <c r="H8" s="41" t="s">
        <v>336</v>
      </c>
      <c r="I8" s="41" t="s">
        <v>337</v>
      </c>
      <c r="J8" s="41" t="s">
        <v>338</v>
      </c>
      <c r="K8" s="41" t="s">
        <v>339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13321729</v>
      </c>
      <c r="D9" s="93">
        <v>4221519</v>
      </c>
      <c r="E9" s="93">
        <v>17543248</v>
      </c>
      <c r="F9" s="128"/>
      <c r="G9" s="128"/>
      <c r="H9" s="93">
        <v>11468043</v>
      </c>
      <c r="I9" s="93">
        <v>1106070</v>
      </c>
      <c r="J9" s="93">
        <v>12574113</v>
      </c>
      <c r="K9" s="128"/>
      <c r="L9" s="72">
        <f t="shared" ref="L9:N31" si="0">IF(C9&gt;0,ROUND(H9/C9*100,1),"-")</f>
        <v>86.1</v>
      </c>
      <c r="M9" s="73">
        <f t="shared" si="0"/>
        <v>26.2</v>
      </c>
      <c r="N9" s="74">
        <f t="shared" si="0"/>
        <v>71.7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4176763</v>
      </c>
      <c r="D10" s="94">
        <v>2441882</v>
      </c>
      <c r="E10" s="94">
        <v>6618645</v>
      </c>
      <c r="F10" s="129"/>
      <c r="G10" s="129"/>
      <c r="H10" s="94">
        <v>3685708</v>
      </c>
      <c r="I10" s="94">
        <v>390744</v>
      </c>
      <c r="J10" s="94">
        <v>4076452</v>
      </c>
      <c r="K10" s="129"/>
      <c r="L10" s="77">
        <f t="shared" si="0"/>
        <v>88.2</v>
      </c>
      <c r="M10" s="78">
        <f t="shared" si="0"/>
        <v>16</v>
      </c>
      <c r="N10" s="79">
        <f t="shared" si="0"/>
        <v>61.6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4521203</v>
      </c>
      <c r="D11" s="94">
        <v>1832415</v>
      </c>
      <c r="E11" s="94">
        <v>6353618</v>
      </c>
      <c r="F11" s="129"/>
      <c r="G11" s="129"/>
      <c r="H11" s="94">
        <v>4041735</v>
      </c>
      <c r="I11" s="94">
        <v>383904</v>
      </c>
      <c r="J11" s="94">
        <v>4425639</v>
      </c>
      <c r="K11" s="129"/>
      <c r="L11" s="77">
        <f t="shared" si="0"/>
        <v>89.4</v>
      </c>
      <c r="M11" s="78">
        <f t="shared" si="0"/>
        <v>21</v>
      </c>
      <c r="N11" s="79">
        <f t="shared" si="0"/>
        <v>69.7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3630207</v>
      </c>
      <c r="D12" s="94">
        <v>1075094</v>
      </c>
      <c r="E12" s="94">
        <v>4705301</v>
      </c>
      <c r="F12" s="129"/>
      <c r="G12" s="129"/>
      <c r="H12" s="94">
        <v>3362272</v>
      </c>
      <c r="I12" s="94">
        <v>244671</v>
      </c>
      <c r="J12" s="94">
        <v>3606943</v>
      </c>
      <c r="K12" s="129"/>
      <c r="L12" s="77">
        <f t="shared" si="0"/>
        <v>92.6</v>
      </c>
      <c r="M12" s="78">
        <f t="shared" si="0"/>
        <v>22.8</v>
      </c>
      <c r="N12" s="79">
        <f t="shared" si="0"/>
        <v>76.7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3397956</v>
      </c>
      <c r="D13" s="94">
        <v>1425902</v>
      </c>
      <c r="E13" s="94">
        <v>4823858</v>
      </c>
      <c r="F13" s="129"/>
      <c r="G13" s="129"/>
      <c r="H13" s="94">
        <v>2968764</v>
      </c>
      <c r="I13" s="94">
        <v>345224</v>
      </c>
      <c r="J13" s="94">
        <v>3313988</v>
      </c>
      <c r="K13" s="129"/>
      <c r="L13" s="77">
        <f t="shared" si="0"/>
        <v>87.4</v>
      </c>
      <c r="M13" s="78">
        <f t="shared" si="0"/>
        <v>24.2</v>
      </c>
      <c r="N13" s="79">
        <f t="shared" si="0"/>
        <v>68.7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2448363</v>
      </c>
      <c r="D14" s="94">
        <v>1217233</v>
      </c>
      <c r="E14" s="94">
        <v>3665596</v>
      </c>
      <c r="F14" s="129"/>
      <c r="G14" s="129"/>
      <c r="H14" s="94">
        <v>2137756</v>
      </c>
      <c r="I14" s="94">
        <v>287284</v>
      </c>
      <c r="J14" s="94">
        <v>2425040</v>
      </c>
      <c r="K14" s="129"/>
      <c r="L14" s="77">
        <f t="shared" si="0"/>
        <v>87.3</v>
      </c>
      <c r="M14" s="78">
        <f t="shared" si="0"/>
        <v>23.6</v>
      </c>
      <c r="N14" s="79">
        <f t="shared" si="0"/>
        <v>66.2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5108920</v>
      </c>
      <c r="D15" s="94">
        <v>2363264</v>
      </c>
      <c r="E15" s="94">
        <v>7472184</v>
      </c>
      <c r="F15" s="129"/>
      <c r="G15" s="129"/>
      <c r="H15" s="94">
        <v>4459714</v>
      </c>
      <c r="I15" s="94">
        <v>340110</v>
      </c>
      <c r="J15" s="94">
        <v>4799824</v>
      </c>
      <c r="K15" s="129"/>
      <c r="L15" s="77">
        <f t="shared" si="0"/>
        <v>87.3</v>
      </c>
      <c r="M15" s="78">
        <f t="shared" si="0"/>
        <v>14.4</v>
      </c>
      <c r="N15" s="79">
        <f t="shared" si="0"/>
        <v>64.2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2533844</v>
      </c>
      <c r="D16" s="94">
        <v>1155278</v>
      </c>
      <c r="E16" s="94">
        <v>3689122</v>
      </c>
      <c r="F16" s="129"/>
      <c r="G16" s="129"/>
      <c r="H16" s="94">
        <v>2274503</v>
      </c>
      <c r="I16" s="94">
        <v>182698</v>
      </c>
      <c r="J16" s="94">
        <v>2457201</v>
      </c>
      <c r="K16" s="129"/>
      <c r="L16" s="77">
        <f t="shared" si="0"/>
        <v>89.8</v>
      </c>
      <c r="M16" s="78">
        <f t="shared" si="0"/>
        <v>15.8</v>
      </c>
      <c r="N16" s="79">
        <f t="shared" si="0"/>
        <v>66.599999999999994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2221638</v>
      </c>
      <c r="D17" s="94">
        <v>920132</v>
      </c>
      <c r="E17" s="94">
        <v>3141770</v>
      </c>
      <c r="F17" s="129"/>
      <c r="G17" s="129"/>
      <c r="H17" s="94">
        <v>2035493</v>
      </c>
      <c r="I17" s="94">
        <v>216368</v>
      </c>
      <c r="J17" s="94">
        <v>2251861</v>
      </c>
      <c r="K17" s="129"/>
      <c r="L17" s="77">
        <f>IF(C17&gt;0,ROUND(H17/C17*100,1),"-")</f>
        <v>91.6</v>
      </c>
      <c r="M17" s="78">
        <f>IF(D17&gt;0,ROUND(I17/D17*100,1),"-")</f>
        <v>23.5</v>
      </c>
      <c r="N17" s="79">
        <f>IF(E17&gt;0,ROUND(J17/E17*100,1),"-")</f>
        <v>71.7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964936</v>
      </c>
      <c r="D18" s="94">
        <v>556475</v>
      </c>
      <c r="E18" s="94">
        <v>1521411</v>
      </c>
      <c r="F18" s="129"/>
      <c r="G18" s="129"/>
      <c r="H18" s="94">
        <v>868337</v>
      </c>
      <c r="I18" s="94">
        <v>83665</v>
      </c>
      <c r="J18" s="94">
        <v>952002</v>
      </c>
      <c r="K18" s="129"/>
      <c r="L18" s="77">
        <f t="shared" si="0"/>
        <v>90</v>
      </c>
      <c r="M18" s="78">
        <f t="shared" si="0"/>
        <v>15</v>
      </c>
      <c r="N18" s="79">
        <f t="shared" si="0"/>
        <v>62.6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3539522</v>
      </c>
      <c r="D19" s="94">
        <v>1563156</v>
      </c>
      <c r="E19" s="94">
        <v>5102678</v>
      </c>
      <c r="F19" s="129"/>
      <c r="G19" s="129"/>
      <c r="H19" s="94">
        <v>3179179</v>
      </c>
      <c r="I19" s="94">
        <v>325531</v>
      </c>
      <c r="J19" s="94">
        <v>3504710</v>
      </c>
      <c r="K19" s="129"/>
      <c r="L19" s="77">
        <f t="shared" si="0"/>
        <v>89.8</v>
      </c>
      <c r="M19" s="78">
        <f t="shared" si="0"/>
        <v>20.8</v>
      </c>
      <c r="N19" s="79">
        <f t="shared" si="0"/>
        <v>68.7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1269635</v>
      </c>
      <c r="D20" s="94">
        <v>576368</v>
      </c>
      <c r="E20" s="94">
        <v>1846003</v>
      </c>
      <c r="F20" s="129"/>
      <c r="G20" s="129"/>
      <c r="H20" s="94">
        <v>1120959</v>
      </c>
      <c r="I20" s="94">
        <v>99291</v>
      </c>
      <c r="J20" s="94">
        <v>1220250</v>
      </c>
      <c r="K20" s="129"/>
      <c r="L20" s="80">
        <f t="shared" si="0"/>
        <v>88.3</v>
      </c>
      <c r="M20" s="81">
        <f t="shared" si="0"/>
        <v>17.2</v>
      </c>
      <c r="N20" s="82">
        <f t="shared" si="0"/>
        <v>66.099999999999994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819113</v>
      </c>
      <c r="D21" s="94">
        <v>224885</v>
      </c>
      <c r="E21" s="94">
        <v>1043998</v>
      </c>
      <c r="F21" s="129"/>
      <c r="G21" s="129"/>
      <c r="H21" s="94">
        <v>759100</v>
      </c>
      <c r="I21" s="94">
        <v>62746</v>
      </c>
      <c r="J21" s="94">
        <v>821846</v>
      </c>
      <c r="K21" s="129"/>
      <c r="L21" s="80">
        <f t="shared" si="0"/>
        <v>92.7</v>
      </c>
      <c r="M21" s="81">
        <f t="shared" si="0"/>
        <v>27.9</v>
      </c>
      <c r="N21" s="82">
        <f t="shared" si="0"/>
        <v>78.7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1538721</v>
      </c>
      <c r="D22" s="95">
        <v>502253</v>
      </c>
      <c r="E22" s="95">
        <v>2040974</v>
      </c>
      <c r="F22" s="130"/>
      <c r="G22" s="130"/>
      <c r="H22" s="95">
        <v>1409593</v>
      </c>
      <c r="I22" s="95">
        <v>121594</v>
      </c>
      <c r="J22" s="95">
        <v>1531187</v>
      </c>
      <c r="K22" s="130"/>
      <c r="L22" s="80">
        <f t="shared" si="0"/>
        <v>91.6</v>
      </c>
      <c r="M22" s="81">
        <f t="shared" si="0"/>
        <v>24.2</v>
      </c>
      <c r="N22" s="82">
        <f t="shared" si="0"/>
        <v>75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49492550</v>
      </c>
      <c r="D23" s="85">
        <f t="shared" ref="D23:J23" si="1">SUM(D9:D22)</f>
        <v>20075856</v>
      </c>
      <c r="E23" s="85">
        <f t="shared" si="1"/>
        <v>69568406</v>
      </c>
      <c r="F23" s="131"/>
      <c r="G23" s="131"/>
      <c r="H23" s="85">
        <f t="shared" si="1"/>
        <v>43771156</v>
      </c>
      <c r="I23" s="85">
        <f t="shared" si="1"/>
        <v>4189900</v>
      </c>
      <c r="J23" s="85">
        <f t="shared" si="1"/>
        <v>47961056</v>
      </c>
      <c r="K23" s="131"/>
      <c r="L23" s="86">
        <f t="shared" si="0"/>
        <v>88.4</v>
      </c>
      <c r="M23" s="87">
        <f t="shared" si="0"/>
        <v>20.9</v>
      </c>
      <c r="N23" s="88">
        <f t="shared" si="0"/>
        <v>68.900000000000006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951364</v>
      </c>
      <c r="D24" s="71">
        <v>334076</v>
      </c>
      <c r="E24" s="71">
        <v>1285440</v>
      </c>
      <c r="F24" s="128"/>
      <c r="G24" s="128"/>
      <c r="H24" s="71">
        <v>860266</v>
      </c>
      <c r="I24" s="71">
        <v>89388</v>
      </c>
      <c r="J24" s="71">
        <v>949654</v>
      </c>
      <c r="K24" s="128"/>
      <c r="L24" s="72">
        <f t="shared" si="0"/>
        <v>90.4</v>
      </c>
      <c r="M24" s="73">
        <f t="shared" si="0"/>
        <v>26.8</v>
      </c>
      <c r="N24" s="74">
        <f t="shared" si="0"/>
        <v>73.900000000000006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727131</v>
      </c>
      <c r="D25" s="76">
        <v>302398</v>
      </c>
      <c r="E25" s="76">
        <v>1029529</v>
      </c>
      <c r="F25" s="129"/>
      <c r="G25" s="129"/>
      <c r="H25" s="76">
        <v>659832</v>
      </c>
      <c r="I25" s="76">
        <v>57795</v>
      </c>
      <c r="J25" s="76">
        <v>717627</v>
      </c>
      <c r="K25" s="129"/>
      <c r="L25" s="77">
        <f t="shared" si="0"/>
        <v>90.7</v>
      </c>
      <c r="M25" s="78">
        <f t="shared" si="0"/>
        <v>19.100000000000001</v>
      </c>
      <c r="N25" s="79">
        <f t="shared" si="0"/>
        <v>69.7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374330</v>
      </c>
      <c r="D26" s="76">
        <v>95271</v>
      </c>
      <c r="E26" s="76">
        <v>469601</v>
      </c>
      <c r="F26" s="129"/>
      <c r="G26" s="129"/>
      <c r="H26" s="76">
        <v>355679</v>
      </c>
      <c r="I26" s="76">
        <v>18374</v>
      </c>
      <c r="J26" s="76">
        <v>374053</v>
      </c>
      <c r="K26" s="129"/>
      <c r="L26" s="77">
        <f t="shared" si="0"/>
        <v>95</v>
      </c>
      <c r="M26" s="78">
        <f t="shared" si="0"/>
        <v>19.3</v>
      </c>
      <c r="N26" s="79">
        <f t="shared" si="0"/>
        <v>79.7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295547</v>
      </c>
      <c r="D27" s="76">
        <v>140647</v>
      </c>
      <c r="E27" s="76">
        <v>436194</v>
      </c>
      <c r="F27" s="129"/>
      <c r="G27" s="129"/>
      <c r="H27" s="76">
        <v>274176</v>
      </c>
      <c r="I27" s="76">
        <v>15586</v>
      </c>
      <c r="J27" s="76">
        <v>289762</v>
      </c>
      <c r="K27" s="129"/>
      <c r="L27" s="77">
        <f t="shared" si="0"/>
        <v>92.8</v>
      </c>
      <c r="M27" s="78">
        <f t="shared" si="0"/>
        <v>11.1</v>
      </c>
      <c r="N27" s="79">
        <f t="shared" si="0"/>
        <v>66.400000000000006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560008</v>
      </c>
      <c r="D28" s="76">
        <v>157402</v>
      </c>
      <c r="E28" s="76">
        <v>717410</v>
      </c>
      <c r="F28" s="129"/>
      <c r="G28" s="129"/>
      <c r="H28" s="76">
        <v>515951</v>
      </c>
      <c r="I28" s="76">
        <v>29139</v>
      </c>
      <c r="J28" s="76">
        <v>545090</v>
      </c>
      <c r="K28" s="129"/>
      <c r="L28" s="77">
        <f t="shared" si="0"/>
        <v>92.1</v>
      </c>
      <c r="M28" s="78">
        <f t="shared" si="0"/>
        <v>18.5</v>
      </c>
      <c r="N28" s="79">
        <f t="shared" si="0"/>
        <v>76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1136809</v>
      </c>
      <c r="D29" s="76">
        <v>501692</v>
      </c>
      <c r="E29" s="76">
        <v>1638501</v>
      </c>
      <c r="F29" s="129"/>
      <c r="G29" s="129"/>
      <c r="H29" s="76">
        <v>1034419</v>
      </c>
      <c r="I29" s="76">
        <v>76585</v>
      </c>
      <c r="J29" s="76">
        <v>1111004</v>
      </c>
      <c r="K29" s="129"/>
      <c r="L29" s="77">
        <f t="shared" si="0"/>
        <v>91</v>
      </c>
      <c r="M29" s="78">
        <f t="shared" si="0"/>
        <v>15.3</v>
      </c>
      <c r="N29" s="79">
        <f t="shared" si="0"/>
        <v>67.8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749253</v>
      </c>
      <c r="D30" s="76">
        <v>163195</v>
      </c>
      <c r="E30" s="76">
        <v>912448</v>
      </c>
      <c r="F30" s="129"/>
      <c r="G30" s="129"/>
      <c r="H30" s="76">
        <v>708853</v>
      </c>
      <c r="I30" s="76">
        <v>33740</v>
      </c>
      <c r="J30" s="76">
        <v>742593</v>
      </c>
      <c r="K30" s="129"/>
      <c r="L30" s="77">
        <f t="shared" si="0"/>
        <v>94.6</v>
      </c>
      <c r="M30" s="78">
        <f t="shared" si="0"/>
        <v>20.7</v>
      </c>
      <c r="N30" s="79">
        <f t="shared" si="0"/>
        <v>81.400000000000006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399055</v>
      </c>
      <c r="D31" s="76">
        <v>142057</v>
      </c>
      <c r="E31" s="76">
        <v>541112</v>
      </c>
      <c r="F31" s="129"/>
      <c r="G31" s="129"/>
      <c r="H31" s="76">
        <v>365686</v>
      </c>
      <c r="I31" s="76">
        <v>34058</v>
      </c>
      <c r="J31" s="76">
        <v>399744</v>
      </c>
      <c r="K31" s="129"/>
      <c r="L31" s="77">
        <f t="shared" si="0"/>
        <v>91.6</v>
      </c>
      <c r="M31" s="78">
        <f t="shared" si="0"/>
        <v>24</v>
      </c>
      <c r="N31" s="79">
        <f t="shared" si="0"/>
        <v>73.900000000000006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788487</v>
      </c>
      <c r="D32" s="76">
        <v>253767</v>
      </c>
      <c r="E32" s="76">
        <v>1042254</v>
      </c>
      <c r="F32" s="129"/>
      <c r="G32" s="129"/>
      <c r="H32" s="76">
        <v>711610</v>
      </c>
      <c r="I32" s="76">
        <v>67995</v>
      </c>
      <c r="J32" s="76">
        <v>779605</v>
      </c>
      <c r="K32" s="129"/>
      <c r="L32" s="77">
        <f t="shared" ref="L32:N36" si="2">IF(C32&gt;0,ROUND(H32/C32*100,1),"-")</f>
        <v>90.3</v>
      </c>
      <c r="M32" s="78">
        <f t="shared" si="2"/>
        <v>26.8</v>
      </c>
      <c r="N32" s="79">
        <f t="shared" si="2"/>
        <v>74.8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1096583</v>
      </c>
      <c r="D33" s="76">
        <v>436830</v>
      </c>
      <c r="E33" s="76">
        <v>1533413</v>
      </c>
      <c r="F33" s="129"/>
      <c r="G33" s="129"/>
      <c r="H33" s="76">
        <v>1007425</v>
      </c>
      <c r="I33" s="76">
        <v>80890</v>
      </c>
      <c r="J33" s="76">
        <v>1088315</v>
      </c>
      <c r="K33" s="129"/>
      <c r="L33" s="77">
        <f t="shared" si="2"/>
        <v>91.9</v>
      </c>
      <c r="M33" s="78">
        <f t="shared" si="2"/>
        <v>18.5</v>
      </c>
      <c r="N33" s="79">
        <f t="shared" si="2"/>
        <v>71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552899</v>
      </c>
      <c r="D34" s="76">
        <v>165035</v>
      </c>
      <c r="E34" s="76">
        <v>717934</v>
      </c>
      <c r="F34" s="129"/>
      <c r="G34" s="129"/>
      <c r="H34" s="76">
        <v>501391</v>
      </c>
      <c r="I34" s="76">
        <v>40318</v>
      </c>
      <c r="J34" s="76">
        <v>541709</v>
      </c>
      <c r="K34" s="129"/>
      <c r="L34" s="77">
        <f t="shared" si="2"/>
        <v>90.7</v>
      </c>
      <c r="M34" s="78">
        <f t="shared" si="2"/>
        <v>24.4</v>
      </c>
      <c r="N34" s="79">
        <f t="shared" si="2"/>
        <v>75.5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3">SUM(C24:C34)</f>
        <v>7631466</v>
      </c>
      <c r="D35" s="85">
        <f t="shared" si="3"/>
        <v>2692370</v>
      </c>
      <c r="E35" s="85">
        <f t="shared" si="3"/>
        <v>10323836</v>
      </c>
      <c r="F35" s="132"/>
      <c r="G35" s="132"/>
      <c r="H35" s="85">
        <f t="shared" si="3"/>
        <v>6995288</v>
      </c>
      <c r="I35" s="85">
        <f t="shared" si="3"/>
        <v>543868</v>
      </c>
      <c r="J35" s="85">
        <f t="shared" si="3"/>
        <v>7539156</v>
      </c>
      <c r="K35" s="132"/>
      <c r="L35" s="86">
        <f t="shared" si="2"/>
        <v>91.7</v>
      </c>
      <c r="M35" s="87">
        <f t="shared" si="2"/>
        <v>20.2</v>
      </c>
      <c r="N35" s="88">
        <f t="shared" si="2"/>
        <v>73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4">C23+C35</f>
        <v>57124016</v>
      </c>
      <c r="D36" s="89">
        <f t="shared" si="4"/>
        <v>22768226</v>
      </c>
      <c r="E36" s="89">
        <f t="shared" si="4"/>
        <v>79892242</v>
      </c>
      <c r="F36" s="133"/>
      <c r="G36" s="133"/>
      <c r="H36" s="89">
        <f t="shared" si="4"/>
        <v>50766444</v>
      </c>
      <c r="I36" s="89">
        <f t="shared" si="4"/>
        <v>4733768</v>
      </c>
      <c r="J36" s="89">
        <f t="shared" si="4"/>
        <v>55500212</v>
      </c>
      <c r="K36" s="133"/>
      <c r="L36" s="90">
        <f t="shared" si="2"/>
        <v>88.9</v>
      </c>
      <c r="M36" s="91">
        <f t="shared" si="2"/>
        <v>20.8</v>
      </c>
      <c r="N36" s="92">
        <f t="shared" si="2"/>
        <v>69.5</v>
      </c>
    </row>
    <row r="38" spans="1:14" x14ac:dyDescent="0.15">
      <c r="B38" s="1" t="s">
        <v>394</v>
      </c>
      <c r="C38" s="1">
        <v>57124016</v>
      </c>
      <c r="D38" s="1">
        <v>22768226</v>
      </c>
      <c r="E38" s="1">
        <v>79892242</v>
      </c>
      <c r="F38" s="1">
        <v>0</v>
      </c>
      <c r="G38" s="1">
        <v>0</v>
      </c>
      <c r="H38" s="1">
        <v>50766444</v>
      </c>
      <c r="I38" s="1">
        <v>4733768</v>
      </c>
      <c r="J38" s="1">
        <v>55500212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385</v>
      </c>
      <c r="D3" s="8" t="s">
        <v>347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348</v>
      </c>
      <c r="D8" s="41" t="s">
        <v>349</v>
      </c>
      <c r="E8" s="41" t="s">
        <v>350</v>
      </c>
      <c r="F8" s="41" t="s">
        <v>351</v>
      </c>
      <c r="G8" s="41" t="s">
        <v>352</v>
      </c>
      <c r="H8" s="41" t="s">
        <v>353</v>
      </c>
      <c r="I8" s="41" t="s">
        <v>354</v>
      </c>
      <c r="J8" s="41" t="s">
        <v>355</v>
      </c>
      <c r="K8" s="41" t="s">
        <v>356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0</v>
      </c>
      <c r="D9" s="93">
        <v>0</v>
      </c>
      <c r="E9" s="93">
        <v>0</v>
      </c>
      <c r="F9" s="128"/>
      <c r="G9" s="128"/>
      <c r="H9" s="93">
        <v>0</v>
      </c>
      <c r="I9" s="93">
        <v>0</v>
      </c>
      <c r="J9" s="93">
        <v>0</v>
      </c>
      <c r="K9" s="128"/>
      <c r="L9" s="72" t="str">
        <f t="shared" ref="L9:L36" si="0">IF(C9&gt;0,ROUND(H9/C9*100,1),"-")</f>
        <v>-</v>
      </c>
      <c r="M9" s="73" t="str">
        <f t="shared" ref="M9:M36" si="1">IF(D9&gt;0,ROUND(I9/D9*100,1),"-")</f>
        <v>-</v>
      </c>
      <c r="N9" s="74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0</v>
      </c>
      <c r="D10" s="94">
        <v>0</v>
      </c>
      <c r="E10" s="94">
        <v>0</v>
      </c>
      <c r="F10" s="129"/>
      <c r="G10" s="129"/>
      <c r="H10" s="94">
        <v>0</v>
      </c>
      <c r="I10" s="94">
        <v>0</v>
      </c>
      <c r="J10" s="94">
        <v>0</v>
      </c>
      <c r="K10" s="129"/>
      <c r="L10" s="77" t="str">
        <f t="shared" si="0"/>
        <v>-</v>
      </c>
      <c r="M10" s="78" t="str">
        <f t="shared" si="1"/>
        <v>-</v>
      </c>
      <c r="N10" s="79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0</v>
      </c>
      <c r="D11" s="94">
        <v>0</v>
      </c>
      <c r="E11" s="94">
        <v>0</v>
      </c>
      <c r="F11" s="129"/>
      <c r="G11" s="129"/>
      <c r="H11" s="94">
        <v>0</v>
      </c>
      <c r="I11" s="94">
        <v>0</v>
      </c>
      <c r="J11" s="94">
        <v>0</v>
      </c>
      <c r="K11" s="129"/>
      <c r="L11" s="77" t="str">
        <f t="shared" si="0"/>
        <v>-</v>
      </c>
      <c r="M11" s="78" t="str">
        <f t="shared" si="1"/>
        <v>-</v>
      </c>
      <c r="N11" s="79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0</v>
      </c>
      <c r="D12" s="94">
        <v>0</v>
      </c>
      <c r="E12" s="94">
        <v>0</v>
      </c>
      <c r="F12" s="129"/>
      <c r="G12" s="129"/>
      <c r="H12" s="94">
        <v>0</v>
      </c>
      <c r="I12" s="94">
        <v>0</v>
      </c>
      <c r="J12" s="94">
        <v>0</v>
      </c>
      <c r="K12" s="129"/>
      <c r="L12" s="77" t="str">
        <f t="shared" si="0"/>
        <v>-</v>
      </c>
      <c r="M12" s="78" t="str">
        <f t="shared" si="1"/>
        <v>-</v>
      </c>
      <c r="N12" s="79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0</v>
      </c>
      <c r="D13" s="94">
        <v>0</v>
      </c>
      <c r="E13" s="94">
        <v>0</v>
      </c>
      <c r="F13" s="129"/>
      <c r="G13" s="129"/>
      <c r="H13" s="94">
        <v>0</v>
      </c>
      <c r="I13" s="94">
        <v>0</v>
      </c>
      <c r="J13" s="94">
        <v>0</v>
      </c>
      <c r="K13" s="129"/>
      <c r="L13" s="77" t="str">
        <f t="shared" si="0"/>
        <v>-</v>
      </c>
      <c r="M13" s="78" t="str">
        <f t="shared" si="1"/>
        <v>-</v>
      </c>
      <c r="N13" s="79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0</v>
      </c>
      <c r="D14" s="94">
        <v>1971</v>
      </c>
      <c r="E14" s="94">
        <v>1971</v>
      </c>
      <c r="F14" s="129"/>
      <c r="G14" s="129"/>
      <c r="H14" s="94">
        <v>0</v>
      </c>
      <c r="I14" s="94">
        <v>246</v>
      </c>
      <c r="J14" s="94">
        <v>246</v>
      </c>
      <c r="K14" s="129"/>
      <c r="L14" s="77" t="str">
        <f t="shared" si="0"/>
        <v>-</v>
      </c>
      <c r="M14" s="78">
        <f t="shared" si="1"/>
        <v>12.5</v>
      </c>
      <c r="N14" s="79">
        <f t="shared" si="2"/>
        <v>12.5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0</v>
      </c>
      <c r="D15" s="94">
        <v>0</v>
      </c>
      <c r="E15" s="94">
        <v>0</v>
      </c>
      <c r="F15" s="129"/>
      <c r="G15" s="129"/>
      <c r="H15" s="94">
        <v>0</v>
      </c>
      <c r="I15" s="94">
        <v>0</v>
      </c>
      <c r="J15" s="94">
        <v>0</v>
      </c>
      <c r="K15" s="129"/>
      <c r="L15" s="77" t="str">
        <f t="shared" si="0"/>
        <v>-</v>
      </c>
      <c r="M15" s="78" t="str">
        <f t="shared" si="1"/>
        <v>-</v>
      </c>
      <c r="N15" s="79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0</v>
      </c>
      <c r="D16" s="94">
        <v>0</v>
      </c>
      <c r="E16" s="94">
        <v>0</v>
      </c>
      <c r="F16" s="129"/>
      <c r="G16" s="129"/>
      <c r="H16" s="94">
        <v>0</v>
      </c>
      <c r="I16" s="94">
        <v>0</v>
      </c>
      <c r="J16" s="94">
        <v>0</v>
      </c>
      <c r="K16" s="129"/>
      <c r="L16" s="77" t="str">
        <f t="shared" si="0"/>
        <v>-</v>
      </c>
      <c r="M16" s="78" t="str">
        <f t="shared" si="1"/>
        <v>-</v>
      </c>
      <c r="N16" s="79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0</v>
      </c>
      <c r="D17" s="94">
        <v>0</v>
      </c>
      <c r="E17" s="94">
        <v>0</v>
      </c>
      <c r="F17" s="129"/>
      <c r="G17" s="129"/>
      <c r="H17" s="94">
        <v>0</v>
      </c>
      <c r="I17" s="94">
        <v>0</v>
      </c>
      <c r="J17" s="94">
        <v>0</v>
      </c>
      <c r="K17" s="129"/>
      <c r="L17" s="77" t="str">
        <f t="shared" si="0"/>
        <v>-</v>
      </c>
      <c r="M17" s="78" t="str">
        <f t="shared" si="1"/>
        <v>-</v>
      </c>
      <c r="N17" s="79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0</v>
      </c>
      <c r="D18" s="94">
        <v>0</v>
      </c>
      <c r="E18" s="94">
        <v>0</v>
      </c>
      <c r="F18" s="129"/>
      <c r="G18" s="129"/>
      <c r="H18" s="94">
        <v>0</v>
      </c>
      <c r="I18" s="94">
        <v>0</v>
      </c>
      <c r="J18" s="94">
        <v>0</v>
      </c>
      <c r="K18" s="129"/>
      <c r="L18" s="77" t="str">
        <f t="shared" si="0"/>
        <v>-</v>
      </c>
      <c r="M18" s="78" t="str">
        <f t="shared" si="1"/>
        <v>-</v>
      </c>
      <c r="N18" s="79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0</v>
      </c>
      <c r="D19" s="94">
        <v>0</v>
      </c>
      <c r="E19" s="94">
        <v>0</v>
      </c>
      <c r="F19" s="129"/>
      <c r="G19" s="129"/>
      <c r="H19" s="94">
        <v>0</v>
      </c>
      <c r="I19" s="94">
        <v>0</v>
      </c>
      <c r="J19" s="94">
        <v>0</v>
      </c>
      <c r="K19" s="129"/>
      <c r="L19" s="77" t="str">
        <f t="shared" si="0"/>
        <v>-</v>
      </c>
      <c r="M19" s="78" t="str">
        <f t="shared" si="1"/>
        <v>-</v>
      </c>
      <c r="N19" s="79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0</v>
      </c>
      <c r="D20" s="94">
        <v>0</v>
      </c>
      <c r="E20" s="94">
        <v>0</v>
      </c>
      <c r="F20" s="129"/>
      <c r="G20" s="129"/>
      <c r="H20" s="94">
        <v>0</v>
      </c>
      <c r="I20" s="94">
        <v>0</v>
      </c>
      <c r="J20" s="94">
        <v>0</v>
      </c>
      <c r="K20" s="129"/>
      <c r="L20" s="80" t="str">
        <f t="shared" si="0"/>
        <v>-</v>
      </c>
      <c r="M20" s="81" t="str">
        <f t="shared" si="1"/>
        <v>-</v>
      </c>
      <c r="N20" s="82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0</v>
      </c>
      <c r="D21" s="94">
        <v>0</v>
      </c>
      <c r="E21" s="94">
        <v>0</v>
      </c>
      <c r="F21" s="129"/>
      <c r="G21" s="129"/>
      <c r="H21" s="94">
        <v>0</v>
      </c>
      <c r="I21" s="94">
        <v>0</v>
      </c>
      <c r="J21" s="94">
        <v>0</v>
      </c>
      <c r="K21" s="129"/>
      <c r="L21" s="80" t="str">
        <f t="shared" si="0"/>
        <v>-</v>
      </c>
      <c r="M21" s="81" t="str">
        <f t="shared" si="1"/>
        <v>-</v>
      </c>
      <c r="N21" s="82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0</v>
      </c>
      <c r="D22" s="95">
        <v>0</v>
      </c>
      <c r="E22" s="95">
        <v>0</v>
      </c>
      <c r="F22" s="130"/>
      <c r="G22" s="130"/>
      <c r="H22" s="95">
        <v>0</v>
      </c>
      <c r="I22" s="95">
        <v>0</v>
      </c>
      <c r="J22" s="95">
        <v>0</v>
      </c>
      <c r="K22" s="130"/>
      <c r="L22" s="80" t="str">
        <f t="shared" si="0"/>
        <v>-</v>
      </c>
      <c r="M22" s="81" t="str">
        <f t="shared" si="1"/>
        <v>-</v>
      </c>
      <c r="N22" s="82" t="str">
        <f t="shared" si="2"/>
        <v>-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0</v>
      </c>
      <c r="D23" s="85">
        <f t="shared" ref="D23:J23" si="3">SUM(D9:D22)</f>
        <v>1971</v>
      </c>
      <c r="E23" s="85">
        <f t="shared" si="3"/>
        <v>1971</v>
      </c>
      <c r="F23" s="131"/>
      <c r="G23" s="131"/>
      <c r="H23" s="85">
        <f t="shared" si="3"/>
        <v>0</v>
      </c>
      <c r="I23" s="85">
        <f t="shared" si="3"/>
        <v>246</v>
      </c>
      <c r="J23" s="85">
        <f t="shared" si="3"/>
        <v>246</v>
      </c>
      <c r="K23" s="131"/>
      <c r="L23" s="86" t="str">
        <f t="shared" si="0"/>
        <v>-</v>
      </c>
      <c r="M23" s="87">
        <f t="shared" si="1"/>
        <v>12.5</v>
      </c>
      <c r="N23" s="88">
        <f t="shared" si="2"/>
        <v>12.5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28"/>
      <c r="G24" s="128"/>
      <c r="H24" s="71">
        <v>0</v>
      </c>
      <c r="I24" s="71">
        <v>0</v>
      </c>
      <c r="J24" s="71">
        <v>0</v>
      </c>
      <c r="K24" s="128"/>
      <c r="L24" s="72" t="str">
        <f t="shared" si="0"/>
        <v>-</v>
      </c>
      <c r="M24" s="73" t="str">
        <f t="shared" si="1"/>
        <v>-</v>
      </c>
      <c r="N24" s="74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0</v>
      </c>
      <c r="D25" s="76">
        <v>0</v>
      </c>
      <c r="E25" s="76">
        <v>0</v>
      </c>
      <c r="F25" s="129"/>
      <c r="G25" s="129"/>
      <c r="H25" s="76">
        <v>0</v>
      </c>
      <c r="I25" s="76">
        <v>0</v>
      </c>
      <c r="J25" s="76">
        <v>0</v>
      </c>
      <c r="K25" s="129"/>
      <c r="L25" s="77" t="str">
        <f t="shared" si="0"/>
        <v>-</v>
      </c>
      <c r="M25" s="78" t="str">
        <f t="shared" si="1"/>
        <v>-</v>
      </c>
      <c r="N25" s="79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29"/>
      <c r="G26" s="129"/>
      <c r="H26" s="76">
        <v>0</v>
      </c>
      <c r="I26" s="76">
        <v>0</v>
      </c>
      <c r="J26" s="76">
        <v>0</v>
      </c>
      <c r="K26" s="129"/>
      <c r="L26" s="77" t="str">
        <f t="shared" si="0"/>
        <v>-</v>
      </c>
      <c r="M26" s="78" t="str">
        <f t="shared" si="1"/>
        <v>-</v>
      </c>
      <c r="N26" s="79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29"/>
      <c r="G27" s="129"/>
      <c r="H27" s="76">
        <v>0</v>
      </c>
      <c r="I27" s="76">
        <v>0</v>
      </c>
      <c r="J27" s="76">
        <v>0</v>
      </c>
      <c r="K27" s="129"/>
      <c r="L27" s="77" t="str">
        <f t="shared" si="0"/>
        <v>-</v>
      </c>
      <c r="M27" s="78" t="str">
        <f t="shared" si="1"/>
        <v>-</v>
      </c>
      <c r="N27" s="79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29"/>
      <c r="G28" s="129"/>
      <c r="H28" s="76">
        <v>0</v>
      </c>
      <c r="I28" s="76">
        <v>0</v>
      </c>
      <c r="J28" s="76">
        <v>0</v>
      </c>
      <c r="K28" s="129"/>
      <c r="L28" s="77" t="str">
        <f t="shared" si="0"/>
        <v>-</v>
      </c>
      <c r="M28" s="78" t="str">
        <f t="shared" si="1"/>
        <v>-</v>
      </c>
      <c r="N28" s="79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29"/>
      <c r="G29" s="129"/>
      <c r="H29" s="76">
        <v>0</v>
      </c>
      <c r="I29" s="76">
        <v>0</v>
      </c>
      <c r="J29" s="76">
        <v>0</v>
      </c>
      <c r="K29" s="129"/>
      <c r="L29" s="77" t="str">
        <f t="shared" si="0"/>
        <v>-</v>
      </c>
      <c r="M29" s="78" t="str">
        <f t="shared" si="1"/>
        <v>-</v>
      </c>
      <c r="N29" s="79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29"/>
      <c r="G30" s="129"/>
      <c r="H30" s="76">
        <v>0</v>
      </c>
      <c r="I30" s="76">
        <v>0</v>
      </c>
      <c r="J30" s="76">
        <v>0</v>
      </c>
      <c r="K30" s="129"/>
      <c r="L30" s="77" t="str">
        <f t="shared" si="0"/>
        <v>-</v>
      </c>
      <c r="M30" s="78" t="str">
        <f t="shared" si="1"/>
        <v>-</v>
      </c>
      <c r="N30" s="79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29"/>
      <c r="G31" s="129"/>
      <c r="H31" s="76">
        <v>0</v>
      </c>
      <c r="I31" s="76">
        <v>0</v>
      </c>
      <c r="J31" s="76">
        <v>0</v>
      </c>
      <c r="K31" s="129"/>
      <c r="L31" s="77" t="str">
        <f t="shared" si="0"/>
        <v>-</v>
      </c>
      <c r="M31" s="78" t="str">
        <f t="shared" si="1"/>
        <v>-</v>
      </c>
      <c r="N31" s="79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29"/>
      <c r="G32" s="129"/>
      <c r="H32" s="76">
        <v>0</v>
      </c>
      <c r="I32" s="76">
        <v>0</v>
      </c>
      <c r="J32" s="76">
        <v>0</v>
      </c>
      <c r="K32" s="129"/>
      <c r="L32" s="77" t="str">
        <f t="shared" si="0"/>
        <v>-</v>
      </c>
      <c r="M32" s="78" t="str">
        <f t="shared" si="1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29"/>
      <c r="G33" s="129"/>
      <c r="H33" s="76">
        <v>0</v>
      </c>
      <c r="I33" s="76">
        <v>0</v>
      </c>
      <c r="J33" s="76">
        <v>0</v>
      </c>
      <c r="K33" s="129"/>
      <c r="L33" s="77" t="str">
        <f t="shared" si="0"/>
        <v>-</v>
      </c>
      <c r="M33" s="78" t="str">
        <f t="shared" si="1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0</v>
      </c>
      <c r="D34" s="76">
        <v>0</v>
      </c>
      <c r="E34" s="76">
        <v>0</v>
      </c>
      <c r="F34" s="129"/>
      <c r="G34" s="129"/>
      <c r="H34" s="76">
        <v>0</v>
      </c>
      <c r="I34" s="76">
        <v>0</v>
      </c>
      <c r="J34" s="76">
        <v>0</v>
      </c>
      <c r="K34" s="129"/>
      <c r="L34" s="77" t="str">
        <f t="shared" si="0"/>
        <v>-</v>
      </c>
      <c r="M34" s="78" t="str">
        <f t="shared" si="1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4">SUM(C24:C34)</f>
        <v>0</v>
      </c>
      <c r="D35" s="85">
        <f t="shared" si="4"/>
        <v>0</v>
      </c>
      <c r="E35" s="85">
        <f t="shared" si="4"/>
        <v>0</v>
      </c>
      <c r="F35" s="132"/>
      <c r="G35" s="132"/>
      <c r="H35" s="85">
        <f t="shared" si="4"/>
        <v>0</v>
      </c>
      <c r="I35" s="85">
        <f t="shared" si="4"/>
        <v>0</v>
      </c>
      <c r="J35" s="85">
        <f t="shared" si="4"/>
        <v>0</v>
      </c>
      <c r="K35" s="132"/>
      <c r="L35" s="86" t="str">
        <f t="shared" si="0"/>
        <v>-</v>
      </c>
      <c r="M35" s="87" t="str">
        <f t="shared" si="1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5">C23+C35</f>
        <v>0</v>
      </c>
      <c r="D36" s="89">
        <f t="shared" si="5"/>
        <v>1971</v>
      </c>
      <c r="E36" s="89">
        <f t="shared" si="5"/>
        <v>1971</v>
      </c>
      <c r="F36" s="133"/>
      <c r="G36" s="133"/>
      <c r="H36" s="89">
        <f t="shared" si="5"/>
        <v>0</v>
      </c>
      <c r="I36" s="89">
        <f t="shared" si="5"/>
        <v>246</v>
      </c>
      <c r="J36" s="89">
        <f t="shared" si="5"/>
        <v>246</v>
      </c>
      <c r="K36" s="133"/>
      <c r="L36" s="90" t="str">
        <f t="shared" si="0"/>
        <v>-</v>
      </c>
      <c r="M36" s="91">
        <f t="shared" si="1"/>
        <v>12.5</v>
      </c>
      <c r="N36" s="92">
        <f t="shared" si="2"/>
        <v>12.5</v>
      </c>
    </row>
    <row r="38" spans="1:14" x14ac:dyDescent="0.15">
      <c r="B38" s="1" t="s">
        <v>394</v>
      </c>
      <c r="C38" s="1">
        <v>0</v>
      </c>
      <c r="D38" s="1">
        <v>1971</v>
      </c>
      <c r="E38" s="1">
        <v>1971</v>
      </c>
      <c r="F38" s="1">
        <v>0</v>
      </c>
      <c r="G38" s="1">
        <v>0</v>
      </c>
      <c r="H38" s="1">
        <v>0</v>
      </c>
      <c r="I38" s="1">
        <v>246</v>
      </c>
      <c r="J38" s="1">
        <v>246</v>
      </c>
      <c r="K38" s="1">
        <v>0</v>
      </c>
    </row>
    <row r="39" spans="1:14" x14ac:dyDescent="0.15">
      <c r="B39" s="1" t="s">
        <v>396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M39"/>
  <sheetViews>
    <sheetView view="pageBreakPreview" zoomScale="60" zoomScaleNormal="100" workbookViewId="0">
      <pane xSplit="2" ySplit="8" topLeftCell="C42" activePane="bottomRight" state="frozen"/>
      <selection pane="topRight" activeCell="C1" sqref="C1"/>
      <selection pane="bottomLeft" activeCell="A9" sqref="A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386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70">
        <f>SUM(国民健康保険税:国民健康保険料!C9)</f>
        <v>13321729</v>
      </c>
      <c r="D9" s="71">
        <f>SUM(国民健康保険税:国民健康保険料!D9)</f>
        <v>4221519</v>
      </c>
      <c r="E9" s="71">
        <f>SUM(国民健康保険税:国民健康保険料!E9)</f>
        <v>17543248</v>
      </c>
      <c r="F9" s="128"/>
      <c r="G9" s="128"/>
      <c r="H9" s="71">
        <f>SUM(国民健康保険税:国民健康保険料!H9)</f>
        <v>11468043</v>
      </c>
      <c r="I9" s="71">
        <f>SUM(国民健康保険税:国民健康保険料!I9)</f>
        <v>1106070</v>
      </c>
      <c r="J9" s="71">
        <f>SUM(国民健康保険税:国民健康保険料!J9)</f>
        <v>12574113</v>
      </c>
      <c r="K9" s="128"/>
      <c r="L9" s="72">
        <f t="shared" ref="L9:L36" si="0">IF(C9&gt;0,ROUND(H9/C9*100,1),"-")</f>
        <v>86.1</v>
      </c>
      <c r="M9" s="73">
        <f t="shared" ref="M9:M36" si="1">IF(D9&gt;0,ROUND(I9/D9*100,1),"-")</f>
        <v>26.2</v>
      </c>
      <c r="N9" s="74">
        <f t="shared" ref="N9:N36" si="2">IF(E9&gt;0,ROUND(J9/E9*100,1),"-")</f>
        <v>71.7</v>
      </c>
    </row>
    <row r="10" spans="1:247" s="21" customFormat="1" ht="24.95" customHeight="1" x14ac:dyDescent="0.2">
      <c r="A10" s="46">
        <v>2</v>
      </c>
      <c r="B10" s="47" t="s">
        <v>34</v>
      </c>
      <c r="C10" s="75">
        <f>SUM(国民健康保険税:国民健康保険料!C10)</f>
        <v>4176763</v>
      </c>
      <c r="D10" s="76">
        <f>SUM(国民健康保険税:国民健康保険料!D10)</f>
        <v>2441882</v>
      </c>
      <c r="E10" s="76">
        <f>SUM(国民健康保険税:国民健康保険料!E10)</f>
        <v>6618645</v>
      </c>
      <c r="F10" s="129"/>
      <c r="G10" s="129"/>
      <c r="H10" s="76">
        <f>SUM(国民健康保険税:国民健康保険料!H10)</f>
        <v>3685708</v>
      </c>
      <c r="I10" s="76">
        <f>SUM(国民健康保険税:国民健康保険料!I10)</f>
        <v>390744</v>
      </c>
      <c r="J10" s="76">
        <f>SUM(国民健康保険税:国民健康保険料!J10)</f>
        <v>4076452</v>
      </c>
      <c r="K10" s="129"/>
      <c r="L10" s="77">
        <f t="shared" si="0"/>
        <v>88.2</v>
      </c>
      <c r="M10" s="78">
        <f t="shared" si="1"/>
        <v>16</v>
      </c>
      <c r="N10" s="79">
        <f t="shared" si="2"/>
        <v>61.6</v>
      </c>
    </row>
    <row r="11" spans="1:247" s="21" customFormat="1" ht="24.95" customHeight="1" x14ac:dyDescent="0.2">
      <c r="A11" s="46">
        <v>3</v>
      </c>
      <c r="B11" s="47" t="s">
        <v>35</v>
      </c>
      <c r="C11" s="75">
        <f>SUM(国民健康保険税:国民健康保険料!C11)</f>
        <v>4521203</v>
      </c>
      <c r="D11" s="76">
        <f>SUM(国民健康保険税:国民健康保険料!D11)</f>
        <v>1832415</v>
      </c>
      <c r="E11" s="76">
        <f>SUM(国民健康保険税:国民健康保険料!E11)</f>
        <v>6353618</v>
      </c>
      <c r="F11" s="129"/>
      <c r="G11" s="129"/>
      <c r="H11" s="76">
        <f>SUM(国民健康保険税:国民健康保険料!H11)</f>
        <v>4041735</v>
      </c>
      <c r="I11" s="76">
        <f>SUM(国民健康保険税:国民健康保険料!I11)</f>
        <v>383904</v>
      </c>
      <c r="J11" s="76">
        <f>SUM(国民健康保険税:国民健康保険料!J11)</f>
        <v>4425639</v>
      </c>
      <c r="K11" s="129"/>
      <c r="L11" s="77">
        <f t="shared" si="0"/>
        <v>89.4</v>
      </c>
      <c r="M11" s="78">
        <f t="shared" si="1"/>
        <v>21</v>
      </c>
      <c r="N11" s="79">
        <f t="shared" si="2"/>
        <v>69.7</v>
      </c>
    </row>
    <row r="12" spans="1:247" s="21" customFormat="1" ht="24.95" customHeight="1" x14ac:dyDescent="0.2">
      <c r="A12" s="46">
        <v>4</v>
      </c>
      <c r="B12" s="47" t="s">
        <v>36</v>
      </c>
      <c r="C12" s="75">
        <f>SUM(国民健康保険税:国民健康保険料!C12)</f>
        <v>3630207</v>
      </c>
      <c r="D12" s="76">
        <f>SUM(国民健康保険税:国民健康保険料!D12)</f>
        <v>1075094</v>
      </c>
      <c r="E12" s="76">
        <f>SUM(国民健康保険税:国民健康保険料!E12)</f>
        <v>4705301</v>
      </c>
      <c r="F12" s="129"/>
      <c r="G12" s="129"/>
      <c r="H12" s="76">
        <f>SUM(国民健康保険税:国民健康保険料!H12)</f>
        <v>3362272</v>
      </c>
      <c r="I12" s="76">
        <f>SUM(国民健康保険税:国民健康保険料!I12)</f>
        <v>244671</v>
      </c>
      <c r="J12" s="76">
        <f>SUM(国民健康保険税:国民健康保険料!J12)</f>
        <v>3606943</v>
      </c>
      <c r="K12" s="129"/>
      <c r="L12" s="77">
        <f t="shared" si="0"/>
        <v>92.6</v>
      </c>
      <c r="M12" s="78">
        <f t="shared" si="1"/>
        <v>22.8</v>
      </c>
      <c r="N12" s="79">
        <f t="shared" si="2"/>
        <v>76.7</v>
      </c>
    </row>
    <row r="13" spans="1:247" s="21" customFormat="1" ht="24.95" customHeight="1" x14ac:dyDescent="0.2">
      <c r="A13" s="46">
        <v>5</v>
      </c>
      <c r="B13" s="47" t="s">
        <v>37</v>
      </c>
      <c r="C13" s="75">
        <f>SUM(国民健康保険税:国民健康保険料!C13)</f>
        <v>3397956</v>
      </c>
      <c r="D13" s="76">
        <f>SUM(国民健康保険税:国民健康保険料!D13)</f>
        <v>1425902</v>
      </c>
      <c r="E13" s="76">
        <f>SUM(国民健康保険税:国民健康保険料!E13)</f>
        <v>4823858</v>
      </c>
      <c r="F13" s="129"/>
      <c r="G13" s="129"/>
      <c r="H13" s="76">
        <f>SUM(国民健康保険税:国民健康保険料!H13)</f>
        <v>2968764</v>
      </c>
      <c r="I13" s="76">
        <f>SUM(国民健康保険税:国民健康保険料!I13)</f>
        <v>345224</v>
      </c>
      <c r="J13" s="76">
        <f>SUM(国民健康保険税:国民健康保険料!J13)</f>
        <v>3313988</v>
      </c>
      <c r="K13" s="129"/>
      <c r="L13" s="77">
        <f t="shared" si="0"/>
        <v>87.4</v>
      </c>
      <c r="M13" s="78">
        <f t="shared" si="1"/>
        <v>24.2</v>
      </c>
      <c r="N13" s="79">
        <f t="shared" si="2"/>
        <v>68.7</v>
      </c>
    </row>
    <row r="14" spans="1:247" s="21" customFormat="1" ht="24.95" customHeight="1" x14ac:dyDescent="0.2">
      <c r="A14" s="46">
        <v>6</v>
      </c>
      <c r="B14" s="47" t="s">
        <v>38</v>
      </c>
      <c r="C14" s="75">
        <f>SUM(国民健康保険税:国民健康保険料!C14)</f>
        <v>2448363</v>
      </c>
      <c r="D14" s="76">
        <f>SUM(国民健康保険税:国民健康保険料!D14)</f>
        <v>1219204</v>
      </c>
      <c r="E14" s="76">
        <f>SUM(国民健康保険税:国民健康保険料!E14)</f>
        <v>3667567</v>
      </c>
      <c r="F14" s="129"/>
      <c r="G14" s="129"/>
      <c r="H14" s="76">
        <f>SUM(国民健康保険税:国民健康保険料!H14)</f>
        <v>2137756</v>
      </c>
      <c r="I14" s="76">
        <f>SUM(国民健康保険税:国民健康保険料!I14)</f>
        <v>287530</v>
      </c>
      <c r="J14" s="76">
        <f>SUM(国民健康保険税:国民健康保険料!J14)</f>
        <v>2425286</v>
      </c>
      <c r="K14" s="129"/>
      <c r="L14" s="77">
        <f>IF(C14&gt;0,ROUND(H14/C14*100,1),"-")</f>
        <v>87.3</v>
      </c>
      <c r="M14" s="78">
        <f t="shared" si="1"/>
        <v>23.6</v>
      </c>
      <c r="N14" s="79">
        <f t="shared" si="2"/>
        <v>66.099999999999994</v>
      </c>
    </row>
    <row r="15" spans="1:247" s="21" customFormat="1" ht="24.95" customHeight="1" x14ac:dyDescent="0.2">
      <c r="A15" s="46">
        <v>7</v>
      </c>
      <c r="B15" s="47" t="s">
        <v>39</v>
      </c>
      <c r="C15" s="75">
        <f>SUM(国民健康保険税:国民健康保険料!C15)</f>
        <v>5108920</v>
      </c>
      <c r="D15" s="76">
        <f>SUM(国民健康保険税:国民健康保険料!D15)</f>
        <v>2363264</v>
      </c>
      <c r="E15" s="76">
        <f>SUM(国民健康保険税:国民健康保険料!E15)</f>
        <v>7472184</v>
      </c>
      <c r="F15" s="129"/>
      <c r="G15" s="129"/>
      <c r="H15" s="76">
        <f>SUM(国民健康保険税:国民健康保険料!H15)</f>
        <v>4459714</v>
      </c>
      <c r="I15" s="76">
        <f>SUM(国民健康保険税:国民健康保険料!I15)</f>
        <v>340110</v>
      </c>
      <c r="J15" s="76">
        <f>SUM(国民健康保険税:国民健康保険料!J15)</f>
        <v>4799824</v>
      </c>
      <c r="K15" s="129"/>
      <c r="L15" s="77">
        <f t="shared" si="0"/>
        <v>87.3</v>
      </c>
      <c r="M15" s="78">
        <f t="shared" si="1"/>
        <v>14.4</v>
      </c>
      <c r="N15" s="79">
        <f t="shared" si="2"/>
        <v>64.2</v>
      </c>
    </row>
    <row r="16" spans="1:247" s="21" customFormat="1" ht="24.95" customHeight="1" x14ac:dyDescent="0.2">
      <c r="A16" s="46">
        <v>8</v>
      </c>
      <c r="B16" s="47" t="s">
        <v>40</v>
      </c>
      <c r="C16" s="75">
        <f>SUM(国民健康保険税:国民健康保険料!C16)</f>
        <v>2533844</v>
      </c>
      <c r="D16" s="76">
        <f>SUM(国民健康保険税:国民健康保険料!D16)</f>
        <v>1155278</v>
      </c>
      <c r="E16" s="76">
        <f>SUM(国民健康保険税:国民健康保険料!E16)</f>
        <v>3689122</v>
      </c>
      <c r="F16" s="129"/>
      <c r="G16" s="129"/>
      <c r="H16" s="76">
        <f>SUM(国民健康保険税:国民健康保険料!H16)</f>
        <v>2274503</v>
      </c>
      <c r="I16" s="76">
        <f>SUM(国民健康保険税:国民健康保険料!I16)</f>
        <v>182698</v>
      </c>
      <c r="J16" s="76">
        <f>SUM(国民健康保険税:国民健康保険料!J16)</f>
        <v>2457201</v>
      </c>
      <c r="K16" s="129"/>
      <c r="L16" s="77">
        <f t="shared" si="0"/>
        <v>89.8</v>
      </c>
      <c r="M16" s="78">
        <f t="shared" si="1"/>
        <v>15.8</v>
      </c>
      <c r="N16" s="79">
        <f t="shared" si="2"/>
        <v>66.599999999999994</v>
      </c>
    </row>
    <row r="17" spans="1:14" s="21" customFormat="1" ht="24.95" customHeight="1" x14ac:dyDescent="0.2">
      <c r="A17" s="46">
        <v>9</v>
      </c>
      <c r="B17" s="47" t="s">
        <v>209</v>
      </c>
      <c r="C17" s="75">
        <f>SUM(国民健康保険税:国民健康保険料!C17)</f>
        <v>2221638</v>
      </c>
      <c r="D17" s="76">
        <f>SUM(国民健康保険税:国民健康保険料!D17)</f>
        <v>920132</v>
      </c>
      <c r="E17" s="76">
        <f>SUM(国民健康保険税:国民健康保険料!E17)</f>
        <v>3141770</v>
      </c>
      <c r="F17" s="129"/>
      <c r="G17" s="129"/>
      <c r="H17" s="76">
        <f>SUM(国民健康保険税:国民健康保険料!H17)</f>
        <v>2035493</v>
      </c>
      <c r="I17" s="76">
        <f>SUM(国民健康保険税:国民健康保険料!I17)</f>
        <v>216368</v>
      </c>
      <c r="J17" s="76">
        <f>SUM(国民健康保険税:国民健康保険料!J17)</f>
        <v>2251861</v>
      </c>
      <c r="K17" s="129"/>
      <c r="L17" s="77">
        <f t="shared" si="0"/>
        <v>91.6</v>
      </c>
      <c r="M17" s="78">
        <f t="shared" si="1"/>
        <v>23.5</v>
      </c>
      <c r="N17" s="79">
        <f t="shared" si="2"/>
        <v>71.7</v>
      </c>
    </row>
    <row r="18" spans="1:14" s="21" customFormat="1" ht="24.95" customHeight="1" x14ac:dyDescent="0.2">
      <c r="A18" s="46">
        <v>10</v>
      </c>
      <c r="B18" s="47" t="s">
        <v>206</v>
      </c>
      <c r="C18" s="75">
        <f>SUM(国民健康保険税:国民健康保険料!C18)</f>
        <v>964936</v>
      </c>
      <c r="D18" s="76">
        <f>SUM(国民健康保険税:国民健康保険料!D18)</f>
        <v>556475</v>
      </c>
      <c r="E18" s="76">
        <f>SUM(国民健康保険税:国民健康保険料!E18)</f>
        <v>1521411</v>
      </c>
      <c r="F18" s="129"/>
      <c r="G18" s="129"/>
      <c r="H18" s="76">
        <f>SUM(国民健康保険税:国民健康保険料!H18)</f>
        <v>868337</v>
      </c>
      <c r="I18" s="76">
        <f>SUM(国民健康保険税:国民健康保険料!I18)</f>
        <v>83665</v>
      </c>
      <c r="J18" s="76">
        <f>SUM(国民健康保険税:国民健康保険料!J18)</f>
        <v>952002</v>
      </c>
      <c r="K18" s="129"/>
      <c r="L18" s="77">
        <f t="shared" si="0"/>
        <v>90</v>
      </c>
      <c r="M18" s="78">
        <f t="shared" si="1"/>
        <v>15</v>
      </c>
      <c r="N18" s="79">
        <f t="shared" si="2"/>
        <v>62.6</v>
      </c>
    </row>
    <row r="19" spans="1:14" s="21" customFormat="1" ht="24.95" customHeight="1" x14ac:dyDescent="0.2">
      <c r="A19" s="46">
        <v>11</v>
      </c>
      <c r="B19" s="47" t="s">
        <v>207</v>
      </c>
      <c r="C19" s="75">
        <f>SUM(国民健康保険税:国民健康保険料!C19)</f>
        <v>3539522</v>
      </c>
      <c r="D19" s="76">
        <f>SUM(国民健康保険税:国民健康保険料!D19)</f>
        <v>1563156</v>
      </c>
      <c r="E19" s="76">
        <f>SUM(国民健康保険税:国民健康保険料!E19)</f>
        <v>5102678</v>
      </c>
      <c r="F19" s="129"/>
      <c r="G19" s="129"/>
      <c r="H19" s="76">
        <f>SUM(国民健康保険税:国民健康保険料!H19)</f>
        <v>3179179</v>
      </c>
      <c r="I19" s="76">
        <f>SUM(国民健康保険税:国民健康保険料!I19)</f>
        <v>325531</v>
      </c>
      <c r="J19" s="76">
        <f>SUM(国民健康保険税:国民健康保険料!J19)</f>
        <v>3504710</v>
      </c>
      <c r="K19" s="129"/>
      <c r="L19" s="77">
        <f t="shared" si="0"/>
        <v>89.8</v>
      </c>
      <c r="M19" s="78">
        <f t="shared" si="1"/>
        <v>20.8</v>
      </c>
      <c r="N19" s="79">
        <f t="shared" si="2"/>
        <v>68.7</v>
      </c>
    </row>
    <row r="20" spans="1:14" s="21" customFormat="1" ht="24.95" customHeight="1" x14ac:dyDescent="0.2">
      <c r="A20" s="48">
        <v>12</v>
      </c>
      <c r="B20" s="49" t="s">
        <v>208</v>
      </c>
      <c r="C20" s="75">
        <f>SUM(国民健康保険税:国民健康保険料!C20)</f>
        <v>1269635</v>
      </c>
      <c r="D20" s="76">
        <f>SUM(国民健康保険税:国民健康保険料!D20)</f>
        <v>576368</v>
      </c>
      <c r="E20" s="76">
        <f>SUM(国民健康保険税:国民健康保険料!E20)</f>
        <v>1846003</v>
      </c>
      <c r="F20" s="129"/>
      <c r="G20" s="129"/>
      <c r="H20" s="76">
        <f>SUM(国民健康保険税:国民健康保険料!H20)</f>
        <v>1120959</v>
      </c>
      <c r="I20" s="76">
        <f>SUM(国民健康保険税:国民健康保険料!I20)</f>
        <v>99291</v>
      </c>
      <c r="J20" s="76">
        <f>SUM(国民健康保険税:国民健康保険料!J20)</f>
        <v>1220250</v>
      </c>
      <c r="K20" s="129"/>
      <c r="L20" s="80">
        <f t="shared" si="0"/>
        <v>88.3</v>
      </c>
      <c r="M20" s="81">
        <f t="shared" si="1"/>
        <v>17.2</v>
      </c>
      <c r="N20" s="82">
        <f t="shared" si="2"/>
        <v>66.099999999999994</v>
      </c>
    </row>
    <row r="21" spans="1:14" s="21" customFormat="1" ht="24.95" customHeight="1" x14ac:dyDescent="0.2">
      <c r="A21" s="46">
        <v>13</v>
      </c>
      <c r="B21" s="47" t="s">
        <v>340</v>
      </c>
      <c r="C21" s="75">
        <f>SUM(国民健康保険税:国民健康保険料!C21)</f>
        <v>819113</v>
      </c>
      <c r="D21" s="76">
        <f>SUM(国民健康保険税:国民健康保険料!D21)</f>
        <v>224885</v>
      </c>
      <c r="E21" s="76">
        <f>SUM(国民健康保険税:国民健康保険料!E21)</f>
        <v>1043998</v>
      </c>
      <c r="F21" s="129"/>
      <c r="G21" s="129"/>
      <c r="H21" s="76">
        <f>SUM(国民健康保険税:国民健康保険料!H21)</f>
        <v>759100</v>
      </c>
      <c r="I21" s="76">
        <f>SUM(国民健康保険税:国民健康保険料!I21)</f>
        <v>62746</v>
      </c>
      <c r="J21" s="76">
        <f>SUM(国民健康保険税:国民健康保険料!J21)</f>
        <v>821846</v>
      </c>
      <c r="K21" s="129"/>
      <c r="L21" s="80">
        <f t="shared" si="0"/>
        <v>92.7</v>
      </c>
      <c r="M21" s="81">
        <f t="shared" si="1"/>
        <v>27.9</v>
      </c>
      <c r="N21" s="82">
        <f t="shared" si="2"/>
        <v>78.7</v>
      </c>
    </row>
    <row r="22" spans="1:14" s="21" customFormat="1" ht="24.95" customHeight="1" x14ac:dyDescent="0.2">
      <c r="A22" s="46">
        <v>14</v>
      </c>
      <c r="B22" s="50" t="s">
        <v>341</v>
      </c>
      <c r="C22" s="83">
        <f>SUM(国民健康保険税:国民健康保険料!C22)</f>
        <v>1538721</v>
      </c>
      <c r="D22" s="84">
        <f>SUM(国民健康保険税:国民健康保険料!D22)</f>
        <v>502253</v>
      </c>
      <c r="E22" s="84">
        <f>SUM(国民健康保険税:国民健康保険料!E22)</f>
        <v>2040974</v>
      </c>
      <c r="F22" s="130"/>
      <c r="G22" s="130"/>
      <c r="H22" s="84">
        <f>SUM(国民健康保険税:国民健康保険料!H22)</f>
        <v>1409593</v>
      </c>
      <c r="I22" s="84">
        <f>SUM(国民健康保険税:国民健康保険料!I22)</f>
        <v>121594</v>
      </c>
      <c r="J22" s="84">
        <f>SUM(国民健康保険税:国民健康保険料!J22)</f>
        <v>1531187</v>
      </c>
      <c r="K22" s="130"/>
      <c r="L22" s="80">
        <f t="shared" si="0"/>
        <v>91.6</v>
      </c>
      <c r="M22" s="81">
        <f t="shared" si="1"/>
        <v>24.2</v>
      </c>
      <c r="N22" s="82">
        <f t="shared" si="2"/>
        <v>75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49492550</v>
      </c>
      <c r="D23" s="85">
        <f t="shared" ref="D23:J23" si="3">SUM(D9:D22)</f>
        <v>20077827</v>
      </c>
      <c r="E23" s="85">
        <f t="shared" si="3"/>
        <v>69570377</v>
      </c>
      <c r="F23" s="131"/>
      <c r="G23" s="131"/>
      <c r="H23" s="85">
        <f>SUM(H9:H22)</f>
        <v>43771156</v>
      </c>
      <c r="I23" s="85">
        <f t="shared" si="3"/>
        <v>4190146</v>
      </c>
      <c r="J23" s="85">
        <f t="shared" si="3"/>
        <v>47961302</v>
      </c>
      <c r="K23" s="131"/>
      <c r="L23" s="86">
        <f t="shared" si="0"/>
        <v>88.4</v>
      </c>
      <c r="M23" s="87">
        <f t="shared" si="1"/>
        <v>20.9</v>
      </c>
      <c r="N23" s="88">
        <f t="shared" si="2"/>
        <v>68.900000000000006</v>
      </c>
    </row>
    <row r="24" spans="1:14" s="21" customFormat="1" ht="24.95" customHeight="1" x14ac:dyDescent="0.2">
      <c r="A24" s="44">
        <v>15</v>
      </c>
      <c r="B24" s="45" t="s">
        <v>41</v>
      </c>
      <c r="C24" s="70">
        <f>SUM(国民健康保険税:国民健康保険料!C24)</f>
        <v>951364</v>
      </c>
      <c r="D24" s="71">
        <f>SUM(国民健康保険税:国民健康保険料!D24)</f>
        <v>334076</v>
      </c>
      <c r="E24" s="71">
        <f>SUM(国民健康保険税:国民健康保険料!E24)</f>
        <v>1285440</v>
      </c>
      <c r="F24" s="128"/>
      <c r="G24" s="128"/>
      <c r="H24" s="71">
        <f>SUM(国民健康保険税:国民健康保険料!H24)</f>
        <v>860266</v>
      </c>
      <c r="I24" s="71">
        <f>SUM(国民健康保険税:国民健康保険料!I24)</f>
        <v>89388</v>
      </c>
      <c r="J24" s="71">
        <f>SUM(国民健康保険税:国民健康保険料!J24)</f>
        <v>949654</v>
      </c>
      <c r="K24" s="128"/>
      <c r="L24" s="72">
        <f t="shared" si="0"/>
        <v>90.4</v>
      </c>
      <c r="M24" s="73">
        <f t="shared" si="1"/>
        <v>26.8</v>
      </c>
      <c r="N24" s="74">
        <f t="shared" si="2"/>
        <v>73.900000000000006</v>
      </c>
    </row>
    <row r="25" spans="1:14" s="21" customFormat="1" ht="24.95" customHeight="1" x14ac:dyDescent="0.2">
      <c r="A25" s="46">
        <v>16</v>
      </c>
      <c r="B25" s="47" t="s">
        <v>389</v>
      </c>
      <c r="C25" s="75">
        <f>SUM(国民健康保険税:国民健康保険料!C25)</f>
        <v>727131</v>
      </c>
      <c r="D25" s="76">
        <f>SUM(国民健康保険税:国民健康保険料!D25)</f>
        <v>302398</v>
      </c>
      <c r="E25" s="76">
        <f>SUM(国民健康保険税:国民健康保険料!E25)</f>
        <v>1029529</v>
      </c>
      <c r="F25" s="129"/>
      <c r="G25" s="129"/>
      <c r="H25" s="76">
        <f>SUM(国民健康保険税:国民健康保険料!H25)</f>
        <v>659832</v>
      </c>
      <c r="I25" s="76">
        <f>SUM(国民健康保険税:国民健康保険料!I25)</f>
        <v>57795</v>
      </c>
      <c r="J25" s="76">
        <f>SUM(国民健康保険税:国民健康保険料!J25)</f>
        <v>717627</v>
      </c>
      <c r="K25" s="129"/>
      <c r="L25" s="77">
        <f t="shared" si="0"/>
        <v>90.7</v>
      </c>
      <c r="M25" s="78">
        <f t="shared" si="1"/>
        <v>19.100000000000001</v>
      </c>
      <c r="N25" s="79">
        <f t="shared" si="2"/>
        <v>69.7</v>
      </c>
    </row>
    <row r="26" spans="1:14" s="21" customFormat="1" ht="24.95" customHeight="1" x14ac:dyDescent="0.2">
      <c r="A26" s="46">
        <v>17</v>
      </c>
      <c r="B26" s="47" t="s">
        <v>42</v>
      </c>
      <c r="C26" s="75">
        <f>SUM(国民健康保険税:国民健康保険料!C26)</f>
        <v>374330</v>
      </c>
      <c r="D26" s="76">
        <f>SUM(国民健康保険税:国民健康保険料!D26)</f>
        <v>95271</v>
      </c>
      <c r="E26" s="76">
        <f>SUM(国民健康保険税:国民健康保険料!E26)</f>
        <v>469601</v>
      </c>
      <c r="F26" s="129"/>
      <c r="G26" s="129"/>
      <c r="H26" s="76">
        <f>SUM(国民健康保険税:国民健康保険料!H26)</f>
        <v>355679</v>
      </c>
      <c r="I26" s="76">
        <f>SUM(国民健康保険税:国民健康保険料!I26)</f>
        <v>18374</v>
      </c>
      <c r="J26" s="76">
        <f>SUM(国民健康保険税:国民健康保険料!J26)</f>
        <v>374053</v>
      </c>
      <c r="K26" s="129"/>
      <c r="L26" s="77">
        <f t="shared" si="0"/>
        <v>95</v>
      </c>
      <c r="M26" s="78">
        <f t="shared" si="1"/>
        <v>19.3</v>
      </c>
      <c r="N26" s="79">
        <f t="shared" si="2"/>
        <v>79.7</v>
      </c>
    </row>
    <row r="27" spans="1:14" s="21" customFormat="1" ht="24.95" customHeight="1" x14ac:dyDescent="0.2">
      <c r="A27" s="46">
        <v>18</v>
      </c>
      <c r="B27" s="47" t="s">
        <v>43</v>
      </c>
      <c r="C27" s="75">
        <f>SUM(国民健康保険税:国民健康保険料!C27)</f>
        <v>295547</v>
      </c>
      <c r="D27" s="76">
        <f>SUM(国民健康保険税:国民健康保険料!D27)</f>
        <v>140647</v>
      </c>
      <c r="E27" s="76">
        <f>SUM(国民健康保険税:国民健康保険料!E27)</f>
        <v>436194</v>
      </c>
      <c r="F27" s="129"/>
      <c r="G27" s="129"/>
      <c r="H27" s="76">
        <f>SUM(国民健康保険税:国民健康保険料!H27)</f>
        <v>274176</v>
      </c>
      <c r="I27" s="76">
        <f>SUM(国民健康保険税:国民健康保険料!I27)</f>
        <v>15586</v>
      </c>
      <c r="J27" s="76">
        <f>SUM(国民健康保険税:国民健康保険料!J27)</f>
        <v>289762</v>
      </c>
      <c r="K27" s="129"/>
      <c r="L27" s="77">
        <f t="shared" si="0"/>
        <v>92.8</v>
      </c>
      <c r="M27" s="78">
        <f t="shared" si="1"/>
        <v>11.1</v>
      </c>
      <c r="N27" s="79">
        <f t="shared" si="2"/>
        <v>66.400000000000006</v>
      </c>
    </row>
    <row r="28" spans="1:14" s="21" customFormat="1" ht="24.95" customHeight="1" x14ac:dyDescent="0.2">
      <c r="A28" s="46">
        <v>19</v>
      </c>
      <c r="B28" s="47" t="s">
        <v>44</v>
      </c>
      <c r="C28" s="75">
        <f>SUM(国民健康保険税:国民健康保険料!C28)</f>
        <v>560008</v>
      </c>
      <c r="D28" s="76">
        <f>SUM(国民健康保険税:国民健康保険料!D28)</f>
        <v>157402</v>
      </c>
      <c r="E28" s="76">
        <f>SUM(国民健康保険税:国民健康保険料!E28)</f>
        <v>717410</v>
      </c>
      <c r="F28" s="129"/>
      <c r="G28" s="129"/>
      <c r="H28" s="76">
        <f>SUM(国民健康保険税:国民健康保険料!H28)</f>
        <v>515951</v>
      </c>
      <c r="I28" s="76">
        <f>SUM(国民健康保険税:国民健康保険料!I28)</f>
        <v>29139</v>
      </c>
      <c r="J28" s="76">
        <f>SUM(国民健康保険税:国民健康保険料!J28)</f>
        <v>545090</v>
      </c>
      <c r="K28" s="129"/>
      <c r="L28" s="77">
        <f t="shared" si="0"/>
        <v>92.1</v>
      </c>
      <c r="M28" s="78">
        <f t="shared" si="1"/>
        <v>18.5</v>
      </c>
      <c r="N28" s="79">
        <f t="shared" si="2"/>
        <v>76</v>
      </c>
    </row>
    <row r="29" spans="1:14" s="21" customFormat="1" ht="24.95" customHeight="1" x14ac:dyDescent="0.2">
      <c r="A29" s="46">
        <v>20</v>
      </c>
      <c r="B29" s="47" t="s">
        <v>45</v>
      </c>
      <c r="C29" s="75">
        <f>SUM(国民健康保険税:国民健康保険料!C29)</f>
        <v>1136809</v>
      </c>
      <c r="D29" s="76">
        <f>SUM(国民健康保険税:国民健康保険料!D29)</f>
        <v>501692</v>
      </c>
      <c r="E29" s="76">
        <f>SUM(国民健康保険税:国民健康保険料!E29)</f>
        <v>1638501</v>
      </c>
      <c r="F29" s="129"/>
      <c r="G29" s="129"/>
      <c r="H29" s="76">
        <f>SUM(国民健康保険税:国民健康保険料!H29)</f>
        <v>1034419</v>
      </c>
      <c r="I29" s="76">
        <f>SUM(国民健康保険税:国民健康保険料!I29)</f>
        <v>76585</v>
      </c>
      <c r="J29" s="76">
        <f>SUM(国民健康保険税:国民健康保険料!J29)</f>
        <v>1111004</v>
      </c>
      <c r="K29" s="129"/>
      <c r="L29" s="77">
        <f t="shared" si="0"/>
        <v>91</v>
      </c>
      <c r="M29" s="78">
        <f t="shared" si="1"/>
        <v>15.3</v>
      </c>
      <c r="N29" s="79">
        <f t="shared" si="2"/>
        <v>67.8</v>
      </c>
    </row>
    <row r="30" spans="1:14" s="21" customFormat="1" ht="24.95" customHeight="1" x14ac:dyDescent="0.2">
      <c r="A30" s="46">
        <v>21</v>
      </c>
      <c r="B30" s="47" t="s">
        <v>46</v>
      </c>
      <c r="C30" s="75">
        <f>SUM(国民健康保険税:国民健康保険料!C30)</f>
        <v>749253</v>
      </c>
      <c r="D30" s="76">
        <f>SUM(国民健康保険税:国民健康保険料!D30)</f>
        <v>163195</v>
      </c>
      <c r="E30" s="76">
        <f>SUM(国民健康保険税:国民健康保険料!E30)</f>
        <v>912448</v>
      </c>
      <c r="F30" s="129"/>
      <c r="G30" s="129"/>
      <c r="H30" s="76">
        <f>SUM(国民健康保険税:国民健康保険料!H30)</f>
        <v>708853</v>
      </c>
      <c r="I30" s="76">
        <f>SUM(国民健康保険税:国民健康保険料!I30)</f>
        <v>33740</v>
      </c>
      <c r="J30" s="76">
        <f>SUM(国民健康保険税:国民健康保険料!J30)</f>
        <v>742593</v>
      </c>
      <c r="K30" s="129"/>
      <c r="L30" s="77">
        <f t="shared" si="0"/>
        <v>94.6</v>
      </c>
      <c r="M30" s="78">
        <f t="shared" si="1"/>
        <v>20.7</v>
      </c>
      <c r="N30" s="79">
        <f t="shared" si="2"/>
        <v>81.400000000000006</v>
      </c>
    </row>
    <row r="31" spans="1:14" s="21" customFormat="1" ht="24.95" customHeight="1" x14ac:dyDescent="0.2">
      <c r="A31" s="46">
        <v>22</v>
      </c>
      <c r="B31" s="47" t="s">
        <v>47</v>
      </c>
      <c r="C31" s="75">
        <f>SUM(国民健康保険税:国民健康保険料!C31)</f>
        <v>399055</v>
      </c>
      <c r="D31" s="76">
        <f>SUM(国民健康保険税:国民健康保険料!D31)</f>
        <v>142057</v>
      </c>
      <c r="E31" s="76">
        <f>SUM(国民健康保険税:国民健康保険料!E31)</f>
        <v>541112</v>
      </c>
      <c r="F31" s="129"/>
      <c r="G31" s="129"/>
      <c r="H31" s="76">
        <f>SUM(国民健康保険税:国民健康保険料!H31)</f>
        <v>365686</v>
      </c>
      <c r="I31" s="76">
        <f>SUM(国民健康保険税:国民健康保険料!I31)</f>
        <v>34058</v>
      </c>
      <c r="J31" s="76">
        <f>SUM(国民健康保険税:国民健康保険料!J31)</f>
        <v>399744</v>
      </c>
      <c r="K31" s="129"/>
      <c r="L31" s="77">
        <f t="shared" si="0"/>
        <v>91.6</v>
      </c>
      <c r="M31" s="78">
        <f t="shared" si="1"/>
        <v>24</v>
      </c>
      <c r="N31" s="79">
        <f t="shared" si="2"/>
        <v>73.900000000000006</v>
      </c>
    </row>
    <row r="32" spans="1:14" s="21" customFormat="1" ht="24.95" customHeight="1" x14ac:dyDescent="0.2">
      <c r="A32" s="46">
        <v>23</v>
      </c>
      <c r="B32" s="47" t="s">
        <v>48</v>
      </c>
      <c r="C32" s="75">
        <f>SUM(国民健康保険税:国民健康保険料!C32)</f>
        <v>788487</v>
      </c>
      <c r="D32" s="76">
        <f>SUM(国民健康保険税:国民健康保険料!D32)</f>
        <v>253767</v>
      </c>
      <c r="E32" s="76">
        <f>SUM(国民健康保険税:国民健康保険料!E32)</f>
        <v>1042254</v>
      </c>
      <c r="F32" s="129"/>
      <c r="G32" s="129"/>
      <c r="H32" s="76">
        <f>SUM(国民健康保険税:国民健康保険料!H32)</f>
        <v>711610</v>
      </c>
      <c r="I32" s="76">
        <f>SUM(国民健康保険税:国民健康保険料!I32)</f>
        <v>67995</v>
      </c>
      <c r="J32" s="76">
        <f>SUM(国民健康保険税:国民健康保険料!J32)</f>
        <v>779605</v>
      </c>
      <c r="K32" s="129"/>
      <c r="L32" s="77">
        <f t="shared" si="0"/>
        <v>90.3</v>
      </c>
      <c r="M32" s="78">
        <f t="shared" si="1"/>
        <v>26.8</v>
      </c>
      <c r="N32" s="79">
        <f t="shared" si="2"/>
        <v>74.8</v>
      </c>
    </row>
    <row r="33" spans="1:14" s="21" customFormat="1" ht="24.95" customHeight="1" x14ac:dyDescent="0.2">
      <c r="A33" s="46">
        <v>24</v>
      </c>
      <c r="B33" s="47" t="s">
        <v>49</v>
      </c>
      <c r="C33" s="75">
        <f>SUM(国民健康保険税:国民健康保険料!C33)</f>
        <v>1096583</v>
      </c>
      <c r="D33" s="76">
        <f>SUM(国民健康保険税:国民健康保険料!D33)</f>
        <v>436830</v>
      </c>
      <c r="E33" s="76">
        <f>SUM(国民健康保険税:国民健康保険料!E33)</f>
        <v>1533413</v>
      </c>
      <c r="F33" s="129"/>
      <c r="G33" s="129"/>
      <c r="H33" s="76">
        <f>SUM(国民健康保険税:国民健康保険料!H33)</f>
        <v>1007425</v>
      </c>
      <c r="I33" s="76">
        <f>SUM(国民健康保険税:国民健康保険料!I33)</f>
        <v>80890</v>
      </c>
      <c r="J33" s="76">
        <f>SUM(国民健康保険税:国民健康保険料!J33)</f>
        <v>1088315</v>
      </c>
      <c r="K33" s="129"/>
      <c r="L33" s="77">
        <f t="shared" si="0"/>
        <v>91.9</v>
      </c>
      <c r="M33" s="78">
        <f t="shared" si="1"/>
        <v>18.5</v>
      </c>
      <c r="N33" s="79">
        <f t="shared" si="2"/>
        <v>71</v>
      </c>
    </row>
    <row r="34" spans="1:14" s="21" customFormat="1" ht="24.95" customHeight="1" x14ac:dyDescent="0.2">
      <c r="A34" s="46">
        <v>25</v>
      </c>
      <c r="B34" s="51" t="s">
        <v>342</v>
      </c>
      <c r="C34" s="75">
        <f>SUM(国民健康保険税:国民健康保険料!C34)</f>
        <v>552899</v>
      </c>
      <c r="D34" s="76">
        <f>SUM(国民健康保険税:国民健康保険料!D34)</f>
        <v>165035</v>
      </c>
      <c r="E34" s="76">
        <f>SUM(国民健康保険税:国民健康保険料!E34)</f>
        <v>717934</v>
      </c>
      <c r="F34" s="129"/>
      <c r="G34" s="129"/>
      <c r="H34" s="76">
        <f>SUM(国民健康保険税:国民健康保険料!H34)</f>
        <v>501391</v>
      </c>
      <c r="I34" s="76">
        <f>SUM(国民健康保険税:国民健康保険料!I34)</f>
        <v>40318</v>
      </c>
      <c r="J34" s="76">
        <f>SUM(国民健康保険税:国民健康保険料!J34)</f>
        <v>541709</v>
      </c>
      <c r="K34" s="129"/>
      <c r="L34" s="77">
        <f t="shared" si="0"/>
        <v>90.7</v>
      </c>
      <c r="M34" s="78">
        <f t="shared" si="1"/>
        <v>24.4</v>
      </c>
      <c r="N34" s="79">
        <f t="shared" si="2"/>
        <v>75.5</v>
      </c>
    </row>
    <row r="35" spans="1:14" s="21" customFormat="1" ht="24.95" customHeight="1" x14ac:dyDescent="0.2">
      <c r="A35" s="58"/>
      <c r="B35" s="59" t="s">
        <v>345</v>
      </c>
      <c r="C35" s="85">
        <f t="shared" ref="C35:J35" si="4">SUM(C24:C34)</f>
        <v>7631466</v>
      </c>
      <c r="D35" s="85">
        <f t="shared" si="4"/>
        <v>2692370</v>
      </c>
      <c r="E35" s="85">
        <f t="shared" si="4"/>
        <v>10323836</v>
      </c>
      <c r="F35" s="132"/>
      <c r="G35" s="132"/>
      <c r="H35" s="85">
        <f t="shared" si="4"/>
        <v>6995288</v>
      </c>
      <c r="I35" s="85">
        <f t="shared" si="4"/>
        <v>543868</v>
      </c>
      <c r="J35" s="85">
        <f t="shared" si="4"/>
        <v>7539156</v>
      </c>
      <c r="K35" s="132"/>
      <c r="L35" s="86">
        <f t="shared" si="0"/>
        <v>91.7</v>
      </c>
      <c r="M35" s="87">
        <f t="shared" si="1"/>
        <v>20.2</v>
      </c>
      <c r="N35" s="88">
        <f t="shared" si="2"/>
        <v>73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5">C23+C35</f>
        <v>57124016</v>
      </c>
      <c r="D36" s="89">
        <f t="shared" si="5"/>
        <v>22770197</v>
      </c>
      <c r="E36" s="89">
        <f t="shared" si="5"/>
        <v>79894213</v>
      </c>
      <c r="F36" s="133"/>
      <c r="G36" s="133"/>
      <c r="H36" s="89">
        <f t="shared" si="5"/>
        <v>50766444</v>
      </c>
      <c r="I36" s="89">
        <f t="shared" si="5"/>
        <v>4734014</v>
      </c>
      <c r="J36" s="89">
        <f t="shared" si="5"/>
        <v>55500458</v>
      </c>
      <c r="K36" s="133"/>
      <c r="L36" s="90">
        <f t="shared" si="0"/>
        <v>88.9</v>
      </c>
      <c r="M36" s="91">
        <f t="shared" si="1"/>
        <v>20.8</v>
      </c>
      <c r="N36" s="92">
        <f t="shared" si="2"/>
        <v>69.5</v>
      </c>
    </row>
    <row r="39" spans="1:14" x14ac:dyDescent="0.15"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M81"/>
  <sheetViews>
    <sheetView view="pageBreakPreview" zoomScale="60" zoomScaleNormal="100" workbookViewId="0">
      <pane xSplit="2" ySplit="8" topLeftCell="C27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4">
        <f>SUM(個人均等割:所得割!C9)</f>
        <v>31535956</v>
      </c>
      <c r="D9" s="94">
        <f>SUM(個人均等割:所得割!D9)</f>
        <v>2518633</v>
      </c>
      <c r="E9" s="94">
        <f>SUM(個人均等割:所得割!E9)</f>
        <v>34054589</v>
      </c>
      <c r="F9" s="94">
        <f>SUM(個人均等割:所得割!F9)</f>
        <v>0</v>
      </c>
      <c r="G9" s="128"/>
      <c r="H9" s="94">
        <f>SUM(個人均等割:所得割!H9)</f>
        <v>30872697</v>
      </c>
      <c r="I9" s="94">
        <f>SUM(個人均等割:所得割!I9)</f>
        <v>571591</v>
      </c>
      <c r="J9" s="94">
        <f>SUM(個人均等割:所得割!J9)</f>
        <v>31444288</v>
      </c>
      <c r="K9" s="94">
        <f>SUM(個人均等割:所得割!K9)</f>
        <v>0</v>
      </c>
      <c r="L9" s="72">
        <f t="shared" ref="L9:N31" si="0">IF(C9&gt;0,ROUND(H9/C9*100,1),"-")</f>
        <v>97.9</v>
      </c>
      <c r="M9" s="73">
        <f t="shared" si="0"/>
        <v>22.7</v>
      </c>
      <c r="N9" s="74">
        <f t="shared" si="0"/>
        <v>92.3</v>
      </c>
    </row>
    <row r="10" spans="1:247" s="21" customFormat="1" ht="24.95" customHeight="1" x14ac:dyDescent="0.2">
      <c r="A10" s="46">
        <v>2</v>
      </c>
      <c r="B10" s="47" t="s">
        <v>34</v>
      </c>
      <c r="C10" s="94">
        <f>SUM(個人均等割:所得割!C10)</f>
        <v>6936773</v>
      </c>
      <c r="D10" s="94">
        <f>SUM(個人均等割:所得割!D10)</f>
        <v>853494</v>
      </c>
      <c r="E10" s="94">
        <f>SUM(個人均等割:所得割!E10)</f>
        <v>7790267</v>
      </c>
      <c r="F10" s="94">
        <f>SUM(個人均等割:所得割!F10)</f>
        <v>0</v>
      </c>
      <c r="G10" s="129"/>
      <c r="H10" s="94">
        <f>SUM(個人均等割:所得割!H10)</f>
        <v>6747562</v>
      </c>
      <c r="I10" s="94">
        <f>SUM(個人均等割:所得割!I10)</f>
        <v>145496</v>
      </c>
      <c r="J10" s="94">
        <f>SUM(個人均等割:所得割!J10)</f>
        <v>6893058</v>
      </c>
      <c r="K10" s="94">
        <f>SUM(個人均等割:所得割!K10)</f>
        <v>0</v>
      </c>
      <c r="L10" s="77">
        <f t="shared" si="0"/>
        <v>97.3</v>
      </c>
      <c r="M10" s="78">
        <f t="shared" si="0"/>
        <v>17</v>
      </c>
      <c r="N10" s="79">
        <f t="shared" si="0"/>
        <v>88.5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f>SUM(個人均等割:所得割!C11)</f>
        <v>7523804</v>
      </c>
      <c r="D11" s="94">
        <f>SUM(個人均等割:所得割!D11)</f>
        <v>752767</v>
      </c>
      <c r="E11" s="94">
        <f>SUM(個人均等割:所得割!E11)</f>
        <v>8276571</v>
      </c>
      <c r="F11" s="94">
        <f>SUM(個人均等割:所得割!F11)</f>
        <v>0</v>
      </c>
      <c r="G11" s="129"/>
      <c r="H11" s="94">
        <f>SUM(個人均等割:所得割!H11)</f>
        <v>7334821</v>
      </c>
      <c r="I11" s="94">
        <f>SUM(個人均等割:所得割!I11)</f>
        <v>186351</v>
      </c>
      <c r="J11" s="94">
        <f>SUM(個人均等割:所得割!J11)</f>
        <v>7521172</v>
      </c>
      <c r="K11" s="94">
        <f>SUM(個人均等割:所得割!K11)</f>
        <v>0</v>
      </c>
      <c r="L11" s="77">
        <f t="shared" si="0"/>
        <v>97.5</v>
      </c>
      <c r="M11" s="78">
        <f t="shared" si="0"/>
        <v>24.8</v>
      </c>
      <c r="N11" s="79">
        <f t="shared" si="0"/>
        <v>90.9</v>
      </c>
    </row>
    <row r="12" spans="1:247" s="21" customFormat="1" ht="24.95" customHeight="1" x14ac:dyDescent="0.2">
      <c r="A12" s="46">
        <v>4</v>
      </c>
      <c r="B12" s="47" t="s">
        <v>36</v>
      </c>
      <c r="C12" s="94">
        <f>SUM(個人均等割:所得割!C12)</f>
        <v>5438525</v>
      </c>
      <c r="D12" s="94">
        <f>SUM(個人均等割:所得割!D12)</f>
        <v>344629</v>
      </c>
      <c r="E12" s="94">
        <f>SUM(個人均等割:所得割!E12)</f>
        <v>5783154</v>
      </c>
      <c r="F12" s="94">
        <f>SUM(個人均等割:所得割!F12)</f>
        <v>0</v>
      </c>
      <c r="G12" s="129"/>
      <c r="H12" s="94">
        <f>SUM(個人均等割:所得割!H12)</f>
        <v>5353855</v>
      </c>
      <c r="I12" s="94">
        <f>SUM(個人均等割:所得割!I12)</f>
        <v>87774</v>
      </c>
      <c r="J12" s="94">
        <f>SUM(個人均等割:所得割!J12)</f>
        <v>5441629</v>
      </c>
      <c r="K12" s="94">
        <f>SUM(個人均等割:所得割!K12)</f>
        <v>0</v>
      </c>
      <c r="L12" s="77">
        <f t="shared" si="0"/>
        <v>98.4</v>
      </c>
      <c r="M12" s="78">
        <f t="shared" si="0"/>
        <v>25.5</v>
      </c>
      <c r="N12" s="79">
        <f t="shared" si="0"/>
        <v>94.1</v>
      </c>
    </row>
    <row r="13" spans="1:247" s="21" customFormat="1" ht="24.95" customHeight="1" x14ac:dyDescent="0.2">
      <c r="A13" s="46">
        <v>5</v>
      </c>
      <c r="B13" s="47" t="s">
        <v>37</v>
      </c>
      <c r="C13" s="94">
        <f>SUM(個人均等割:所得割!C13)</f>
        <v>4737320</v>
      </c>
      <c r="D13" s="94">
        <f>SUM(個人均等割:所得割!D13)</f>
        <v>464078</v>
      </c>
      <c r="E13" s="94">
        <f>SUM(個人均等割:所得割!E13)</f>
        <v>5201398</v>
      </c>
      <c r="F13" s="94">
        <f>SUM(個人均等割:所得割!F13)</f>
        <v>0</v>
      </c>
      <c r="G13" s="129"/>
      <c r="H13" s="94">
        <f>SUM(個人均等割:所得割!H13)</f>
        <v>4620689</v>
      </c>
      <c r="I13" s="94">
        <f>SUM(個人均等割:所得割!I13)</f>
        <v>138396</v>
      </c>
      <c r="J13" s="94">
        <f>SUM(個人均等割:所得割!J13)</f>
        <v>4759085</v>
      </c>
      <c r="K13" s="94">
        <f>SUM(個人均等割:所得割!K13)</f>
        <v>0</v>
      </c>
      <c r="L13" s="77">
        <f t="shared" si="0"/>
        <v>97.5</v>
      </c>
      <c r="M13" s="78">
        <f t="shared" si="0"/>
        <v>29.8</v>
      </c>
      <c r="N13" s="79">
        <f t="shared" si="0"/>
        <v>91.5</v>
      </c>
    </row>
    <row r="14" spans="1:247" s="21" customFormat="1" ht="24.95" customHeight="1" x14ac:dyDescent="0.2">
      <c r="A14" s="46">
        <v>6</v>
      </c>
      <c r="B14" s="47" t="s">
        <v>38</v>
      </c>
      <c r="C14" s="94">
        <f>SUM(個人均等割:所得割!C14)</f>
        <v>3717421</v>
      </c>
      <c r="D14" s="94">
        <f>SUM(個人均等割:所得割!D14)</f>
        <v>383547</v>
      </c>
      <c r="E14" s="94">
        <f>SUM(個人均等割:所得割!E14)</f>
        <v>4100968</v>
      </c>
      <c r="F14" s="94">
        <f>SUM(個人均等割:所得割!F14)</f>
        <v>0</v>
      </c>
      <c r="G14" s="129"/>
      <c r="H14" s="94">
        <f>SUM(個人均等割:所得割!H14)</f>
        <v>3582394</v>
      </c>
      <c r="I14" s="94">
        <f>SUM(個人均等割:所得割!I14)</f>
        <v>136929</v>
      </c>
      <c r="J14" s="94">
        <f>SUM(個人均等割:所得割!J14)</f>
        <v>3719323</v>
      </c>
      <c r="K14" s="94">
        <f>SUM(個人均等割:所得割!K14)</f>
        <v>0</v>
      </c>
      <c r="L14" s="77">
        <f t="shared" si="0"/>
        <v>96.4</v>
      </c>
      <c r="M14" s="78">
        <f t="shared" si="0"/>
        <v>35.700000000000003</v>
      </c>
      <c r="N14" s="79">
        <f t="shared" si="0"/>
        <v>90.7</v>
      </c>
    </row>
    <row r="15" spans="1:247" s="21" customFormat="1" ht="24.95" customHeight="1" x14ac:dyDescent="0.2">
      <c r="A15" s="46">
        <v>7</v>
      </c>
      <c r="B15" s="47" t="s">
        <v>39</v>
      </c>
      <c r="C15" s="94">
        <f>SUM(個人均等割:所得割!C15)</f>
        <v>8773448</v>
      </c>
      <c r="D15" s="94">
        <f>SUM(個人均等割:所得割!D15)</f>
        <v>1105909</v>
      </c>
      <c r="E15" s="94">
        <f>SUM(個人均等割:所得割!E15)</f>
        <v>9879357</v>
      </c>
      <c r="F15" s="94">
        <f>SUM(個人均等割:所得割!F15)</f>
        <v>0</v>
      </c>
      <c r="G15" s="129"/>
      <c r="H15" s="94">
        <f>SUM(個人均等割:所得割!H15)</f>
        <v>8483758</v>
      </c>
      <c r="I15" s="94">
        <f>SUM(個人均等割:所得割!I15)</f>
        <v>180005</v>
      </c>
      <c r="J15" s="94">
        <f>SUM(個人均等割:所得割!J15)</f>
        <v>8663763</v>
      </c>
      <c r="K15" s="94">
        <f>SUM(個人均等割:所得割!K15)</f>
        <v>0</v>
      </c>
      <c r="L15" s="77">
        <f t="shared" si="0"/>
        <v>96.7</v>
      </c>
      <c r="M15" s="78">
        <f t="shared" si="0"/>
        <v>16.3</v>
      </c>
      <c r="N15" s="79">
        <f t="shared" si="0"/>
        <v>87.7</v>
      </c>
    </row>
    <row r="16" spans="1:247" s="21" customFormat="1" ht="24.95" customHeight="1" x14ac:dyDescent="0.2">
      <c r="A16" s="46">
        <v>8</v>
      </c>
      <c r="B16" s="47" t="s">
        <v>40</v>
      </c>
      <c r="C16" s="94">
        <f>SUM(個人均等割:所得割!C16)</f>
        <v>3755842</v>
      </c>
      <c r="D16" s="94">
        <f>SUM(個人均等割:所得割!D16)</f>
        <v>418562</v>
      </c>
      <c r="E16" s="94">
        <f>SUM(個人均等割:所得割!E16)</f>
        <v>4174404</v>
      </c>
      <c r="F16" s="94">
        <f>SUM(個人均等割:所得割!F16)</f>
        <v>0</v>
      </c>
      <c r="G16" s="129"/>
      <c r="H16" s="94">
        <f>SUM(個人均等割:所得割!H16)</f>
        <v>3660071</v>
      </c>
      <c r="I16" s="94">
        <f>SUM(個人均等割:所得割!I16)</f>
        <v>68812</v>
      </c>
      <c r="J16" s="94">
        <f>SUM(個人均等割:所得割!J16)</f>
        <v>3728883</v>
      </c>
      <c r="K16" s="94">
        <f>SUM(個人均等割:所得割!K16)</f>
        <v>0</v>
      </c>
      <c r="L16" s="77">
        <f t="shared" si="0"/>
        <v>97.5</v>
      </c>
      <c r="M16" s="78">
        <f t="shared" si="0"/>
        <v>16.399999999999999</v>
      </c>
      <c r="N16" s="79">
        <f t="shared" si="0"/>
        <v>89.3</v>
      </c>
    </row>
    <row r="17" spans="1:14" s="21" customFormat="1" ht="24.95" customHeight="1" x14ac:dyDescent="0.2">
      <c r="A17" s="46">
        <v>9</v>
      </c>
      <c r="B17" s="47" t="s">
        <v>209</v>
      </c>
      <c r="C17" s="94">
        <f>SUM(個人均等割:所得割!C17)</f>
        <v>3390774</v>
      </c>
      <c r="D17" s="94">
        <f>SUM(個人均等割:所得割!D17)</f>
        <v>226787</v>
      </c>
      <c r="E17" s="94">
        <f>SUM(個人均等割:所得割!E17)</f>
        <v>3617561</v>
      </c>
      <c r="F17" s="94">
        <f>SUM(個人均等割:所得割!F17)</f>
        <v>0</v>
      </c>
      <c r="G17" s="129"/>
      <c r="H17" s="94">
        <f>SUM(個人均等割:所得割!H17)</f>
        <v>3335497</v>
      </c>
      <c r="I17" s="94">
        <f>SUM(個人均等割:所得割!I17)</f>
        <v>68324</v>
      </c>
      <c r="J17" s="94">
        <f>SUM(個人均等割:所得割!J17)</f>
        <v>3403821</v>
      </c>
      <c r="K17" s="94">
        <f>SUM(個人均等割:所得割!K17)</f>
        <v>0</v>
      </c>
      <c r="L17" s="77">
        <f>IF(C17&gt;0,ROUND(H17/C17*100,1),"-")</f>
        <v>98.4</v>
      </c>
      <c r="M17" s="78">
        <f>IF(D17&gt;0,ROUND(I17/D17*100,1),"-")</f>
        <v>30.1</v>
      </c>
      <c r="N17" s="79">
        <f>IF(E17&gt;0,ROUND(J17/E17*100,1),"-")</f>
        <v>94.1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f>SUM(個人均等割:所得割!C18)</f>
        <v>1536025</v>
      </c>
      <c r="D18" s="94">
        <f>SUM(個人均等割:所得割!D18)</f>
        <v>175758</v>
      </c>
      <c r="E18" s="94">
        <f>SUM(個人均等割:所得割!E18)</f>
        <v>1711783</v>
      </c>
      <c r="F18" s="94">
        <f>SUM(個人均等割:所得割!F18)</f>
        <v>0</v>
      </c>
      <c r="G18" s="129"/>
      <c r="H18" s="94">
        <f>SUM(個人均等割:所得割!H18)</f>
        <v>1503480</v>
      </c>
      <c r="I18" s="94">
        <f>SUM(個人均等割:所得割!I18)</f>
        <v>34705</v>
      </c>
      <c r="J18" s="94">
        <f>SUM(個人均等割:所得割!J18)</f>
        <v>1538185</v>
      </c>
      <c r="K18" s="94">
        <f>SUM(個人均等割:所得割!K18)</f>
        <v>0</v>
      </c>
      <c r="L18" s="77">
        <f t="shared" si="0"/>
        <v>97.9</v>
      </c>
      <c r="M18" s="78">
        <f t="shared" si="0"/>
        <v>19.7</v>
      </c>
      <c r="N18" s="79">
        <f t="shared" si="0"/>
        <v>89.9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f>SUM(個人均等割:所得割!C19)</f>
        <v>5743064</v>
      </c>
      <c r="D19" s="94">
        <f>SUM(個人均等割:所得割!D19)</f>
        <v>592687</v>
      </c>
      <c r="E19" s="94">
        <f>SUM(個人均等割:所得割!E19)</f>
        <v>6335751</v>
      </c>
      <c r="F19" s="94">
        <f>SUM(個人均等割:所得割!F19)</f>
        <v>0</v>
      </c>
      <c r="G19" s="129"/>
      <c r="H19" s="94">
        <f>SUM(個人均等割:所得割!H19)</f>
        <v>5582419</v>
      </c>
      <c r="I19" s="94">
        <f>SUM(個人均等割:所得割!I19)</f>
        <v>127369</v>
      </c>
      <c r="J19" s="94">
        <f>SUM(個人均等割:所得割!J19)</f>
        <v>5709788</v>
      </c>
      <c r="K19" s="94">
        <f>SUM(個人均等割:所得割!K19)</f>
        <v>0</v>
      </c>
      <c r="L19" s="77">
        <f t="shared" si="0"/>
        <v>97.2</v>
      </c>
      <c r="M19" s="78">
        <f t="shared" si="0"/>
        <v>21.5</v>
      </c>
      <c r="N19" s="79">
        <f t="shared" si="0"/>
        <v>90.1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f>SUM(個人均等割:所得割!C20)</f>
        <v>2111733</v>
      </c>
      <c r="D20" s="94">
        <f>SUM(個人均等割:所得割!D20)</f>
        <v>145539</v>
      </c>
      <c r="E20" s="94">
        <f>SUM(個人均等割:所得割!E20)</f>
        <v>2257272</v>
      </c>
      <c r="F20" s="94">
        <f>SUM(個人均等割:所得割!F20)</f>
        <v>0</v>
      </c>
      <c r="G20" s="129"/>
      <c r="H20" s="94">
        <f>SUM(個人均等割:所得割!H20)</f>
        <v>2063226</v>
      </c>
      <c r="I20" s="94">
        <f>SUM(個人均等割:所得割!I20)</f>
        <v>37382</v>
      </c>
      <c r="J20" s="94">
        <f>SUM(個人均等割:所得割!J20)</f>
        <v>2100608</v>
      </c>
      <c r="K20" s="94">
        <f>SUM(個人均等割:所得割!K20)</f>
        <v>0</v>
      </c>
      <c r="L20" s="80">
        <f t="shared" si="0"/>
        <v>97.7</v>
      </c>
      <c r="M20" s="81">
        <f t="shared" si="0"/>
        <v>25.7</v>
      </c>
      <c r="N20" s="82">
        <f t="shared" si="0"/>
        <v>93.1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f>SUM(個人均等割:所得割!C21)</f>
        <v>1102599</v>
      </c>
      <c r="D21" s="94">
        <f>SUM(個人均等割:所得割!D21)</f>
        <v>70210</v>
      </c>
      <c r="E21" s="94">
        <f>SUM(個人均等割:所得割!E21)</f>
        <v>1172809</v>
      </c>
      <c r="F21" s="94">
        <f>SUM(個人均等割:所得割!F21)</f>
        <v>0</v>
      </c>
      <c r="G21" s="129"/>
      <c r="H21" s="94">
        <f>SUM(個人均等割:所得割!H21)</f>
        <v>1084167</v>
      </c>
      <c r="I21" s="94">
        <f>SUM(個人均等割:所得割!I21)</f>
        <v>24078</v>
      </c>
      <c r="J21" s="94">
        <f>SUM(個人均等割:所得割!J21)</f>
        <v>1108245</v>
      </c>
      <c r="K21" s="94">
        <f>SUM(個人均等割:所得割!K21)</f>
        <v>0</v>
      </c>
      <c r="L21" s="77">
        <f t="shared" ref="L21:N22" si="1">IF(C21&gt;0,ROUND(H21/C21*100,1),"-")</f>
        <v>98.3</v>
      </c>
      <c r="M21" s="78">
        <f t="shared" si="1"/>
        <v>34.299999999999997</v>
      </c>
      <c r="N21" s="79">
        <f t="shared" si="1"/>
        <v>94.5</v>
      </c>
    </row>
    <row r="22" spans="1:14" s="21" customFormat="1" ht="24.95" customHeight="1" x14ac:dyDescent="0.2">
      <c r="A22" s="46">
        <v>14</v>
      </c>
      <c r="B22" s="50" t="s">
        <v>341</v>
      </c>
      <c r="C22" s="94">
        <f>SUM(個人均等割:所得割!C22)</f>
        <v>3817856</v>
      </c>
      <c r="D22" s="94">
        <f>SUM(個人均等割:所得割!D22)</f>
        <v>196354</v>
      </c>
      <c r="E22" s="94">
        <f>SUM(個人均等割:所得割!E22)</f>
        <v>4014210</v>
      </c>
      <c r="F22" s="94">
        <f>SUM(個人均等割:所得割!F22)</f>
        <v>0</v>
      </c>
      <c r="G22" s="130"/>
      <c r="H22" s="94">
        <f>SUM(個人均等割:所得割!H22)</f>
        <v>3772179</v>
      </c>
      <c r="I22" s="94">
        <f>SUM(個人均等割:所得割!I22)</f>
        <v>61571</v>
      </c>
      <c r="J22" s="94">
        <f>SUM(個人均等割:所得割!J22)</f>
        <v>3833750</v>
      </c>
      <c r="K22" s="94">
        <f>SUM(個人均等割:所得割!K22)</f>
        <v>0</v>
      </c>
      <c r="L22" s="96">
        <f t="shared" si="1"/>
        <v>98.8</v>
      </c>
      <c r="M22" s="97">
        <f t="shared" si="1"/>
        <v>31.4</v>
      </c>
      <c r="N22" s="98">
        <f t="shared" si="1"/>
        <v>95.5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90121140</v>
      </c>
      <c r="D23" s="85">
        <f t="shared" ref="D23:J23" si="2">SUM(D9:D22)</f>
        <v>8248954</v>
      </c>
      <c r="E23" s="85">
        <f t="shared" si="2"/>
        <v>98370094</v>
      </c>
      <c r="F23" s="85">
        <f t="shared" si="2"/>
        <v>0</v>
      </c>
      <c r="G23" s="131"/>
      <c r="H23" s="85">
        <f t="shared" si="2"/>
        <v>87996815</v>
      </c>
      <c r="I23" s="85">
        <f t="shared" si="2"/>
        <v>1868783</v>
      </c>
      <c r="J23" s="85">
        <f t="shared" si="2"/>
        <v>89865598</v>
      </c>
      <c r="K23" s="85">
        <f>SUM(K9:K22)</f>
        <v>0</v>
      </c>
      <c r="L23" s="86">
        <f t="shared" si="0"/>
        <v>97.6</v>
      </c>
      <c r="M23" s="87">
        <f t="shared" si="0"/>
        <v>22.7</v>
      </c>
      <c r="N23" s="88">
        <f t="shared" si="0"/>
        <v>91.4</v>
      </c>
    </row>
    <row r="24" spans="1:14" s="21" customFormat="1" ht="24.95" customHeight="1" x14ac:dyDescent="0.2">
      <c r="A24" s="44">
        <v>15</v>
      </c>
      <c r="B24" s="45" t="s">
        <v>41</v>
      </c>
      <c r="C24" s="94">
        <f>SUM(個人均等割:所得割!C24)</f>
        <v>1640151</v>
      </c>
      <c r="D24" s="94">
        <f>SUM(個人均等割:所得割!D24)</f>
        <v>78188</v>
      </c>
      <c r="E24" s="94">
        <f>SUM(個人均等割:所得割!E24)</f>
        <v>1718339</v>
      </c>
      <c r="F24" s="71">
        <f>SUM(個人均等割:所得割!F24)</f>
        <v>0</v>
      </c>
      <c r="G24" s="128"/>
      <c r="H24" s="94">
        <f>SUM(個人均等割:所得割!H24)</f>
        <v>1609747</v>
      </c>
      <c r="I24" s="94">
        <f>SUM(個人均等割:所得割!I24)</f>
        <v>26608</v>
      </c>
      <c r="J24" s="94">
        <f>SUM(個人均等割:所得割!J24)</f>
        <v>1636355</v>
      </c>
      <c r="K24" s="71">
        <f>SUM(個人均等割:所得割!K24)</f>
        <v>0</v>
      </c>
      <c r="L24" s="72">
        <f t="shared" si="0"/>
        <v>98.1</v>
      </c>
      <c r="M24" s="73">
        <f t="shared" si="0"/>
        <v>34</v>
      </c>
      <c r="N24" s="74">
        <f t="shared" si="0"/>
        <v>95.2</v>
      </c>
    </row>
    <row r="25" spans="1:14" s="21" customFormat="1" ht="24.95" customHeight="1" x14ac:dyDescent="0.2">
      <c r="A25" s="46">
        <v>16</v>
      </c>
      <c r="B25" s="47" t="s">
        <v>389</v>
      </c>
      <c r="C25" s="94">
        <f>SUM(個人均等割:所得割!C25)</f>
        <v>994740</v>
      </c>
      <c r="D25" s="94">
        <f>SUM(個人均等割:所得割!D25)</f>
        <v>87575</v>
      </c>
      <c r="E25" s="94">
        <f>SUM(個人均等割:所得割!E25)</f>
        <v>1082315</v>
      </c>
      <c r="F25" s="76">
        <f>SUM(個人均等割:所得割!F25)</f>
        <v>0</v>
      </c>
      <c r="G25" s="129"/>
      <c r="H25" s="94">
        <f>SUM(個人均等割:所得割!H25)</f>
        <v>970616</v>
      </c>
      <c r="I25" s="94">
        <f>SUM(個人均等割:所得割!I25)</f>
        <v>19935</v>
      </c>
      <c r="J25" s="94">
        <f>SUM(個人均等割:所得割!J25)</f>
        <v>990551</v>
      </c>
      <c r="K25" s="76">
        <f>SUM(個人均等割:所得割!K25)</f>
        <v>0</v>
      </c>
      <c r="L25" s="77">
        <f t="shared" si="0"/>
        <v>97.6</v>
      </c>
      <c r="M25" s="78">
        <f t="shared" si="0"/>
        <v>22.8</v>
      </c>
      <c r="N25" s="79">
        <f t="shared" si="0"/>
        <v>91.5</v>
      </c>
    </row>
    <row r="26" spans="1:14" s="21" customFormat="1" ht="24.95" customHeight="1" x14ac:dyDescent="0.2">
      <c r="A26" s="46">
        <v>17</v>
      </c>
      <c r="B26" s="47" t="s">
        <v>42</v>
      </c>
      <c r="C26" s="94">
        <f>SUM(個人均等割:所得割!C26)</f>
        <v>508942</v>
      </c>
      <c r="D26" s="94">
        <f>SUM(個人均等割:所得割!D26)</f>
        <v>26290</v>
      </c>
      <c r="E26" s="94">
        <f>SUM(個人均等割:所得割!E26)</f>
        <v>535232</v>
      </c>
      <c r="F26" s="76">
        <f>SUM(個人均等割:所得割!F26)</f>
        <v>0</v>
      </c>
      <c r="G26" s="129"/>
      <c r="H26" s="94">
        <f>SUM(個人均等割:所得割!H26)</f>
        <v>500359</v>
      </c>
      <c r="I26" s="94">
        <f>SUM(個人均等割:所得割!I26)</f>
        <v>6520</v>
      </c>
      <c r="J26" s="94">
        <f>SUM(個人均等割:所得割!J26)</f>
        <v>506879</v>
      </c>
      <c r="K26" s="76">
        <f>SUM(個人均等割:所得割!K26)</f>
        <v>0</v>
      </c>
      <c r="L26" s="77">
        <f t="shared" si="0"/>
        <v>98.3</v>
      </c>
      <c r="M26" s="78">
        <f t="shared" si="0"/>
        <v>24.8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94">
        <f>SUM(個人均等割:所得割!C27)</f>
        <v>543695</v>
      </c>
      <c r="D27" s="94">
        <f>SUM(個人均等割:所得割!D27)</f>
        <v>40868</v>
      </c>
      <c r="E27" s="94">
        <f>SUM(個人均等割:所得割!E27)</f>
        <v>584563</v>
      </c>
      <c r="F27" s="76">
        <f>SUM(個人均等割:所得割!F27)</f>
        <v>0</v>
      </c>
      <c r="G27" s="129"/>
      <c r="H27" s="94">
        <f>SUM(個人均等割:所得割!H27)</f>
        <v>535141</v>
      </c>
      <c r="I27" s="94">
        <f>SUM(個人均等割:所得割!I27)</f>
        <v>6890</v>
      </c>
      <c r="J27" s="94">
        <f>SUM(個人均等割:所得割!J27)</f>
        <v>542031</v>
      </c>
      <c r="K27" s="76">
        <f>SUM(個人均等割:所得割!K27)</f>
        <v>0</v>
      </c>
      <c r="L27" s="77">
        <f t="shared" si="0"/>
        <v>98.4</v>
      </c>
      <c r="M27" s="78">
        <f t="shared" si="0"/>
        <v>16.899999999999999</v>
      </c>
      <c r="N27" s="79">
        <f t="shared" si="0"/>
        <v>92.7</v>
      </c>
    </row>
    <row r="28" spans="1:14" s="21" customFormat="1" ht="24.95" customHeight="1" x14ac:dyDescent="0.2">
      <c r="A28" s="46">
        <v>19</v>
      </c>
      <c r="B28" s="47" t="s">
        <v>44</v>
      </c>
      <c r="C28" s="94">
        <f>SUM(個人均等割:所得割!C28)</f>
        <v>681181</v>
      </c>
      <c r="D28" s="94">
        <f>SUM(個人均等割:所得割!D28)</f>
        <v>64536</v>
      </c>
      <c r="E28" s="94">
        <f>SUM(個人均等割:所得割!E28)</f>
        <v>745717</v>
      </c>
      <c r="F28" s="76">
        <f>SUM(個人均等割:所得割!F28)</f>
        <v>0</v>
      </c>
      <c r="G28" s="129"/>
      <c r="H28" s="94">
        <f>SUM(個人均等割:所得割!H28)</f>
        <v>666815</v>
      </c>
      <c r="I28" s="94">
        <f>SUM(個人均等割:所得割!I28)</f>
        <v>10170</v>
      </c>
      <c r="J28" s="94">
        <f>SUM(個人均等割:所得割!J28)</f>
        <v>676985</v>
      </c>
      <c r="K28" s="76">
        <f>SUM(個人均等割:所得割!K28)</f>
        <v>0</v>
      </c>
      <c r="L28" s="77">
        <f t="shared" si="0"/>
        <v>97.9</v>
      </c>
      <c r="M28" s="78">
        <f t="shared" si="0"/>
        <v>15.8</v>
      </c>
      <c r="N28" s="79">
        <f t="shared" si="0"/>
        <v>90.8</v>
      </c>
    </row>
    <row r="29" spans="1:14" s="21" customFormat="1" ht="24.95" customHeight="1" x14ac:dyDescent="0.2">
      <c r="A29" s="46">
        <v>20</v>
      </c>
      <c r="B29" s="47" t="s">
        <v>45</v>
      </c>
      <c r="C29" s="94">
        <f>SUM(個人均等割:所得割!C29)</f>
        <v>1981957</v>
      </c>
      <c r="D29" s="94">
        <f>SUM(個人均等割:所得割!D29)</f>
        <v>143642</v>
      </c>
      <c r="E29" s="94">
        <f>SUM(個人均等割:所得割!E29)</f>
        <v>2125599</v>
      </c>
      <c r="F29" s="76">
        <f>SUM(個人均等割:所得割!F29)</f>
        <v>0</v>
      </c>
      <c r="G29" s="129"/>
      <c r="H29" s="94">
        <f>SUM(個人均等割:所得割!H29)</f>
        <v>1942405</v>
      </c>
      <c r="I29" s="94">
        <f>SUM(個人均等割:所得割!I29)</f>
        <v>36767</v>
      </c>
      <c r="J29" s="94">
        <f>SUM(個人均等割:所得割!J29)</f>
        <v>1979172</v>
      </c>
      <c r="K29" s="76">
        <f>SUM(個人均等割:所得割!K29)</f>
        <v>0</v>
      </c>
      <c r="L29" s="77">
        <f t="shared" si="0"/>
        <v>98</v>
      </c>
      <c r="M29" s="78">
        <f t="shared" si="0"/>
        <v>25.6</v>
      </c>
      <c r="N29" s="79">
        <f t="shared" si="0"/>
        <v>93.1</v>
      </c>
    </row>
    <row r="30" spans="1:14" s="21" customFormat="1" ht="24.95" customHeight="1" x14ac:dyDescent="0.2">
      <c r="A30" s="46">
        <v>21</v>
      </c>
      <c r="B30" s="47" t="s">
        <v>46</v>
      </c>
      <c r="C30" s="94">
        <f>SUM(個人均等割:所得割!C30)</f>
        <v>1371999</v>
      </c>
      <c r="D30" s="94">
        <f>SUM(個人均等割:所得割!D30)</f>
        <v>57249</v>
      </c>
      <c r="E30" s="94">
        <f>SUM(個人均等割:所得割!E30)</f>
        <v>1429248</v>
      </c>
      <c r="F30" s="76">
        <f>SUM(個人均等割:所得割!F30)</f>
        <v>0</v>
      </c>
      <c r="G30" s="129"/>
      <c r="H30" s="94">
        <f>SUM(個人均等割:所得割!H30)</f>
        <v>1357066</v>
      </c>
      <c r="I30" s="94">
        <f>SUM(個人均等割:所得割!I30)</f>
        <v>15049</v>
      </c>
      <c r="J30" s="94">
        <f>SUM(個人均等割:所得割!J30)</f>
        <v>1372115</v>
      </c>
      <c r="K30" s="76">
        <f>SUM(個人均等割:所得割!K30)</f>
        <v>0</v>
      </c>
      <c r="L30" s="77">
        <f t="shared" si="0"/>
        <v>98.9</v>
      </c>
      <c r="M30" s="78">
        <f t="shared" si="0"/>
        <v>26.3</v>
      </c>
      <c r="N30" s="79">
        <f t="shared" si="0"/>
        <v>96</v>
      </c>
    </row>
    <row r="31" spans="1:14" s="21" customFormat="1" ht="24.95" customHeight="1" x14ac:dyDescent="0.2">
      <c r="A31" s="46">
        <v>22</v>
      </c>
      <c r="B31" s="47" t="s">
        <v>47</v>
      </c>
      <c r="C31" s="94">
        <f>SUM(個人均等割:所得割!C31)</f>
        <v>470850</v>
      </c>
      <c r="D31" s="94">
        <f>SUM(個人均等割:所得割!D31)</f>
        <v>24301</v>
      </c>
      <c r="E31" s="94">
        <f>SUM(個人均等割:所得割!E31)</f>
        <v>495151</v>
      </c>
      <c r="F31" s="76">
        <f>SUM(個人均等割:所得割!F31)</f>
        <v>0</v>
      </c>
      <c r="G31" s="129"/>
      <c r="H31" s="94">
        <f>SUM(個人均等割:所得割!H31)</f>
        <v>462275</v>
      </c>
      <c r="I31" s="94">
        <f>SUM(個人均等割:所得割!I31)</f>
        <v>7718</v>
      </c>
      <c r="J31" s="94">
        <f>SUM(個人均等割:所得割!J31)</f>
        <v>469993</v>
      </c>
      <c r="K31" s="76">
        <f>SUM(個人均等割:所得割!K31)</f>
        <v>0</v>
      </c>
      <c r="L31" s="77">
        <f t="shared" si="0"/>
        <v>98.2</v>
      </c>
      <c r="M31" s="78">
        <f t="shared" si="0"/>
        <v>31.8</v>
      </c>
      <c r="N31" s="79">
        <f t="shared" si="0"/>
        <v>94.9</v>
      </c>
    </row>
    <row r="32" spans="1:14" s="21" customFormat="1" ht="24.95" customHeight="1" x14ac:dyDescent="0.2">
      <c r="A32" s="46">
        <v>23</v>
      </c>
      <c r="B32" s="47" t="s">
        <v>48</v>
      </c>
      <c r="C32" s="94">
        <f>SUM(個人均等割:所得割!C32)</f>
        <v>1799122</v>
      </c>
      <c r="D32" s="94">
        <f>SUM(個人均等割:所得割!D32)</f>
        <v>62167</v>
      </c>
      <c r="E32" s="94">
        <f>SUM(個人均等割:所得割!E32)</f>
        <v>1861289</v>
      </c>
      <c r="F32" s="76">
        <f>SUM(個人均等割:所得割!F32)</f>
        <v>0</v>
      </c>
      <c r="G32" s="129"/>
      <c r="H32" s="94">
        <f>SUM(個人均等割:所得割!H32)</f>
        <v>1774672</v>
      </c>
      <c r="I32" s="94">
        <f>SUM(個人均等割:所得割!I32)</f>
        <v>21219</v>
      </c>
      <c r="J32" s="94">
        <f>SUM(個人均等割:所得割!J32)</f>
        <v>1795891</v>
      </c>
      <c r="K32" s="76">
        <f>SUM(個人均等割:所得割!K32)</f>
        <v>0</v>
      </c>
      <c r="L32" s="77">
        <f t="shared" ref="L32:N36" si="3">IF(C32&gt;0,ROUND(H32/C32*100,1),"-")</f>
        <v>98.6</v>
      </c>
      <c r="M32" s="78">
        <f t="shared" si="3"/>
        <v>34.1</v>
      </c>
      <c r="N32" s="79">
        <f t="shared" si="3"/>
        <v>96.5</v>
      </c>
    </row>
    <row r="33" spans="1:14" s="21" customFormat="1" ht="24.95" customHeight="1" x14ac:dyDescent="0.2">
      <c r="A33" s="46">
        <v>24</v>
      </c>
      <c r="B33" s="47" t="s">
        <v>49</v>
      </c>
      <c r="C33" s="94">
        <f>SUM(個人均等割:所得割!C33)</f>
        <v>1029245</v>
      </c>
      <c r="D33" s="94">
        <f>SUM(個人均等割:所得割!D33)</f>
        <v>142805</v>
      </c>
      <c r="E33" s="94">
        <f>SUM(個人均等割:所得割!E33)</f>
        <v>1172050</v>
      </c>
      <c r="F33" s="76">
        <f>SUM(個人均等割:所得割!F33)</f>
        <v>0</v>
      </c>
      <c r="G33" s="129"/>
      <c r="H33" s="94">
        <f>SUM(個人均等割:所得割!H33)</f>
        <v>996255</v>
      </c>
      <c r="I33" s="94">
        <f>SUM(個人均等割:所得割!I33)</f>
        <v>32759</v>
      </c>
      <c r="J33" s="94">
        <f>SUM(個人均等割:所得割!J33)</f>
        <v>1029014</v>
      </c>
      <c r="K33" s="76">
        <f>SUM(個人均等割:所得割!K33)</f>
        <v>0</v>
      </c>
      <c r="L33" s="77">
        <f t="shared" si="3"/>
        <v>96.8</v>
      </c>
      <c r="M33" s="78">
        <f t="shared" si="3"/>
        <v>22.9</v>
      </c>
      <c r="N33" s="79">
        <f t="shared" si="3"/>
        <v>87.8</v>
      </c>
    </row>
    <row r="34" spans="1:14" s="21" customFormat="1" ht="24.95" customHeight="1" x14ac:dyDescent="0.2">
      <c r="A34" s="46">
        <v>25</v>
      </c>
      <c r="B34" s="51" t="s">
        <v>342</v>
      </c>
      <c r="C34" s="94">
        <f>SUM(個人均等割:所得割!C34)</f>
        <v>633534</v>
      </c>
      <c r="D34" s="94">
        <f>SUM(個人均等割:所得割!D34)</f>
        <v>50024</v>
      </c>
      <c r="E34" s="94">
        <f>SUM(個人均等割:所得割!E34)</f>
        <v>683558</v>
      </c>
      <c r="F34" s="76">
        <f>SUM(個人均等割:所得割!F34)</f>
        <v>0</v>
      </c>
      <c r="G34" s="129"/>
      <c r="H34" s="94">
        <f>SUM(個人均等割:所得割!H34)</f>
        <v>618018</v>
      </c>
      <c r="I34" s="94">
        <f>SUM(個人均等割:所得割!I34)</f>
        <v>12748</v>
      </c>
      <c r="J34" s="94">
        <f>SUM(個人均等割:所得割!J34)</f>
        <v>630766</v>
      </c>
      <c r="K34" s="76">
        <f>SUM(個人均等割:所得割!K34)</f>
        <v>0</v>
      </c>
      <c r="L34" s="77">
        <f t="shared" si="3"/>
        <v>97.6</v>
      </c>
      <c r="M34" s="78">
        <f t="shared" si="3"/>
        <v>25.5</v>
      </c>
      <c r="N34" s="79">
        <f t="shared" si="3"/>
        <v>92.3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4">SUM(C24:C34)</f>
        <v>11655416</v>
      </c>
      <c r="D35" s="85">
        <f t="shared" si="4"/>
        <v>777645</v>
      </c>
      <c r="E35" s="85">
        <f t="shared" si="4"/>
        <v>12433061</v>
      </c>
      <c r="F35" s="85">
        <f t="shared" si="4"/>
        <v>0</v>
      </c>
      <c r="G35" s="132"/>
      <c r="H35" s="85">
        <f t="shared" si="4"/>
        <v>11433369</v>
      </c>
      <c r="I35" s="85">
        <f t="shared" si="4"/>
        <v>196383</v>
      </c>
      <c r="J35" s="85">
        <f t="shared" si="4"/>
        <v>11629752</v>
      </c>
      <c r="K35" s="85">
        <f t="shared" si="4"/>
        <v>0</v>
      </c>
      <c r="L35" s="86">
        <f>IF(C35&gt;0,ROUND(H35/C35*100,1),"-")</f>
        <v>98.1</v>
      </c>
      <c r="M35" s="87">
        <f>IF(D35&gt;0,ROUND(I35/D35*100,1),"-")</f>
        <v>25.3</v>
      </c>
      <c r="N35" s="88">
        <f>IF(E35&gt;0,ROUND(J35/E35*100,1),"-")</f>
        <v>93.5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C23+C35</f>
        <v>101776556</v>
      </c>
      <c r="D36" s="89">
        <f t="shared" si="5"/>
        <v>9026599</v>
      </c>
      <c r="E36" s="89">
        <f t="shared" si="5"/>
        <v>110803155</v>
      </c>
      <c r="F36" s="89">
        <f t="shared" si="5"/>
        <v>0</v>
      </c>
      <c r="G36" s="133"/>
      <c r="H36" s="89">
        <f t="shared" si="5"/>
        <v>99430184</v>
      </c>
      <c r="I36" s="89">
        <f t="shared" si="5"/>
        <v>2065166</v>
      </c>
      <c r="J36" s="89">
        <f t="shared" si="5"/>
        <v>101495350</v>
      </c>
      <c r="K36" s="89">
        <f t="shared" si="5"/>
        <v>0</v>
      </c>
      <c r="L36" s="90">
        <f t="shared" si="3"/>
        <v>97.7</v>
      </c>
      <c r="M36" s="91">
        <f t="shared" si="3"/>
        <v>22.9</v>
      </c>
      <c r="N36" s="92">
        <f t="shared" si="3"/>
        <v>91.6</v>
      </c>
    </row>
    <row r="39" spans="1:14" x14ac:dyDescent="0.15">
      <c r="L39" s="2"/>
      <c r="M39" s="2"/>
      <c r="N39" s="2"/>
    </row>
    <row r="81" spans="9:9" x14ac:dyDescent="0.15">
      <c r="I81" s="1" t="s">
        <v>199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863637</v>
      </c>
      <c r="D9" s="93">
        <v>68975</v>
      </c>
      <c r="E9" s="93">
        <v>932612</v>
      </c>
      <c r="F9" s="93">
        <v>0</v>
      </c>
      <c r="G9" s="128"/>
      <c r="H9" s="93">
        <v>845473</v>
      </c>
      <c r="I9" s="93">
        <v>15654</v>
      </c>
      <c r="J9" s="93">
        <v>861127</v>
      </c>
      <c r="K9" s="93">
        <v>0</v>
      </c>
      <c r="L9" s="72">
        <f t="shared" ref="L9:N31" si="0">IF(C9&gt;0,ROUND(H9/C9*100,1),"-")</f>
        <v>97.9</v>
      </c>
      <c r="M9" s="73">
        <f t="shared" si="0"/>
        <v>22.7</v>
      </c>
      <c r="N9" s="74">
        <f t="shared" si="0"/>
        <v>92.3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247010</v>
      </c>
      <c r="D10" s="94">
        <v>30392</v>
      </c>
      <c r="E10" s="94">
        <v>277402</v>
      </c>
      <c r="F10" s="94">
        <v>0</v>
      </c>
      <c r="G10" s="129"/>
      <c r="H10" s="94">
        <v>240272</v>
      </c>
      <c r="I10" s="94">
        <v>5181</v>
      </c>
      <c r="J10" s="94">
        <v>245453</v>
      </c>
      <c r="K10" s="94">
        <v>0</v>
      </c>
      <c r="L10" s="77">
        <f t="shared" si="0"/>
        <v>97.3</v>
      </c>
      <c r="M10" s="78">
        <f t="shared" si="0"/>
        <v>17</v>
      </c>
      <c r="N10" s="79">
        <f t="shared" si="0"/>
        <v>88.5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277869</v>
      </c>
      <c r="D11" s="94">
        <v>27789</v>
      </c>
      <c r="E11" s="94">
        <v>305658</v>
      </c>
      <c r="F11" s="94">
        <v>0</v>
      </c>
      <c r="G11" s="129"/>
      <c r="H11" s="94">
        <v>270889</v>
      </c>
      <c r="I11" s="94">
        <v>6871</v>
      </c>
      <c r="J11" s="94">
        <v>277760</v>
      </c>
      <c r="K11" s="94">
        <v>0</v>
      </c>
      <c r="L11" s="77">
        <f t="shared" si="0"/>
        <v>97.5</v>
      </c>
      <c r="M11" s="78">
        <f t="shared" si="0"/>
        <v>24.7</v>
      </c>
      <c r="N11" s="79">
        <f t="shared" si="0"/>
        <v>90.9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206442</v>
      </c>
      <c r="D12" s="94">
        <v>13082</v>
      </c>
      <c r="E12" s="94">
        <v>219524</v>
      </c>
      <c r="F12" s="94">
        <v>0</v>
      </c>
      <c r="G12" s="129"/>
      <c r="H12" s="94">
        <v>203228</v>
      </c>
      <c r="I12" s="94">
        <v>3332</v>
      </c>
      <c r="J12" s="94">
        <v>206560</v>
      </c>
      <c r="K12" s="94">
        <v>0</v>
      </c>
      <c r="L12" s="77">
        <f t="shared" si="0"/>
        <v>98.4</v>
      </c>
      <c r="M12" s="78">
        <f t="shared" si="0"/>
        <v>25.5</v>
      </c>
      <c r="N12" s="79">
        <f t="shared" si="0"/>
        <v>94.1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174570</v>
      </c>
      <c r="D13" s="94">
        <v>17101</v>
      </c>
      <c r="E13" s="94">
        <v>191671</v>
      </c>
      <c r="F13" s="94">
        <v>0</v>
      </c>
      <c r="G13" s="129"/>
      <c r="H13" s="94">
        <v>170272</v>
      </c>
      <c r="I13" s="94">
        <v>5100</v>
      </c>
      <c r="J13" s="94">
        <v>175372</v>
      </c>
      <c r="K13" s="94">
        <v>0</v>
      </c>
      <c r="L13" s="77">
        <f t="shared" si="0"/>
        <v>97.5</v>
      </c>
      <c r="M13" s="78">
        <f t="shared" si="0"/>
        <v>29.8</v>
      </c>
      <c r="N13" s="79">
        <f t="shared" si="0"/>
        <v>91.5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153529</v>
      </c>
      <c r="D14" s="94">
        <v>15840</v>
      </c>
      <c r="E14" s="94">
        <v>169369</v>
      </c>
      <c r="F14" s="94">
        <v>0</v>
      </c>
      <c r="G14" s="129"/>
      <c r="H14" s="94">
        <v>147952</v>
      </c>
      <c r="I14" s="94">
        <v>5655</v>
      </c>
      <c r="J14" s="94">
        <v>153607</v>
      </c>
      <c r="K14" s="94">
        <v>0</v>
      </c>
      <c r="L14" s="77">
        <f t="shared" si="0"/>
        <v>96.4</v>
      </c>
      <c r="M14" s="78">
        <f t="shared" si="0"/>
        <v>35.700000000000003</v>
      </c>
      <c r="N14" s="79">
        <f t="shared" si="0"/>
        <v>90.7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277894</v>
      </c>
      <c r="D15" s="94">
        <v>35029</v>
      </c>
      <c r="E15" s="94">
        <v>312923</v>
      </c>
      <c r="F15" s="94">
        <v>0</v>
      </c>
      <c r="G15" s="129"/>
      <c r="H15" s="94">
        <v>268719</v>
      </c>
      <c r="I15" s="94">
        <v>5702</v>
      </c>
      <c r="J15" s="94">
        <v>274421</v>
      </c>
      <c r="K15" s="94">
        <v>0</v>
      </c>
      <c r="L15" s="77">
        <f t="shared" si="0"/>
        <v>96.7</v>
      </c>
      <c r="M15" s="78">
        <f t="shared" si="0"/>
        <v>16.3</v>
      </c>
      <c r="N15" s="79">
        <f t="shared" si="0"/>
        <v>87.7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135888</v>
      </c>
      <c r="D16" s="94">
        <v>15144</v>
      </c>
      <c r="E16" s="94">
        <v>151032</v>
      </c>
      <c r="F16" s="94">
        <v>0</v>
      </c>
      <c r="G16" s="129"/>
      <c r="H16" s="94">
        <v>132423</v>
      </c>
      <c r="I16" s="94">
        <v>2490</v>
      </c>
      <c r="J16" s="94">
        <v>134913</v>
      </c>
      <c r="K16" s="94">
        <v>0</v>
      </c>
      <c r="L16" s="77">
        <f t="shared" si="0"/>
        <v>97.5</v>
      </c>
      <c r="M16" s="78">
        <f t="shared" si="0"/>
        <v>16.399999999999999</v>
      </c>
      <c r="N16" s="79">
        <f t="shared" si="0"/>
        <v>89.3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123515</v>
      </c>
      <c r="D17" s="94">
        <v>8261</v>
      </c>
      <c r="E17" s="94">
        <v>131776</v>
      </c>
      <c r="F17" s="94">
        <v>0</v>
      </c>
      <c r="G17" s="129"/>
      <c r="H17" s="94">
        <v>121502</v>
      </c>
      <c r="I17" s="94">
        <v>2489</v>
      </c>
      <c r="J17" s="94">
        <v>123991</v>
      </c>
      <c r="K17" s="94">
        <v>0</v>
      </c>
      <c r="L17" s="77">
        <f>IF(C17&gt;0,ROUND(H17/C17*100,1),"-")</f>
        <v>98.4</v>
      </c>
      <c r="M17" s="78">
        <f>IF(D17&gt;0,ROUND(I17/D17*100,1),"-")</f>
        <v>30.1</v>
      </c>
      <c r="N17" s="79">
        <f>IF(E17&gt;0,ROUND(J17/E17*100,1),"-")</f>
        <v>94.1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56691</v>
      </c>
      <c r="D18" s="94">
        <v>6487</v>
      </c>
      <c r="E18" s="94">
        <v>63178</v>
      </c>
      <c r="F18" s="94">
        <v>0</v>
      </c>
      <c r="G18" s="129"/>
      <c r="H18" s="94">
        <v>55490</v>
      </c>
      <c r="I18" s="94">
        <v>1281</v>
      </c>
      <c r="J18" s="94">
        <v>56771</v>
      </c>
      <c r="K18" s="94">
        <v>0</v>
      </c>
      <c r="L18" s="77">
        <f t="shared" si="0"/>
        <v>97.9</v>
      </c>
      <c r="M18" s="78">
        <f t="shared" si="0"/>
        <v>19.7</v>
      </c>
      <c r="N18" s="79">
        <f t="shared" si="0"/>
        <v>89.9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211832</v>
      </c>
      <c r="D19" s="94">
        <v>21861</v>
      </c>
      <c r="E19" s="94">
        <v>233693</v>
      </c>
      <c r="F19" s="94">
        <v>0</v>
      </c>
      <c r="G19" s="129"/>
      <c r="H19" s="94">
        <v>205907</v>
      </c>
      <c r="I19" s="94">
        <v>4698</v>
      </c>
      <c r="J19" s="94">
        <v>210605</v>
      </c>
      <c r="K19" s="94">
        <v>0</v>
      </c>
      <c r="L19" s="77">
        <f t="shared" si="0"/>
        <v>97.2</v>
      </c>
      <c r="M19" s="78">
        <f t="shared" si="0"/>
        <v>21.5</v>
      </c>
      <c r="N19" s="79">
        <f t="shared" si="0"/>
        <v>90.1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76445</v>
      </c>
      <c r="D20" s="94">
        <v>5268</v>
      </c>
      <c r="E20" s="94">
        <v>81713</v>
      </c>
      <c r="F20" s="94">
        <v>0</v>
      </c>
      <c r="G20" s="129"/>
      <c r="H20" s="94">
        <v>74689</v>
      </c>
      <c r="I20" s="94">
        <v>1353</v>
      </c>
      <c r="J20" s="94">
        <v>76042</v>
      </c>
      <c r="K20" s="94">
        <v>0</v>
      </c>
      <c r="L20" s="80">
        <f t="shared" si="0"/>
        <v>97.7</v>
      </c>
      <c r="M20" s="81">
        <f t="shared" si="0"/>
        <v>25.7</v>
      </c>
      <c r="N20" s="82">
        <f t="shared" si="0"/>
        <v>93.1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41409</v>
      </c>
      <c r="D21" s="94">
        <v>2637</v>
      </c>
      <c r="E21" s="94">
        <v>44046</v>
      </c>
      <c r="F21" s="94">
        <v>0</v>
      </c>
      <c r="G21" s="129"/>
      <c r="H21" s="94">
        <v>40717</v>
      </c>
      <c r="I21" s="94">
        <v>904</v>
      </c>
      <c r="J21" s="94">
        <v>41621</v>
      </c>
      <c r="K21" s="94">
        <v>0</v>
      </c>
      <c r="L21" s="77">
        <f t="shared" si="0"/>
        <v>98.3</v>
      </c>
      <c r="M21" s="78">
        <f t="shared" si="0"/>
        <v>34.299999999999997</v>
      </c>
      <c r="N21" s="79">
        <f t="shared" si="0"/>
        <v>94.5</v>
      </c>
    </row>
    <row r="22" spans="1:14" s="21" customFormat="1" ht="24.95" customHeight="1" x14ac:dyDescent="0.2">
      <c r="A22" s="46">
        <v>14</v>
      </c>
      <c r="B22" s="50" t="s">
        <v>341</v>
      </c>
      <c r="C22" s="94">
        <v>100983</v>
      </c>
      <c r="D22" s="94">
        <v>5194</v>
      </c>
      <c r="E22" s="94">
        <v>106177</v>
      </c>
      <c r="F22" s="94">
        <v>0</v>
      </c>
      <c r="G22" s="130"/>
      <c r="H22" s="94">
        <v>99775</v>
      </c>
      <c r="I22" s="94">
        <v>1628</v>
      </c>
      <c r="J22" s="94">
        <v>101403</v>
      </c>
      <c r="K22" s="94">
        <v>0</v>
      </c>
      <c r="L22" s="96">
        <f t="shared" si="0"/>
        <v>98.8</v>
      </c>
      <c r="M22" s="97">
        <f t="shared" si="0"/>
        <v>31.3</v>
      </c>
      <c r="N22" s="98">
        <f t="shared" si="0"/>
        <v>95.5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2947714</v>
      </c>
      <c r="D23" s="85">
        <f t="shared" ref="D23:K23" si="1">SUM(D9:D22)</f>
        <v>273060</v>
      </c>
      <c r="E23" s="85">
        <f t="shared" si="1"/>
        <v>3220774</v>
      </c>
      <c r="F23" s="85">
        <f>SUM(F9:F22)</f>
        <v>0</v>
      </c>
      <c r="G23" s="131"/>
      <c r="H23" s="85">
        <f t="shared" si="1"/>
        <v>2877308</v>
      </c>
      <c r="I23" s="85">
        <f t="shared" si="1"/>
        <v>62338</v>
      </c>
      <c r="J23" s="85">
        <f t="shared" si="1"/>
        <v>2939646</v>
      </c>
      <c r="K23" s="85">
        <f t="shared" si="1"/>
        <v>0</v>
      </c>
      <c r="L23" s="86">
        <f t="shared" si="0"/>
        <v>97.6</v>
      </c>
      <c r="M23" s="87">
        <f t="shared" si="0"/>
        <v>22.8</v>
      </c>
      <c r="N23" s="88">
        <f t="shared" si="0"/>
        <v>91.3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54018</v>
      </c>
      <c r="D24" s="71">
        <v>2575</v>
      </c>
      <c r="E24" s="71">
        <v>56593</v>
      </c>
      <c r="F24" s="71">
        <v>0</v>
      </c>
      <c r="G24" s="128"/>
      <c r="H24" s="71">
        <v>53016</v>
      </c>
      <c r="I24" s="71">
        <v>876</v>
      </c>
      <c r="J24" s="71">
        <v>53892</v>
      </c>
      <c r="K24" s="71">
        <v>0</v>
      </c>
      <c r="L24" s="72">
        <f t="shared" si="0"/>
        <v>98.1</v>
      </c>
      <c r="M24" s="73">
        <f t="shared" si="0"/>
        <v>34</v>
      </c>
      <c r="N24" s="74">
        <f t="shared" si="0"/>
        <v>95.2</v>
      </c>
    </row>
    <row r="25" spans="1:14" s="21" customFormat="1" ht="24.95" customHeight="1" x14ac:dyDescent="0.2">
      <c r="A25" s="46">
        <v>16</v>
      </c>
      <c r="B25" s="47" t="s">
        <v>389</v>
      </c>
      <c r="C25" s="75">
        <v>40803</v>
      </c>
      <c r="D25" s="76">
        <v>3591</v>
      </c>
      <c r="E25" s="76">
        <v>44394</v>
      </c>
      <c r="F25" s="76">
        <v>0</v>
      </c>
      <c r="G25" s="129"/>
      <c r="H25" s="76">
        <v>39795</v>
      </c>
      <c r="I25" s="76">
        <v>817</v>
      </c>
      <c r="J25" s="76">
        <v>40612</v>
      </c>
      <c r="K25" s="76">
        <v>0</v>
      </c>
      <c r="L25" s="77">
        <f t="shared" si="0"/>
        <v>97.5</v>
      </c>
      <c r="M25" s="78">
        <f t="shared" si="0"/>
        <v>22.8</v>
      </c>
      <c r="N25" s="79">
        <f t="shared" si="0"/>
        <v>91.5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23259</v>
      </c>
      <c r="D26" s="76">
        <v>1202</v>
      </c>
      <c r="E26" s="76">
        <v>24461</v>
      </c>
      <c r="F26" s="76">
        <v>0</v>
      </c>
      <c r="G26" s="129"/>
      <c r="H26" s="76">
        <v>22866</v>
      </c>
      <c r="I26" s="76">
        <v>298</v>
      </c>
      <c r="J26" s="76">
        <v>23164</v>
      </c>
      <c r="K26" s="76">
        <v>0</v>
      </c>
      <c r="L26" s="77">
        <f t="shared" si="0"/>
        <v>98.3</v>
      </c>
      <c r="M26" s="78">
        <f t="shared" si="0"/>
        <v>24.8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20532</v>
      </c>
      <c r="D27" s="76">
        <v>1399</v>
      </c>
      <c r="E27" s="76">
        <v>21931</v>
      </c>
      <c r="F27" s="76">
        <v>0</v>
      </c>
      <c r="G27" s="129"/>
      <c r="H27" s="76">
        <v>20073</v>
      </c>
      <c r="I27" s="76">
        <v>234</v>
      </c>
      <c r="J27" s="76">
        <v>20307</v>
      </c>
      <c r="K27" s="76">
        <v>0</v>
      </c>
      <c r="L27" s="77">
        <f t="shared" si="0"/>
        <v>97.8</v>
      </c>
      <c r="M27" s="78">
        <f t="shared" si="0"/>
        <v>16.7</v>
      </c>
      <c r="N27" s="79">
        <f t="shared" si="0"/>
        <v>92.6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26665</v>
      </c>
      <c r="D28" s="76">
        <v>2526</v>
      </c>
      <c r="E28" s="76">
        <v>29191</v>
      </c>
      <c r="F28" s="76">
        <v>0</v>
      </c>
      <c r="G28" s="129"/>
      <c r="H28" s="76">
        <v>26103</v>
      </c>
      <c r="I28" s="76">
        <v>398</v>
      </c>
      <c r="J28" s="76">
        <v>26501</v>
      </c>
      <c r="K28" s="76">
        <v>0</v>
      </c>
      <c r="L28" s="77">
        <f t="shared" si="0"/>
        <v>97.9</v>
      </c>
      <c r="M28" s="78">
        <f t="shared" si="0"/>
        <v>15.8</v>
      </c>
      <c r="N28" s="79">
        <f t="shared" si="0"/>
        <v>90.8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67100</v>
      </c>
      <c r="D29" s="76">
        <v>4863</v>
      </c>
      <c r="E29" s="76">
        <v>71963</v>
      </c>
      <c r="F29" s="76">
        <v>0</v>
      </c>
      <c r="G29" s="129"/>
      <c r="H29" s="76">
        <v>65761</v>
      </c>
      <c r="I29" s="76">
        <v>1245</v>
      </c>
      <c r="J29" s="76">
        <v>67006</v>
      </c>
      <c r="K29" s="76">
        <v>0</v>
      </c>
      <c r="L29" s="77">
        <f t="shared" si="0"/>
        <v>98</v>
      </c>
      <c r="M29" s="78">
        <f t="shared" si="0"/>
        <v>25.6</v>
      </c>
      <c r="N29" s="79">
        <f t="shared" si="0"/>
        <v>93.1</v>
      </c>
    </row>
    <row r="30" spans="1:14" s="21" customFormat="1" ht="24.95" customHeight="1" x14ac:dyDescent="0.2">
      <c r="A30" s="46">
        <v>21</v>
      </c>
      <c r="B30" s="47" t="s">
        <v>46</v>
      </c>
      <c r="C30" s="75">
        <v>45036</v>
      </c>
      <c r="D30" s="76">
        <v>1879</v>
      </c>
      <c r="E30" s="76">
        <v>46915</v>
      </c>
      <c r="F30" s="76">
        <v>0</v>
      </c>
      <c r="G30" s="129"/>
      <c r="H30" s="76">
        <v>44546</v>
      </c>
      <c r="I30" s="76">
        <v>494</v>
      </c>
      <c r="J30" s="76">
        <v>45040</v>
      </c>
      <c r="K30" s="76">
        <v>0</v>
      </c>
      <c r="L30" s="77">
        <f t="shared" si="0"/>
        <v>98.9</v>
      </c>
      <c r="M30" s="78">
        <f t="shared" si="0"/>
        <v>26.3</v>
      </c>
      <c r="N30" s="79">
        <f t="shared" si="0"/>
        <v>96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21348</v>
      </c>
      <c r="D31" s="76">
        <v>1102</v>
      </c>
      <c r="E31" s="76">
        <v>22450</v>
      </c>
      <c r="F31" s="76">
        <v>0</v>
      </c>
      <c r="G31" s="129"/>
      <c r="H31" s="76">
        <v>20960</v>
      </c>
      <c r="I31" s="76">
        <v>350</v>
      </c>
      <c r="J31" s="76">
        <v>21310</v>
      </c>
      <c r="K31" s="76">
        <v>0</v>
      </c>
      <c r="L31" s="77">
        <f t="shared" si="0"/>
        <v>98.2</v>
      </c>
      <c r="M31" s="78">
        <f t="shared" si="0"/>
        <v>31.8</v>
      </c>
      <c r="N31" s="79">
        <f t="shared" si="0"/>
        <v>94.9</v>
      </c>
    </row>
    <row r="32" spans="1:14" s="21" customFormat="1" ht="24.95" customHeight="1" x14ac:dyDescent="0.2">
      <c r="A32" s="46">
        <v>23</v>
      </c>
      <c r="B32" s="47" t="s">
        <v>48</v>
      </c>
      <c r="C32" s="75">
        <v>54333</v>
      </c>
      <c r="D32" s="76">
        <v>1877</v>
      </c>
      <c r="E32" s="76">
        <v>56210</v>
      </c>
      <c r="F32" s="76">
        <v>0</v>
      </c>
      <c r="G32" s="129"/>
      <c r="H32" s="76">
        <v>53595</v>
      </c>
      <c r="I32" s="76">
        <v>641</v>
      </c>
      <c r="J32" s="76">
        <v>54236</v>
      </c>
      <c r="K32" s="76">
        <v>0</v>
      </c>
      <c r="L32" s="77">
        <f t="shared" ref="L32:N36" si="2">IF(C32&gt;0,ROUND(H32/C32*100,1),"-")</f>
        <v>98.6</v>
      </c>
      <c r="M32" s="78">
        <f t="shared" si="2"/>
        <v>34.200000000000003</v>
      </c>
      <c r="N32" s="79">
        <f t="shared" si="2"/>
        <v>96.5</v>
      </c>
    </row>
    <row r="33" spans="1:14" s="21" customFormat="1" ht="24.95" customHeight="1" x14ac:dyDescent="0.2">
      <c r="A33" s="46">
        <v>24</v>
      </c>
      <c r="B33" s="47" t="s">
        <v>49</v>
      </c>
      <c r="C33" s="75">
        <v>76490</v>
      </c>
      <c r="D33" s="76">
        <v>10613</v>
      </c>
      <c r="E33" s="76">
        <v>87103</v>
      </c>
      <c r="F33" s="76">
        <v>0</v>
      </c>
      <c r="G33" s="129"/>
      <c r="H33" s="76">
        <v>74039</v>
      </c>
      <c r="I33" s="76">
        <v>2434</v>
      </c>
      <c r="J33" s="76">
        <v>76473</v>
      </c>
      <c r="K33" s="76">
        <v>0</v>
      </c>
      <c r="L33" s="77">
        <f t="shared" si="2"/>
        <v>96.8</v>
      </c>
      <c r="M33" s="78">
        <f t="shared" si="2"/>
        <v>22.9</v>
      </c>
      <c r="N33" s="79">
        <f t="shared" si="2"/>
        <v>87.8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26025</v>
      </c>
      <c r="D34" s="76">
        <v>1929</v>
      </c>
      <c r="E34" s="76">
        <v>27954</v>
      </c>
      <c r="F34" s="76">
        <v>0</v>
      </c>
      <c r="G34" s="129"/>
      <c r="H34" s="76">
        <v>25401</v>
      </c>
      <c r="I34" s="76">
        <v>591</v>
      </c>
      <c r="J34" s="76">
        <v>25992</v>
      </c>
      <c r="K34" s="76">
        <v>0</v>
      </c>
      <c r="L34" s="77">
        <f t="shared" si="2"/>
        <v>97.6</v>
      </c>
      <c r="M34" s="78">
        <f t="shared" si="2"/>
        <v>30.6</v>
      </c>
      <c r="N34" s="79">
        <f t="shared" si="2"/>
        <v>93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455609</v>
      </c>
      <c r="D35" s="85">
        <f t="shared" si="3"/>
        <v>33556</v>
      </c>
      <c r="E35" s="85">
        <f t="shared" si="3"/>
        <v>489165</v>
      </c>
      <c r="F35" s="85">
        <f t="shared" si="3"/>
        <v>0</v>
      </c>
      <c r="G35" s="132"/>
      <c r="H35" s="85">
        <f t="shared" si="3"/>
        <v>446155</v>
      </c>
      <c r="I35" s="85">
        <f t="shared" si="3"/>
        <v>8378</v>
      </c>
      <c r="J35" s="85">
        <f t="shared" si="3"/>
        <v>454533</v>
      </c>
      <c r="K35" s="85">
        <f t="shared" si="3"/>
        <v>0</v>
      </c>
      <c r="L35" s="86">
        <f t="shared" si="2"/>
        <v>97.9</v>
      </c>
      <c r="M35" s="87">
        <f t="shared" si="2"/>
        <v>25</v>
      </c>
      <c r="N35" s="88">
        <f t="shared" si="2"/>
        <v>92.9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3403323</v>
      </c>
      <c r="D36" s="89">
        <f t="shared" si="4"/>
        <v>306616</v>
      </c>
      <c r="E36" s="89">
        <f t="shared" si="4"/>
        <v>3709939</v>
      </c>
      <c r="F36" s="89">
        <f t="shared" si="4"/>
        <v>0</v>
      </c>
      <c r="G36" s="133"/>
      <c r="H36" s="89">
        <f t="shared" si="4"/>
        <v>3323463</v>
      </c>
      <c r="I36" s="89">
        <f t="shared" si="4"/>
        <v>70716</v>
      </c>
      <c r="J36" s="89">
        <f t="shared" si="4"/>
        <v>3394179</v>
      </c>
      <c r="K36" s="89">
        <f t="shared" si="4"/>
        <v>0</v>
      </c>
      <c r="L36" s="90">
        <f t="shared" si="2"/>
        <v>97.7</v>
      </c>
      <c r="M36" s="91">
        <f t="shared" si="2"/>
        <v>23.1</v>
      </c>
      <c r="N36" s="92">
        <f t="shared" si="2"/>
        <v>91.5</v>
      </c>
    </row>
    <row r="38" spans="1:14" x14ac:dyDescent="0.15">
      <c r="B38" s="1" t="s">
        <v>395</v>
      </c>
      <c r="C38" s="1">
        <v>3403323</v>
      </c>
      <c r="D38" s="1">
        <v>306616</v>
      </c>
      <c r="E38" s="1">
        <v>3709939</v>
      </c>
      <c r="F38" s="1">
        <v>0</v>
      </c>
      <c r="G38" s="1">
        <v>0</v>
      </c>
      <c r="H38" s="1">
        <v>3323463</v>
      </c>
      <c r="I38" s="1">
        <v>70716</v>
      </c>
      <c r="J38" s="1">
        <v>3394179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30672319</v>
      </c>
      <c r="D9" s="93">
        <v>2449658</v>
      </c>
      <c r="E9" s="93">
        <v>33121977</v>
      </c>
      <c r="F9" s="93">
        <v>0</v>
      </c>
      <c r="G9" s="128"/>
      <c r="H9" s="93">
        <v>30027224</v>
      </c>
      <c r="I9" s="93">
        <v>555937</v>
      </c>
      <c r="J9" s="93">
        <v>30583161</v>
      </c>
      <c r="K9" s="93">
        <v>0</v>
      </c>
      <c r="L9" s="72">
        <f t="shared" ref="L9:N31" si="0">IF(C9&gt;0,ROUND(H9/C9*100,1),"-")</f>
        <v>97.9</v>
      </c>
      <c r="M9" s="73">
        <f t="shared" si="0"/>
        <v>22.7</v>
      </c>
      <c r="N9" s="74">
        <f t="shared" si="0"/>
        <v>92.3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6689763</v>
      </c>
      <c r="D10" s="94">
        <v>823102</v>
      </c>
      <c r="E10" s="94">
        <v>7512865</v>
      </c>
      <c r="F10" s="94">
        <v>0</v>
      </c>
      <c r="G10" s="129"/>
      <c r="H10" s="94">
        <v>6507290</v>
      </c>
      <c r="I10" s="94">
        <v>140315</v>
      </c>
      <c r="J10" s="94">
        <v>6647605</v>
      </c>
      <c r="K10" s="94">
        <v>0</v>
      </c>
      <c r="L10" s="77">
        <f t="shared" si="0"/>
        <v>97.3</v>
      </c>
      <c r="M10" s="78">
        <f t="shared" si="0"/>
        <v>17</v>
      </c>
      <c r="N10" s="79">
        <f t="shared" si="0"/>
        <v>88.5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7245935</v>
      </c>
      <c r="D11" s="94">
        <v>724978</v>
      </c>
      <c r="E11" s="94">
        <v>7970913</v>
      </c>
      <c r="F11" s="94">
        <v>0</v>
      </c>
      <c r="G11" s="129"/>
      <c r="H11" s="94">
        <v>7063932</v>
      </c>
      <c r="I11" s="94">
        <v>179480</v>
      </c>
      <c r="J11" s="94">
        <v>7243412</v>
      </c>
      <c r="K11" s="94">
        <v>0</v>
      </c>
      <c r="L11" s="77">
        <f t="shared" si="0"/>
        <v>97.5</v>
      </c>
      <c r="M11" s="78">
        <f t="shared" si="0"/>
        <v>24.8</v>
      </c>
      <c r="N11" s="79">
        <f t="shared" si="0"/>
        <v>90.9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5232083</v>
      </c>
      <c r="D12" s="94">
        <v>331547</v>
      </c>
      <c r="E12" s="94">
        <v>5563630</v>
      </c>
      <c r="F12" s="94">
        <v>0</v>
      </c>
      <c r="G12" s="129"/>
      <c r="H12" s="94">
        <v>5150627</v>
      </c>
      <c r="I12" s="94">
        <v>84442</v>
      </c>
      <c r="J12" s="94">
        <v>5235069</v>
      </c>
      <c r="K12" s="94">
        <v>0</v>
      </c>
      <c r="L12" s="77">
        <f t="shared" si="0"/>
        <v>98.4</v>
      </c>
      <c r="M12" s="78">
        <f t="shared" si="0"/>
        <v>25.5</v>
      </c>
      <c r="N12" s="79">
        <f t="shared" si="0"/>
        <v>94.1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4562750</v>
      </c>
      <c r="D13" s="94">
        <v>446977</v>
      </c>
      <c r="E13" s="94">
        <v>5009727</v>
      </c>
      <c r="F13" s="94">
        <v>0</v>
      </c>
      <c r="G13" s="129"/>
      <c r="H13" s="94">
        <v>4450417</v>
      </c>
      <c r="I13" s="94">
        <v>133296</v>
      </c>
      <c r="J13" s="94">
        <v>4583713</v>
      </c>
      <c r="K13" s="94">
        <v>0</v>
      </c>
      <c r="L13" s="77">
        <f t="shared" si="0"/>
        <v>97.5</v>
      </c>
      <c r="M13" s="78">
        <f t="shared" si="0"/>
        <v>29.8</v>
      </c>
      <c r="N13" s="79">
        <f t="shared" si="0"/>
        <v>91.5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3563892</v>
      </c>
      <c r="D14" s="94">
        <v>367707</v>
      </c>
      <c r="E14" s="94">
        <v>3931599</v>
      </c>
      <c r="F14" s="94">
        <v>0</v>
      </c>
      <c r="G14" s="129"/>
      <c r="H14" s="94">
        <v>3434442</v>
      </c>
      <c r="I14" s="94">
        <v>131274</v>
      </c>
      <c r="J14" s="94">
        <v>3565716</v>
      </c>
      <c r="K14" s="94">
        <v>0</v>
      </c>
      <c r="L14" s="77">
        <f t="shared" si="0"/>
        <v>96.4</v>
      </c>
      <c r="M14" s="78">
        <f t="shared" si="0"/>
        <v>35.700000000000003</v>
      </c>
      <c r="N14" s="79">
        <f t="shared" si="0"/>
        <v>90.7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8495554</v>
      </c>
      <c r="D15" s="94">
        <v>1070880</v>
      </c>
      <c r="E15" s="94">
        <v>9566434</v>
      </c>
      <c r="F15" s="94">
        <v>0</v>
      </c>
      <c r="G15" s="129"/>
      <c r="H15" s="94">
        <v>8215039</v>
      </c>
      <c r="I15" s="94">
        <v>174303</v>
      </c>
      <c r="J15" s="94">
        <v>8389342</v>
      </c>
      <c r="K15" s="94">
        <v>0</v>
      </c>
      <c r="L15" s="77">
        <f t="shared" si="0"/>
        <v>96.7</v>
      </c>
      <c r="M15" s="78">
        <f t="shared" si="0"/>
        <v>16.3</v>
      </c>
      <c r="N15" s="79">
        <f t="shared" si="0"/>
        <v>87.7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3619954</v>
      </c>
      <c r="D16" s="94">
        <v>403418</v>
      </c>
      <c r="E16" s="94">
        <v>4023372</v>
      </c>
      <c r="F16" s="94">
        <v>0</v>
      </c>
      <c r="G16" s="129"/>
      <c r="H16" s="94">
        <v>3527648</v>
      </c>
      <c r="I16" s="94">
        <v>66322</v>
      </c>
      <c r="J16" s="94">
        <v>3593970</v>
      </c>
      <c r="K16" s="94">
        <v>0</v>
      </c>
      <c r="L16" s="77">
        <f t="shared" si="0"/>
        <v>97.5</v>
      </c>
      <c r="M16" s="78">
        <f t="shared" si="0"/>
        <v>16.399999999999999</v>
      </c>
      <c r="N16" s="79">
        <f t="shared" si="0"/>
        <v>89.3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3267259</v>
      </c>
      <c r="D17" s="94">
        <v>218526</v>
      </c>
      <c r="E17" s="94">
        <v>3485785</v>
      </c>
      <c r="F17" s="94">
        <v>0</v>
      </c>
      <c r="G17" s="129"/>
      <c r="H17" s="94">
        <v>3213995</v>
      </c>
      <c r="I17" s="94">
        <v>65835</v>
      </c>
      <c r="J17" s="94">
        <v>3279830</v>
      </c>
      <c r="K17" s="94">
        <v>0</v>
      </c>
      <c r="L17" s="77">
        <f>IF(C17&gt;0,ROUND(H17/C17*100,1),"-")</f>
        <v>98.4</v>
      </c>
      <c r="M17" s="78">
        <f>IF(D17&gt;0,ROUND(I17/D17*100,1),"-")</f>
        <v>30.1</v>
      </c>
      <c r="N17" s="79">
        <f>IF(E17&gt;0,ROUND(J17/E17*100,1),"-")</f>
        <v>94.1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1479334</v>
      </c>
      <c r="D18" s="94">
        <v>169271</v>
      </c>
      <c r="E18" s="94">
        <v>1648605</v>
      </c>
      <c r="F18" s="94">
        <v>0</v>
      </c>
      <c r="G18" s="129"/>
      <c r="H18" s="94">
        <v>1447990</v>
      </c>
      <c r="I18" s="94">
        <v>33424</v>
      </c>
      <c r="J18" s="94">
        <v>1481414</v>
      </c>
      <c r="K18" s="94">
        <v>0</v>
      </c>
      <c r="L18" s="77">
        <f t="shared" si="0"/>
        <v>97.9</v>
      </c>
      <c r="M18" s="78">
        <f t="shared" si="0"/>
        <v>19.7</v>
      </c>
      <c r="N18" s="79">
        <f t="shared" si="0"/>
        <v>89.9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5531232</v>
      </c>
      <c r="D19" s="94">
        <v>570826</v>
      </c>
      <c r="E19" s="94">
        <v>6102058</v>
      </c>
      <c r="F19" s="94">
        <v>0</v>
      </c>
      <c r="G19" s="129"/>
      <c r="H19" s="94">
        <v>5376512</v>
      </c>
      <c r="I19" s="94">
        <v>122671</v>
      </c>
      <c r="J19" s="94">
        <v>5499183</v>
      </c>
      <c r="K19" s="94">
        <v>0</v>
      </c>
      <c r="L19" s="77">
        <f t="shared" si="0"/>
        <v>97.2</v>
      </c>
      <c r="M19" s="78">
        <f t="shared" si="0"/>
        <v>21.5</v>
      </c>
      <c r="N19" s="79">
        <f t="shared" si="0"/>
        <v>90.1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2035288</v>
      </c>
      <c r="D20" s="94">
        <v>140271</v>
      </c>
      <c r="E20" s="94">
        <v>2175559</v>
      </c>
      <c r="F20" s="94">
        <v>0</v>
      </c>
      <c r="G20" s="129"/>
      <c r="H20" s="94">
        <v>1988537</v>
      </c>
      <c r="I20" s="94">
        <v>36029</v>
      </c>
      <c r="J20" s="94">
        <v>2024566</v>
      </c>
      <c r="K20" s="94">
        <v>0</v>
      </c>
      <c r="L20" s="80">
        <f t="shared" si="0"/>
        <v>97.7</v>
      </c>
      <c r="M20" s="81">
        <f t="shared" si="0"/>
        <v>25.7</v>
      </c>
      <c r="N20" s="82">
        <f t="shared" si="0"/>
        <v>93.1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1061190</v>
      </c>
      <c r="D21" s="94">
        <v>67573</v>
      </c>
      <c r="E21" s="94">
        <v>1128763</v>
      </c>
      <c r="F21" s="94">
        <v>0</v>
      </c>
      <c r="G21" s="129"/>
      <c r="H21" s="94">
        <v>1043450</v>
      </c>
      <c r="I21" s="94">
        <v>23174</v>
      </c>
      <c r="J21" s="94">
        <v>1066624</v>
      </c>
      <c r="K21" s="94">
        <v>0</v>
      </c>
      <c r="L21" s="77">
        <f t="shared" si="0"/>
        <v>98.3</v>
      </c>
      <c r="M21" s="78">
        <f t="shared" si="0"/>
        <v>34.299999999999997</v>
      </c>
      <c r="N21" s="79">
        <f t="shared" si="0"/>
        <v>94.5</v>
      </c>
    </row>
    <row r="22" spans="1:14" s="21" customFormat="1" ht="24.95" customHeight="1" x14ac:dyDescent="0.2">
      <c r="A22" s="46">
        <v>14</v>
      </c>
      <c r="B22" s="50" t="s">
        <v>341</v>
      </c>
      <c r="C22" s="94">
        <v>3716873</v>
      </c>
      <c r="D22" s="94">
        <v>191160</v>
      </c>
      <c r="E22" s="94">
        <v>3908033</v>
      </c>
      <c r="F22" s="94">
        <v>0</v>
      </c>
      <c r="G22" s="130"/>
      <c r="H22" s="94">
        <v>3672404</v>
      </c>
      <c r="I22" s="94">
        <v>59943</v>
      </c>
      <c r="J22" s="94">
        <v>3732347</v>
      </c>
      <c r="K22" s="94">
        <v>0</v>
      </c>
      <c r="L22" s="96">
        <f t="shared" si="0"/>
        <v>98.8</v>
      </c>
      <c r="M22" s="97">
        <f t="shared" si="0"/>
        <v>31.4</v>
      </c>
      <c r="N22" s="98">
        <f t="shared" si="0"/>
        <v>95.5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87173426</v>
      </c>
      <c r="D23" s="85">
        <f t="shared" ref="D23:K23" si="1">SUM(D9:D22)</f>
        <v>7975894</v>
      </c>
      <c r="E23" s="85">
        <f t="shared" si="1"/>
        <v>95149320</v>
      </c>
      <c r="F23" s="85">
        <f t="shared" si="1"/>
        <v>0</v>
      </c>
      <c r="G23" s="131"/>
      <c r="H23" s="85">
        <f t="shared" si="1"/>
        <v>85119507</v>
      </c>
      <c r="I23" s="85">
        <f t="shared" si="1"/>
        <v>1806445</v>
      </c>
      <c r="J23" s="85">
        <f t="shared" si="1"/>
        <v>86925952</v>
      </c>
      <c r="K23" s="85">
        <f t="shared" si="1"/>
        <v>0</v>
      </c>
      <c r="L23" s="86">
        <f t="shared" si="0"/>
        <v>97.6</v>
      </c>
      <c r="M23" s="87">
        <f t="shared" si="0"/>
        <v>22.6</v>
      </c>
      <c r="N23" s="88">
        <f t="shared" si="0"/>
        <v>91.4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1586133</v>
      </c>
      <c r="D24" s="71">
        <v>75613</v>
      </c>
      <c r="E24" s="71">
        <v>1661746</v>
      </c>
      <c r="F24" s="71">
        <v>0</v>
      </c>
      <c r="G24" s="128"/>
      <c r="H24" s="71">
        <v>1556731</v>
      </c>
      <c r="I24" s="71">
        <v>25732</v>
      </c>
      <c r="J24" s="71">
        <v>1582463</v>
      </c>
      <c r="K24" s="71">
        <v>0</v>
      </c>
      <c r="L24" s="72">
        <f t="shared" si="0"/>
        <v>98.1</v>
      </c>
      <c r="M24" s="73">
        <f t="shared" si="0"/>
        <v>34</v>
      </c>
      <c r="N24" s="74">
        <f t="shared" si="0"/>
        <v>95.2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953937</v>
      </c>
      <c r="D25" s="76">
        <v>83984</v>
      </c>
      <c r="E25" s="76">
        <v>1037921</v>
      </c>
      <c r="F25" s="76">
        <v>0</v>
      </c>
      <c r="G25" s="129"/>
      <c r="H25" s="76">
        <v>930821</v>
      </c>
      <c r="I25" s="76">
        <v>19118</v>
      </c>
      <c r="J25" s="76">
        <v>949939</v>
      </c>
      <c r="K25" s="76">
        <v>0</v>
      </c>
      <c r="L25" s="77">
        <f t="shared" si="0"/>
        <v>97.6</v>
      </c>
      <c r="M25" s="78">
        <f t="shared" si="0"/>
        <v>22.8</v>
      </c>
      <c r="N25" s="79">
        <f t="shared" si="0"/>
        <v>91.5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485683</v>
      </c>
      <c r="D26" s="76">
        <v>25088</v>
      </c>
      <c r="E26" s="76">
        <v>510771</v>
      </c>
      <c r="F26" s="76">
        <v>0</v>
      </c>
      <c r="G26" s="129"/>
      <c r="H26" s="76">
        <v>477493</v>
      </c>
      <c r="I26" s="76">
        <v>6222</v>
      </c>
      <c r="J26" s="76">
        <v>483715</v>
      </c>
      <c r="K26" s="76">
        <v>0</v>
      </c>
      <c r="L26" s="77">
        <f t="shared" si="0"/>
        <v>98.3</v>
      </c>
      <c r="M26" s="78">
        <f t="shared" si="0"/>
        <v>24.8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523163</v>
      </c>
      <c r="D27" s="76">
        <v>39469</v>
      </c>
      <c r="E27" s="76">
        <v>562632</v>
      </c>
      <c r="F27" s="76">
        <v>0</v>
      </c>
      <c r="G27" s="129"/>
      <c r="H27" s="76">
        <v>515068</v>
      </c>
      <c r="I27" s="76">
        <v>6656</v>
      </c>
      <c r="J27" s="76">
        <v>521724</v>
      </c>
      <c r="K27" s="76">
        <v>0</v>
      </c>
      <c r="L27" s="77">
        <f t="shared" si="0"/>
        <v>98.5</v>
      </c>
      <c r="M27" s="78">
        <f t="shared" si="0"/>
        <v>16.899999999999999</v>
      </c>
      <c r="N27" s="79">
        <f t="shared" si="0"/>
        <v>92.7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654516</v>
      </c>
      <c r="D28" s="76">
        <v>62010</v>
      </c>
      <c r="E28" s="76">
        <v>716526</v>
      </c>
      <c r="F28" s="76">
        <v>0</v>
      </c>
      <c r="G28" s="129"/>
      <c r="H28" s="76">
        <v>640712</v>
      </c>
      <c r="I28" s="76">
        <v>9772</v>
      </c>
      <c r="J28" s="76">
        <v>650484</v>
      </c>
      <c r="K28" s="76">
        <v>0</v>
      </c>
      <c r="L28" s="77">
        <f t="shared" si="0"/>
        <v>97.9</v>
      </c>
      <c r="M28" s="78">
        <f t="shared" si="0"/>
        <v>15.8</v>
      </c>
      <c r="N28" s="79">
        <f t="shared" si="0"/>
        <v>90.8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1914857</v>
      </c>
      <c r="D29" s="76">
        <v>138779</v>
      </c>
      <c r="E29" s="76">
        <v>2053636</v>
      </c>
      <c r="F29" s="76">
        <v>0</v>
      </c>
      <c r="G29" s="129"/>
      <c r="H29" s="76">
        <v>1876644</v>
      </c>
      <c r="I29" s="76">
        <v>35522</v>
      </c>
      <c r="J29" s="76">
        <v>1912166</v>
      </c>
      <c r="K29" s="76">
        <v>0</v>
      </c>
      <c r="L29" s="77">
        <f t="shared" si="0"/>
        <v>98</v>
      </c>
      <c r="M29" s="78">
        <f t="shared" si="0"/>
        <v>25.6</v>
      </c>
      <c r="N29" s="79">
        <f t="shared" si="0"/>
        <v>93.1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1326963</v>
      </c>
      <c r="D30" s="76">
        <v>55370</v>
      </c>
      <c r="E30" s="76">
        <v>1382333</v>
      </c>
      <c r="F30" s="76">
        <v>0</v>
      </c>
      <c r="G30" s="129"/>
      <c r="H30" s="76">
        <v>1312520</v>
      </c>
      <c r="I30" s="76">
        <v>14555</v>
      </c>
      <c r="J30" s="76">
        <v>1327075</v>
      </c>
      <c r="K30" s="76">
        <v>0</v>
      </c>
      <c r="L30" s="77">
        <f t="shared" si="0"/>
        <v>98.9</v>
      </c>
      <c r="M30" s="78">
        <f t="shared" si="0"/>
        <v>26.3</v>
      </c>
      <c r="N30" s="79">
        <f t="shared" si="0"/>
        <v>96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449502</v>
      </c>
      <c r="D31" s="76">
        <v>23199</v>
      </c>
      <c r="E31" s="76">
        <v>472701</v>
      </c>
      <c r="F31" s="76">
        <v>0</v>
      </c>
      <c r="G31" s="129"/>
      <c r="H31" s="76">
        <v>441315</v>
      </c>
      <c r="I31" s="76">
        <v>7368</v>
      </c>
      <c r="J31" s="76">
        <v>448683</v>
      </c>
      <c r="K31" s="76">
        <v>0</v>
      </c>
      <c r="L31" s="77">
        <f t="shared" si="0"/>
        <v>98.2</v>
      </c>
      <c r="M31" s="78">
        <f t="shared" si="0"/>
        <v>31.8</v>
      </c>
      <c r="N31" s="79">
        <f t="shared" si="0"/>
        <v>94.9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1744789</v>
      </c>
      <c r="D32" s="76">
        <v>60290</v>
      </c>
      <c r="E32" s="76">
        <v>1805079</v>
      </c>
      <c r="F32" s="76">
        <v>0</v>
      </c>
      <c r="G32" s="129"/>
      <c r="H32" s="76">
        <v>1721077</v>
      </c>
      <c r="I32" s="76">
        <v>20578</v>
      </c>
      <c r="J32" s="76">
        <v>1741655</v>
      </c>
      <c r="K32" s="76">
        <v>0</v>
      </c>
      <c r="L32" s="77">
        <f t="shared" ref="L32:N36" si="2">IF(C32&gt;0,ROUND(H32/C32*100,1),"-")</f>
        <v>98.6</v>
      </c>
      <c r="M32" s="78">
        <f t="shared" si="2"/>
        <v>34.1</v>
      </c>
      <c r="N32" s="79">
        <f t="shared" si="2"/>
        <v>96.5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952755</v>
      </c>
      <c r="D33" s="76">
        <v>132192</v>
      </c>
      <c r="E33" s="76">
        <v>1084947</v>
      </c>
      <c r="F33" s="76">
        <v>0</v>
      </c>
      <c r="G33" s="129"/>
      <c r="H33" s="76">
        <v>922216</v>
      </c>
      <c r="I33" s="76">
        <v>30325</v>
      </c>
      <c r="J33" s="76">
        <v>952541</v>
      </c>
      <c r="K33" s="76">
        <v>0</v>
      </c>
      <c r="L33" s="77">
        <f t="shared" si="2"/>
        <v>96.8</v>
      </c>
      <c r="M33" s="78">
        <f t="shared" si="2"/>
        <v>22.9</v>
      </c>
      <c r="N33" s="79">
        <f t="shared" si="2"/>
        <v>87.8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607509</v>
      </c>
      <c r="D34" s="76">
        <v>48095</v>
      </c>
      <c r="E34" s="76">
        <v>655604</v>
      </c>
      <c r="F34" s="76">
        <v>0</v>
      </c>
      <c r="G34" s="129"/>
      <c r="H34" s="76">
        <v>592617</v>
      </c>
      <c r="I34" s="76">
        <v>12157</v>
      </c>
      <c r="J34" s="76">
        <v>604774</v>
      </c>
      <c r="K34" s="76">
        <v>0</v>
      </c>
      <c r="L34" s="77">
        <f t="shared" si="2"/>
        <v>97.5</v>
      </c>
      <c r="M34" s="78">
        <f t="shared" si="2"/>
        <v>25.3</v>
      </c>
      <c r="N34" s="79">
        <f t="shared" si="2"/>
        <v>92.2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11199807</v>
      </c>
      <c r="D35" s="85">
        <f t="shared" si="3"/>
        <v>744089</v>
      </c>
      <c r="E35" s="85">
        <f t="shared" si="3"/>
        <v>11943896</v>
      </c>
      <c r="F35" s="85">
        <f t="shared" si="3"/>
        <v>0</v>
      </c>
      <c r="G35" s="132"/>
      <c r="H35" s="85">
        <f t="shared" si="3"/>
        <v>10987214</v>
      </c>
      <c r="I35" s="85">
        <f t="shared" si="3"/>
        <v>188005</v>
      </c>
      <c r="J35" s="85">
        <f t="shared" si="3"/>
        <v>11175219</v>
      </c>
      <c r="K35" s="85">
        <f t="shared" si="3"/>
        <v>0</v>
      </c>
      <c r="L35" s="86">
        <f t="shared" si="2"/>
        <v>98.1</v>
      </c>
      <c r="M35" s="87">
        <f t="shared" si="2"/>
        <v>25.3</v>
      </c>
      <c r="N35" s="88">
        <f t="shared" si="2"/>
        <v>93.6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98373233</v>
      </c>
      <c r="D36" s="89">
        <f t="shared" si="4"/>
        <v>8719983</v>
      </c>
      <c r="E36" s="89">
        <f t="shared" si="4"/>
        <v>107093216</v>
      </c>
      <c r="F36" s="89">
        <f t="shared" si="4"/>
        <v>0</v>
      </c>
      <c r="G36" s="133"/>
      <c r="H36" s="89">
        <f t="shared" si="4"/>
        <v>96106721</v>
      </c>
      <c r="I36" s="89">
        <f t="shared" si="4"/>
        <v>1994450</v>
      </c>
      <c r="J36" s="89">
        <f t="shared" si="4"/>
        <v>98101171</v>
      </c>
      <c r="K36" s="89">
        <f t="shared" si="4"/>
        <v>0</v>
      </c>
      <c r="L36" s="90">
        <f t="shared" si="2"/>
        <v>97.7</v>
      </c>
      <c r="M36" s="91">
        <f t="shared" si="2"/>
        <v>22.9</v>
      </c>
      <c r="N36" s="92">
        <f t="shared" si="2"/>
        <v>91.6</v>
      </c>
    </row>
    <row r="38" spans="1:14" x14ac:dyDescent="0.15">
      <c r="B38" s="1" t="s">
        <v>395</v>
      </c>
      <c r="C38" s="1">
        <v>98373233</v>
      </c>
      <c r="D38" s="1">
        <v>8719983</v>
      </c>
      <c r="E38" s="1">
        <v>107093216</v>
      </c>
      <c r="F38" s="1">
        <v>0</v>
      </c>
      <c r="G38" s="1">
        <v>0</v>
      </c>
      <c r="H38" s="1">
        <v>96106721</v>
      </c>
      <c r="I38" s="1">
        <v>1994450</v>
      </c>
      <c r="J38" s="1">
        <v>98101171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271524</v>
      </c>
      <c r="D9" s="93">
        <v>0</v>
      </c>
      <c r="E9" s="93">
        <v>271524</v>
      </c>
      <c r="F9" s="93">
        <v>0</v>
      </c>
      <c r="G9" s="128"/>
      <c r="H9" s="93">
        <v>271524</v>
      </c>
      <c r="I9" s="93">
        <v>0</v>
      </c>
      <c r="J9" s="93">
        <v>271524</v>
      </c>
      <c r="K9" s="93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51937</v>
      </c>
      <c r="D10" s="94">
        <v>0</v>
      </c>
      <c r="E10" s="94">
        <v>51937</v>
      </c>
      <c r="F10" s="94">
        <v>0</v>
      </c>
      <c r="G10" s="129"/>
      <c r="H10" s="94">
        <v>51937</v>
      </c>
      <c r="I10" s="94">
        <v>0</v>
      </c>
      <c r="J10" s="94">
        <v>51937</v>
      </c>
      <c r="K10" s="94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62512</v>
      </c>
      <c r="D11" s="94">
        <v>0</v>
      </c>
      <c r="E11" s="94">
        <v>62512</v>
      </c>
      <c r="F11" s="94">
        <v>0</v>
      </c>
      <c r="G11" s="129"/>
      <c r="H11" s="94">
        <v>62512</v>
      </c>
      <c r="I11" s="94">
        <v>0</v>
      </c>
      <c r="J11" s="94">
        <v>62512</v>
      </c>
      <c r="K11" s="94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35907</v>
      </c>
      <c r="D12" s="94">
        <v>0</v>
      </c>
      <c r="E12" s="94">
        <v>35907</v>
      </c>
      <c r="F12" s="94">
        <v>0</v>
      </c>
      <c r="G12" s="129"/>
      <c r="H12" s="94">
        <v>35907</v>
      </c>
      <c r="I12" s="94">
        <v>0</v>
      </c>
      <c r="J12" s="94">
        <v>35907</v>
      </c>
      <c r="K12" s="94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54204</v>
      </c>
      <c r="D13" s="94">
        <v>0</v>
      </c>
      <c r="E13" s="94">
        <v>54204</v>
      </c>
      <c r="F13" s="94">
        <v>0</v>
      </c>
      <c r="G13" s="129"/>
      <c r="H13" s="94">
        <v>54204</v>
      </c>
      <c r="I13" s="94">
        <v>0</v>
      </c>
      <c r="J13" s="94">
        <v>54204</v>
      </c>
      <c r="K13" s="94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29938</v>
      </c>
      <c r="D14" s="94">
        <v>0</v>
      </c>
      <c r="E14" s="94">
        <v>29938</v>
      </c>
      <c r="F14" s="94">
        <v>0</v>
      </c>
      <c r="G14" s="129"/>
      <c r="H14" s="94">
        <v>29938</v>
      </c>
      <c r="I14" s="94">
        <v>0</v>
      </c>
      <c r="J14" s="94">
        <v>29938</v>
      </c>
      <c r="K14" s="94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75461</v>
      </c>
      <c r="D15" s="94">
        <v>0</v>
      </c>
      <c r="E15" s="94">
        <v>75461</v>
      </c>
      <c r="F15" s="94">
        <v>0</v>
      </c>
      <c r="G15" s="129"/>
      <c r="H15" s="94">
        <v>75461</v>
      </c>
      <c r="I15" s="94">
        <v>0</v>
      </c>
      <c r="J15" s="94">
        <v>75461</v>
      </c>
      <c r="K15" s="94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21694</v>
      </c>
      <c r="D16" s="94">
        <v>0</v>
      </c>
      <c r="E16" s="94">
        <v>21694</v>
      </c>
      <c r="F16" s="94">
        <v>0</v>
      </c>
      <c r="G16" s="129"/>
      <c r="H16" s="94">
        <v>21694</v>
      </c>
      <c r="I16" s="94">
        <v>0</v>
      </c>
      <c r="J16" s="94">
        <v>21694</v>
      </c>
      <c r="K16" s="94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34893</v>
      </c>
      <c r="D17" s="94">
        <v>0</v>
      </c>
      <c r="E17" s="94">
        <v>34893</v>
      </c>
      <c r="F17" s="94">
        <v>0</v>
      </c>
      <c r="G17" s="129"/>
      <c r="H17" s="94">
        <v>34893</v>
      </c>
      <c r="I17" s="94">
        <v>0</v>
      </c>
      <c r="J17" s="94">
        <v>34893</v>
      </c>
      <c r="K17" s="94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31342</v>
      </c>
      <c r="D18" s="94">
        <v>0</v>
      </c>
      <c r="E18" s="94">
        <v>31342</v>
      </c>
      <c r="F18" s="94">
        <v>0</v>
      </c>
      <c r="G18" s="129"/>
      <c r="H18" s="94">
        <v>31342</v>
      </c>
      <c r="I18" s="94">
        <v>0</v>
      </c>
      <c r="J18" s="94">
        <v>31342</v>
      </c>
      <c r="K18" s="94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64788</v>
      </c>
      <c r="D19" s="94">
        <v>6686</v>
      </c>
      <c r="E19" s="94">
        <v>71474</v>
      </c>
      <c r="F19" s="94">
        <v>0</v>
      </c>
      <c r="G19" s="129"/>
      <c r="H19" s="94">
        <v>62976</v>
      </c>
      <c r="I19" s="94">
        <v>1437</v>
      </c>
      <c r="J19" s="94">
        <v>64413</v>
      </c>
      <c r="K19" s="94">
        <v>0</v>
      </c>
      <c r="L19" s="77">
        <f t="shared" si="0"/>
        <v>97.2</v>
      </c>
      <c r="M19" s="78">
        <f t="shared" si="0"/>
        <v>21.5</v>
      </c>
      <c r="N19" s="79">
        <f t="shared" si="0"/>
        <v>90.1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11969</v>
      </c>
      <c r="D20" s="94">
        <v>0</v>
      </c>
      <c r="E20" s="94">
        <v>11969</v>
      </c>
      <c r="F20" s="94">
        <v>0</v>
      </c>
      <c r="G20" s="129"/>
      <c r="H20" s="94">
        <v>11969</v>
      </c>
      <c r="I20" s="94">
        <v>0</v>
      </c>
      <c r="J20" s="94">
        <v>11969</v>
      </c>
      <c r="K20" s="94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6314</v>
      </c>
      <c r="D21" s="94">
        <v>0</v>
      </c>
      <c r="E21" s="94">
        <v>6314</v>
      </c>
      <c r="F21" s="94">
        <v>0</v>
      </c>
      <c r="G21" s="129"/>
      <c r="H21" s="94">
        <v>6314</v>
      </c>
      <c r="I21" s="94">
        <v>0</v>
      </c>
      <c r="J21" s="94">
        <v>6314</v>
      </c>
      <c r="K21" s="94">
        <v>0</v>
      </c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341</v>
      </c>
      <c r="C22" s="94">
        <v>30183</v>
      </c>
      <c r="D22" s="94">
        <v>0</v>
      </c>
      <c r="E22" s="94">
        <v>30183</v>
      </c>
      <c r="F22" s="94">
        <v>0</v>
      </c>
      <c r="G22" s="130"/>
      <c r="H22" s="94">
        <v>30183</v>
      </c>
      <c r="I22" s="94">
        <v>0</v>
      </c>
      <c r="J22" s="94">
        <v>30183</v>
      </c>
      <c r="K22" s="94">
        <v>0</v>
      </c>
      <c r="L22" s="96">
        <f t="shared" si="0"/>
        <v>100</v>
      </c>
      <c r="M22" s="97" t="str">
        <f t="shared" si="0"/>
        <v>-</v>
      </c>
      <c r="N22" s="98">
        <f t="shared" si="0"/>
        <v>100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782666</v>
      </c>
      <c r="D23" s="85">
        <f t="shared" ref="D23:K23" si="1">SUM(D9:D22)</f>
        <v>6686</v>
      </c>
      <c r="E23" s="85">
        <f t="shared" si="1"/>
        <v>789352</v>
      </c>
      <c r="F23" s="85">
        <f t="shared" si="1"/>
        <v>0</v>
      </c>
      <c r="G23" s="131"/>
      <c r="H23" s="85">
        <f t="shared" si="1"/>
        <v>780854</v>
      </c>
      <c r="I23" s="85">
        <f t="shared" si="1"/>
        <v>1437</v>
      </c>
      <c r="J23" s="85">
        <f t="shared" si="1"/>
        <v>782291</v>
      </c>
      <c r="K23" s="85">
        <f t="shared" si="1"/>
        <v>0</v>
      </c>
      <c r="L23" s="86">
        <f t="shared" si="0"/>
        <v>99.8</v>
      </c>
      <c r="M23" s="87">
        <f t="shared" si="0"/>
        <v>21.5</v>
      </c>
      <c r="N23" s="88">
        <f t="shared" si="0"/>
        <v>99.1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14250</v>
      </c>
      <c r="D24" s="71">
        <v>0</v>
      </c>
      <c r="E24" s="71">
        <v>14250</v>
      </c>
      <c r="F24" s="71">
        <v>0</v>
      </c>
      <c r="G24" s="128"/>
      <c r="H24" s="71">
        <v>14250</v>
      </c>
      <c r="I24" s="71">
        <v>0</v>
      </c>
      <c r="J24" s="71">
        <v>14250</v>
      </c>
      <c r="K24" s="71">
        <v>0</v>
      </c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7659</v>
      </c>
      <c r="D25" s="76">
        <v>0</v>
      </c>
      <c r="E25" s="76">
        <v>7659</v>
      </c>
      <c r="F25" s="76">
        <v>0</v>
      </c>
      <c r="G25" s="129"/>
      <c r="H25" s="76">
        <v>7659</v>
      </c>
      <c r="I25" s="76">
        <v>0</v>
      </c>
      <c r="J25" s="76">
        <v>7659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4643</v>
      </c>
      <c r="D26" s="76">
        <v>0</v>
      </c>
      <c r="E26" s="76">
        <v>4643</v>
      </c>
      <c r="F26" s="76">
        <v>0</v>
      </c>
      <c r="G26" s="129"/>
      <c r="H26" s="76">
        <v>4643</v>
      </c>
      <c r="I26" s="76">
        <v>0</v>
      </c>
      <c r="J26" s="76">
        <v>4643</v>
      </c>
      <c r="K26" s="76">
        <v>0</v>
      </c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4001</v>
      </c>
      <c r="D27" s="76">
        <v>0</v>
      </c>
      <c r="E27" s="76">
        <v>4001</v>
      </c>
      <c r="F27" s="76">
        <v>0</v>
      </c>
      <c r="G27" s="129"/>
      <c r="H27" s="76">
        <v>4001</v>
      </c>
      <c r="I27" s="76">
        <v>0</v>
      </c>
      <c r="J27" s="76">
        <v>4001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5226</v>
      </c>
      <c r="D28" s="76">
        <v>0</v>
      </c>
      <c r="E28" s="76">
        <v>5226</v>
      </c>
      <c r="F28" s="76">
        <v>0</v>
      </c>
      <c r="G28" s="129"/>
      <c r="H28" s="76">
        <v>5226</v>
      </c>
      <c r="I28" s="76">
        <v>0</v>
      </c>
      <c r="J28" s="76">
        <v>5226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20528</v>
      </c>
      <c r="D29" s="76">
        <v>0</v>
      </c>
      <c r="E29" s="76">
        <v>20528</v>
      </c>
      <c r="F29" s="76">
        <v>0</v>
      </c>
      <c r="G29" s="129"/>
      <c r="H29" s="76">
        <v>20528</v>
      </c>
      <c r="I29" s="76">
        <v>0</v>
      </c>
      <c r="J29" s="76">
        <v>20528</v>
      </c>
      <c r="K29" s="76">
        <v>0</v>
      </c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19145</v>
      </c>
      <c r="D30" s="76">
        <v>0</v>
      </c>
      <c r="E30" s="76">
        <v>19145</v>
      </c>
      <c r="F30" s="76">
        <v>0</v>
      </c>
      <c r="G30" s="129"/>
      <c r="H30" s="76">
        <v>19145</v>
      </c>
      <c r="I30" s="76">
        <v>0</v>
      </c>
      <c r="J30" s="76">
        <v>19145</v>
      </c>
      <c r="K30" s="76">
        <v>0</v>
      </c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3277</v>
      </c>
      <c r="D31" s="76">
        <v>0</v>
      </c>
      <c r="E31" s="76">
        <v>3277</v>
      </c>
      <c r="F31" s="76">
        <v>0</v>
      </c>
      <c r="G31" s="129"/>
      <c r="H31" s="76">
        <v>3277</v>
      </c>
      <c r="I31" s="76">
        <v>0</v>
      </c>
      <c r="J31" s="76">
        <v>3277</v>
      </c>
      <c r="K31" s="76">
        <v>0</v>
      </c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10959</v>
      </c>
      <c r="D32" s="76">
        <v>0</v>
      </c>
      <c r="E32" s="76">
        <v>10959</v>
      </c>
      <c r="F32" s="76">
        <v>0</v>
      </c>
      <c r="G32" s="129"/>
      <c r="H32" s="76">
        <v>10959</v>
      </c>
      <c r="I32" s="76">
        <v>0</v>
      </c>
      <c r="J32" s="76">
        <v>10959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18563</v>
      </c>
      <c r="D33" s="76">
        <v>0</v>
      </c>
      <c r="E33" s="76">
        <v>18563</v>
      </c>
      <c r="F33" s="76">
        <v>0</v>
      </c>
      <c r="G33" s="129"/>
      <c r="H33" s="76">
        <v>6650</v>
      </c>
      <c r="I33" s="76">
        <v>0</v>
      </c>
      <c r="J33" s="76">
        <v>6650</v>
      </c>
      <c r="K33" s="76">
        <v>0</v>
      </c>
      <c r="L33" s="77">
        <f t="shared" si="2"/>
        <v>35.799999999999997</v>
      </c>
      <c r="M33" s="78" t="str">
        <f t="shared" si="2"/>
        <v>-</v>
      </c>
      <c r="N33" s="79">
        <f t="shared" si="2"/>
        <v>35.799999999999997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6794</v>
      </c>
      <c r="D34" s="76">
        <v>0</v>
      </c>
      <c r="E34" s="76">
        <v>6794</v>
      </c>
      <c r="F34" s="76">
        <v>0</v>
      </c>
      <c r="G34" s="129"/>
      <c r="H34" s="76">
        <v>6794</v>
      </c>
      <c r="I34" s="76">
        <v>0</v>
      </c>
      <c r="J34" s="76">
        <v>6794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115045</v>
      </c>
      <c r="D35" s="85">
        <f t="shared" si="3"/>
        <v>0</v>
      </c>
      <c r="E35" s="85">
        <f t="shared" si="3"/>
        <v>115045</v>
      </c>
      <c r="F35" s="85">
        <f t="shared" si="3"/>
        <v>0</v>
      </c>
      <c r="G35" s="132"/>
      <c r="H35" s="85">
        <f t="shared" si="3"/>
        <v>103132</v>
      </c>
      <c r="I35" s="85">
        <f t="shared" si="3"/>
        <v>0</v>
      </c>
      <c r="J35" s="85">
        <f t="shared" si="3"/>
        <v>103132</v>
      </c>
      <c r="K35" s="85">
        <f t="shared" si="3"/>
        <v>0</v>
      </c>
      <c r="L35" s="86">
        <f t="shared" si="2"/>
        <v>89.6</v>
      </c>
      <c r="M35" s="87" t="str">
        <f t="shared" si="2"/>
        <v>-</v>
      </c>
      <c r="N35" s="88">
        <f t="shared" si="2"/>
        <v>89.6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897711</v>
      </c>
      <c r="D36" s="89">
        <f t="shared" si="4"/>
        <v>6686</v>
      </c>
      <c r="E36" s="89">
        <f t="shared" si="4"/>
        <v>904397</v>
      </c>
      <c r="F36" s="89">
        <f t="shared" si="4"/>
        <v>0</v>
      </c>
      <c r="G36" s="133"/>
      <c r="H36" s="89">
        <f t="shared" si="4"/>
        <v>883986</v>
      </c>
      <c r="I36" s="89">
        <f t="shared" si="4"/>
        <v>1437</v>
      </c>
      <c r="J36" s="89">
        <f t="shared" si="4"/>
        <v>885423</v>
      </c>
      <c r="K36" s="89">
        <f t="shared" si="4"/>
        <v>0</v>
      </c>
      <c r="L36" s="90">
        <f t="shared" si="2"/>
        <v>98.5</v>
      </c>
      <c r="M36" s="91">
        <f t="shared" si="2"/>
        <v>21.5</v>
      </c>
      <c r="N36" s="92">
        <f t="shared" si="2"/>
        <v>97.9</v>
      </c>
    </row>
    <row r="38" spans="1:14" x14ac:dyDescent="0.15">
      <c r="B38" s="1" t="s">
        <v>395</v>
      </c>
      <c r="C38" s="1">
        <v>897711</v>
      </c>
      <c r="D38" s="1">
        <v>6686</v>
      </c>
      <c r="E38" s="1">
        <v>904397</v>
      </c>
      <c r="F38" s="1">
        <v>0</v>
      </c>
      <c r="G38" s="1">
        <v>0</v>
      </c>
      <c r="H38" s="1">
        <v>883986</v>
      </c>
      <c r="I38" s="1">
        <v>1437</v>
      </c>
      <c r="J38" s="1">
        <v>885423</v>
      </c>
      <c r="K38" s="1">
        <v>0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99">
        <f>SUM(法人均等割:法人税割!C9)</f>
        <v>13052963</v>
      </c>
      <c r="D9" s="99">
        <f>SUM(法人均等割:法人税割!D9)</f>
        <v>136741</v>
      </c>
      <c r="E9" s="99">
        <f>SUM(法人均等割:法人税割!E9)</f>
        <v>13189704</v>
      </c>
      <c r="F9" s="100">
        <f>SUM(法人均等割:法人税割!F9)</f>
        <v>2138386</v>
      </c>
      <c r="G9" s="128"/>
      <c r="H9" s="99">
        <f>SUM(法人均等割:法人税割!H9)</f>
        <v>13017090</v>
      </c>
      <c r="I9" s="99">
        <f>SUM(法人均等割:法人税割!I9)</f>
        <v>33221</v>
      </c>
      <c r="J9" s="99">
        <f>SUM(法人均等割:法人税割!J9)</f>
        <v>13050311</v>
      </c>
      <c r="K9" s="100">
        <f>SUM(法人均等割:法人税割!K9)</f>
        <v>2131970</v>
      </c>
      <c r="L9" s="72">
        <f t="shared" ref="L9:N31" si="0">IF(C9&gt;0,ROUND(H9/C9*100,1),"-")</f>
        <v>99.7</v>
      </c>
      <c r="M9" s="73">
        <f t="shared" si="0"/>
        <v>24.3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64" t="s">
        <v>34</v>
      </c>
      <c r="C10" s="101">
        <f>SUM(法人均等割:法人税割!C10)</f>
        <v>1557898</v>
      </c>
      <c r="D10" s="101">
        <f>SUM(法人均等割:法人税割!D10)</f>
        <v>48241</v>
      </c>
      <c r="E10" s="102">
        <f>SUM(法人均等割:法人税割!E10)</f>
        <v>1606139</v>
      </c>
      <c r="F10" s="103">
        <f>SUM(法人均等割:法人税割!F10)</f>
        <v>256750</v>
      </c>
      <c r="G10" s="129"/>
      <c r="H10" s="101">
        <f>SUM(法人均等割:法人税割!H10)</f>
        <v>1545082</v>
      </c>
      <c r="I10" s="101">
        <f>SUM(法人均等割:法人税割!I10)</f>
        <v>7658</v>
      </c>
      <c r="J10" s="101">
        <f>SUM(法人均等割:法人税割!J10)</f>
        <v>1552740</v>
      </c>
      <c r="K10" s="104">
        <f>SUM(法人均等割:法人税割!K10)</f>
        <v>254696</v>
      </c>
      <c r="L10" s="77">
        <f t="shared" si="0"/>
        <v>99.2</v>
      </c>
      <c r="M10" s="78">
        <f t="shared" si="0"/>
        <v>15.9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64" t="s">
        <v>35</v>
      </c>
      <c r="C11" s="105">
        <f>SUM(法人均等割:法人税割!C11)</f>
        <v>2084921</v>
      </c>
      <c r="D11" s="105">
        <f>SUM(法人均等割:法人税割!D11)</f>
        <v>38550</v>
      </c>
      <c r="E11" s="106">
        <f>SUM(法人均等割:法人税割!E11)</f>
        <v>2123471</v>
      </c>
      <c r="F11" s="103">
        <f>SUM(法人均等割:法人税割!F11)</f>
        <v>342063</v>
      </c>
      <c r="G11" s="129"/>
      <c r="H11" s="107">
        <f>SUM(法人均等割:法人税割!H11)</f>
        <v>2075864</v>
      </c>
      <c r="I11" s="107">
        <f>SUM(法人均等割:法人税割!I11)</f>
        <v>4559</v>
      </c>
      <c r="J11" s="107">
        <f>SUM(法人均等割:法人税割!J11)</f>
        <v>2080423</v>
      </c>
      <c r="K11" s="104">
        <f>SUM(法人均等割:法人税割!K11)</f>
        <v>340453</v>
      </c>
      <c r="L11" s="77">
        <f t="shared" si="0"/>
        <v>99.6</v>
      </c>
      <c r="M11" s="78">
        <f t="shared" si="0"/>
        <v>11.8</v>
      </c>
      <c r="N11" s="79">
        <f t="shared" si="0"/>
        <v>98</v>
      </c>
    </row>
    <row r="12" spans="1:247" s="21" customFormat="1" ht="24.95" customHeight="1" x14ac:dyDescent="0.2">
      <c r="A12" s="46">
        <v>4</v>
      </c>
      <c r="B12" s="64" t="s">
        <v>36</v>
      </c>
      <c r="C12" s="101">
        <f>SUM(法人均等割:法人税割!C12)</f>
        <v>1682716</v>
      </c>
      <c r="D12" s="101">
        <f>SUM(法人均等割:法人税割!D12)</f>
        <v>20091</v>
      </c>
      <c r="E12" s="108">
        <f>SUM(法人均等割:法人税割!E12)</f>
        <v>1702807</v>
      </c>
      <c r="F12" s="103">
        <f>SUM(法人均等割:法人税割!F12)</f>
        <v>276917</v>
      </c>
      <c r="G12" s="129"/>
      <c r="H12" s="101">
        <f>SUM(法人均等割:法人税割!H12)</f>
        <v>1676418</v>
      </c>
      <c r="I12" s="101">
        <f>SUM(法人均等割:法人税割!I12)</f>
        <v>3696</v>
      </c>
      <c r="J12" s="101">
        <f>SUM(法人均等割:法人税割!J12)</f>
        <v>1680114</v>
      </c>
      <c r="K12" s="104">
        <f>SUM(法人均等割:法人税割!K12)</f>
        <v>275894</v>
      </c>
      <c r="L12" s="77">
        <f t="shared" si="0"/>
        <v>99.6</v>
      </c>
      <c r="M12" s="78">
        <f t="shared" si="0"/>
        <v>18.399999999999999</v>
      </c>
      <c r="N12" s="79">
        <f t="shared" si="0"/>
        <v>98.7</v>
      </c>
    </row>
    <row r="13" spans="1:247" s="21" customFormat="1" ht="24.95" customHeight="1" x14ac:dyDescent="0.2">
      <c r="A13" s="46">
        <v>5</v>
      </c>
      <c r="B13" s="64" t="s">
        <v>37</v>
      </c>
      <c r="C13" s="105">
        <f>SUM(法人均等割:法人税割!C13)</f>
        <v>1498554</v>
      </c>
      <c r="D13" s="105">
        <f>SUM(法人均等割:法人税割!D13)</f>
        <v>26086</v>
      </c>
      <c r="E13" s="106">
        <f>SUM(法人均等割:法人税割!E13)</f>
        <v>1524640</v>
      </c>
      <c r="F13" s="103">
        <f>SUM(法人均等割:法人税割!F13)</f>
        <v>245852</v>
      </c>
      <c r="G13" s="129"/>
      <c r="H13" s="107">
        <f>SUM(法人均等割:法人税割!H13)</f>
        <v>1488279</v>
      </c>
      <c r="I13" s="107">
        <f>SUM(法人均等割:法人税割!I13)</f>
        <v>4499</v>
      </c>
      <c r="J13" s="107">
        <f>SUM(法人均等割:法人税割!J13)</f>
        <v>1492778</v>
      </c>
      <c r="K13" s="104">
        <f>SUM(法人均等割:法人税割!K13)</f>
        <v>244131</v>
      </c>
      <c r="L13" s="77">
        <f t="shared" si="0"/>
        <v>99.3</v>
      </c>
      <c r="M13" s="78">
        <f t="shared" si="0"/>
        <v>17.2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64" t="s">
        <v>38</v>
      </c>
      <c r="C14" s="101">
        <f>SUM(法人均等割:法人税割!C14)</f>
        <v>797715</v>
      </c>
      <c r="D14" s="101">
        <f>SUM(法人均等割:法人税割!D14)</f>
        <v>42800</v>
      </c>
      <c r="E14" s="108">
        <f>SUM(法人均等割:法人税割!E14)</f>
        <v>840515</v>
      </c>
      <c r="F14" s="103">
        <f>SUM(法人均等割:法人税割!F14)</f>
        <v>130211</v>
      </c>
      <c r="G14" s="129"/>
      <c r="H14" s="101">
        <f>SUM(法人均等割:法人税割!H14)</f>
        <v>791460</v>
      </c>
      <c r="I14" s="101">
        <f>SUM(法人均等割:法人税割!I14)</f>
        <v>7675</v>
      </c>
      <c r="J14" s="101">
        <f>SUM(法人均等割:法人税割!J14)</f>
        <v>799135</v>
      </c>
      <c r="K14" s="104">
        <f>SUM(法人均等割:法人税割!K14)</f>
        <v>129169</v>
      </c>
      <c r="L14" s="77">
        <f t="shared" si="0"/>
        <v>99.2</v>
      </c>
      <c r="M14" s="78">
        <f t="shared" si="0"/>
        <v>17.899999999999999</v>
      </c>
      <c r="N14" s="79">
        <f t="shared" si="0"/>
        <v>95.1</v>
      </c>
    </row>
    <row r="15" spans="1:247" s="21" customFormat="1" ht="24.95" customHeight="1" x14ac:dyDescent="0.2">
      <c r="A15" s="46">
        <v>7</v>
      </c>
      <c r="B15" s="64" t="s">
        <v>39</v>
      </c>
      <c r="C15" s="105">
        <f>SUM(法人均等割:法人税割!C15)</f>
        <v>4102419</v>
      </c>
      <c r="D15" s="105">
        <f>SUM(法人均等割:法人税割!D15)</f>
        <v>32960</v>
      </c>
      <c r="E15" s="106">
        <f>SUM(法人均等割:法人税割!E15)</f>
        <v>4135379</v>
      </c>
      <c r="F15" s="103">
        <f>SUM(法人均等割:法人税割!F15)</f>
        <v>672216</v>
      </c>
      <c r="G15" s="129"/>
      <c r="H15" s="107">
        <f>SUM(法人均等割:法人税割!H15)</f>
        <v>4091095</v>
      </c>
      <c r="I15" s="107">
        <f>SUM(法人均等割:法人税割!I15)</f>
        <v>7715</v>
      </c>
      <c r="J15" s="107">
        <f>SUM(法人均等割:法人税割!J15)</f>
        <v>4098810</v>
      </c>
      <c r="K15" s="104">
        <f>SUM(法人均等割:法人税割!K15)</f>
        <v>670199</v>
      </c>
      <c r="L15" s="77">
        <f t="shared" si="0"/>
        <v>99.7</v>
      </c>
      <c r="M15" s="78">
        <f t="shared" si="0"/>
        <v>23.4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64" t="s">
        <v>40</v>
      </c>
      <c r="C16" s="105">
        <f>SUM(法人均等割:法人税割!C16)</f>
        <v>1149490</v>
      </c>
      <c r="D16" s="105">
        <f>SUM(法人均等割:法人税割!D16)</f>
        <v>18804</v>
      </c>
      <c r="E16" s="106">
        <f>SUM(法人均等割:法人税割!E16)</f>
        <v>1168294</v>
      </c>
      <c r="F16" s="103">
        <f>SUM(法人均等割:法人税割!F16)</f>
        <v>189833</v>
      </c>
      <c r="G16" s="129"/>
      <c r="H16" s="107">
        <f>SUM(法人均等割:法人税割!H16)</f>
        <v>1145038</v>
      </c>
      <c r="I16" s="107">
        <f>SUM(法人均等割:法人税割!I16)</f>
        <v>3914</v>
      </c>
      <c r="J16" s="107">
        <f>SUM(法人均等割:法人税割!J16)</f>
        <v>1148952</v>
      </c>
      <c r="K16" s="104">
        <f>SUM(法人均等割:法人税割!K16)</f>
        <v>189074</v>
      </c>
      <c r="L16" s="77">
        <f t="shared" si="0"/>
        <v>99.6</v>
      </c>
      <c r="M16" s="78">
        <f t="shared" si="0"/>
        <v>20.8</v>
      </c>
      <c r="N16" s="79">
        <f t="shared" si="0"/>
        <v>98.3</v>
      </c>
    </row>
    <row r="17" spans="1:14" s="21" customFormat="1" ht="24.95" customHeight="1" x14ac:dyDescent="0.2">
      <c r="A17" s="46">
        <v>9</v>
      </c>
      <c r="B17" s="64" t="s">
        <v>209</v>
      </c>
      <c r="C17" s="105">
        <f>SUM(法人均等割:法人税割!C17)</f>
        <v>1492775</v>
      </c>
      <c r="D17" s="105">
        <f>SUM(法人均等割:法人税割!D17)</f>
        <v>9449</v>
      </c>
      <c r="E17" s="106">
        <f>SUM(法人均等割:法人税割!E17)</f>
        <v>1502224</v>
      </c>
      <c r="F17" s="109">
        <f>SUM(法人均等割:法人税割!F17)</f>
        <v>209137</v>
      </c>
      <c r="G17" s="129"/>
      <c r="H17" s="107">
        <f>SUM(法人均等割:法人税割!H17)</f>
        <v>1490408</v>
      </c>
      <c r="I17" s="107">
        <f>SUM(法人均等割:法人税割!I17)</f>
        <v>2415</v>
      </c>
      <c r="J17" s="107">
        <f>SUM(法人均等割:法人税割!J17)</f>
        <v>1492823</v>
      </c>
      <c r="K17" s="104">
        <f>SUM(法人均等割:法人税割!K17)</f>
        <v>209137</v>
      </c>
      <c r="L17" s="77">
        <f>IF(C17&gt;0,ROUND(H17/C17*100,1),"-")</f>
        <v>99.8</v>
      </c>
      <c r="M17" s="78">
        <f>IF(D17&gt;0,ROUND(I17/D17*100,1),"-")</f>
        <v>25.6</v>
      </c>
      <c r="N17" s="79">
        <f>IF(E17&gt;0,ROUND(J17/E17*100,1),"-")</f>
        <v>99.4</v>
      </c>
    </row>
    <row r="18" spans="1:14" s="21" customFormat="1" ht="24.95" customHeight="1" x14ac:dyDescent="0.2">
      <c r="A18" s="46">
        <v>10</v>
      </c>
      <c r="B18" s="64" t="s">
        <v>206</v>
      </c>
      <c r="C18" s="101">
        <f>SUM(法人均等割:法人税割!C18)</f>
        <v>351317</v>
      </c>
      <c r="D18" s="101">
        <f>SUM(法人均等割:法人税割!D18)</f>
        <v>3855</v>
      </c>
      <c r="E18" s="108">
        <f>SUM(法人均等割:法人税割!E18)</f>
        <v>355172</v>
      </c>
      <c r="F18" s="110">
        <f>SUM(法人均等割:法人税割!F18)</f>
        <v>58388</v>
      </c>
      <c r="G18" s="129"/>
      <c r="H18" s="101">
        <f>SUM(法人均等割:法人税割!H18)</f>
        <v>349960</v>
      </c>
      <c r="I18" s="101">
        <f>SUM(法人均等割:法人税割!I18)</f>
        <v>430</v>
      </c>
      <c r="J18" s="101">
        <f>SUM(法人均等割:法人税割!J18)</f>
        <v>350390</v>
      </c>
      <c r="K18" s="104">
        <f>SUM(法人均等割:法人税割!K18)</f>
        <v>58155</v>
      </c>
      <c r="L18" s="77">
        <f t="shared" si="0"/>
        <v>99.6</v>
      </c>
      <c r="M18" s="78">
        <f t="shared" si="0"/>
        <v>11.2</v>
      </c>
      <c r="N18" s="79">
        <f t="shared" si="0"/>
        <v>98.7</v>
      </c>
    </row>
    <row r="19" spans="1:14" s="21" customFormat="1" ht="24.95" customHeight="1" x14ac:dyDescent="0.2">
      <c r="A19" s="46">
        <v>11</v>
      </c>
      <c r="B19" s="64" t="s">
        <v>207</v>
      </c>
      <c r="C19" s="105">
        <f>SUM(法人均等割:法人税割!C19)</f>
        <v>2100183</v>
      </c>
      <c r="D19" s="105">
        <f>SUM(法人均等割:法人税割!D19)</f>
        <v>29709</v>
      </c>
      <c r="E19" s="106">
        <f>SUM(法人均等割:法人税割!E19)</f>
        <v>2129892</v>
      </c>
      <c r="F19" s="103">
        <f>SUM(法人均等割:法人税割!F19)</f>
        <v>349573</v>
      </c>
      <c r="G19" s="129"/>
      <c r="H19" s="107">
        <f>SUM(法人均等割:法人税割!H19)</f>
        <v>2091405</v>
      </c>
      <c r="I19" s="107">
        <f>SUM(法人均等割:法人税割!I19)</f>
        <v>6804</v>
      </c>
      <c r="J19" s="107">
        <f>SUM(法人均等割:法人税割!J19)</f>
        <v>2098209</v>
      </c>
      <c r="K19" s="104">
        <f>SUM(法人均等割:法人税割!K19)</f>
        <v>348175</v>
      </c>
      <c r="L19" s="77">
        <f t="shared" si="0"/>
        <v>99.6</v>
      </c>
      <c r="M19" s="78">
        <f t="shared" si="0"/>
        <v>22.9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65" t="s">
        <v>208</v>
      </c>
      <c r="C20" s="105">
        <f>SUM(法人均等割:法人税割!C20)</f>
        <v>517549</v>
      </c>
      <c r="D20" s="105">
        <f>SUM(法人均等割:法人税割!D20)</f>
        <v>5271</v>
      </c>
      <c r="E20" s="106">
        <f>SUM(法人均等割:法人税割!E20)</f>
        <v>522820</v>
      </c>
      <c r="F20" s="103">
        <f>SUM(法人均等割:法人税割!F20)</f>
        <v>85532</v>
      </c>
      <c r="G20" s="129"/>
      <c r="H20" s="107">
        <f>SUM(法人均等割:法人税割!H20)</f>
        <v>515794</v>
      </c>
      <c r="I20" s="107">
        <f>SUM(法人均等割:法人税割!I20)</f>
        <v>875</v>
      </c>
      <c r="J20" s="107">
        <f>SUM(法人均等割:法人税割!J20)</f>
        <v>516669</v>
      </c>
      <c r="K20" s="104">
        <f>SUM(法人均等割:法人税割!K20)</f>
        <v>85203</v>
      </c>
      <c r="L20" s="80">
        <f t="shared" si="0"/>
        <v>99.7</v>
      </c>
      <c r="M20" s="81">
        <f t="shared" si="0"/>
        <v>16.600000000000001</v>
      </c>
      <c r="N20" s="82">
        <f t="shared" si="0"/>
        <v>98.8</v>
      </c>
    </row>
    <row r="21" spans="1:14" s="21" customFormat="1" ht="24.95" customHeight="1" x14ac:dyDescent="0.2">
      <c r="A21" s="46">
        <v>13</v>
      </c>
      <c r="B21" s="64" t="s">
        <v>340</v>
      </c>
      <c r="C21" s="105">
        <f>SUM(法人均等割:法人税割!C21)</f>
        <v>222546</v>
      </c>
      <c r="D21" s="105">
        <f>SUM(法人均等割:法人税割!D21)</f>
        <v>18237</v>
      </c>
      <c r="E21" s="106">
        <f>SUM(法人均等割:法人税割!E21)</f>
        <v>240783</v>
      </c>
      <c r="F21" s="103">
        <f>SUM(法人均等割:法人税割!F21)</f>
        <v>37968</v>
      </c>
      <c r="G21" s="129"/>
      <c r="H21" s="107">
        <f>SUM(法人均等割:法人税割!H21)</f>
        <v>221489</v>
      </c>
      <c r="I21" s="107">
        <f>SUM(法人均等割:法人税割!I21)</f>
        <v>922</v>
      </c>
      <c r="J21" s="107">
        <f>SUM(法人均等割:法人税割!J21)</f>
        <v>222411</v>
      </c>
      <c r="K21" s="104">
        <f>SUM(法人均等割:法人税割!K21)</f>
        <v>37783</v>
      </c>
      <c r="L21" s="77">
        <f t="shared" si="0"/>
        <v>99.5</v>
      </c>
      <c r="M21" s="78">
        <f t="shared" si="0"/>
        <v>5.0999999999999996</v>
      </c>
      <c r="N21" s="79">
        <f t="shared" si="0"/>
        <v>92.4</v>
      </c>
    </row>
    <row r="22" spans="1:14" s="21" customFormat="1" ht="24.95" customHeight="1" x14ac:dyDescent="0.2">
      <c r="A22" s="46">
        <v>14</v>
      </c>
      <c r="B22" s="66" t="s">
        <v>341</v>
      </c>
      <c r="C22" s="101">
        <f>SUM(法人均等割:法人税割!C22)</f>
        <v>577476</v>
      </c>
      <c r="D22" s="101">
        <f>SUM(法人均等割:法人税割!D22)</f>
        <v>7563</v>
      </c>
      <c r="E22" s="101">
        <f>SUM(法人均等割:法人税割!E22)</f>
        <v>585039</v>
      </c>
      <c r="F22" s="111">
        <f>SUM(法人均等割:法人税割!F22)</f>
        <v>95153</v>
      </c>
      <c r="G22" s="130"/>
      <c r="H22" s="101">
        <f>SUM(法人均等割:法人税割!H22)</f>
        <v>574771</v>
      </c>
      <c r="I22" s="101">
        <f>SUM(法人均等割:法人税割!I22)</f>
        <v>2028</v>
      </c>
      <c r="J22" s="101">
        <f>SUM(法人均等割:法人税割!J22)</f>
        <v>576799</v>
      </c>
      <c r="K22" s="111">
        <f>SUM(法人均等割:法人税割!K22)</f>
        <v>94677</v>
      </c>
      <c r="L22" s="96">
        <f t="shared" si="0"/>
        <v>99.5</v>
      </c>
      <c r="M22" s="97">
        <f t="shared" si="0"/>
        <v>26.8</v>
      </c>
      <c r="N22" s="98">
        <f t="shared" si="0"/>
        <v>98.6</v>
      </c>
    </row>
    <row r="23" spans="1:14" s="21" customFormat="1" ht="24.95" customHeight="1" x14ac:dyDescent="0.2">
      <c r="A23" s="58"/>
      <c r="B23" s="67" t="s">
        <v>346</v>
      </c>
      <c r="C23" s="85">
        <f>SUM(C9:C22)</f>
        <v>31188522</v>
      </c>
      <c r="D23" s="85">
        <f t="shared" ref="D23:K23" si="1">SUM(D9:D22)</f>
        <v>438357</v>
      </c>
      <c r="E23" s="85">
        <f t="shared" si="1"/>
        <v>31626879</v>
      </c>
      <c r="F23" s="85">
        <f t="shared" si="1"/>
        <v>5087979</v>
      </c>
      <c r="G23" s="131"/>
      <c r="H23" s="85">
        <f t="shared" si="1"/>
        <v>31074153</v>
      </c>
      <c r="I23" s="85">
        <f t="shared" si="1"/>
        <v>86411</v>
      </c>
      <c r="J23" s="85">
        <f t="shared" si="1"/>
        <v>31160564</v>
      </c>
      <c r="K23" s="85">
        <f t="shared" si="1"/>
        <v>5068716</v>
      </c>
      <c r="L23" s="86">
        <f t="shared" si="0"/>
        <v>99.6</v>
      </c>
      <c r="M23" s="87">
        <f t="shared" si="0"/>
        <v>19.7</v>
      </c>
      <c r="N23" s="88">
        <f t="shared" si="0"/>
        <v>98.5</v>
      </c>
    </row>
    <row r="24" spans="1:14" s="21" customFormat="1" ht="24.95" customHeight="1" x14ac:dyDescent="0.2">
      <c r="A24" s="44">
        <v>15</v>
      </c>
      <c r="B24" s="63" t="s">
        <v>41</v>
      </c>
      <c r="C24" s="100">
        <f>SUM(法人均等割:法人税割!C24)</f>
        <v>449439</v>
      </c>
      <c r="D24" s="100">
        <f>SUM(法人均等割:法人税割!D24)</f>
        <v>3513</v>
      </c>
      <c r="E24" s="100">
        <f>SUM(法人均等割:法人税割!E24)</f>
        <v>452952</v>
      </c>
      <c r="F24" s="100">
        <f>SUM(法人均等割:法人税割!F24)</f>
        <v>129454</v>
      </c>
      <c r="G24" s="128"/>
      <c r="H24" s="100">
        <f>SUM(法人均等割:法人税割!H24)</f>
        <v>447616</v>
      </c>
      <c r="I24" s="100">
        <f>SUM(法人均等割:法人税割!I24)</f>
        <v>397</v>
      </c>
      <c r="J24" s="100">
        <f>SUM(法人均等割:法人税割!J24)</f>
        <v>448013</v>
      </c>
      <c r="K24" s="100">
        <f>SUM(法人均等割:法人税割!K24)</f>
        <v>128929</v>
      </c>
      <c r="L24" s="72">
        <f t="shared" si="0"/>
        <v>99.6</v>
      </c>
      <c r="M24" s="73">
        <f t="shared" si="0"/>
        <v>11.3</v>
      </c>
      <c r="N24" s="74">
        <f t="shared" si="0"/>
        <v>98.9</v>
      </c>
    </row>
    <row r="25" spans="1:14" s="21" customFormat="1" ht="24.95" customHeight="1" x14ac:dyDescent="0.2">
      <c r="A25" s="46">
        <v>16</v>
      </c>
      <c r="B25" s="64" t="s">
        <v>389</v>
      </c>
      <c r="C25" s="106">
        <f>SUM(法人均等割:法人税割!C25)</f>
        <v>110256</v>
      </c>
      <c r="D25" s="112">
        <f>SUM(法人均等割:法人税割!D25)</f>
        <v>3885</v>
      </c>
      <c r="E25" s="112">
        <f>SUM(法人均等割:法人税割!E25)</f>
        <v>114141</v>
      </c>
      <c r="F25" s="104">
        <f>SUM(法人均等割:法人税割!F25)</f>
        <v>19199</v>
      </c>
      <c r="G25" s="129"/>
      <c r="H25" s="112">
        <f>SUM(法人均等割:法人税割!H25)</f>
        <v>109185</v>
      </c>
      <c r="I25" s="112">
        <f>SUM(法人均等割:法人税割!I25)</f>
        <v>599</v>
      </c>
      <c r="J25" s="112">
        <f>SUM(法人均等割:法人税割!J25)</f>
        <v>109784</v>
      </c>
      <c r="K25" s="104">
        <f>SUM(法人均等割:法人税割!K25)</f>
        <v>19009</v>
      </c>
      <c r="L25" s="77">
        <f t="shared" si="0"/>
        <v>99</v>
      </c>
      <c r="M25" s="78">
        <f t="shared" si="0"/>
        <v>15.4</v>
      </c>
      <c r="N25" s="79">
        <f t="shared" si="0"/>
        <v>96.2</v>
      </c>
    </row>
    <row r="26" spans="1:14" s="21" customFormat="1" ht="24.95" customHeight="1" x14ac:dyDescent="0.2">
      <c r="A26" s="46">
        <v>17</v>
      </c>
      <c r="B26" s="64" t="s">
        <v>42</v>
      </c>
      <c r="C26" s="113">
        <f>SUM(法人均等割:法人税割!C26)</f>
        <v>93592</v>
      </c>
      <c r="D26" s="114">
        <f>SUM(法人均等割:法人税割!D26)</f>
        <v>1886</v>
      </c>
      <c r="E26" s="114">
        <f>SUM(法人均等割:法人税割!E26)</f>
        <v>95478</v>
      </c>
      <c r="F26" s="104">
        <f>SUM(法人均等割:法人税割!F26)</f>
        <v>9783</v>
      </c>
      <c r="G26" s="129"/>
      <c r="H26" s="114">
        <f>SUM(法人均等割:法人税割!H26)</f>
        <v>93085</v>
      </c>
      <c r="I26" s="114">
        <f>SUM(法人均等割:法人税割!I26)</f>
        <v>440</v>
      </c>
      <c r="J26" s="114">
        <f>SUM(法人均等割:法人税割!J26)</f>
        <v>93525</v>
      </c>
      <c r="K26" s="104">
        <f>SUM(法人均等割:法人税割!K26)</f>
        <v>9773</v>
      </c>
      <c r="L26" s="77">
        <f t="shared" si="0"/>
        <v>99.5</v>
      </c>
      <c r="M26" s="78">
        <f t="shared" si="0"/>
        <v>23.3</v>
      </c>
      <c r="N26" s="79">
        <f t="shared" si="0"/>
        <v>98</v>
      </c>
    </row>
    <row r="27" spans="1:14" s="21" customFormat="1" ht="24.95" customHeight="1" x14ac:dyDescent="0.2">
      <c r="A27" s="46">
        <v>18</v>
      </c>
      <c r="B27" s="64" t="s">
        <v>43</v>
      </c>
      <c r="C27" s="108">
        <f>SUM(法人均等割:法人税割!C27)</f>
        <v>659289</v>
      </c>
      <c r="D27" s="108">
        <f>SUM(法人均等割:法人税割!D27)</f>
        <v>1223</v>
      </c>
      <c r="E27" s="108">
        <f>SUM(法人均等割:法人税割!E27)</f>
        <v>660512</v>
      </c>
      <c r="F27" s="104">
        <f>SUM(法人均等割:法人税割!F27)</f>
        <v>103626</v>
      </c>
      <c r="G27" s="129"/>
      <c r="H27" s="108">
        <f>SUM(法人均等割:法人税割!H27)</f>
        <v>659009</v>
      </c>
      <c r="I27" s="108">
        <f>SUM(法人均等割:法人税割!I27)</f>
        <v>280</v>
      </c>
      <c r="J27" s="108">
        <f>SUM(法人均等割:法人税割!J27)</f>
        <v>659289</v>
      </c>
      <c r="K27" s="104">
        <f>SUM(法人均等割:法人税割!K27)</f>
        <v>103626</v>
      </c>
      <c r="L27" s="77">
        <f t="shared" si="0"/>
        <v>100</v>
      </c>
      <c r="M27" s="78">
        <f t="shared" si="0"/>
        <v>22.9</v>
      </c>
      <c r="N27" s="79">
        <f t="shared" si="0"/>
        <v>99.8</v>
      </c>
    </row>
    <row r="28" spans="1:14" s="21" customFormat="1" ht="24.95" customHeight="1" x14ac:dyDescent="0.2">
      <c r="A28" s="46">
        <v>19</v>
      </c>
      <c r="B28" s="64" t="s">
        <v>44</v>
      </c>
      <c r="C28" s="106">
        <f>SUM(法人均等割:法人税割!C28)</f>
        <v>646754</v>
      </c>
      <c r="D28" s="112">
        <f>SUM(法人均等割:法人税割!D28)</f>
        <v>3667</v>
      </c>
      <c r="E28" s="112">
        <f>SUM(法人均等割:法人税割!E28)</f>
        <v>650421</v>
      </c>
      <c r="F28" s="104">
        <f>SUM(法人均等割:法人税割!F28)</f>
        <v>94402</v>
      </c>
      <c r="G28" s="129"/>
      <c r="H28" s="112">
        <f>SUM(法人均等割:法人税割!H28)</f>
        <v>645795</v>
      </c>
      <c r="I28" s="112">
        <f>SUM(法人均等割:法人税割!I28)</f>
        <v>235</v>
      </c>
      <c r="J28" s="112">
        <f>SUM(法人均等割:法人税割!J28)</f>
        <v>646030</v>
      </c>
      <c r="K28" s="104">
        <f>SUM(法人均等割:法人税割!K28)</f>
        <v>94402</v>
      </c>
      <c r="L28" s="77">
        <f t="shared" si="0"/>
        <v>99.9</v>
      </c>
      <c r="M28" s="78">
        <f t="shared" si="0"/>
        <v>6.4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64" t="s">
        <v>45</v>
      </c>
      <c r="C29" s="108">
        <f>SUM(法人均等割:法人税割!C29)</f>
        <v>310367</v>
      </c>
      <c r="D29" s="108">
        <f>SUM(法人均等割:法人税割!D29)</f>
        <v>4189</v>
      </c>
      <c r="E29" s="108">
        <f>SUM(法人均等割:法人税割!E29)</f>
        <v>314556</v>
      </c>
      <c r="F29" s="104">
        <f>SUM(法人均等割:法人税割!F29)</f>
        <v>51738</v>
      </c>
      <c r="G29" s="129"/>
      <c r="H29" s="108">
        <f>SUM(法人均等割:法人税割!H29)</f>
        <v>306715</v>
      </c>
      <c r="I29" s="108">
        <f>SUM(法人均等割:法人税割!I29)</f>
        <v>822</v>
      </c>
      <c r="J29" s="108">
        <f>SUM(法人均等割:法人税割!J29)</f>
        <v>307537</v>
      </c>
      <c r="K29" s="104">
        <f>SUM(法人均等割:法人税割!K29)</f>
        <v>51118</v>
      </c>
      <c r="L29" s="77">
        <f t="shared" si="0"/>
        <v>98.8</v>
      </c>
      <c r="M29" s="78">
        <f t="shared" si="0"/>
        <v>19.600000000000001</v>
      </c>
      <c r="N29" s="79">
        <f t="shared" si="0"/>
        <v>97.8</v>
      </c>
    </row>
    <row r="30" spans="1:14" s="21" customFormat="1" ht="24.95" customHeight="1" x14ac:dyDescent="0.2">
      <c r="A30" s="46">
        <v>21</v>
      </c>
      <c r="B30" s="64" t="s">
        <v>46</v>
      </c>
      <c r="C30" s="106">
        <f>SUM(法人均等割:法人税割!C30)</f>
        <v>421557</v>
      </c>
      <c r="D30" s="112">
        <f>SUM(法人均等割:法人税割!D30)</f>
        <v>4543</v>
      </c>
      <c r="E30" s="112">
        <f>SUM(法人均等割:法人税割!E30)</f>
        <v>426100</v>
      </c>
      <c r="F30" s="104">
        <f>SUM(法人均等割:法人税割!F30)</f>
        <v>69022</v>
      </c>
      <c r="G30" s="129"/>
      <c r="H30" s="112">
        <f>SUM(法人均等割:法人税割!H30)</f>
        <v>420802</v>
      </c>
      <c r="I30" s="112">
        <f>SUM(法人均等割:法人税割!I30)</f>
        <v>1424</v>
      </c>
      <c r="J30" s="112">
        <f>SUM(法人均等割:法人税割!J30)</f>
        <v>422226</v>
      </c>
      <c r="K30" s="104">
        <f>SUM(法人均等割:法人税割!K30)</f>
        <v>68884</v>
      </c>
      <c r="L30" s="77">
        <f t="shared" si="0"/>
        <v>99.8</v>
      </c>
      <c r="M30" s="78">
        <f t="shared" si="0"/>
        <v>31.3</v>
      </c>
      <c r="N30" s="79">
        <f t="shared" si="0"/>
        <v>99.1</v>
      </c>
    </row>
    <row r="31" spans="1:14" s="21" customFormat="1" ht="24.95" customHeight="1" x14ac:dyDescent="0.2">
      <c r="A31" s="46">
        <v>22</v>
      </c>
      <c r="B31" s="64" t="s">
        <v>47</v>
      </c>
      <c r="C31" s="106">
        <f>SUM(法人均等割:法人税割!C31)</f>
        <v>74453</v>
      </c>
      <c r="D31" s="112">
        <f>SUM(法人均等割:法人税割!D31)</f>
        <v>1205</v>
      </c>
      <c r="E31" s="112">
        <f>SUM(法人均等割:法人税割!E31)</f>
        <v>75658</v>
      </c>
      <c r="F31" s="104">
        <f>SUM(法人均等割:法人税割!F31)</f>
        <v>12238</v>
      </c>
      <c r="G31" s="129"/>
      <c r="H31" s="112">
        <f>SUM(法人均等割:法人税割!H31)</f>
        <v>73566</v>
      </c>
      <c r="I31" s="112">
        <f>SUM(法人均等割:法人税割!I31)</f>
        <v>609</v>
      </c>
      <c r="J31" s="112">
        <f>SUM(法人均等割:法人税割!J31)</f>
        <v>74175</v>
      </c>
      <c r="K31" s="104">
        <f>SUM(法人均等割:法人税割!K31)</f>
        <v>12089</v>
      </c>
      <c r="L31" s="77">
        <f t="shared" si="0"/>
        <v>98.8</v>
      </c>
      <c r="M31" s="78">
        <f t="shared" si="0"/>
        <v>50.5</v>
      </c>
      <c r="N31" s="79">
        <f t="shared" si="0"/>
        <v>98</v>
      </c>
    </row>
    <row r="32" spans="1:14" s="21" customFormat="1" ht="24.95" customHeight="1" x14ac:dyDescent="0.2">
      <c r="A32" s="46">
        <v>23</v>
      </c>
      <c r="B32" s="64" t="s">
        <v>48</v>
      </c>
      <c r="C32" s="108">
        <f>SUM(法人均等割:法人税割!C32)</f>
        <v>184110</v>
      </c>
      <c r="D32" s="108">
        <f>SUM(法人均等割:法人税割!D32)</f>
        <v>1427</v>
      </c>
      <c r="E32" s="108">
        <f>SUM(法人均等割:法人税割!E32)</f>
        <v>185537</v>
      </c>
      <c r="F32" s="104">
        <f>SUM(法人均等割:法人税割!F32)</f>
        <v>30313</v>
      </c>
      <c r="G32" s="129"/>
      <c r="H32" s="108">
        <f>SUM(法人均等割:法人税割!H32)</f>
        <v>183794</v>
      </c>
      <c r="I32" s="108">
        <f>SUM(法人均等割:法人税割!I32)</f>
        <v>569</v>
      </c>
      <c r="J32" s="108">
        <f>SUM(法人均等割:法人税割!J32)</f>
        <v>184363</v>
      </c>
      <c r="K32" s="104">
        <f>SUM(法人均等割:法人税割!K32)</f>
        <v>30263</v>
      </c>
      <c r="L32" s="77">
        <f t="shared" ref="L32:N36" si="2">IF(C32&gt;0,ROUND(H32/C32*100,1),"-")</f>
        <v>99.8</v>
      </c>
      <c r="M32" s="78">
        <f t="shared" si="2"/>
        <v>39.9</v>
      </c>
      <c r="N32" s="79">
        <f t="shared" si="2"/>
        <v>99.4</v>
      </c>
    </row>
    <row r="33" spans="1:14" s="21" customFormat="1" ht="24.95" customHeight="1" x14ac:dyDescent="0.2">
      <c r="A33" s="46">
        <v>24</v>
      </c>
      <c r="B33" s="64" t="s">
        <v>49</v>
      </c>
      <c r="C33" s="106">
        <f>SUM(法人均等割:法人税割!C33)</f>
        <v>331147</v>
      </c>
      <c r="D33" s="112">
        <f>SUM(法人均等割:法人税割!D33)</f>
        <v>23168</v>
      </c>
      <c r="E33" s="112">
        <f>SUM(法人均等割:法人税割!E33)</f>
        <v>354315</v>
      </c>
      <c r="F33" s="104">
        <f>SUM(法人均等割:法人税割!F33)</f>
        <v>27380</v>
      </c>
      <c r="G33" s="129"/>
      <c r="H33" s="112">
        <f>SUM(法人均等割:法人税割!H33)</f>
        <v>328195</v>
      </c>
      <c r="I33" s="112">
        <f>SUM(法人均等割:法人税割!I33)</f>
        <v>2993</v>
      </c>
      <c r="J33" s="112">
        <f>SUM(法人均等割:法人税割!J33)</f>
        <v>331188</v>
      </c>
      <c r="K33" s="104">
        <f>SUM(法人均等割:法人税割!K33)</f>
        <v>27325</v>
      </c>
      <c r="L33" s="77">
        <f t="shared" si="2"/>
        <v>99.1</v>
      </c>
      <c r="M33" s="78">
        <f t="shared" si="2"/>
        <v>12.9</v>
      </c>
      <c r="N33" s="79">
        <f t="shared" si="2"/>
        <v>93.5</v>
      </c>
    </row>
    <row r="34" spans="1:14" s="21" customFormat="1" ht="24.95" customHeight="1" x14ac:dyDescent="0.2">
      <c r="A34" s="46">
        <v>25</v>
      </c>
      <c r="B34" s="68" t="s">
        <v>342</v>
      </c>
      <c r="C34" s="106">
        <f>SUM(法人均等割:法人税割!C34)</f>
        <v>213985</v>
      </c>
      <c r="D34" s="106">
        <f>SUM(法人均等割:法人税割!D34)</f>
        <v>2420</v>
      </c>
      <c r="E34" s="106">
        <f>SUM(法人均等割:法人税割!E34)</f>
        <v>216405</v>
      </c>
      <c r="F34" s="104">
        <f>SUM(法人均等割:法人税割!F34)</f>
        <v>35331</v>
      </c>
      <c r="G34" s="129"/>
      <c r="H34" s="106">
        <f>SUM(法人均等割:法人税割!H34)</f>
        <v>213556</v>
      </c>
      <c r="I34" s="106">
        <f>SUM(法人均等割:法人税割!I34)</f>
        <v>1519</v>
      </c>
      <c r="J34" s="106">
        <f>SUM(法人均等割:法人税割!J34)</f>
        <v>215075</v>
      </c>
      <c r="K34" s="104">
        <f>SUM(法人均等割:法人税割!K34)</f>
        <v>35249</v>
      </c>
      <c r="L34" s="77">
        <f t="shared" si="2"/>
        <v>99.8</v>
      </c>
      <c r="M34" s="78">
        <f t="shared" si="2"/>
        <v>62.8</v>
      </c>
      <c r="N34" s="79">
        <f t="shared" si="2"/>
        <v>99.4</v>
      </c>
    </row>
    <row r="35" spans="1:14" s="21" customFormat="1" ht="24.95" customHeight="1" x14ac:dyDescent="0.2">
      <c r="A35" s="58"/>
      <c r="B35" s="67" t="s">
        <v>345</v>
      </c>
      <c r="C35" s="85">
        <f t="shared" ref="C35:K35" si="3">SUM(C24:C34)</f>
        <v>3494949</v>
      </c>
      <c r="D35" s="85">
        <f t="shared" si="3"/>
        <v>51126</v>
      </c>
      <c r="E35" s="85">
        <f t="shared" si="3"/>
        <v>3546075</v>
      </c>
      <c r="F35" s="85">
        <f t="shared" si="3"/>
        <v>582486</v>
      </c>
      <c r="G35" s="132"/>
      <c r="H35" s="85">
        <f t="shared" si="3"/>
        <v>3481318</v>
      </c>
      <c r="I35" s="85">
        <f t="shared" si="3"/>
        <v>9887</v>
      </c>
      <c r="J35" s="85">
        <f t="shared" si="3"/>
        <v>3491205</v>
      </c>
      <c r="K35" s="85">
        <f t="shared" si="3"/>
        <v>580667</v>
      </c>
      <c r="L35" s="86">
        <f t="shared" si="2"/>
        <v>99.6</v>
      </c>
      <c r="M35" s="87">
        <f t="shared" si="2"/>
        <v>19.3</v>
      </c>
      <c r="N35" s="88">
        <f t="shared" si="2"/>
        <v>98.5</v>
      </c>
    </row>
    <row r="36" spans="1:14" s="21" customFormat="1" ht="24.95" customHeight="1" thickBot="1" x14ac:dyDescent="0.25">
      <c r="A36" s="60"/>
      <c r="B36" s="69" t="s">
        <v>50</v>
      </c>
      <c r="C36" s="89">
        <f t="shared" ref="C36:K36" si="4">C23+C35</f>
        <v>34683471</v>
      </c>
      <c r="D36" s="89">
        <f t="shared" si="4"/>
        <v>489483</v>
      </c>
      <c r="E36" s="89">
        <f t="shared" si="4"/>
        <v>35172954</v>
      </c>
      <c r="F36" s="89">
        <f t="shared" si="4"/>
        <v>5670465</v>
      </c>
      <c r="G36" s="133"/>
      <c r="H36" s="89">
        <f t="shared" si="4"/>
        <v>34555471</v>
      </c>
      <c r="I36" s="89">
        <f t="shared" si="4"/>
        <v>96298</v>
      </c>
      <c r="J36" s="89">
        <f t="shared" si="4"/>
        <v>34651769</v>
      </c>
      <c r="K36" s="89">
        <f t="shared" si="4"/>
        <v>5649383</v>
      </c>
      <c r="L36" s="90">
        <f t="shared" si="2"/>
        <v>99.6</v>
      </c>
      <c r="M36" s="91">
        <f t="shared" si="2"/>
        <v>19.7</v>
      </c>
      <c r="N36" s="92">
        <f t="shared" si="2"/>
        <v>98.5</v>
      </c>
    </row>
    <row r="39" spans="1:14" x14ac:dyDescent="0.15"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M39"/>
  <sheetViews>
    <sheetView view="pageBreakPreview" zoomScale="60" zoomScaleNormal="10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2143314</v>
      </c>
      <c r="D9" s="93">
        <v>22453</v>
      </c>
      <c r="E9" s="93">
        <v>2165767</v>
      </c>
      <c r="F9" s="93">
        <v>357216</v>
      </c>
      <c r="G9" s="128"/>
      <c r="H9" s="93">
        <v>2137424</v>
      </c>
      <c r="I9" s="93">
        <v>5455</v>
      </c>
      <c r="J9" s="93">
        <v>2142879</v>
      </c>
      <c r="K9" s="93">
        <v>356144</v>
      </c>
      <c r="L9" s="72">
        <f t="shared" ref="L9:N31" si="0">IF(C9&gt;0,ROUND(H9/C9*100,1),"-")</f>
        <v>99.7</v>
      </c>
      <c r="M9" s="73">
        <f t="shared" si="0"/>
        <v>24.3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47" t="s">
        <v>34</v>
      </c>
      <c r="C10" s="94">
        <v>509691</v>
      </c>
      <c r="D10" s="94">
        <v>15783</v>
      </c>
      <c r="E10" s="94">
        <v>525474</v>
      </c>
      <c r="F10" s="94">
        <v>84948</v>
      </c>
      <c r="G10" s="129"/>
      <c r="H10" s="94">
        <v>505498</v>
      </c>
      <c r="I10" s="94">
        <v>2505</v>
      </c>
      <c r="J10" s="94">
        <v>508003</v>
      </c>
      <c r="K10" s="94">
        <v>84268</v>
      </c>
      <c r="L10" s="77">
        <f t="shared" si="0"/>
        <v>99.2</v>
      </c>
      <c r="M10" s="78">
        <f t="shared" si="0"/>
        <v>15.9</v>
      </c>
      <c r="N10" s="79">
        <f t="shared" si="0"/>
        <v>96.7</v>
      </c>
    </row>
    <row r="11" spans="1:247" s="21" customFormat="1" ht="24.95" customHeight="1" x14ac:dyDescent="0.2">
      <c r="A11" s="46">
        <v>3</v>
      </c>
      <c r="B11" s="47" t="s">
        <v>35</v>
      </c>
      <c r="C11" s="94">
        <v>475359</v>
      </c>
      <c r="D11" s="94">
        <v>8836</v>
      </c>
      <c r="E11" s="94">
        <v>484195</v>
      </c>
      <c r="F11" s="94">
        <v>79227</v>
      </c>
      <c r="G11" s="129"/>
      <c r="H11" s="94">
        <v>467383</v>
      </c>
      <c r="I11" s="94">
        <v>1086</v>
      </c>
      <c r="J11" s="94">
        <v>468469</v>
      </c>
      <c r="K11" s="94">
        <v>77880</v>
      </c>
      <c r="L11" s="77">
        <f t="shared" si="0"/>
        <v>98.3</v>
      </c>
      <c r="M11" s="78">
        <f t="shared" si="0"/>
        <v>12.3</v>
      </c>
      <c r="N11" s="79">
        <f t="shared" si="0"/>
        <v>96.8</v>
      </c>
    </row>
    <row r="12" spans="1:247" s="21" customFormat="1" ht="24.95" customHeight="1" x14ac:dyDescent="0.2">
      <c r="A12" s="46">
        <v>4</v>
      </c>
      <c r="B12" s="47" t="s">
        <v>36</v>
      </c>
      <c r="C12" s="94">
        <v>497234</v>
      </c>
      <c r="D12" s="94">
        <v>18515</v>
      </c>
      <c r="E12" s="94">
        <v>515749</v>
      </c>
      <c r="F12" s="94">
        <v>82872</v>
      </c>
      <c r="G12" s="129"/>
      <c r="H12" s="94">
        <v>492316</v>
      </c>
      <c r="I12" s="94">
        <v>3270</v>
      </c>
      <c r="J12" s="94">
        <v>495586</v>
      </c>
      <c r="K12" s="94">
        <v>82043</v>
      </c>
      <c r="L12" s="77">
        <f t="shared" si="0"/>
        <v>99</v>
      </c>
      <c r="M12" s="78">
        <f t="shared" si="0"/>
        <v>17.7</v>
      </c>
      <c r="N12" s="79">
        <f t="shared" si="0"/>
        <v>96.1</v>
      </c>
    </row>
    <row r="13" spans="1:247" s="21" customFormat="1" ht="24.95" customHeight="1" x14ac:dyDescent="0.2">
      <c r="A13" s="46">
        <v>5</v>
      </c>
      <c r="B13" s="47" t="s">
        <v>37</v>
      </c>
      <c r="C13" s="94">
        <v>349714</v>
      </c>
      <c r="D13" s="94">
        <v>6088</v>
      </c>
      <c r="E13" s="94">
        <v>355802</v>
      </c>
      <c r="F13" s="94">
        <v>58286</v>
      </c>
      <c r="G13" s="129"/>
      <c r="H13" s="94">
        <v>347316</v>
      </c>
      <c r="I13" s="94">
        <v>1050</v>
      </c>
      <c r="J13" s="94">
        <v>348366</v>
      </c>
      <c r="K13" s="94">
        <v>57878</v>
      </c>
      <c r="L13" s="77">
        <f t="shared" si="0"/>
        <v>99.3</v>
      </c>
      <c r="M13" s="78">
        <f t="shared" si="0"/>
        <v>17.2</v>
      </c>
      <c r="N13" s="79">
        <f t="shared" si="0"/>
        <v>97.9</v>
      </c>
    </row>
    <row r="14" spans="1:247" s="21" customFormat="1" ht="24.95" customHeight="1" x14ac:dyDescent="0.2">
      <c r="A14" s="46">
        <v>6</v>
      </c>
      <c r="B14" s="47" t="s">
        <v>38</v>
      </c>
      <c r="C14" s="94">
        <v>294607</v>
      </c>
      <c r="D14" s="94">
        <v>15807</v>
      </c>
      <c r="E14" s="94">
        <v>310414</v>
      </c>
      <c r="F14" s="94">
        <v>48089</v>
      </c>
      <c r="G14" s="129"/>
      <c r="H14" s="94">
        <v>292297</v>
      </c>
      <c r="I14" s="94">
        <v>2834</v>
      </c>
      <c r="J14" s="94">
        <v>295131</v>
      </c>
      <c r="K14" s="94">
        <v>47704</v>
      </c>
      <c r="L14" s="77">
        <f t="shared" si="0"/>
        <v>99.2</v>
      </c>
      <c r="M14" s="78">
        <f t="shared" si="0"/>
        <v>17.899999999999999</v>
      </c>
      <c r="N14" s="79">
        <f t="shared" si="0"/>
        <v>95.1</v>
      </c>
    </row>
    <row r="15" spans="1:247" s="21" customFormat="1" ht="24.95" customHeight="1" x14ac:dyDescent="0.2">
      <c r="A15" s="46">
        <v>7</v>
      </c>
      <c r="B15" s="47" t="s">
        <v>39</v>
      </c>
      <c r="C15" s="94">
        <v>715514</v>
      </c>
      <c r="D15" s="94">
        <v>5749</v>
      </c>
      <c r="E15" s="94">
        <v>721263</v>
      </c>
      <c r="F15" s="94">
        <v>119252</v>
      </c>
      <c r="G15" s="129"/>
      <c r="H15" s="94">
        <v>713539</v>
      </c>
      <c r="I15" s="94">
        <v>1346</v>
      </c>
      <c r="J15" s="94">
        <v>714885</v>
      </c>
      <c r="K15" s="94">
        <v>118894</v>
      </c>
      <c r="L15" s="77">
        <f t="shared" si="0"/>
        <v>99.7</v>
      </c>
      <c r="M15" s="78">
        <f t="shared" si="0"/>
        <v>23.4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4">
        <v>286255</v>
      </c>
      <c r="D16" s="94">
        <v>5717</v>
      </c>
      <c r="E16" s="94">
        <v>291972</v>
      </c>
      <c r="F16" s="94">
        <v>47805</v>
      </c>
      <c r="G16" s="129"/>
      <c r="H16" s="94">
        <v>285146</v>
      </c>
      <c r="I16" s="94">
        <v>1190</v>
      </c>
      <c r="J16" s="94">
        <v>286336</v>
      </c>
      <c r="K16" s="94">
        <v>47614</v>
      </c>
      <c r="L16" s="77">
        <f t="shared" si="0"/>
        <v>99.6</v>
      </c>
      <c r="M16" s="78">
        <f t="shared" si="0"/>
        <v>20.8</v>
      </c>
      <c r="N16" s="79">
        <f t="shared" si="0"/>
        <v>98.1</v>
      </c>
    </row>
    <row r="17" spans="1:14" s="21" customFormat="1" ht="24.95" customHeight="1" x14ac:dyDescent="0.2">
      <c r="A17" s="46">
        <v>9</v>
      </c>
      <c r="B17" s="47" t="s">
        <v>209</v>
      </c>
      <c r="C17" s="94">
        <v>209727</v>
      </c>
      <c r="D17" s="94">
        <v>9259</v>
      </c>
      <c r="E17" s="94">
        <v>218986</v>
      </c>
      <c r="F17" s="94">
        <v>0</v>
      </c>
      <c r="G17" s="129"/>
      <c r="H17" s="94">
        <v>207575</v>
      </c>
      <c r="I17" s="94">
        <v>2289</v>
      </c>
      <c r="J17" s="94">
        <v>209864</v>
      </c>
      <c r="K17" s="94">
        <v>0</v>
      </c>
      <c r="L17" s="77">
        <f>IF(C17&gt;0,ROUND(H17/C17*100,1),"-")</f>
        <v>99</v>
      </c>
      <c r="M17" s="78">
        <f>IF(D17&gt;0,ROUND(I17/D17*100,1),"-")</f>
        <v>24.7</v>
      </c>
      <c r="N17" s="79">
        <f>IF(E17&gt;0,ROUND(J17/E17*100,1),"-")</f>
        <v>95.8</v>
      </c>
    </row>
    <row r="18" spans="1:14" s="21" customFormat="1" ht="24.95" customHeight="1" x14ac:dyDescent="0.2">
      <c r="A18" s="46">
        <v>10</v>
      </c>
      <c r="B18" s="47" t="s">
        <v>206</v>
      </c>
      <c r="C18" s="94">
        <v>113809</v>
      </c>
      <c r="D18" s="94">
        <v>3855</v>
      </c>
      <c r="E18" s="94">
        <v>117664</v>
      </c>
      <c r="F18" s="94">
        <v>19611</v>
      </c>
      <c r="G18" s="129"/>
      <c r="H18" s="94">
        <v>113369</v>
      </c>
      <c r="I18" s="94">
        <v>430</v>
      </c>
      <c r="J18" s="94">
        <v>113799</v>
      </c>
      <c r="K18" s="94">
        <v>19533</v>
      </c>
      <c r="L18" s="77">
        <f t="shared" si="0"/>
        <v>99.6</v>
      </c>
      <c r="M18" s="78">
        <f t="shared" si="0"/>
        <v>11.2</v>
      </c>
      <c r="N18" s="79">
        <f t="shared" si="0"/>
        <v>96.7</v>
      </c>
    </row>
    <row r="19" spans="1:14" s="21" customFormat="1" ht="24.95" customHeight="1" x14ac:dyDescent="0.2">
      <c r="A19" s="46">
        <v>11</v>
      </c>
      <c r="B19" s="47" t="s">
        <v>207</v>
      </c>
      <c r="C19" s="94">
        <v>458213</v>
      </c>
      <c r="D19" s="94">
        <v>6482</v>
      </c>
      <c r="E19" s="94">
        <v>464695</v>
      </c>
      <c r="F19" s="94">
        <v>77449</v>
      </c>
      <c r="G19" s="129"/>
      <c r="H19" s="94">
        <v>456298</v>
      </c>
      <c r="I19" s="94">
        <v>1484</v>
      </c>
      <c r="J19" s="94">
        <v>457782</v>
      </c>
      <c r="K19" s="94">
        <v>77139</v>
      </c>
      <c r="L19" s="77">
        <f t="shared" si="0"/>
        <v>99.6</v>
      </c>
      <c r="M19" s="78">
        <f t="shared" si="0"/>
        <v>22.9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49" t="s">
        <v>208</v>
      </c>
      <c r="C20" s="94">
        <v>157347</v>
      </c>
      <c r="D20" s="94">
        <v>4244</v>
      </c>
      <c r="E20" s="94">
        <v>161591</v>
      </c>
      <c r="F20" s="94">
        <v>26225</v>
      </c>
      <c r="G20" s="129"/>
      <c r="H20" s="94">
        <v>156159</v>
      </c>
      <c r="I20" s="94">
        <v>465</v>
      </c>
      <c r="J20" s="94">
        <v>156624</v>
      </c>
      <c r="K20" s="94">
        <v>26015</v>
      </c>
      <c r="L20" s="80">
        <f t="shared" si="0"/>
        <v>99.2</v>
      </c>
      <c r="M20" s="81">
        <f t="shared" si="0"/>
        <v>11</v>
      </c>
      <c r="N20" s="82">
        <f t="shared" si="0"/>
        <v>96.9</v>
      </c>
    </row>
    <row r="21" spans="1:14" s="21" customFormat="1" ht="24.95" customHeight="1" x14ac:dyDescent="0.2">
      <c r="A21" s="46">
        <v>13</v>
      </c>
      <c r="B21" s="47" t="s">
        <v>340</v>
      </c>
      <c r="C21" s="94">
        <v>79950</v>
      </c>
      <c r="D21" s="94">
        <v>3343</v>
      </c>
      <c r="E21" s="94">
        <v>83293</v>
      </c>
      <c r="F21" s="94">
        <v>13325</v>
      </c>
      <c r="G21" s="129"/>
      <c r="H21" s="94">
        <v>78999</v>
      </c>
      <c r="I21" s="94">
        <v>817</v>
      </c>
      <c r="J21" s="94">
        <v>79816</v>
      </c>
      <c r="K21" s="94">
        <v>13165</v>
      </c>
      <c r="L21" s="77">
        <f t="shared" si="0"/>
        <v>98.8</v>
      </c>
      <c r="M21" s="78">
        <f t="shared" si="0"/>
        <v>24.4</v>
      </c>
      <c r="N21" s="79">
        <f t="shared" si="0"/>
        <v>95.8</v>
      </c>
    </row>
    <row r="22" spans="1:14" s="21" customFormat="1" ht="24.95" customHeight="1" x14ac:dyDescent="0.2">
      <c r="A22" s="46">
        <v>14</v>
      </c>
      <c r="B22" s="50" t="s">
        <v>341</v>
      </c>
      <c r="C22" s="95">
        <v>171487</v>
      </c>
      <c r="D22" s="95">
        <v>2246</v>
      </c>
      <c r="E22" s="95">
        <v>173733</v>
      </c>
      <c r="F22" s="95">
        <v>28581</v>
      </c>
      <c r="G22" s="130"/>
      <c r="H22" s="95">
        <v>170684</v>
      </c>
      <c r="I22" s="95">
        <v>602</v>
      </c>
      <c r="J22" s="95">
        <v>171286</v>
      </c>
      <c r="K22" s="95">
        <v>28438</v>
      </c>
      <c r="L22" s="96">
        <f t="shared" si="0"/>
        <v>99.5</v>
      </c>
      <c r="M22" s="97">
        <f t="shared" si="0"/>
        <v>26.8</v>
      </c>
      <c r="N22" s="98">
        <f t="shared" si="0"/>
        <v>98.6</v>
      </c>
    </row>
    <row r="23" spans="1:14" s="21" customFormat="1" ht="24.95" customHeight="1" x14ac:dyDescent="0.2">
      <c r="A23" s="58"/>
      <c r="B23" s="59" t="s">
        <v>346</v>
      </c>
      <c r="C23" s="85">
        <f>SUM(C9:C22)</f>
        <v>6462221</v>
      </c>
      <c r="D23" s="85">
        <f t="shared" ref="D23:K23" si="1">SUM(D9:D22)</f>
        <v>128377</v>
      </c>
      <c r="E23" s="85">
        <f t="shared" si="1"/>
        <v>6590598</v>
      </c>
      <c r="F23" s="85">
        <f t="shared" si="1"/>
        <v>1042886</v>
      </c>
      <c r="G23" s="131"/>
      <c r="H23" s="85">
        <f t="shared" si="1"/>
        <v>6424003</v>
      </c>
      <c r="I23" s="85">
        <f t="shared" si="1"/>
        <v>24823</v>
      </c>
      <c r="J23" s="85">
        <f t="shared" si="1"/>
        <v>6448826</v>
      </c>
      <c r="K23" s="85">
        <f t="shared" si="1"/>
        <v>1036715</v>
      </c>
      <c r="L23" s="86">
        <f t="shared" si="0"/>
        <v>99.4</v>
      </c>
      <c r="M23" s="87">
        <f t="shared" si="0"/>
        <v>19.3</v>
      </c>
      <c r="N23" s="88">
        <f t="shared" si="0"/>
        <v>97.8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126784</v>
      </c>
      <c r="D24" s="71">
        <v>991</v>
      </c>
      <c r="E24" s="71">
        <v>127775</v>
      </c>
      <c r="F24" s="71">
        <v>21131</v>
      </c>
      <c r="G24" s="128"/>
      <c r="H24" s="71">
        <v>126270</v>
      </c>
      <c r="I24" s="71">
        <v>112</v>
      </c>
      <c r="J24" s="71">
        <v>126382</v>
      </c>
      <c r="K24" s="71">
        <v>21045</v>
      </c>
      <c r="L24" s="72">
        <f t="shared" si="0"/>
        <v>99.6</v>
      </c>
      <c r="M24" s="73">
        <f t="shared" si="0"/>
        <v>11.3</v>
      </c>
      <c r="N24" s="74">
        <f t="shared" si="0"/>
        <v>98.9</v>
      </c>
    </row>
    <row r="25" spans="1:14" s="21" customFormat="1" ht="24.95" customHeight="1" x14ac:dyDescent="0.2">
      <c r="A25" s="46">
        <v>16</v>
      </c>
      <c r="B25" s="47" t="s">
        <v>389</v>
      </c>
      <c r="C25" s="76">
        <v>54534</v>
      </c>
      <c r="D25" s="76">
        <v>3628</v>
      </c>
      <c r="E25" s="76">
        <v>58162</v>
      </c>
      <c r="F25" s="76">
        <v>10060</v>
      </c>
      <c r="G25" s="129"/>
      <c r="H25" s="76">
        <v>53543</v>
      </c>
      <c r="I25" s="76">
        <v>451</v>
      </c>
      <c r="J25" s="76">
        <v>53994</v>
      </c>
      <c r="K25" s="76">
        <v>9879</v>
      </c>
      <c r="L25" s="77">
        <f t="shared" si="0"/>
        <v>98.2</v>
      </c>
      <c r="M25" s="78">
        <f t="shared" si="0"/>
        <v>12.4</v>
      </c>
      <c r="N25" s="79">
        <f t="shared" si="0"/>
        <v>92.8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33673</v>
      </c>
      <c r="D26" s="76">
        <v>1820</v>
      </c>
      <c r="E26" s="76">
        <v>35493</v>
      </c>
      <c r="F26" s="76">
        <v>0</v>
      </c>
      <c r="G26" s="129"/>
      <c r="H26" s="76">
        <v>33253</v>
      </c>
      <c r="I26" s="76">
        <v>440</v>
      </c>
      <c r="J26" s="76">
        <v>33693</v>
      </c>
      <c r="K26" s="76">
        <v>0</v>
      </c>
      <c r="L26" s="77">
        <f t="shared" si="0"/>
        <v>98.8</v>
      </c>
      <c r="M26" s="78">
        <f t="shared" si="0"/>
        <v>24.2</v>
      </c>
      <c r="N26" s="79">
        <f t="shared" si="0"/>
        <v>94.9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24579</v>
      </c>
      <c r="D27" s="76">
        <v>1220</v>
      </c>
      <c r="E27" s="76">
        <v>25799</v>
      </c>
      <c r="F27" s="76">
        <v>0</v>
      </c>
      <c r="G27" s="129"/>
      <c r="H27" s="76">
        <v>24299</v>
      </c>
      <c r="I27" s="76">
        <v>280</v>
      </c>
      <c r="J27" s="76">
        <v>24579</v>
      </c>
      <c r="K27" s="76">
        <v>0</v>
      </c>
      <c r="L27" s="77">
        <f t="shared" si="0"/>
        <v>98.9</v>
      </c>
      <c r="M27" s="78">
        <f t="shared" si="0"/>
        <v>23</v>
      </c>
      <c r="N27" s="79">
        <f t="shared" si="0"/>
        <v>95.3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68542</v>
      </c>
      <c r="D28" s="76">
        <v>388</v>
      </c>
      <c r="E28" s="76">
        <v>68930</v>
      </c>
      <c r="F28" s="76">
        <v>0</v>
      </c>
      <c r="G28" s="129"/>
      <c r="H28" s="76">
        <v>67588</v>
      </c>
      <c r="I28" s="76">
        <v>25</v>
      </c>
      <c r="J28" s="76">
        <v>67613</v>
      </c>
      <c r="K28" s="76">
        <v>0</v>
      </c>
      <c r="L28" s="77">
        <f t="shared" si="0"/>
        <v>98.6</v>
      </c>
      <c r="M28" s="78">
        <f t="shared" si="0"/>
        <v>6.4</v>
      </c>
      <c r="N28" s="79">
        <f t="shared" si="0"/>
        <v>98.1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110710</v>
      </c>
      <c r="D29" s="76">
        <v>1494</v>
      </c>
      <c r="E29" s="76">
        <v>112204</v>
      </c>
      <c r="F29" s="76">
        <v>18701</v>
      </c>
      <c r="G29" s="129"/>
      <c r="H29" s="76">
        <v>109407</v>
      </c>
      <c r="I29" s="76">
        <v>293</v>
      </c>
      <c r="J29" s="76">
        <v>109700</v>
      </c>
      <c r="K29" s="76">
        <v>18477</v>
      </c>
      <c r="L29" s="77">
        <f t="shared" si="0"/>
        <v>98.8</v>
      </c>
      <c r="M29" s="78">
        <f t="shared" si="0"/>
        <v>19.600000000000001</v>
      </c>
      <c r="N29" s="79">
        <f t="shared" si="0"/>
        <v>97.8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73760</v>
      </c>
      <c r="D30" s="76">
        <v>4410</v>
      </c>
      <c r="E30" s="76">
        <v>78170</v>
      </c>
      <c r="F30" s="76">
        <v>12250</v>
      </c>
      <c r="G30" s="129"/>
      <c r="H30" s="76">
        <v>73628</v>
      </c>
      <c r="I30" s="76">
        <v>1382</v>
      </c>
      <c r="J30" s="76">
        <v>75010</v>
      </c>
      <c r="K30" s="76">
        <v>12226</v>
      </c>
      <c r="L30" s="77">
        <f t="shared" si="0"/>
        <v>99.8</v>
      </c>
      <c r="M30" s="78">
        <f t="shared" si="0"/>
        <v>31.3</v>
      </c>
      <c r="N30" s="79">
        <f t="shared" si="0"/>
        <v>96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24232</v>
      </c>
      <c r="D31" s="76">
        <v>1186</v>
      </c>
      <c r="E31" s="76">
        <v>25418</v>
      </c>
      <c r="F31" s="76">
        <v>4039</v>
      </c>
      <c r="G31" s="129"/>
      <c r="H31" s="76">
        <v>23345</v>
      </c>
      <c r="I31" s="76">
        <v>601</v>
      </c>
      <c r="J31" s="76">
        <v>23946</v>
      </c>
      <c r="K31" s="76">
        <v>3890</v>
      </c>
      <c r="L31" s="77">
        <f t="shared" si="0"/>
        <v>96.3</v>
      </c>
      <c r="M31" s="78">
        <f t="shared" si="0"/>
        <v>50.7</v>
      </c>
      <c r="N31" s="79">
        <f t="shared" si="0"/>
        <v>94.2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74598</v>
      </c>
      <c r="D32" s="76">
        <v>1398</v>
      </c>
      <c r="E32" s="76">
        <v>75996</v>
      </c>
      <c r="F32" s="76">
        <v>12433</v>
      </c>
      <c r="G32" s="129"/>
      <c r="H32" s="76">
        <v>74282</v>
      </c>
      <c r="I32" s="76">
        <v>541</v>
      </c>
      <c r="J32" s="76">
        <v>74823</v>
      </c>
      <c r="K32" s="76">
        <v>12383</v>
      </c>
      <c r="L32" s="77">
        <f t="shared" ref="L32:N36" si="2">IF(C32&gt;0,ROUND(H32/C32*100,1),"-")</f>
        <v>99.6</v>
      </c>
      <c r="M32" s="78">
        <f t="shared" si="2"/>
        <v>38.700000000000003</v>
      </c>
      <c r="N32" s="79">
        <f t="shared" si="2"/>
        <v>98.5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163441</v>
      </c>
      <c r="D33" s="76">
        <v>9315</v>
      </c>
      <c r="E33" s="76">
        <v>172756</v>
      </c>
      <c r="F33" s="76">
        <v>0</v>
      </c>
      <c r="G33" s="129"/>
      <c r="H33" s="76">
        <v>160861</v>
      </c>
      <c r="I33" s="76">
        <v>2143</v>
      </c>
      <c r="J33" s="76">
        <v>163004</v>
      </c>
      <c r="K33" s="76">
        <v>0</v>
      </c>
      <c r="L33" s="77">
        <f t="shared" si="2"/>
        <v>98.4</v>
      </c>
      <c r="M33" s="78">
        <f t="shared" si="2"/>
        <v>23</v>
      </c>
      <c r="N33" s="79">
        <f t="shared" si="2"/>
        <v>94.4</v>
      </c>
    </row>
    <row r="34" spans="1:14" s="21" customFormat="1" ht="24.95" customHeight="1" x14ac:dyDescent="0.2">
      <c r="A34" s="46">
        <v>25</v>
      </c>
      <c r="B34" s="51" t="s">
        <v>342</v>
      </c>
      <c r="C34" s="76">
        <v>38406</v>
      </c>
      <c r="D34" s="76">
        <v>2228</v>
      </c>
      <c r="E34" s="76">
        <v>40634</v>
      </c>
      <c r="F34" s="76">
        <v>6634</v>
      </c>
      <c r="G34" s="129"/>
      <c r="H34" s="76">
        <v>38080</v>
      </c>
      <c r="I34" s="76">
        <v>1380</v>
      </c>
      <c r="J34" s="76">
        <v>39460</v>
      </c>
      <c r="K34" s="76">
        <v>6581</v>
      </c>
      <c r="L34" s="77">
        <f t="shared" si="2"/>
        <v>99.2</v>
      </c>
      <c r="M34" s="78">
        <f t="shared" si="2"/>
        <v>61.9</v>
      </c>
      <c r="N34" s="79">
        <f t="shared" si="2"/>
        <v>97.1</v>
      </c>
    </row>
    <row r="35" spans="1:14" s="21" customFormat="1" ht="24.95" customHeight="1" x14ac:dyDescent="0.2">
      <c r="A35" s="58"/>
      <c r="B35" s="59" t="s">
        <v>345</v>
      </c>
      <c r="C35" s="85">
        <f t="shared" ref="C35:K35" si="3">SUM(C24:C34)</f>
        <v>793259</v>
      </c>
      <c r="D35" s="85">
        <f t="shared" si="3"/>
        <v>28078</v>
      </c>
      <c r="E35" s="85">
        <f t="shared" si="3"/>
        <v>821337</v>
      </c>
      <c r="F35" s="85">
        <f t="shared" si="3"/>
        <v>85248</v>
      </c>
      <c r="G35" s="132"/>
      <c r="H35" s="85">
        <f t="shared" si="3"/>
        <v>784556</v>
      </c>
      <c r="I35" s="85">
        <f t="shared" si="3"/>
        <v>7648</v>
      </c>
      <c r="J35" s="85">
        <f t="shared" si="3"/>
        <v>792204</v>
      </c>
      <c r="K35" s="85">
        <f t="shared" si="3"/>
        <v>84481</v>
      </c>
      <c r="L35" s="86">
        <f t="shared" si="2"/>
        <v>98.9</v>
      </c>
      <c r="M35" s="87">
        <f t="shared" si="2"/>
        <v>27.2</v>
      </c>
      <c r="N35" s="88">
        <f t="shared" si="2"/>
        <v>96.5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C23+C35</f>
        <v>7255480</v>
      </c>
      <c r="D36" s="89">
        <f t="shared" si="4"/>
        <v>156455</v>
      </c>
      <c r="E36" s="89">
        <f t="shared" si="4"/>
        <v>7411935</v>
      </c>
      <c r="F36" s="89">
        <f t="shared" si="4"/>
        <v>1128134</v>
      </c>
      <c r="G36" s="133"/>
      <c r="H36" s="89">
        <f t="shared" si="4"/>
        <v>7208559</v>
      </c>
      <c r="I36" s="89">
        <f t="shared" si="4"/>
        <v>32471</v>
      </c>
      <c r="J36" s="89">
        <f t="shared" si="4"/>
        <v>7241030</v>
      </c>
      <c r="K36" s="89">
        <f t="shared" si="4"/>
        <v>1121196</v>
      </c>
      <c r="L36" s="90">
        <f t="shared" si="2"/>
        <v>99.4</v>
      </c>
      <c r="M36" s="91">
        <f t="shared" si="2"/>
        <v>20.8</v>
      </c>
      <c r="N36" s="92">
        <f t="shared" si="2"/>
        <v>97.7</v>
      </c>
    </row>
    <row r="38" spans="1:14" x14ac:dyDescent="0.15">
      <c r="B38" s="1" t="s">
        <v>395</v>
      </c>
      <c r="C38" s="1">
        <v>7255480</v>
      </c>
      <c r="D38" s="1">
        <v>156455</v>
      </c>
      <c r="E38" s="1">
        <v>7411935</v>
      </c>
      <c r="F38" s="1">
        <v>1128134</v>
      </c>
      <c r="G38" s="1">
        <v>0</v>
      </c>
      <c r="H38" s="1">
        <v>7208559</v>
      </c>
      <c r="I38" s="1">
        <v>32471</v>
      </c>
      <c r="J38" s="1">
        <v>7241030</v>
      </c>
      <c r="K38" s="1">
        <v>1121196</v>
      </c>
    </row>
    <row r="39" spans="1:14" x14ac:dyDescent="0.15">
      <c r="B39" s="1" t="s">
        <v>397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33</vt:i4>
      </vt:variant>
    </vt:vector>
  </HeadingPairs>
  <TitlesOfParts>
    <vt:vector size="66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2016-03-29T14:29:19Z</cp:lastPrinted>
  <dcterms:created xsi:type="dcterms:W3CDTF">2003-01-16T06:09:14Z</dcterms:created>
  <dcterms:modified xsi:type="dcterms:W3CDTF">2016-04-28T05:05:55Z</dcterms:modified>
</cp:coreProperties>
</file>