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13_ncr:1_{10D5553E-725F-4C4B-A499-4037512D8E43}" xr6:coauthVersionLast="36" xr6:coauthVersionMax="36" xr10:uidLastSave="{00000000-0000-0000-0000-000000000000}"/>
  <bookViews>
    <workbookView xWindow="0" yWindow="0" windowWidth="20490" windowHeight="7440" xr2:uid="{267D5233-41C9-4011-8351-43F8CDE20B8F}"/>
  </bookViews>
  <sheets>
    <sheet name="10月分" sheetId="1" r:id="rId1"/>
  </sheets>
  <externalReferences>
    <externalReference r:id="rId2"/>
  </externalReferences>
  <definedNames>
    <definedName name="_xlnm.Print_Area" localSheetId="0">'10月分'!$A$1:$I$39</definedName>
    <definedName name="_xlnm.Print_Titles" localSheetId="0">'10月分'!$2:$2</definedName>
    <definedName name="リスト10月">'10月分'!$A$3:$I$38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A39" i="1"/>
  <c r="D38" i="1"/>
  <c r="C38" i="1"/>
  <c r="B38" i="1"/>
  <c r="H38" i="1" s="1"/>
  <c r="I38" i="1" s="1"/>
  <c r="H37" i="1"/>
  <c r="I37" i="1" s="1"/>
  <c r="D37" i="1"/>
  <c r="C37" i="1"/>
  <c r="B37" i="1"/>
  <c r="D36" i="1"/>
  <c r="C36" i="1"/>
  <c r="B36" i="1"/>
  <c r="H36" i="1" s="1"/>
  <c r="I36" i="1" s="1"/>
  <c r="D35" i="1"/>
  <c r="H35" i="1" s="1"/>
  <c r="I35" i="1" s="1"/>
  <c r="C35" i="1"/>
  <c r="B35" i="1"/>
  <c r="D34" i="1"/>
  <c r="C34" i="1"/>
  <c r="B34" i="1"/>
  <c r="H34" i="1" s="1"/>
  <c r="I34" i="1" s="1"/>
  <c r="D33" i="1"/>
  <c r="C33" i="1"/>
  <c r="B33" i="1"/>
  <c r="H33" i="1" s="1"/>
  <c r="I33" i="1" s="1"/>
  <c r="D32" i="1"/>
  <c r="H32" i="1" s="1"/>
  <c r="I32" i="1" s="1"/>
  <c r="C32" i="1"/>
  <c r="B32" i="1"/>
  <c r="D31" i="1"/>
  <c r="C31" i="1"/>
  <c r="B31" i="1"/>
  <c r="H31" i="1" s="1"/>
  <c r="I31" i="1" s="1"/>
  <c r="D30" i="1"/>
  <c r="C30" i="1"/>
  <c r="B30" i="1"/>
  <c r="H30" i="1" s="1"/>
  <c r="I30" i="1" s="1"/>
  <c r="D29" i="1"/>
  <c r="C29" i="1"/>
  <c r="B29" i="1"/>
  <c r="H29" i="1" s="1"/>
  <c r="I29" i="1" s="1"/>
  <c r="D28" i="1"/>
  <c r="C28" i="1"/>
  <c r="B28" i="1"/>
  <c r="H28" i="1" s="1"/>
  <c r="I28" i="1" s="1"/>
  <c r="H27" i="1"/>
  <c r="I27" i="1" s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H23" i="1" s="1"/>
  <c r="I23" i="1" s="1"/>
  <c r="D22" i="1"/>
  <c r="C22" i="1"/>
  <c r="B22" i="1"/>
  <c r="D21" i="1"/>
  <c r="C21" i="1"/>
  <c r="B21" i="1"/>
  <c r="H21" i="1" s="1"/>
  <c r="I21" i="1" s="1"/>
  <c r="D20" i="1"/>
  <c r="C20" i="1"/>
  <c r="B20" i="1"/>
  <c r="D19" i="1"/>
  <c r="C19" i="1"/>
  <c r="B19" i="1"/>
  <c r="H19" i="1" s="1"/>
  <c r="I19" i="1" s="1"/>
  <c r="D18" i="1"/>
  <c r="C18" i="1"/>
  <c r="B18" i="1"/>
  <c r="H18" i="1" s="1"/>
  <c r="I18" i="1" s="1"/>
  <c r="D17" i="1"/>
  <c r="C17" i="1"/>
  <c r="B17" i="1"/>
  <c r="H17" i="1" s="1"/>
  <c r="I17" i="1" s="1"/>
  <c r="D16" i="1"/>
  <c r="H16" i="1" s="1"/>
  <c r="I16" i="1" s="1"/>
  <c r="C16" i="1"/>
  <c r="B16" i="1"/>
  <c r="D15" i="1"/>
  <c r="C15" i="1"/>
  <c r="B15" i="1"/>
  <c r="D14" i="1"/>
  <c r="C14" i="1"/>
  <c r="B14" i="1"/>
  <c r="H14" i="1" s="1"/>
  <c r="I14" i="1" s="1"/>
  <c r="D13" i="1"/>
  <c r="C13" i="1"/>
  <c r="B13" i="1"/>
  <c r="D12" i="1"/>
  <c r="C12" i="1"/>
  <c r="B12" i="1"/>
  <c r="D11" i="1"/>
  <c r="C11" i="1"/>
  <c r="B11" i="1"/>
  <c r="H11" i="1" s="1"/>
  <c r="I11" i="1" s="1"/>
  <c r="D10" i="1"/>
  <c r="C10" i="1"/>
  <c r="B10" i="1"/>
  <c r="D9" i="1"/>
  <c r="C9" i="1"/>
  <c r="B9" i="1"/>
  <c r="H9" i="1" s="1"/>
  <c r="I9" i="1" s="1"/>
  <c r="D8" i="1"/>
  <c r="C8" i="1"/>
  <c r="B8" i="1"/>
  <c r="D7" i="1"/>
  <c r="C7" i="1"/>
  <c r="B7" i="1"/>
  <c r="D6" i="1"/>
  <c r="C6" i="1"/>
  <c r="B6" i="1"/>
  <c r="H6" i="1" s="1"/>
  <c r="I6" i="1" s="1"/>
  <c r="D5" i="1"/>
  <c r="C5" i="1"/>
  <c r="B5" i="1"/>
  <c r="D4" i="1"/>
  <c r="C4" i="1"/>
  <c r="B4" i="1"/>
  <c r="H4" i="1" s="1"/>
  <c r="I4" i="1" s="1"/>
  <c r="D3" i="1"/>
  <c r="C3" i="1"/>
  <c r="B3" i="1"/>
  <c r="H3" i="1" s="1"/>
  <c r="I3" i="1" s="1"/>
  <c r="A1" i="1"/>
  <c r="H5" i="1" l="1"/>
  <c r="I5" i="1" s="1"/>
  <c r="H26" i="1"/>
  <c r="I26" i="1" s="1"/>
  <c r="H13" i="1"/>
  <c r="I13" i="1" s="1"/>
  <c r="H8" i="1"/>
  <c r="I8" i="1" s="1"/>
  <c r="H7" i="1"/>
  <c r="I7" i="1" s="1"/>
  <c r="H12" i="1"/>
  <c r="I12" i="1" s="1"/>
  <c r="I39" i="1" s="1"/>
  <c r="H22" i="1"/>
  <c r="I22" i="1" s="1"/>
  <c r="H24" i="1"/>
  <c r="I24" i="1" s="1"/>
  <c r="H10" i="1"/>
  <c r="I10" i="1" s="1"/>
  <c r="H15" i="1"/>
  <c r="I15" i="1" s="1"/>
  <c r="H20" i="1"/>
  <c r="I20" i="1" s="1"/>
  <c r="H25" i="1"/>
  <c r="I25" i="1" s="1"/>
  <c r="D39" i="1"/>
  <c r="H39" i="1" l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<sst xmlns="http://schemas.openxmlformats.org/spreadsheetml/2006/main" count="9" uniqueCount="9">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</sst>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&#12304;&#20462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>
            <v>36</v>
          </cell>
          <cell r="B39" t="str">
            <v>もっと知って見よう！鹿児島県と佐賀県の歴史あるつながり</v>
          </cell>
          <cell r="C39" t="str">
            <v>文化振興課</v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28</v>
          </cell>
          <cell r="H3">
            <v>2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37</v>
          </cell>
          <cell r="G16">
            <v>33</v>
          </cell>
          <cell r="H16">
            <v>4</v>
          </cell>
          <cell r="I16">
            <v>17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1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18</v>
          </cell>
          <cell r="G22">
            <v>17</v>
          </cell>
          <cell r="H22">
            <v>1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8</v>
          </cell>
          <cell r="G24">
            <v>7</v>
          </cell>
          <cell r="H24">
            <v>1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88</v>
          </cell>
          <cell r="G26">
            <v>87</v>
          </cell>
          <cell r="H26">
            <v>1</v>
          </cell>
          <cell r="I26">
            <v>6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24</v>
          </cell>
          <cell r="H28">
            <v>2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20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11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33</v>
          </cell>
          <cell r="G16">
            <v>29</v>
          </cell>
          <cell r="H16">
            <v>4</v>
          </cell>
          <cell r="I16">
            <v>21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1</v>
          </cell>
          <cell r="G18">
            <v>0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E25">
            <v>2</v>
          </cell>
          <cell r="F25">
            <v>1</v>
          </cell>
          <cell r="G25">
            <v>4</v>
          </cell>
          <cell r="H25">
            <v>2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87</v>
          </cell>
          <cell r="G26">
            <v>86</v>
          </cell>
          <cell r="H26">
            <v>1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20</v>
          </cell>
          <cell r="G34">
            <v>19</v>
          </cell>
          <cell r="H34">
            <v>1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29</v>
          </cell>
          <cell r="G16">
            <v>25</v>
          </cell>
          <cell r="H16">
            <v>4</v>
          </cell>
          <cell r="I16">
            <v>25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6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86</v>
          </cell>
          <cell r="H26">
            <v>0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 t="str">
            <v/>
          </cell>
          <cell r="E38">
            <v>10</v>
          </cell>
          <cell r="G38">
            <v>9</v>
          </cell>
          <cell r="H38">
            <v>1</v>
          </cell>
          <cell r="I38">
            <v>1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E873-EA36-492A-84B9-45615D32A6E8}">
  <sheetPr>
    <pageSetUpPr fitToPage="1"/>
  </sheetPr>
  <dimension ref="A1:I39"/>
  <sheetViews>
    <sheetView tabSelected="1" view="pageBreakPreview" zoomScaleNormal="100" workbookViewId="0">
      <pane xSplit="4" ySplit="2" topLeftCell="E35" activePane="bottomRight" state="frozen"/>
      <selection pane="topRight" activeCell="E1" sqref="E1"/>
      <selection pane="bottomLeft" activeCell="A3" sqref="A3"/>
      <selection pane="bottomRight" activeCell="B38" sqref="B38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2" t="str">
        <f>"資料提供月間集計表（" &amp; TEXT(DATE([1]資料名!A1,1,1),"ggge年") &amp; "10月分）"</f>
        <v>資料提供月間集計表（令和6年10月分）</v>
      </c>
      <c r="B1" s="12"/>
      <c r="C1" s="12"/>
      <c r="D1" s="12"/>
      <c r="E1" s="12"/>
      <c r="F1" s="12"/>
      <c r="G1" s="12"/>
      <c r="H1" s="12"/>
      <c r="I1" s="12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tr">
        <f t="shared" ref="B3:B32" si="0">IF(ISNA(VLOOKUP(A3,資料リスト,2,FALSE)),"",VLOOKUP(A3,資料リスト,2,FALSE))</f>
        <v>県政かわら版</v>
      </c>
      <c r="C3" s="7" t="str">
        <f t="shared" ref="C3:C32" si="1">IF(ISNA(VLOOKUP(A3,資料リスト,3,FALSE)),"",IF(VLOOKUP(A3,資料リスト,3,FALSE)=0,"",VLOOKUP(A3,資料リスト,3,FALSE)))</f>
        <v>広報課</v>
      </c>
      <c r="D3" s="8">
        <f t="shared" ref="D3:D32" si="2">IF(ISNA(VLOOKUP(A3,リスト9月,7,FALSE)),"",IF(VLOOKUP(A3,リスト9月,7,FALSE)=0,0,VLOOKUP(A3,リスト9月,7,FALSE)))</f>
        <v>30</v>
      </c>
      <c r="E3" s="9">
        <v>30</v>
      </c>
      <c r="F3" s="9">
        <v>30</v>
      </c>
      <c r="G3" s="9">
        <v>30</v>
      </c>
      <c r="H3" s="8">
        <f t="shared" ref="H3:H38" si="3">IF(B3="","",SUM(D3:E3,-SUM(,G3,F3)))</f>
        <v>0</v>
      </c>
      <c r="I3" s="8">
        <f>IF(A3="","",SUM('[1]9月分'!I3,H3))</f>
        <v>3</v>
      </c>
    </row>
    <row r="4" spans="1:9" ht="27" customHeight="1" x14ac:dyDescent="0.15">
      <c r="A4" s="6">
        <v>2</v>
      </c>
      <c r="B4" s="7" t="str">
        <f t="shared" si="0"/>
        <v>事業者の皆さんマイナンバー（個人番号）を正しく取り扱っていますか</v>
      </c>
      <c r="C4" s="7" t="str">
        <f t="shared" si="1"/>
        <v>学事法制課</v>
      </c>
      <c r="D4" s="8">
        <f t="shared" si="2"/>
        <v>109</v>
      </c>
      <c r="E4" s="9"/>
      <c r="F4" s="9"/>
      <c r="G4" s="9">
        <v>109</v>
      </c>
      <c r="H4" s="8">
        <f t="shared" si="3"/>
        <v>0</v>
      </c>
      <c r="I4" s="8">
        <f>IF(A4="","",SUM('[1]9月分'!I4,H4))</f>
        <v>1</v>
      </c>
    </row>
    <row r="5" spans="1:9" ht="27" customHeight="1" x14ac:dyDescent="0.15">
      <c r="A5" s="6">
        <v>3</v>
      </c>
      <c r="B5" s="7" t="str">
        <f t="shared" si="0"/>
        <v>自動車税種別割のあらまし</v>
      </c>
      <c r="C5" s="7" t="str">
        <f t="shared" si="1"/>
        <v>税務課</v>
      </c>
      <c r="D5" s="8">
        <f t="shared" si="2"/>
        <v>26</v>
      </c>
      <c r="E5" s="9"/>
      <c r="F5" s="9"/>
      <c r="G5" s="9">
        <v>26</v>
      </c>
      <c r="H5" s="8">
        <f t="shared" si="3"/>
        <v>0</v>
      </c>
      <c r="I5" s="8">
        <f>IF(A5="","",SUM('[1]9月分'!I5,H5))</f>
        <v>1</v>
      </c>
    </row>
    <row r="6" spans="1:9" ht="27" customHeight="1" x14ac:dyDescent="0.15">
      <c r="A6" s="6">
        <v>4</v>
      </c>
      <c r="B6" s="7" t="str">
        <f t="shared" si="0"/>
        <v>自動車税の登録手続き促進チラシ</v>
      </c>
      <c r="C6" s="7" t="str">
        <f t="shared" si="1"/>
        <v>税務課</v>
      </c>
      <c r="D6" s="8">
        <f t="shared" si="2"/>
        <v>30</v>
      </c>
      <c r="E6" s="9"/>
      <c r="F6" s="9"/>
      <c r="G6" s="9">
        <v>30</v>
      </c>
      <c r="H6" s="8">
        <f t="shared" si="3"/>
        <v>0</v>
      </c>
      <c r="I6" s="8">
        <f>IF(A6="","",SUM('[1]9月分'!I6,H6))</f>
        <v>0</v>
      </c>
    </row>
    <row r="7" spans="1:9" ht="27" customHeight="1" x14ac:dyDescent="0.15">
      <c r="A7" s="6">
        <v>5</v>
      </c>
      <c r="B7" s="7" t="str">
        <f t="shared" si="0"/>
        <v>身体障害者等に対する自動車税・自動車取得税の減免のお知らせ</v>
      </c>
      <c r="C7" s="7" t="str">
        <f t="shared" si="1"/>
        <v>税務課</v>
      </c>
      <c r="D7" s="8">
        <f t="shared" si="2"/>
        <v>30</v>
      </c>
      <c r="E7" s="9"/>
      <c r="F7" s="9"/>
      <c r="G7" s="9">
        <v>30</v>
      </c>
      <c r="H7" s="8">
        <f t="shared" si="3"/>
        <v>0</v>
      </c>
      <c r="I7" s="8">
        <f>IF(A7="","",SUM('[1]9月分'!I7,H7))</f>
        <v>0</v>
      </c>
    </row>
    <row r="8" spans="1:9" ht="27" customHeight="1" x14ac:dyDescent="0.15">
      <c r="A8" s="6">
        <v>6</v>
      </c>
      <c r="B8" s="7" t="str">
        <f t="shared" si="0"/>
        <v>災害による損害を受けた方への県税の減免等について</v>
      </c>
      <c r="C8" s="7" t="str">
        <f t="shared" si="1"/>
        <v>税務課</v>
      </c>
      <c r="D8" s="8">
        <f t="shared" si="2"/>
        <v>29</v>
      </c>
      <c r="E8" s="9"/>
      <c r="F8" s="9"/>
      <c r="G8" s="9">
        <v>29</v>
      </c>
      <c r="H8" s="8">
        <f t="shared" si="3"/>
        <v>0</v>
      </c>
      <c r="I8" s="8">
        <f>IF(A8="","",SUM('[1]9月分'!I8,H8))</f>
        <v>1</v>
      </c>
    </row>
    <row r="9" spans="1:9" ht="27" customHeight="1" x14ac:dyDescent="0.15">
      <c r="A9" s="6">
        <v>7</v>
      </c>
      <c r="B9" s="7" t="str">
        <f t="shared" si="0"/>
        <v>あなたのそばに，わたしたちがいます。</v>
      </c>
      <c r="C9" s="7" t="str">
        <f t="shared" si="1"/>
        <v>くらし共生協働課</v>
      </c>
      <c r="D9" s="8">
        <f t="shared" si="2"/>
        <v>9</v>
      </c>
      <c r="E9" s="9"/>
      <c r="F9" s="9"/>
      <c r="G9" s="9">
        <v>9</v>
      </c>
      <c r="H9" s="8">
        <f t="shared" si="3"/>
        <v>0</v>
      </c>
      <c r="I9" s="8">
        <f>IF(A9="","",SUM('[1]9月分'!I9,H9))</f>
        <v>1</v>
      </c>
    </row>
    <row r="10" spans="1:9" ht="27" customHeight="1" x14ac:dyDescent="0.15">
      <c r="A10" s="6">
        <v>8</v>
      </c>
      <c r="B10" s="7" t="str">
        <f t="shared" si="0"/>
        <v>犯罪にあわれた被害者の遺児たちに幸せを</v>
      </c>
      <c r="C10" s="7" t="str">
        <f t="shared" si="1"/>
        <v>くらし共生協働課</v>
      </c>
      <c r="D10" s="8">
        <f t="shared" si="2"/>
        <v>85</v>
      </c>
      <c r="E10" s="9"/>
      <c r="F10" s="9"/>
      <c r="G10" s="9">
        <v>85</v>
      </c>
      <c r="H10" s="8">
        <f t="shared" si="3"/>
        <v>0</v>
      </c>
      <c r="I10" s="8">
        <f>IF(A10="","",SUM('[1]9月分'!I10,H10))</f>
        <v>1</v>
      </c>
    </row>
    <row r="11" spans="1:9" ht="27" customHeight="1" x14ac:dyDescent="0.15">
      <c r="A11" s="6">
        <v>9</v>
      </c>
      <c r="B11" s="7" t="str">
        <f t="shared" si="0"/>
        <v>犯罪被害者の方々のための休暇について考えてみましょう</v>
      </c>
      <c r="C11" s="7" t="str">
        <f t="shared" si="1"/>
        <v>くらし共生協働課</v>
      </c>
      <c r="D11" s="8">
        <f t="shared" si="2"/>
        <v>9</v>
      </c>
      <c r="E11" s="9"/>
      <c r="F11" s="9"/>
      <c r="G11" s="9">
        <v>9</v>
      </c>
      <c r="H11" s="8">
        <f t="shared" si="3"/>
        <v>0</v>
      </c>
      <c r="I11" s="8">
        <f>IF(A11="","",SUM('[1]9月分'!I11,H11))</f>
        <v>0</v>
      </c>
    </row>
    <row r="12" spans="1:9" ht="27" customHeight="1" x14ac:dyDescent="0.15">
      <c r="A12" s="6">
        <v>10</v>
      </c>
      <c r="B12" s="7" t="str">
        <f t="shared" si="0"/>
        <v>人権啓発用パンフレット</v>
      </c>
      <c r="C12" s="7" t="str">
        <f t="shared" si="1"/>
        <v>人権同和対策課</v>
      </c>
      <c r="D12" s="8">
        <f t="shared" si="2"/>
        <v>1</v>
      </c>
      <c r="E12" s="9"/>
      <c r="F12" s="9"/>
      <c r="G12" s="9">
        <v>1</v>
      </c>
      <c r="H12" s="8">
        <f t="shared" si="3"/>
        <v>0</v>
      </c>
      <c r="I12" s="8">
        <f>IF(A12="","",SUM('[1]9月分'!I12,H12))</f>
        <v>1</v>
      </c>
    </row>
    <row r="13" spans="1:9" ht="27" customHeight="1" x14ac:dyDescent="0.15">
      <c r="A13" s="6">
        <v>11</v>
      </c>
      <c r="B13" s="7" t="str">
        <f t="shared" si="0"/>
        <v>LGBT</v>
      </c>
      <c r="C13" s="7" t="str">
        <f t="shared" si="1"/>
        <v>人権同和対策課</v>
      </c>
      <c r="D13" s="8">
        <f t="shared" si="2"/>
        <v>18</v>
      </c>
      <c r="E13" s="9"/>
      <c r="F13" s="9"/>
      <c r="G13" s="9">
        <v>18</v>
      </c>
      <c r="H13" s="8">
        <f t="shared" si="3"/>
        <v>0</v>
      </c>
      <c r="I13" s="8">
        <f>IF(A13="","",SUM('[1]9月分'!I13,H13))</f>
        <v>1</v>
      </c>
    </row>
    <row r="14" spans="1:9" ht="27" customHeight="1" x14ac:dyDescent="0.15">
      <c r="A14" s="6">
        <v>12</v>
      </c>
      <c r="B14" s="7" t="str">
        <f t="shared" si="0"/>
        <v>「新型コロナウイルス感染症と人権」リーフレット</v>
      </c>
      <c r="C14" s="7" t="str">
        <f t="shared" si="1"/>
        <v>人権同和対策課</v>
      </c>
      <c r="D14" s="8">
        <f t="shared" si="2"/>
        <v>8</v>
      </c>
      <c r="E14" s="9"/>
      <c r="F14" s="9"/>
      <c r="G14" s="9">
        <v>8</v>
      </c>
      <c r="H14" s="8">
        <f t="shared" si="3"/>
        <v>0</v>
      </c>
      <c r="I14" s="8">
        <f>IF(A14="","",SUM('[1]9月分'!I14,H14))</f>
        <v>1</v>
      </c>
    </row>
    <row r="15" spans="1:9" ht="27" customHeight="1" x14ac:dyDescent="0.15">
      <c r="A15" s="6">
        <v>13</v>
      </c>
      <c r="B15" s="7" t="str">
        <f t="shared" si="0"/>
        <v>ヘイトスピーチに焦点を当てた啓発活動に係るリーフレット</v>
      </c>
      <c r="C15" s="7" t="str">
        <f t="shared" si="1"/>
        <v>人権同和対策課</v>
      </c>
      <c r="D15" s="8">
        <f t="shared" si="2"/>
        <v>6</v>
      </c>
      <c r="E15" s="9"/>
      <c r="F15" s="9"/>
      <c r="G15" s="9">
        <v>6</v>
      </c>
      <c r="H15" s="8">
        <f t="shared" si="3"/>
        <v>0</v>
      </c>
      <c r="I15" s="8">
        <f>IF(A15="","",SUM('[1]9月分'!I15,H15))</f>
        <v>0</v>
      </c>
    </row>
    <row r="16" spans="1:9" ht="27" customHeight="1" x14ac:dyDescent="0.15">
      <c r="A16" s="6">
        <v>14</v>
      </c>
      <c r="B16" s="7" t="str">
        <f t="shared" si="0"/>
        <v>県勢概要</v>
      </c>
      <c r="C16" s="7" t="str">
        <f t="shared" si="1"/>
        <v>総合政策課</v>
      </c>
      <c r="D16" s="8">
        <f t="shared" si="2"/>
        <v>25</v>
      </c>
      <c r="E16" s="9"/>
      <c r="F16" s="9"/>
      <c r="G16" s="9">
        <v>21</v>
      </c>
      <c r="H16" s="8">
        <f t="shared" si="3"/>
        <v>4</v>
      </c>
      <c r="I16" s="8">
        <f>IF(A16="","",SUM('[1]9月分'!I16,H16))</f>
        <v>29</v>
      </c>
    </row>
    <row r="17" spans="1:9" ht="27" customHeight="1" x14ac:dyDescent="0.15">
      <c r="A17" s="6">
        <v>15</v>
      </c>
      <c r="B17" s="7" t="str">
        <f t="shared" si="0"/>
        <v>鹿児島県毎月推計人口調査結果</v>
      </c>
      <c r="C17" s="7" t="str">
        <f t="shared" si="1"/>
        <v>統計課</v>
      </c>
      <c r="D17" s="8">
        <f t="shared" si="2"/>
        <v>4</v>
      </c>
      <c r="E17" s="9">
        <v>4</v>
      </c>
      <c r="F17" s="9">
        <v>3</v>
      </c>
      <c r="G17" s="9">
        <v>4</v>
      </c>
      <c r="H17" s="8">
        <f t="shared" si="3"/>
        <v>1</v>
      </c>
      <c r="I17" s="8">
        <f>IF(A17="","",SUM('[1]9月分'!I17,H17))</f>
        <v>7</v>
      </c>
    </row>
    <row r="18" spans="1:9" ht="27" customHeight="1" x14ac:dyDescent="0.15">
      <c r="A18" s="6">
        <v>16</v>
      </c>
      <c r="B18" s="7" t="str">
        <f t="shared" si="0"/>
        <v>鹿児島県年齢別推計人口調査結果</v>
      </c>
      <c r="C18" s="7" t="str">
        <f t="shared" si="1"/>
        <v>統計課</v>
      </c>
      <c r="D18" s="8">
        <f t="shared" si="2"/>
        <v>0</v>
      </c>
      <c r="E18" s="9"/>
      <c r="F18" s="9"/>
      <c r="G18" s="9">
        <v>0</v>
      </c>
      <c r="H18" s="8">
        <f t="shared" si="3"/>
        <v>0</v>
      </c>
      <c r="I18" s="8">
        <f>IF(A18="","",SUM('[1]9月分'!I18,H18))</f>
        <v>3</v>
      </c>
    </row>
    <row r="19" spans="1:9" ht="27" customHeight="1" x14ac:dyDescent="0.15">
      <c r="A19" s="6">
        <v>17</v>
      </c>
      <c r="B19" s="7" t="str">
        <f t="shared" si="0"/>
        <v>視覚障害者の暮らし支援</v>
      </c>
      <c r="C19" s="7" t="str">
        <f t="shared" si="1"/>
        <v>障害福祉課</v>
      </c>
      <c r="D19" s="8">
        <f t="shared" si="2"/>
        <v>2</v>
      </c>
      <c r="E19" s="9"/>
      <c r="F19" s="9"/>
      <c r="G19" s="9">
        <v>2</v>
      </c>
      <c r="H19" s="8">
        <f t="shared" si="3"/>
        <v>0</v>
      </c>
      <c r="I19" s="8">
        <f>IF(A19="","",SUM('[1]9月分'!I19,H19))</f>
        <v>1</v>
      </c>
    </row>
    <row r="20" spans="1:9" ht="27" customHeight="1" x14ac:dyDescent="0.15">
      <c r="A20" s="6">
        <v>18</v>
      </c>
      <c r="B20" s="7" t="str">
        <f t="shared" si="0"/>
        <v>聴覚障害者の暮らし支援</v>
      </c>
      <c r="C20" s="7" t="str">
        <f t="shared" si="1"/>
        <v>障害福祉課</v>
      </c>
      <c r="D20" s="8">
        <f t="shared" si="2"/>
        <v>1</v>
      </c>
      <c r="E20" s="9"/>
      <c r="F20" s="9"/>
      <c r="G20" s="9">
        <v>1</v>
      </c>
      <c r="H20" s="8">
        <f t="shared" si="3"/>
        <v>0</v>
      </c>
      <c r="I20" s="8">
        <f>IF(A20="","",SUM('[1]9月分'!I20,H20))</f>
        <v>1</v>
      </c>
    </row>
    <row r="21" spans="1:9" ht="27" customHeight="1" x14ac:dyDescent="0.15">
      <c r="A21" s="6">
        <v>19</v>
      </c>
      <c r="B21" s="7" t="str">
        <f t="shared" si="0"/>
        <v>みんなで防ごう！高齢者虐待</v>
      </c>
      <c r="C21" s="7" t="str">
        <f t="shared" si="1"/>
        <v>高齢者生き生き推進課</v>
      </c>
      <c r="D21" s="8">
        <f t="shared" si="2"/>
        <v>9</v>
      </c>
      <c r="E21" s="9"/>
      <c r="F21" s="9"/>
      <c r="G21" s="9">
        <v>9</v>
      </c>
      <c r="H21" s="8">
        <f t="shared" si="3"/>
        <v>0</v>
      </c>
      <c r="I21" s="8">
        <f>IF(A21="","",SUM('[1]9月分'!I21,H21))</f>
        <v>1</v>
      </c>
    </row>
    <row r="22" spans="1:9" ht="27" customHeight="1" x14ac:dyDescent="0.15">
      <c r="A22" s="6">
        <v>20</v>
      </c>
      <c r="B22" s="7" t="str">
        <f t="shared" si="0"/>
        <v>鹿児島県中小企業融資制度のご案内</v>
      </c>
      <c r="C22" s="7" t="str">
        <f t="shared" si="1"/>
        <v>中小企業支援課</v>
      </c>
      <c r="D22" s="8">
        <f t="shared" si="2"/>
        <v>17</v>
      </c>
      <c r="E22" s="9"/>
      <c r="F22" s="9"/>
      <c r="G22" s="9">
        <v>16</v>
      </c>
      <c r="H22" s="8">
        <f t="shared" si="3"/>
        <v>1</v>
      </c>
      <c r="I22" s="8">
        <f>IF(A22="","",SUM('[1]9月分'!I22,H22))</f>
        <v>5</v>
      </c>
    </row>
    <row r="23" spans="1:9" ht="27" customHeight="1" x14ac:dyDescent="0.15">
      <c r="A23" s="6">
        <v>21</v>
      </c>
      <c r="B23" s="7" t="str">
        <f t="shared" si="0"/>
        <v>鹿児島県「食の安心・安全推進条例」が制定されました</v>
      </c>
      <c r="C23" s="7" t="str">
        <f t="shared" si="1"/>
        <v>農政課</v>
      </c>
      <c r="D23" s="8">
        <f t="shared" si="2"/>
        <v>20</v>
      </c>
      <c r="E23" s="9"/>
      <c r="F23" s="9"/>
      <c r="G23" s="9">
        <v>20</v>
      </c>
      <c r="H23" s="8">
        <f t="shared" si="3"/>
        <v>0</v>
      </c>
      <c r="I23" s="8">
        <f>IF(A23="","",SUM('[1]9月分'!I23,H23))</f>
        <v>1</v>
      </c>
    </row>
    <row r="24" spans="1:9" ht="27" customHeight="1" x14ac:dyDescent="0.15">
      <c r="A24" s="6">
        <v>22</v>
      </c>
      <c r="B24" s="7" t="str">
        <f t="shared" si="0"/>
        <v>鹿児島県建築物耐震改修促進計画（平成29年改定）の評価等について</v>
      </c>
      <c r="C24" s="7" t="str">
        <f t="shared" si="1"/>
        <v>建築課</v>
      </c>
      <c r="D24" s="8">
        <f t="shared" si="2"/>
        <v>7</v>
      </c>
      <c r="E24" s="9"/>
      <c r="F24" s="9"/>
      <c r="G24" s="9">
        <v>7</v>
      </c>
      <c r="H24" s="8">
        <f t="shared" si="3"/>
        <v>0</v>
      </c>
      <c r="I24" s="8">
        <f>IF(A24="","",SUM('[1]9月分'!I24,H24))</f>
        <v>3</v>
      </c>
    </row>
    <row r="25" spans="1:9" ht="27" customHeight="1" x14ac:dyDescent="0.15">
      <c r="A25" s="6">
        <v>23</v>
      </c>
      <c r="B25" s="7" t="str">
        <f t="shared" si="0"/>
        <v>黎明館案内資料</v>
      </c>
      <c r="C25" s="7" t="str">
        <f t="shared" si="1"/>
        <v>黎明館</v>
      </c>
      <c r="D25" s="8">
        <f t="shared" si="2"/>
        <v>4</v>
      </c>
      <c r="E25" s="9"/>
      <c r="F25" s="9"/>
      <c r="G25" s="9">
        <v>4</v>
      </c>
      <c r="H25" s="8">
        <f t="shared" si="3"/>
        <v>0</v>
      </c>
      <c r="I25" s="8">
        <f>IF(A25="","",SUM('[1]9月分'!I25,H25))</f>
        <v>3</v>
      </c>
    </row>
    <row r="26" spans="1:9" ht="27" customHeight="1" x14ac:dyDescent="0.15">
      <c r="A26" s="6">
        <v>24</v>
      </c>
      <c r="B26" s="7" t="str">
        <f t="shared" si="0"/>
        <v>かごしまの教育</v>
      </c>
      <c r="C26" s="7" t="str">
        <f t="shared" si="1"/>
        <v>教育委員会</v>
      </c>
      <c r="D26" s="8">
        <f t="shared" si="2"/>
        <v>86</v>
      </c>
      <c r="E26" s="9"/>
      <c r="F26" s="9"/>
      <c r="G26" s="9">
        <v>85</v>
      </c>
      <c r="H26" s="8">
        <f t="shared" si="3"/>
        <v>1</v>
      </c>
      <c r="I26" s="8">
        <f>IF(A26="","",SUM('[1]9月分'!I26,H26))</f>
        <v>8</v>
      </c>
    </row>
    <row r="27" spans="1:9" ht="27" customHeight="1" x14ac:dyDescent="0.15">
      <c r="A27" s="6">
        <v>25</v>
      </c>
      <c r="B27" s="7" t="str">
        <f t="shared" si="0"/>
        <v>「公衆に不安等を覚えさせる行為の防止に関する条例」の一部改正</v>
      </c>
      <c r="C27" s="7" t="str">
        <f t="shared" si="1"/>
        <v>県警察本部</v>
      </c>
      <c r="D27" s="8">
        <f t="shared" si="2"/>
        <v>7</v>
      </c>
      <c r="E27" s="9"/>
      <c r="F27" s="9"/>
      <c r="G27" s="9">
        <v>7</v>
      </c>
      <c r="H27" s="8">
        <f t="shared" si="3"/>
        <v>0</v>
      </c>
      <c r="I27" s="8">
        <f>IF(A27="","",SUM('[1]9月分'!I27,H27))</f>
        <v>1</v>
      </c>
    </row>
    <row r="28" spans="1:9" ht="27" customHeight="1" x14ac:dyDescent="0.15">
      <c r="A28" s="6">
        <v>26</v>
      </c>
      <c r="B28" s="7" t="str">
        <f t="shared" si="0"/>
        <v>かごしま県議会だより</v>
      </c>
      <c r="C28" s="7" t="str">
        <f t="shared" si="1"/>
        <v>鹿児島県議会</v>
      </c>
      <c r="D28" s="8">
        <f t="shared" si="2"/>
        <v>24</v>
      </c>
      <c r="E28" s="9"/>
      <c r="F28" s="9"/>
      <c r="G28" s="9">
        <v>23</v>
      </c>
      <c r="H28" s="8">
        <f t="shared" si="3"/>
        <v>1</v>
      </c>
      <c r="I28" s="8">
        <f>IF(A28="","",SUM('[1]9月分'!I28,H28))</f>
        <v>9</v>
      </c>
    </row>
    <row r="29" spans="1:9" ht="27" customHeight="1" x14ac:dyDescent="0.15">
      <c r="A29" s="6">
        <v>27</v>
      </c>
      <c r="B29" s="7" t="str">
        <f t="shared" si="0"/>
        <v>ご存じですか？簡易裁判所の少額訴訟</v>
      </c>
      <c r="C29" s="7" t="str">
        <f t="shared" si="1"/>
        <v>最高裁事務局</v>
      </c>
      <c r="D29" s="8">
        <f t="shared" si="2"/>
        <v>28</v>
      </c>
      <c r="E29" s="9"/>
      <c r="F29" s="9"/>
      <c r="G29" s="9">
        <v>28</v>
      </c>
      <c r="H29" s="8">
        <f t="shared" si="3"/>
        <v>0</v>
      </c>
      <c r="I29" s="8">
        <f>IF(A29="","",SUM('[1]9月分'!I29,H29))</f>
        <v>1</v>
      </c>
    </row>
    <row r="30" spans="1:9" ht="27" customHeight="1" x14ac:dyDescent="0.15">
      <c r="A30" s="6">
        <v>28</v>
      </c>
      <c r="B30" s="7" t="str">
        <f t="shared" si="0"/>
        <v>鹿児島ｅ申請　　鹿児島電子申請共同運営システム</v>
      </c>
      <c r="C30" s="7" t="str">
        <f t="shared" si="1"/>
        <v>鹿児島県電子自治体運営委員会</v>
      </c>
      <c r="D30" s="8">
        <f t="shared" si="2"/>
        <v>10</v>
      </c>
      <c r="E30" s="9"/>
      <c r="F30" s="9"/>
      <c r="G30" s="9">
        <v>9</v>
      </c>
      <c r="H30" s="8">
        <f t="shared" si="3"/>
        <v>1</v>
      </c>
      <c r="I30" s="8">
        <f>IF(A30="","",SUM('[1]9月分'!I30,H30))</f>
        <v>2</v>
      </c>
    </row>
    <row r="31" spans="1:9" ht="27" customHeight="1" x14ac:dyDescent="0.15">
      <c r="A31" s="6">
        <v>29</v>
      </c>
      <c r="B31" s="7" t="str">
        <f t="shared" si="0"/>
        <v>かごしまシニア応援ネット</v>
      </c>
      <c r="C31" s="7" t="str">
        <f t="shared" si="1"/>
        <v>NPO法人かごしま企業家交流協会</v>
      </c>
      <c r="D31" s="8">
        <f t="shared" si="2"/>
        <v>17</v>
      </c>
      <c r="E31" s="9"/>
      <c r="F31" s="9"/>
      <c r="G31" s="9">
        <v>17</v>
      </c>
      <c r="H31" s="8">
        <f t="shared" si="3"/>
        <v>0</v>
      </c>
      <c r="I31" s="8">
        <f>IF(A31="","",SUM('[1]9月分'!I31,H31))</f>
        <v>0</v>
      </c>
    </row>
    <row r="32" spans="1:9" ht="27" customHeight="1" x14ac:dyDescent="0.15">
      <c r="A32" s="6">
        <v>30</v>
      </c>
      <c r="B32" s="7" t="str">
        <f t="shared" si="0"/>
        <v>個人情報保護法の基本</v>
      </c>
      <c r="C32" s="7" t="str">
        <f t="shared" si="1"/>
        <v>個人情報保護委員会事務局</v>
      </c>
      <c r="D32" s="8">
        <f t="shared" si="2"/>
        <v>6</v>
      </c>
      <c r="E32" s="9"/>
      <c r="F32" s="9"/>
      <c r="G32" s="9">
        <v>6</v>
      </c>
      <c r="H32" s="8">
        <f t="shared" si="3"/>
        <v>0</v>
      </c>
      <c r="I32" s="8">
        <f>IF(A32="","",SUM('[1]9月分'!I32,H32))</f>
        <v>1</v>
      </c>
    </row>
    <row r="33" spans="1:9" ht="27" customHeight="1" x14ac:dyDescent="0.15">
      <c r="A33" s="6">
        <v>31</v>
      </c>
      <c r="B33" s="7" t="str">
        <f t="shared" ref="B33:B38" si="4">IF(ISNA(VLOOKUP(A33,資料リスト,2,FALSE)),"",VLOOKUP(A33,資料リスト,2,FALSE))</f>
        <v>自治会・同窓会向け　会員名簿を作るときの注意事項</v>
      </c>
      <c r="C33" s="7" t="str">
        <f t="shared" ref="C33:C38" si="5">IF(ISNA(VLOOKUP(A33,資料リスト,3,FALSE)),"",IF(VLOOKUP(A33,資料リスト,3,FALSE)=0,"",VLOOKUP(A33,資料リスト,3,FALSE)))</f>
        <v>個人情報保護委員会</v>
      </c>
      <c r="D33" s="8">
        <f t="shared" ref="D33:D38" si="6">IF(ISNA(VLOOKUP(A33,リスト9月,7,FALSE)),"",IF(VLOOKUP(A33,リスト9月,7,FALSE)=0,0,VLOOKUP(A33,リスト9月,7,FALSE)))</f>
        <v>1</v>
      </c>
      <c r="E33" s="9"/>
      <c r="F33" s="9"/>
      <c r="G33" s="9">
        <v>1</v>
      </c>
      <c r="H33" s="8">
        <f t="shared" si="3"/>
        <v>0</v>
      </c>
      <c r="I33" s="8">
        <f>IF(A33="","",SUM('[1]9月分'!I33,H33))</f>
        <v>1</v>
      </c>
    </row>
    <row r="34" spans="1:9" ht="27" customHeight="1" x14ac:dyDescent="0.15">
      <c r="A34" s="6">
        <v>32</v>
      </c>
      <c r="B34" s="7" t="str">
        <f t="shared" si="4"/>
        <v>パンフレット「納本のお願い」</v>
      </c>
      <c r="C34" s="7" t="str">
        <f t="shared" si="5"/>
        <v>国立国会図書館収集書誌部</v>
      </c>
      <c r="D34" s="8">
        <f t="shared" si="6"/>
        <v>19</v>
      </c>
      <c r="E34" s="9"/>
      <c r="F34" s="9"/>
      <c r="G34" s="9">
        <v>19</v>
      </c>
      <c r="H34" s="8">
        <f t="shared" si="3"/>
        <v>0</v>
      </c>
      <c r="I34" s="8">
        <f>IF(A34="","",SUM('[1]9月分'!I34,H34))</f>
        <v>4</v>
      </c>
    </row>
    <row r="35" spans="1:9" ht="27" customHeight="1" x14ac:dyDescent="0.15">
      <c r="A35" s="6">
        <v>33</v>
      </c>
      <c r="B35" s="7" t="str">
        <f t="shared" si="4"/>
        <v>社会人のための科目履修生募集案内</v>
      </c>
      <c r="C35" s="7" t="str">
        <f t="shared" si="5"/>
        <v>鹿児島県立　開陽高等学校</v>
      </c>
      <c r="D35" s="8">
        <f t="shared" si="6"/>
        <v>18</v>
      </c>
      <c r="E35" s="9"/>
      <c r="F35" s="9"/>
      <c r="G35" s="9">
        <v>18</v>
      </c>
      <c r="H35" s="8">
        <f t="shared" si="3"/>
        <v>0</v>
      </c>
      <c r="I35" s="8">
        <f>IF(A35="","",SUM('[1]9月分'!I35,H35))</f>
        <v>2</v>
      </c>
    </row>
    <row r="36" spans="1:9" ht="27" customHeight="1" x14ac:dyDescent="0.15">
      <c r="A36" s="6">
        <v>34</v>
      </c>
      <c r="B36" s="7" t="str">
        <f t="shared" si="4"/>
        <v>国の行政機関，独立行政法人等，地方公共団体の機関及び地方独立行政法人の個人情報保護法</v>
      </c>
      <c r="C36" s="7" t="str">
        <f t="shared" si="5"/>
        <v>学事法制課</v>
      </c>
      <c r="D36" s="8">
        <f t="shared" si="6"/>
        <v>11</v>
      </c>
      <c r="E36" s="9"/>
      <c r="F36" s="9"/>
      <c r="G36" s="9">
        <v>11</v>
      </c>
      <c r="H36" s="8">
        <f t="shared" si="3"/>
        <v>0</v>
      </c>
      <c r="I36" s="8">
        <f>IF(A36="","",SUM('[1]9月分'!I36,H36))</f>
        <v>2</v>
      </c>
    </row>
    <row r="37" spans="1:9" ht="27" customHeight="1" x14ac:dyDescent="0.15">
      <c r="A37" s="6">
        <v>35</v>
      </c>
      <c r="B37" s="7" t="str">
        <f t="shared" si="4"/>
        <v>令和３年改正個人情報保護法パンフレット</v>
      </c>
      <c r="C37" s="7" t="str">
        <f t="shared" si="5"/>
        <v>学事法制課</v>
      </c>
      <c r="D37" s="8">
        <f t="shared" si="6"/>
        <v>1</v>
      </c>
      <c r="E37" s="9"/>
      <c r="F37" s="9"/>
      <c r="G37" s="9">
        <v>1</v>
      </c>
      <c r="H37" s="8">
        <f t="shared" si="3"/>
        <v>0</v>
      </c>
      <c r="I37" s="8">
        <f>IF(A37="","",SUM('[1]9月分'!I37,H37))</f>
        <v>1</v>
      </c>
    </row>
    <row r="38" spans="1:9" ht="27" customHeight="1" thickBot="1" x14ac:dyDescent="0.2">
      <c r="A38" s="6">
        <v>36</v>
      </c>
      <c r="B38" s="7" t="str">
        <f t="shared" si="4"/>
        <v>もっと知って見よう！鹿児島県と佐賀県の歴史あるつながり</v>
      </c>
      <c r="C38" s="7" t="str">
        <f t="shared" si="5"/>
        <v>文化振興課</v>
      </c>
      <c r="D38" s="8">
        <f t="shared" si="6"/>
        <v>9</v>
      </c>
      <c r="E38" s="9"/>
      <c r="F38" s="9"/>
      <c r="G38" s="9">
        <v>8</v>
      </c>
      <c r="H38" s="8">
        <f t="shared" si="3"/>
        <v>1</v>
      </c>
      <c r="I38" s="8">
        <f>IF(A38="","",SUM('[1]9月分'!I38,H38))</f>
        <v>2</v>
      </c>
    </row>
    <row r="39" spans="1:9" ht="27" customHeight="1" thickBot="1" x14ac:dyDescent="0.2">
      <c r="A39" s="13" t="str">
        <f>"合計（" &amp; MAX(A3:A38) &amp; "種類）"</f>
        <v>合計（36種類）</v>
      </c>
      <c r="B39" s="14"/>
      <c r="C39" s="14"/>
      <c r="D39" s="10">
        <f>SUM(D3:D38)</f>
        <v>716</v>
      </c>
      <c r="E39" s="10">
        <f>SUM(E3:E38)</f>
        <v>34</v>
      </c>
      <c r="F39" s="10">
        <f>SUM(F3:F38)</f>
        <v>33</v>
      </c>
      <c r="G39" s="10">
        <f>SUM(G3:G38)</f>
        <v>707</v>
      </c>
      <c r="H39" s="10">
        <f>SUM(H3:H38)</f>
        <v>10</v>
      </c>
      <c r="I39" s="11">
        <f>SUM(I3:I38)</f>
        <v>99</v>
      </c>
    </row>
  </sheetData>
  <sheetProtection formatCells="0" formatRows="0" autoFilter="0"/>
  <mergeCells count="2">
    <mergeCell ref="A1:I1"/>
    <mergeCell ref="A39:C39"/>
  </mergeCells>
  <phoneticPr fontId="2"/>
  <dataValidations count="2">
    <dataValidation imeMode="off" allowBlank="1" showInputMessage="1" showErrorMessage="1" sqref="D3:I38 A3:B38" xr:uid="{701410A3-45DE-4AF9-95A1-689B4D7200B7}"/>
    <dataValidation imeMode="hiragana" allowBlank="1" showInputMessage="1" showErrorMessage="1" sqref="C3:C38" xr:uid="{9A4FE3EF-B171-4154-8D06-EFD87AC9A7DD}"/>
  </dataValidations>
  <pageMargins left="0.9055118110236221" right="0.905511811023622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10月分</vt:lpstr>
      <vt:lpstr>'10月分'!Print_Area</vt:lpstr>
      <vt:lpstr>'10月分'!Print_Titles</vt:lpstr>
      <vt:lpstr>リスト10月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2024-11-08T03:45:25Z</dcterms:created>
  <dcterms:modified xsi:type="dcterms:W3CDTF">2024-11-08T03:46:58Z</dcterms:modified>
</cp:coreProperties>
</file>