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6\"/>
    </mc:Choice>
  </mc:AlternateContent>
  <bookViews>
    <workbookView xWindow="0" yWindow="0" windowWidth="28800" windowHeight="11505"/>
  </bookViews>
  <sheets>
    <sheet name="5月分" sheetId="1" r:id="rId1"/>
  </sheets>
  <externalReferences>
    <externalReference r:id="rId2"/>
  </externalReferences>
  <definedNames>
    <definedName name="_xlnm.Print_Area" localSheetId="0">'5月分'!$A$1:$I$51</definedName>
    <definedName name="_xlnm.Print_Titles" localSheetId="0">'5月分'!$2:$2</definedName>
    <definedName name="リスト4月" localSheetId="0">'[1]4月分'!$A$3:$I$50</definedName>
    <definedName name="リスト5月">'5月分'!$A$3:$I$50</definedName>
    <definedName name="資料リスト">[1]資料名!$A$4:$D$41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3" i="1"/>
  <c r="H3" i="1" s="1"/>
  <c r="I3" i="1" s="1"/>
  <c r="C3" i="1"/>
  <c r="D3" i="1"/>
  <c r="B4" i="1"/>
  <c r="C4" i="1"/>
  <c r="D4" i="1"/>
  <c r="B5" i="1"/>
  <c r="C5" i="1"/>
  <c r="D5" i="1"/>
  <c r="H5" i="1"/>
  <c r="I5" i="1" s="1"/>
  <c r="B6" i="1"/>
  <c r="C6" i="1"/>
  <c r="D6" i="1"/>
  <c r="B7" i="1"/>
  <c r="H7" i="1" s="1"/>
  <c r="I7" i="1" s="1"/>
  <c r="C7" i="1"/>
  <c r="D7" i="1"/>
  <c r="B8" i="1"/>
  <c r="H8" i="1" s="1"/>
  <c r="I8" i="1" s="1"/>
  <c r="C8" i="1"/>
  <c r="D8" i="1"/>
  <c r="B9" i="1"/>
  <c r="C9" i="1"/>
  <c r="D9" i="1"/>
  <c r="B10" i="1"/>
  <c r="C10" i="1"/>
  <c r="D10" i="1"/>
  <c r="B11" i="1"/>
  <c r="C11" i="1"/>
  <c r="D11" i="1"/>
  <c r="H11" i="1"/>
  <c r="I11" i="1" s="1"/>
  <c r="B12" i="1"/>
  <c r="C12" i="1"/>
  <c r="D12" i="1"/>
  <c r="H12" i="1" s="1"/>
  <c r="I12" i="1" s="1"/>
  <c r="B13" i="1"/>
  <c r="C13" i="1"/>
  <c r="D13" i="1"/>
  <c r="B14" i="1"/>
  <c r="H14" i="1" s="1"/>
  <c r="I14" i="1" s="1"/>
  <c r="C14" i="1"/>
  <c r="D14" i="1"/>
  <c r="B15" i="1"/>
  <c r="H15" i="1" s="1"/>
  <c r="I15" i="1" s="1"/>
  <c r="C15" i="1"/>
  <c r="D15" i="1"/>
  <c r="B16" i="1"/>
  <c r="C16" i="1"/>
  <c r="D16" i="1"/>
  <c r="H16" i="1" s="1"/>
  <c r="I16" i="1" s="1"/>
  <c r="B17" i="1"/>
  <c r="C17" i="1"/>
  <c r="D17" i="1"/>
  <c r="H17" i="1" s="1"/>
  <c r="I17" i="1" s="1"/>
  <c r="B18" i="1"/>
  <c r="H18" i="1" s="1"/>
  <c r="I18" i="1" s="1"/>
  <c r="C18" i="1"/>
  <c r="D18" i="1"/>
  <c r="B19" i="1"/>
  <c r="H19" i="1" s="1"/>
  <c r="I19" i="1" s="1"/>
  <c r="C19" i="1"/>
  <c r="D19" i="1"/>
  <c r="B20" i="1"/>
  <c r="C20" i="1"/>
  <c r="D20" i="1"/>
  <c r="B21" i="1"/>
  <c r="C21" i="1"/>
  <c r="D21" i="1"/>
  <c r="H21" i="1" s="1"/>
  <c r="I21" i="1" s="1"/>
  <c r="B22" i="1"/>
  <c r="C22" i="1"/>
  <c r="D22" i="1"/>
  <c r="B23" i="1"/>
  <c r="H23" i="1" s="1"/>
  <c r="I23" i="1" s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H27" i="1"/>
  <c r="I27" i="1" s="1"/>
  <c r="B28" i="1"/>
  <c r="C28" i="1"/>
  <c r="D28" i="1"/>
  <c r="H28" i="1" s="1"/>
  <c r="I28" i="1" s="1"/>
  <c r="B29" i="1"/>
  <c r="C29" i="1"/>
  <c r="D29" i="1"/>
  <c r="B30" i="1"/>
  <c r="H30" i="1" s="1"/>
  <c r="I30" i="1" s="1"/>
  <c r="C30" i="1"/>
  <c r="D30" i="1"/>
  <c r="B31" i="1"/>
  <c r="H31" i="1" s="1"/>
  <c r="I31" i="1" s="1"/>
  <c r="C31" i="1"/>
  <c r="D31" i="1"/>
  <c r="B32" i="1"/>
  <c r="C32" i="1"/>
  <c r="D32" i="1"/>
  <c r="B33" i="1"/>
  <c r="C33" i="1"/>
  <c r="D33" i="1"/>
  <c r="H33" i="1" s="1"/>
  <c r="I33" i="1" s="1"/>
  <c r="B34" i="1"/>
  <c r="H34" i="1" s="1"/>
  <c r="I34" i="1" s="1"/>
  <c r="C34" i="1"/>
  <c r="D34" i="1"/>
  <c r="B35" i="1"/>
  <c r="H35" i="1" s="1"/>
  <c r="I35" i="1" s="1"/>
  <c r="C35" i="1"/>
  <c r="D35" i="1"/>
  <c r="B36" i="1"/>
  <c r="H36" i="1" s="1"/>
  <c r="I36" i="1" s="1"/>
  <c r="C36" i="1"/>
  <c r="D36" i="1"/>
  <c r="B37" i="1"/>
  <c r="H37" i="1" s="1"/>
  <c r="I37" i="1" s="1"/>
  <c r="C37" i="1"/>
  <c r="D37" i="1"/>
  <c r="B38" i="1"/>
  <c r="H38" i="1" s="1"/>
  <c r="C38" i="1"/>
  <c r="D38" i="1"/>
  <c r="I38" i="1"/>
  <c r="B39" i="1"/>
  <c r="H39" i="1" s="1"/>
  <c r="C39" i="1"/>
  <c r="D39" i="1"/>
  <c r="I39" i="1"/>
  <c r="B40" i="1"/>
  <c r="H40" i="1" s="1"/>
  <c r="C40" i="1"/>
  <c r="D40" i="1"/>
  <c r="I40" i="1"/>
  <c r="B41" i="1"/>
  <c r="H41" i="1" s="1"/>
  <c r="C41" i="1"/>
  <c r="D41" i="1"/>
  <c r="I41" i="1"/>
  <c r="B42" i="1"/>
  <c r="H42" i="1" s="1"/>
  <c r="C42" i="1"/>
  <c r="D42" i="1"/>
  <c r="I42" i="1"/>
  <c r="B43" i="1"/>
  <c r="H43" i="1" s="1"/>
  <c r="C43" i="1"/>
  <c r="D43" i="1"/>
  <c r="I43" i="1"/>
  <c r="B44" i="1"/>
  <c r="H44" i="1" s="1"/>
  <c r="C44" i="1"/>
  <c r="D44" i="1"/>
  <c r="I44" i="1"/>
  <c r="B45" i="1"/>
  <c r="C45" i="1"/>
  <c r="D45" i="1"/>
  <c r="H45" i="1"/>
  <c r="I45" i="1"/>
  <c r="B46" i="1"/>
  <c r="H46" i="1" s="1"/>
  <c r="C46" i="1"/>
  <c r="D46" i="1"/>
  <c r="I46" i="1"/>
  <c r="B47" i="1"/>
  <c r="H47" i="1" s="1"/>
  <c r="C47" i="1"/>
  <c r="D47" i="1"/>
  <c r="I47" i="1"/>
  <c r="B48" i="1"/>
  <c r="H48" i="1" s="1"/>
  <c r="C48" i="1"/>
  <c r="D48" i="1"/>
  <c r="I48" i="1"/>
  <c r="B49" i="1"/>
  <c r="H49" i="1" s="1"/>
  <c r="C49" i="1"/>
  <c r="D49" i="1"/>
  <c r="I49" i="1"/>
  <c r="B50" i="1"/>
  <c r="H50" i="1" s="1"/>
  <c r="C50" i="1"/>
  <c r="D50" i="1"/>
  <c r="I50" i="1"/>
  <c r="A51" i="1"/>
  <c r="E51" i="1"/>
  <c r="F51" i="1"/>
  <c r="G51" i="1"/>
  <c r="H32" i="1" l="1"/>
  <c r="I32" i="1" s="1"/>
  <c r="H29" i="1"/>
  <c r="I29" i="1" s="1"/>
  <c r="H26" i="1"/>
  <c r="I26" i="1" s="1"/>
  <c r="H24" i="1"/>
  <c r="I24" i="1" s="1"/>
  <c r="H13" i="1"/>
  <c r="I13" i="1" s="1"/>
  <c r="H10" i="1"/>
  <c r="I10" i="1" s="1"/>
  <c r="D51" i="1"/>
  <c r="H4" i="1"/>
  <c r="I4" i="1" s="1"/>
  <c r="I51" i="1" s="1"/>
  <c r="H25" i="1"/>
  <c r="I25" i="1" s="1"/>
  <c r="H22" i="1"/>
  <c r="I22" i="1" s="1"/>
  <c r="H20" i="1"/>
  <c r="I20" i="1" s="1"/>
  <c r="H9" i="1"/>
  <c r="I9" i="1" s="1"/>
  <c r="H6" i="1"/>
  <c r="I6" i="1" s="1"/>
  <c r="H51" i="1" l="1"/>
</calcChain>
</file>

<file path=xl/sharedStrings.xml><?xml version="1.0" encoding="utf-8"?>
<sst xmlns="http://schemas.openxmlformats.org/spreadsheetml/2006/main" count="9" uniqueCount="9">
  <si>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1"/>
  </si>
  <si>
    <t>当月
提供数</t>
    <rPh sb="0" eb="2">
      <t>トウゲツ</t>
    </rPh>
    <rPh sb="3" eb="5">
      <t>テイキョウ</t>
    </rPh>
    <rPh sb="5" eb="6">
      <t>カズ</t>
    </rPh>
    <phoneticPr fontId="1"/>
  </si>
  <si>
    <t>月末
残数</t>
    <rPh sb="0" eb="2">
      <t>ゲツマツ</t>
    </rPh>
    <rPh sb="3" eb="4">
      <t>ザン</t>
    </rPh>
    <rPh sb="4" eb="5">
      <t>スウ</t>
    </rPh>
    <phoneticPr fontId="1"/>
  </si>
  <si>
    <t>当月
撤去数</t>
    <rPh sb="0" eb="2">
      <t>トウゲツ</t>
    </rPh>
    <rPh sb="3" eb="5">
      <t>テッキョ</t>
    </rPh>
    <rPh sb="5" eb="6">
      <t>カズ</t>
    </rPh>
    <phoneticPr fontId="1"/>
  </si>
  <si>
    <t>当月
受入数</t>
    <rPh sb="0" eb="2">
      <t>トウゲツ</t>
    </rPh>
    <rPh sb="3" eb="6">
      <t>ウケイレスウ</t>
    </rPh>
    <phoneticPr fontId="1"/>
  </si>
  <si>
    <t>月初め
残数</t>
    <rPh sb="0" eb="2">
      <t>ツキハジ</t>
    </rPh>
    <rPh sb="4" eb="5">
      <t>ザン</t>
    </rPh>
    <rPh sb="5" eb="6">
      <t>スウ</t>
    </rPh>
    <phoneticPr fontId="1"/>
  </si>
  <si>
    <t>提供元</t>
    <rPh sb="0" eb="3">
      <t>テイキョウモト</t>
    </rPh>
    <phoneticPr fontId="1"/>
  </si>
  <si>
    <t>資料名</t>
    <rPh sb="0" eb="2">
      <t>シリョウ</t>
    </rPh>
    <rPh sb="2" eb="3">
      <t>メイ</t>
    </rPh>
    <phoneticPr fontId="1"/>
  </si>
  <si>
    <t>連番</t>
    <rPh sb="0" eb="2">
      <t>レンバン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</si>
</sst>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176" fontId="0" fillId="2" borderId="1" xfId="0" applyNumberFormat="1" applyFill="1" applyBorder="1" applyProtection="1">
      <alignment vertical="center"/>
    </xf>
    <xf numFmtId="176" fontId="0" fillId="2" borderId="2" xfId="0" applyNumberFormat="1" applyFill="1" applyBorder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2" borderId="4" xfId="0" applyNumberFormat="1" applyFill="1" applyBorder="1" applyProtection="1">
      <alignment vertical="center"/>
    </xf>
    <xf numFmtId="176" fontId="0" fillId="0" borderId="4" xfId="0" applyNumberFormat="1" applyFill="1" applyBorder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0" fillId="0" borderId="4" xfId="0" applyFill="1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6&#24180;&#24230;&#36039;&#26009;&#25552;&#20379;&#26376;&#38291;&#38598;&#35336;&#34920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2024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29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110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27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30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10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86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9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2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19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9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8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3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3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2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10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19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21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10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4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93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8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28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29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11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7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2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23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13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2</v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29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110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27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10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86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19</v>
          </cell>
          <cell r="H13">
            <v>0</v>
          </cell>
          <cell r="I13">
            <v>0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9</v>
          </cell>
          <cell r="H14">
            <v>0</v>
          </cell>
          <cell r="I14">
            <v>0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8</v>
          </cell>
          <cell r="E16">
            <v>50</v>
          </cell>
          <cell r="F16">
            <v>8</v>
          </cell>
          <cell r="G16">
            <v>42</v>
          </cell>
          <cell r="H16">
            <v>8</v>
          </cell>
          <cell r="I16">
            <v>8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3</v>
          </cell>
          <cell r="H18">
            <v>0</v>
          </cell>
          <cell r="I18">
            <v>0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3</v>
          </cell>
          <cell r="H19">
            <v>0</v>
          </cell>
          <cell r="I19">
            <v>0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2</v>
          </cell>
          <cell r="H20">
            <v>0</v>
          </cell>
          <cell r="I20">
            <v>0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E22">
            <v>20</v>
          </cell>
          <cell r="F22">
            <v>18</v>
          </cell>
          <cell r="G22">
            <v>20</v>
          </cell>
          <cell r="H22">
            <v>1</v>
          </cell>
          <cell r="I22">
            <v>1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93</v>
          </cell>
          <cell r="G26">
            <v>90</v>
          </cell>
          <cell r="H26">
            <v>3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8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28</v>
          </cell>
          <cell r="G28">
            <v>24</v>
          </cell>
          <cell r="H28">
            <v>4</v>
          </cell>
          <cell r="I28">
            <v>4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29</v>
          </cell>
          <cell r="H29">
            <v>0</v>
          </cell>
          <cell r="I29">
            <v>0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7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2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23</v>
          </cell>
          <cell r="G34">
            <v>22</v>
          </cell>
          <cell r="H34">
            <v>1</v>
          </cell>
          <cell r="I34">
            <v>1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20</v>
          </cell>
          <cell r="H35">
            <v>0</v>
          </cell>
          <cell r="I35">
            <v>0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13</v>
          </cell>
          <cell r="H36">
            <v>0</v>
          </cell>
          <cell r="I36">
            <v>0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2</v>
          </cell>
          <cell r="H37">
            <v>0</v>
          </cell>
          <cell r="I37">
            <v>0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Normal="100" workbookViewId="0">
      <pane xSplit="4" ySplit="2" topLeftCell="E6" activePane="bottomRight" state="frozen"/>
      <selection pane="topRight" activeCell="E1" sqref="E1"/>
      <selection pane="bottomLeft" activeCell="A3" sqref="A3"/>
      <selection pane="bottomRight" activeCell="G51" sqref="G51"/>
    </sheetView>
  </sheetViews>
  <sheetFormatPr defaultRowHeight="13.5" x14ac:dyDescent="0.15"/>
  <cols>
    <col min="1" max="1" width="5.25" style="1" bestFit="1" customWidth="1"/>
    <col min="2" max="2" width="40" style="1" customWidth="1"/>
    <col min="3" max="3" width="18.75" style="1" customWidth="1"/>
    <col min="4" max="8" width="8.75" style="1" customWidth="1"/>
    <col min="9" max="9" width="11" style="1" bestFit="1" customWidth="1"/>
    <col min="10" max="16384" width="9" style="1"/>
  </cols>
  <sheetData>
    <row r="1" spans="1:9" ht="27" customHeight="1" x14ac:dyDescent="0.15">
      <c r="A1" s="14" t="str">
        <f>"資料提供月間集計表（" &amp; TEXT(DATE([1]資料名!A1,1,1),"ggge年") &amp; "5月分）"</f>
        <v>資料提供月間集計表（令和6年5月分）</v>
      </c>
      <c r="B1" s="14"/>
      <c r="C1" s="14"/>
      <c r="D1" s="14"/>
      <c r="E1" s="14"/>
      <c r="F1" s="14"/>
      <c r="G1" s="14"/>
      <c r="H1" s="14"/>
      <c r="I1" s="14"/>
    </row>
    <row r="2" spans="1:9" ht="27" x14ac:dyDescent="0.15">
      <c r="A2" s="13" t="s">
        <v>8</v>
      </c>
      <c r="B2" s="12" t="s">
        <v>7</v>
      </c>
      <c r="C2" s="12" t="s">
        <v>6</v>
      </c>
      <c r="D2" s="10" t="s">
        <v>5</v>
      </c>
      <c r="E2" s="11" t="s">
        <v>4</v>
      </c>
      <c r="F2" s="11" t="s">
        <v>3</v>
      </c>
      <c r="G2" s="11" t="s">
        <v>2</v>
      </c>
      <c r="H2" s="10" t="s">
        <v>1</v>
      </c>
      <c r="I2" s="10" t="s">
        <v>0</v>
      </c>
    </row>
    <row r="3" spans="1:9" ht="27" customHeight="1" x14ac:dyDescent="0.15">
      <c r="A3" s="9">
        <v>1</v>
      </c>
      <c r="B3" s="8" t="str">
        <f>IF(ISNA(VLOOKUP(A3,資料リスト,2,FALSE)),"",VLOOKUP(A3,資料リスト,2,FALSE))</f>
        <v>県政かわら版</v>
      </c>
      <c r="C3" s="8" t="str">
        <f>IF(ISNA(VLOOKUP(A3,資料リスト,3,FALSE)),"",IF(VLOOKUP(A3,資料リスト,3,FALSE)=0,"",VLOOKUP(A3,資料リスト,3,FALSE)))</f>
        <v>広報課</v>
      </c>
      <c r="D3" s="6">
        <f>IF(ISNA(VLOOKUP(A3,リスト4月,7,FALSE)),"",IF(VLOOKUP(A3,リスト4月,7,FALSE)=0,0,VLOOKUP(A3,リスト4月,7,FALSE)))</f>
        <v>29</v>
      </c>
      <c r="E3" s="7"/>
      <c r="F3" s="7"/>
      <c r="G3" s="7">
        <v>29</v>
      </c>
      <c r="H3" s="6">
        <f>IF(B3="","",SUM(D3:E3,-SUM(,G3,F3)))</f>
        <v>0</v>
      </c>
      <c r="I3" s="6">
        <f>IF(A3="","",SUM('[1]4月分'!I3,H3))</f>
        <v>1</v>
      </c>
    </row>
    <row r="4" spans="1:9" ht="27" customHeight="1" x14ac:dyDescent="0.15">
      <c r="A4" s="9">
        <v>2</v>
      </c>
      <c r="B4" s="8" t="str">
        <f>IF(ISNA(VLOOKUP(A4,資料リスト,2,FALSE)),"",VLOOKUP(A4,資料リスト,2,FALSE))</f>
        <v>事業者の皆さんマイナンバー（個人番号）を正しく取り扱っていますか</v>
      </c>
      <c r="C4" s="8" t="str">
        <f>IF(ISNA(VLOOKUP(A4,資料リスト,3,FALSE)),"",IF(VLOOKUP(A4,資料リスト,3,FALSE)=0,"",VLOOKUP(A4,資料リスト,3,FALSE)))</f>
        <v>学事法制課</v>
      </c>
      <c r="D4" s="6">
        <f>IF(ISNA(VLOOKUP(A4,リスト4月,7,FALSE)),"",IF(VLOOKUP(A4,リスト4月,7,FALSE)=0,0,VLOOKUP(A4,リスト4月,7,FALSE)))</f>
        <v>110</v>
      </c>
      <c r="E4" s="7"/>
      <c r="F4" s="7"/>
      <c r="G4" s="7">
        <v>109</v>
      </c>
      <c r="H4" s="6">
        <f>IF(B4="","",SUM(D4:E4,-SUM(,G4,F4)))</f>
        <v>1</v>
      </c>
      <c r="I4" s="6">
        <f>IF(A4="","",SUM('[1]4月分'!I4,H4))</f>
        <v>1</v>
      </c>
    </row>
    <row r="5" spans="1:9" ht="27" customHeight="1" x14ac:dyDescent="0.15">
      <c r="A5" s="9">
        <v>3</v>
      </c>
      <c r="B5" s="8" t="str">
        <f>IF(ISNA(VLOOKUP(A5,資料リスト,2,FALSE)),"",VLOOKUP(A5,資料リスト,2,FALSE))</f>
        <v>自動車税種別割のあらまし</v>
      </c>
      <c r="C5" s="8" t="str">
        <f>IF(ISNA(VLOOKUP(A5,資料リスト,3,FALSE)),"",IF(VLOOKUP(A5,資料リスト,3,FALSE)=0,"",VLOOKUP(A5,資料リスト,3,FALSE)))</f>
        <v>税務課</v>
      </c>
      <c r="D5" s="6">
        <f>IF(ISNA(VLOOKUP(A5,リスト4月,7,FALSE)),"",IF(VLOOKUP(A5,リスト4月,7,FALSE)=0,0,VLOOKUP(A5,リスト4月,7,FALSE)))</f>
        <v>27</v>
      </c>
      <c r="E5" s="7"/>
      <c r="F5" s="7"/>
      <c r="G5" s="7">
        <v>26</v>
      </c>
      <c r="H5" s="6">
        <f>IF(B5="","",SUM(D5:E5,-SUM(,G5,F5)))</f>
        <v>1</v>
      </c>
      <c r="I5" s="6">
        <f>IF(A5="","",SUM('[1]4月分'!I5,H5))</f>
        <v>1</v>
      </c>
    </row>
    <row r="6" spans="1:9" ht="27" customHeight="1" x14ac:dyDescent="0.15">
      <c r="A6" s="9">
        <v>4</v>
      </c>
      <c r="B6" s="8" t="str">
        <f>IF(ISNA(VLOOKUP(A6,資料リスト,2,FALSE)),"",VLOOKUP(A6,資料リスト,2,FALSE))</f>
        <v>自動車税の登録手続き促進チラシ</v>
      </c>
      <c r="C6" s="8" t="str">
        <f>IF(ISNA(VLOOKUP(A6,資料リスト,3,FALSE)),"",IF(VLOOKUP(A6,資料リスト,3,FALSE)=0,"",VLOOKUP(A6,資料リスト,3,FALSE)))</f>
        <v>税務課</v>
      </c>
      <c r="D6" s="6">
        <f>IF(ISNA(VLOOKUP(A6,リスト4月,7,FALSE)),"",IF(VLOOKUP(A6,リスト4月,7,FALSE)=0,0,VLOOKUP(A6,リスト4月,7,FALSE)))</f>
        <v>30</v>
      </c>
      <c r="E6" s="7"/>
      <c r="F6" s="7"/>
      <c r="G6" s="7">
        <v>30</v>
      </c>
      <c r="H6" s="6">
        <f>IF(B6="","",SUM(D6:E6,-SUM(,G6,F6)))</f>
        <v>0</v>
      </c>
      <c r="I6" s="6">
        <f>IF(A6="","",SUM('[1]4月分'!I6,H6))</f>
        <v>0</v>
      </c>
    </row>
    <row r="7" spans="1:9" ht="27" customHeight="1" x14ac:dyDescent="0.15">
      <c r="A7" s="9">
        <v>5</v>
      </c>
      <c r="B7" s="8" t="str">
        <f>IF(ISNA(VLOOKUP(A7,資料リスト,2,FALSE)),"",VLOOKUP(A7,資料リスト,2,FALSE))</f>
        <v>身体障害者等に対する自動車税・自動車取得税の減免のお知らせ</v>
      </c>
      <c r="C7" s="8" t="str">
        <f>IF(ISNA(VLOOKUP(A7,資料リスト,3,FALSE)),"",IF(VLOOKUP(A7,資料リスト,3,FALSE)=0,"",VLOOKUP(A7,資料リスト,3,FALSE)))</f>
        <v>税務課</v>
      </c>
      <c r="D7" s="6">
        <f>IF(ISNA(VLOOKUP(A7,リスト4月,7,FALSE)),"",IF(VLOOKUP(A7,リスト4月,7,FALSE)=0,0,VLOOKUP(A7,リスト4月,7,FALSE)))</f>
        <v>30</v>
      </c>
      <c r="E7" s="7"/>
      <c r="F7" s="7"/>
      <c r="G7" s="7">
        <v>30</v>
      </c>
      <c r="H7" s="6">
        <f>IF(B7="","",SUM(D7:E7,-SUM(,G7,F7)))</f>
        <v>0</v>
      </c>
      <c r="I7" s="6">
        <f>IF(A7="","",SUM('[1]4月分'!I7,H7))</f>
        <v>0</v>
      </c>
    </row>
    <row r="8" spans="1:9" ht="27" customHeight="1" x14ac:dyDescent="0.15">
      <c r="A8" s="9">
        <v>6</v>
      </c>
      <c r="B8" s="8" t="str">
        <f>IF(ISNA(VLOOKUP(A8,資料リスト,2,FALSE)),"",VLOOKUP(A8,資料リスト,2,FALSE))</f>
        <v>災害による損害を受けた方への県税の減免等について</v>
      </c>
      <c r="C8" s="8" t="str">
        <f>IF(ISNA(VLOOKUP(A8,資料リスト,3,FALSE)),"",IF(VLOOKUP(A8,資料リスト,3,FALSE)=0,"",VLOOKUP(A8,資料リスト,3,FALSE)))</f>
        <v>税務課</v>
      </c>
      <c r="D8" s="6">
        <f>IF(ISNA(VLOOKUP(A8,リスト4月,7,FALSE)),"",IF(VLOOKUP(A8,リスト4月,7,FALSE)=0,0,VLOOKUP(A8,リスト4月,7,FALSE)))</f>
        <v>30</v>
      </c>
      <c r="E8" s="7"/>
      <c r="F8" s="7"/>
      <c r="G8" s="7">
        <v>30</v>
      </c>
      <c r="H8" s="6">
        <f>IF(B8="","",SUM(D8:E8,-SUM(,G8,F8)))</f>
        <v>0</v>
      </c>
      <c r="I8" s="6">
        <f>IF(A8="","",SUM('[1]4月分'!I8,H8))</f>
        <v>0</v>
      </c>
    </row>
    <row r="9" spans="1:9" ht="27" customHeight="1" x14ac:dyDescent="0.15">
      <c r="A9" s="9">
        <v>7</v>
      </c>
      <c r="B9" s="8" t="str">
        <f>IF(ISNA(VLOOKUP(A9,資料リスト,2,FALSE)),"",VLOOKUP(A9,資料リスト,2,FALSE))</f>
        <v>あなたのそばに，わたしたちがいます。</v>
      </c>
      <c r="C9" s="8" t="str">
        <f>IF(ISNA(VLOOKUP(A9,資料リスト,3,FALSE)),"",IF(VLOOKUP(A9,資料リスト,3,FALSE)=0,"",VLOOKUP(A9,資料リスト,3,FALSE)))</f>
        <v>くらし共生協働課</v>
      </c>
      <c r="D9" s="6">
        <f>IF(ISNA(VLOOKUP(A9,リスト4月,7,FALSE)),"",IF(VLOOKUP(A9,リスト4月,7,FALSE)=0,0,VLOOKUP(A9,リスト4月,7,FALSE)))</f>
        <v>10</v>
      </c>
      <c r="E9" s="7"/>
      <c r="F9" s="7"/>
      <c r="G9" s="7">
        <v>9</v>
      </c>
      <c r="H9" s="6">
        <f>IF(B9="","",SUM(D9:E9,-SUM(,G9,F9)))</f>
        <v>1</v>
      </c>
      <c r="I9" s="6">
        <f>IF(A9="","",SUM('[1]4月分'!I9,H9))</f>
        <v>1</v>
      </c>
    </row>
    <row r="10" spans="1:9" ht="27" customHeight="1" x14ac:dyDescent="0.15">
      <c r="A10" s="9">
        <v>8</v>
      </c>
      <c r="B10" s="8" t="str">
        <f>IF(ISNA(VLOOKUP(A10,資料リスト,2,FALSE)),"",VLOOKUP(A10,資料リスト,2,FALSE))</f>
        <v>犯罪にあわれた被害者の遺児たちに幸せを</v>
      </c>
      <c r="C10" s="8" t="str">
        <f>IF(ISNA(VLOOKUP(A10,資料リスト,3,FALSE)),"",IF(VLOOKUP(A10,資料リスト,3,FALSE)=0,"",VLOOKUP(A10,資料リスト,3,FALSE)))</f>
        <v>くらし共生協働課</v>
      </c>
      <c r="D10" s="6">
        <f>IF(ISNA(VLOOKUP(A10,リスト4月,7,FALSE)),"",IF(VLOOKUP(A10,リスト4月,7,FALSE)=0,0,VLOOKUP(A10,リスト4月,7,FALSE)))</f>
        <v>86</v>
      </c>
      <c r="E10" s="7"/>
      <c r="F10" s="7"/>
      <c r="G10" s="7">
        <v>85</v>
      </c>
      <c r="H10" s="6">
        <f>IF(B10="","",SUM(D10:E10,-SUM(,G10,F10)))</f>
        <v>1</v>
      </c>
      <c r="I10" s="6">
        <f>IF(A10="","",SUM('[1]4月分'!I10,H10))</f>
        <v>1</v>
      </c>
    </row>
    <row r="11" spans="1:9" ht="27" customHeight="1" x14ac:dyDescent="0.15">
      <c r="A11" s="9">
        <v>9</v>
      </c>
      <c r="B11" s="8" t="str">
        <f>IF(ISNA(VLOOKUP(A11,資料リスト,2,FALSE)),"",VLOOKUP(A11,資料リスト,2,FALSE))</f>
        <v>犯罪被害者の方々のための休暇について考えてみましょう</v>
      </c>
      <c r="C11" s="8" t="str">
        <f>IF(ISNA(VLOOKUP(A11,資料リスト,3,FALSE)),"",IF(VLOOKUP(A11,資料リスト,3,FALSE)=0,"",VLOOKUP(A11,資料リスト,3,FALSE)))</f>
        <v>くらし共生協働課</v>
      </c>
      <c r="D11" s="6">
        <f>IF(ISNA(VLOOKUP(A11,リスト4月,7,FALSE)),"",IF(VLOOKUP(A11,リスト4月,7,FALSE)=0,0,VLOOKUP(A11,リスト4月,7,FALSE)))</f>
        <v>9</v>
      </c>
      <c r="E11" s="7"/>
      <c r="F11" s="7"/>
      <c r="G11" s="7">
        <v>9</v>
      </c>
      <c r="H11" s="6">
        <f>IF(B11="","",SUM(D11:E11,-SUM(,G11,F11)))</f>
        <v>0</v>
      </c>
      <c r="I11" s="6">
        <f>IF(A11="","",SUM('[1]4月分'!I11,H11))</f>
        <v>0</v>
      </c>
    </row>
    <row r="12" spans="1:9" ht="27" customHeight="1" x14ac:dyDescent="0.15">
      <c r="A12" s="9">
        <v>10</v>
      </c>
      <c r="B12" s="8" t="str">
        <f>IF(ISNA(VLOOKUP(A12,資料リスト,2,FALSE)),"",VLOOKUP(A12,資料リスト,2,FALSE))</f>
        <v>人権啓発用パンフレット</v>
      </c>
      <c r="C12" s="8" t="str">
        <f>IF(ISNA(VLOOKUP(A12,資料リスト,3,FALSE)),"",IF(VLOOKUP(A12,資料リスト,3,FALSE)=0,"",VLOOKUP(A12,資料リスト,3,FALSE)))</f>
        <v>人権同和対策課</v>
      </c>
      <c r="D12" s="6">
        <f>IF(ISNA(VLOOKUP(A12,リスト4月,7,FALSE)),"",IF(VLOOKUP(A12,リスト4月,7,FALSE)=0,0,VLOOKUP(A12,リスト4月,7,FALSE)))</f>
        <v>2</v>
      </c>
      <c r="E12" s="7"/>
      <c r="F12" s="7"/>
      <c r="G12" s="7">
        <v>2</v>
      </c>
      <c r="H12" s="6">
        <f>IF(B12="","",SUM(D12:E12,-SUM(,G12,F12)))</f>
        <v>0</v>
      </c>
      <c r="I12" s="6">
        <f>IF(A12="","",SUM('[1]4月分'!I12,H12))</f>
        <v>0</v>
      </c>
    </row>
    <row r="13" spans="1:9" ht="27" customHeight="1" x14ac:dyDescent="0.15">
      <c r="A13" s="9">
        <v>11</v>
      </c>
      <c r="B13" s="8" t="str">
        <f>IF(ISNA(VLOOKUP(A13,資料リスト,2,FALSE)),"",VLOOKUP(A13,資料リスト,2,FALSE))</f>
        <v>LGBT</v>
      </c>
      <c r="C13" s="8" t="str">
        <f>IF(ISNA(VLOOKUP(A13,資料リスト,3,FALSE)),"",IF(VLOOKUP(A13,資料リスト,3,FALSE)=0,"",VLOOKUP(A13,資料リスト,3,FALSE)))</f>
        <v>人権同和対策課</v>
      </c>
      <c r="D13" s="6">
        <f>IF(ISNA(VLOOKUP(A13,リスト4月,7,FALSE)),"",IF(VLOOKUP(A13,リスト4月,7,FALSE)=0,0,VLOOKUP(A13,リスト4月,7,FALSE)))</f>
        <v>19</v>
      </c>
      <c r="E13" s="7"/>
      <c r="F13" s="7"/>
      <c r="G13" s="7">
        <v>18</v>
      </c>
      <c r="H13" s="6">
        <f>IF(B13="","",SUM(D13:E13,-SUM(,G13,F13)))</f>
        <v>1</v>
      </c>
      <c r="I13" s="6">
        <f>IF(A13="","",SUM('[1]4月分'!I13,H13))</f>
        <v>1</v>
      </c>
    </row>
    <row r="14" spans="1:9" ht="27" customHeight="1" x14ac:dyDescent="0.15">
      <c r="A14" s="9">
        <v>12</v>
      </c>
      <c r="B14" s="8" t="str">
        <f>IF(ISNA(VLOOKUP(A14,資料リスト,2,FALSE)),"",VLOOKUP(A14,資料リスト,2,FALSE))</f>
        <v>「新型コロナウイルス感染症と人権」リーフレット</v>
      </c>
      <c r="C14" s="8" t="str">
        <f>IF(ISNA(VLOOKUP(A14,資料リスト,3,FALSE)),"",IF(VLOOKUP(A14,資料リスト,3,FALSE)=0,"",VLOOKUP(A14,資料リスト,3,FALSE)))</f>
        <v>人権同和対策課</v>
      </c>
      <c r="D14" s="6">
        <f>IF(ISNA(VLOOKUP(A14,リスト4月,7,FALSE)),"",IF(VLOOKUP(A14,リスト4月,7,FALSE)=0,0,VLOOKUP(A14,リスト4月,7,FALSE)))</f>
        <v>9</v>
      </c>
      <c r="E14" s="7"/>
      <c r="F14" s="7"/>
      <c r="G14" s="7">
        <v>8</v>
      </c>
      <c r="H14" s="6">
        <f>IF(B14="","",SUM(D14:E14,-SUM(,G14,F14)))</f>
        <v>1</v>
      </c>
      <c r="I14" s="6">
        <f>IF(A14="","",SUM('[1]4月分'!I14,H14))</f>
        <v>1</v>
      </c>
    </row>
    <row r="15" spans="1:9" ht="27" customHeight="1" x14ac:dyDescent="0.15">
      <c r="A15" s="9">
        <v>13</v>
      </c>
      <c r="B15" s="8" t="str">
        <f>IF(ISNA(VLOOKUP(A15,資料リスト,2,FALSE)),"",VLOOKUP(A15,資料リスト,2,FALSE))</f>
        <v>ヘイトスピーチに焦点を当てた啓発活動に係るリーフレット</v>
      </c>
      <c r="C15" s="8" t="str">
        <f>IF(ISNA(VLOOKUP(A15,資料リスト,3,FALSE)),"",IF(VLOOKUP(A15,資料リスト,3,FALSE)=0,"",VLOOKUP(A15,資料リスト,3,FALSE)))</f>
        <v>人権同和対策課</v>
      </c>
      <c r="D15" s="6">
        <f>IF(ISNA(VLOOKUP(A15,リスト4月,7,FALSE)),"",IF(VLOOKUP(A15,リスト4月,7,FALSE)=0,0,VLOOKUP(A15,リスト4月,7,FALSE)))</f>
        <v>6</v>
      </c>
      <c r="E15" s="7"/>
      <c r="F15" s="7"/>
      <c r="G15" s="7">
        <v>6</v>
      </c>
      <c r="H15" s="6">
        <f>IF(B15="","",SUM(D15:E15,-SUM(,G15,F15)))</f>
        <v>0</v>
      </c>
      <c r="I15" s="6">
        <f>IF(A15="","",SUM('[1]4月分'!I15,H15))</f>
        <v>0</v>
      </c>
    </row>
    <row r="16" spans="1:9" ht="27" customHeight="1" x14ac:dyDescent="0.15">
      <c r="A16" s="9">
        <v>14</v>
      </c>
      <c r="B16" s="8" t="str">
        <f>IF(ISNA(VLOOKUP(A16,資料リスト,2,FALSE)),"",VLOOKUP(A16,資料リスト,2,FALSE))</f>
        <v>県勢概要</v>
      </c>
      <c r="C16" s="8" t="str">
        <f>IF(ISNA(VLOOKUP(A16,資料リスト,3,FALSE)),"",IF(VLOOKUP(A16,資料リスト,3,FALSE)=0,"",VLOOKUP(A16,資料リスト,3,FALSE)))</f>
        <v>総合政策課</v>
      </c>
      <c r="D16" s="6">
        <f>IF(ISNA(VLOOKUP(A16,リスト4月,7,FALSE)),"",IF(VLOOKUP(A16,リスト4月,7,FALSE)=0,0,VLOOKUP(A16,リスト4月,7,FALSE)))</f>
        <v>42</v>
      </c>
      <c r="E16" s="7"/>
      <c r="F16" s="7"/>
      <c r="G16" s="7">
        <v>39</v>
      </c>
      <c r="H16" s="6">
        <f>IF(B16="","",SUM(D16:E16,-SUM(,G16,F16)))</f>
        <v>3</v>
      </c>
      <c r="I16" s="6">
        <f>IF(A16="","",SUM('[1]4月分'!I16,H16))</f>
        <v>11</v>
      </c>
    </row>
    <row r="17" spans="1:9" ht="27" customHeight="1" x14ac:dyDescent="0.15">
      <c r="A17" s="9">
        <v>15</v>
      </c>
      <c r="B17" s="8" t="str">
        <f>IF(ISNA(VLOOKUP(A17,資料リスト,2,FALSE)),"",VLOOKUP(A17,資料リスト,2,FALSE))</f>
        <v>鹿児島県毎月推計人口調査結果</v>
      </c>
      <c r="C17" s="8" t="str">
        <f>IF(ISNA(VLOOKUP(A17,資料リスト,3,FALSE)),"",IF(VLOOKUP(A17,資料リスト,3,FALSE)=0,"",VLOOKUP(A17,資料リスト,3,FALSE)))</f>
        <v>統計課</v>
      </c>
      <c r="D17" s="6">
        <f>IF(ISNA(VLOOKUP(A17,リスト4月,7,FALSE)),"",IF(VLOOKUP(A17,リスト4月,7,FALSE)=0,0,VLOOKUP(A17,リスト4月,7,FALSE)))</f>
        <v>4</v>
      </c>
      <c r="E17" s="7">
        <v>4</v>
      </c>
      <c r="F17" s="7">
        <v>3</v>
      </c>
      <c r="G17" s="7">
        <v>4</v>
      </c>
      <c r="H17" s="6">
        <f>IF(B17="","",SUM(D17:E17,-SUM(,G17,F17)))</f>
        <v>1</v>
      </c>
      <c r="I17" s="6">
        <f>IF(A17="","",SUM('[1]4月分'!I17,H17))</f>
        <v>1</v>
      </c>
    </row>
    <row r="18" spans="1:9" ht="27" customHeight="1" x14ac:dyDescent="0.15">
      <c r="A18" s="9">
        <v>16</v>
      </c>
      <c r="B18" s="8" t="str">
        <f>IF(ISNA(VLOOKUP(A18,資料リスト,2,FALSE)),"",VLOOKUP(A18,資料リスト,2,FALSE))</f>
        <v>鹿児島県年齢別推計人口調査結果</v>
      </c>
      <c r="C18" s="8" t="str">
        <f>IF(ISNA(VLOOKUP(A18,資料リスト,3,FALSE)),"",IF(VLOOKUP(A18,資料リスト,3,FALSE)=0,"",VLOOKUP(A18,資料リスト,3,FALSE)))</f>
        <v>統計課</v>
      </c>
      <c r="D18" s="6">
        <f>IF(ISNA(VLOOKUP(A18,リスト4月,7,FALSE)),"",IF(VLOOKUP(A18,リスト4月,7,FALSE)=0,0,VLOOKUP(A18,リスト4月,7,FALSE)))</f>
        <v>3</v>
      </c>
      <c r="E18" s="7"/>
      <c r="F18" s="7"/>
      <c r="G18" s="7">
        <v>2</v>
      </c>
      <c r="H18" s="6">
        <f>IF(B18="","",SUM(D18:E18,-SUM(,G18,F18)))</f>
        <v>1</v>
      </c>
      <c r="I18" s="6">
        <f>IF(A18="","",SUM('[1]4月分'!I18,H18))</f>
        <v>1</v>
      </c>
    </row>
    <row r="19" spans="1:9" ht="27" customHeight="1" x14ac:dyDescent="0.15">
      <c r="A19" s="9">
        <v>17</v>
      </c>
      <c r="B19" s="8" t="str">
        <f>IF(ISNA(VLOOKUP(A19,資料リスト,2,FALSE)),"",VLOOKUP(A19,資料リスト,2,FALSE))</f>
        <v>視覚障害者の暮らし支援</v>
      </c>
      <c r="C19" s="8" t="str">
        <f>IF(ISNA(VLOOKUP(A19,資料リスト,3,FALSE)),"",IF(VLOOKUP(A19,資料リスト,3,FALSE)=0,"",VLOOKUP(A19,資料リスト,3,FALSE)))</f>
        <v>障害福祉課</v>
      </c>
      <c r="D19" s="6">
        <f>IF(ISNA(VLOOKUP(A19,リスト4月,7,FALSE)),"",IF(VLOOKUP(A19,リスト4月,7,FALSE)=0,0,VLOOKUP(A19,リスト4月,7,FALSE)))</f>
        <v>3</v>
      </c>
      <c r="E19" s="7"/>
      <c r="F19" s="7"/>
      <c r="G19" s="7">
        <v>2</v>
      </c>
      <c r="H19" s="6">
        <f>IF(B19="","",SUM(D19:E19,-SUM(,G19,F19)))</f>
        <v>1</v>
      </c>
      <c r="I19" s="6">
        <f>IF(A19="","",SUM('[1]4月分'!I19,H19))</f>
        <v>1</v>
      </c>
    </row>
    <row r="20" spans="1:9" ht="27" customHeight="1" x14ac:dyDescent="0.15">
      <c r="A20" s="9">
        <v>18</v>
      </c>
      <c r="B20" s="8" t="str">
        <f>IF(ISNA(VLOOKUP(A20,資料リスト,2,FALSE)),"",VLOOKUP(A20,資料リスト,2,FALSE))</f>
        <v>聴覚障害者の暮らし支援</v>
      </c>
      <c r="C20" s="8" t="str">
        <f>IF(ISNA(VLOOKUP(A20,資料リスト,3,FALSE)),"",IF(VLOOKUP(A20,資料リスト,3,FALSE)=0,"",VLOOKUP(A20,資料リスト,3,FALSE)))</f>
        <v>障害福祉課</v>
      </c>
      <c r="D20" s="6">
        <f>IF(ISNA(VLOOKUP(A20,リスト4月,7,FALSE)),"",IF(VLOOKUP(A20,リスト4月,7,FALSE)=0,0,VLOOKUP(A20,リスト4月,7,FALSE)))</f>
        <v>2</v>
      </c>
      <c r="E20" s="7"/>
      <c r="F20" s="7"/>
      <c r="G20" s="7">
        <v>1</v>
      </c>
      <c r="H20" s="6">
        <f>IF(B20="","",SUM(D20:E20,-SUM(,G20,F20)))</f>
        <v>1</v>
      </c>
      <c r="I20" s="6">
        <f>IF(A20="","",SUM('[1]4月分'!I20,H20))</f>
        <v>1</v>
      </c>
    </row>
    <row r="21" spans="1:9" ht="27" customHeight="1" x14ac:dyDescent="0.15">
      <c r="A21" s="9">
        <v>19</v>
      </c>
      <c r="B21" s="8" t="str">
        <f>IF(ISNA(VLOOKUP(A21,資料リスト,2,FALSE)),"",VLOOKUP(A21,資料リスト,2,FALSE))</f>
        <v>みんなで防ごう！高齢者虐待</v>
      </c>
      <c r="C21" s="8" t="str">
        <f>IF(ISNA(VLOOKUP(A21,資料リスト,3,FALSE)),"",IF(VLOOKUP(A21,資料リスト,3,FALSE)=0,"",VLOOKUP(A21,資料リスト,3,FALSE)))</f>
        <v>高齢者生き生き推進課</v>
      </c>
      <c r="D21" s="6">
        <f>IF(ISNA(VLOOKUP(A21,リスト4月,7,FALSE)),"",IF(VLOOKUP(A21,リスト4月,7,FALSE)=0,0,VLOOKUP(A21,リスト4月,7,FALSE)))</f>
        <v>10</v>
      </c>
      <c r="E21" s="7"/>
      <c r="F21" s="7"/>
      <c r="G21" s="7">
        <v>10</v>
      </c>
      <c r="H21" s="6">
        <f>IF(B21="","",SUM(D21:E21,-SUM(,G21,F21)))</f>
        <v>0</v>
      </c>
      <c r="I21" s="6">
        <f>IF(A21="","",SUM('[1]4月分'!I21,H21))</f>
        <v>0</v>
      </c>
    </row>
    <row r="22" spans="1:9" ht="27" customHeight="1" x14ac:dyDescent="0.15">
      <c r="A22" s="9">
        <v>20</v>
      </c>
      <c r="B22" s="8" t="str">
        <f>IF(ISNA(VLOOKUP(A22,資料リスト,2,FALSE)),"",VLOOKUP(A22,資料リスト,2,FALSE))</f>
        <v>鹿児島県中小企業融資制度のご案内</v>
      </c>
      <c r="C22" s="8" t="str">
        <f>IF(ISNA(VLOOKUP(A22,資料リスト,3,FALSE)),"",IF(VLOOKUP(A22,資料リスト,3,FALSE)=0,"",VLOOKUP(A22,資料リスト,3,FALSE)))</f>
        <v>中小企業支援課</v>
      </c>
      <c r="D22" s="6">
        <f>IF(ISNA(VLOOKUP(A22,リスト4月,7,FALSE)),"",IF(VLOOKUP(A22,リスト4月,7,FALSE)=0,0,VLOOKUP(A22,リスト4月,7,FALSE)))</f>
        <v>20</v>
      </c>
      <c r="E22" s="7"/>
      <c r="F22" s="7"/>
      <c r="G22" s="7">
        <v>19</v>
      </c>
      <c r="H22" s="6">
        <f>IF(B22="","",SUM(D22:E22,-SUM(,G22,F22)))</f>
        <v>1</v>
      </c>
      <c r="I22" s="6">
        <f>IF(A22="","",SUM('[1]4月分'!I22,H22))</f>
        <v>2</v>
      </c>
    </row>
    <row r="23" spans="1:9" ht="27" customHeight="1" x14ac:dyDescent="0.15">
      <c r="A23" s="9">
        <v>21</v>
      </c>
      <c r="B23" s="8" t="str">
        <f>IF(ISNA(VLOOKUP(A23,資料リスト,2,FALSE)),"",VLOOKUP(A23,資料リスト,2,FALSE))</f>
        <v>鹿児島県「食の安心・安全推進条例」が制定されました</v>
      </c>
      <c r="C23" s="8" t="str">
        <f>IF(ISNA(VLOOKUP(A23,資料リスト,3,FALSE)),"",IF(VLOOKUP(A23,資料リスト,3,FALSE)=0,"",VLOOKUP(A23,資料リスト,3,FALSE)))</f>
        <v>農政課</v>
      </c>
      <c r="D23" s="6">
        <f>IF(ISNA(VLOOKUP(A23,リスト4月,7,FALSE)),"",IF(VLOOKUP(A23,リスト4月,7,FALSE)=0,0,VLOOKUP(A23,リスト4月,7,FALSE)))</f>
        <v>21</v>
      </c>
      <c r="E23" s="7"/>
      <c r="F23" s="7"/>
      <c r="G23" s="7">
        <v>21</v>
      </c>
      <c r="H23" s="6">
        <f>IF(B23="","",SUM(D23:E23,-SUM(,G23,F23)))</f>
        <v>0</v>
      </c>
      <c r="I23" s="6">
        <f>IF(A23="","",SUM('[1]4月分'!I23,H23))</f>
        <v>0</v>
      </c>
    </row>
    <row r="24" spans="1:9" ht="27" customHeight="1" x14ac:dyDescent="0.15">
      <c r="A24" s="9">
        <v>22</v>
      </c>
      <c r="B24" s="8" t="str">
        <f>IF(ISNA(VLOOKUP(A24,資料リスト,2,FALSE)),"",VLOOKUP(A24,資料リスト,2,FALSE))</f>
        <v>鹿児島県建築物耐震改修促進計画（平成29年改定）の評価等について</v>
      </c>
      <c r="C24" s="8" t="str">
        <f>IF(ISNA(VLOOKUP(A24,資料リスト,3,FALSE)),"",IF(VLOOKUP(A24,資料リスト,3,FALSE)=0,"",VLOOKUP(A24,資料リスト,3,FALSE)))</f>
        <v>建築課</v>
      </c>
      <c r="D24" s="6">
        <f>IF(ISNA(VLOOKUP(A24,リスト4月,7,FALSE)),"",IF(VLOOKUP(A24,リスト4月,7,FALSE)=0,0,VLOOKUP(A24,リスト4月,7,FALSE)))</f>
        <v>10</v>
      </c>
      <c r="E24" s="7"/>
      <c r="F24" s="7"/>
      <c r="G24" s="7">
        <v>10</v>
      </c>
      <c r="H24" s="6">
        <f>IF(B24="","",SUM(D24:E24,-SUM(,G24,F24)))</f>
        <v>0</v>
      </c>
      <c r="I24" s="6">
        <f>IF(A24="","",SUM('[1]4月分'!I24,H24))</f>
        <v>0</v>
      </c>
    </row>
    <row r="25" spans="1:9" ht="27" customHeight="1" x14ac:dyDescent="0.15">
      <c r="A25" s="9">
        <v>23</v>
      </c>
      <c r="B25" s="8" t="str">
        <f>IF(ISNA(VLOOKUP(A25,資料リスト,2,FALSE)),"",VLOOKUP(A25,資料リスト,2,FALSE))</f>
        <v>黎明館案内資料</v>
      </c>
      <c r="C25" s="8" t="str">
        <f>IF(ISNA(VLOOKUP(A25,資料リスト,3,FALSE)),"",IF(VLOOKUP(A25,資料リスト,3,FALSE)=0,"",VLOOKUP(A25,資料リスト,3,FALSE)))</f>
        <v>黎明館</v>
      </c>
      <c r="D25" s="6">
        <f>IF(ISNA(VLOOKUP(A25,リスト4月,7,FALSE)),"",IF(VLOOKUP(A25,リスト4月,7,FALSE)=0,0,VLOOKUP(A25,リスト4月,7,FALSE)))</f>
        <v>4</v>
      </c>
      <c r="E25" s="7">
        <v>4</v>
      </c>
      <c r="F25" s="7">
        <v>1</v>
      </c>
      <c r="G25" s="7">
        <v>6</v>
      </c>
      <c r="H25" s="6">
        <f>IF(B25="","",SUM(D25:E25,-SUM(,G25,F25)))</f>
        <v>1</v>
      </c>
      <c r="I25" s="6">
        <f>IF(A25="","",SUM('[1]4月分'!I25,H25))</f>
        <v>1</v>
      </c>
    </row>
    <row r="26" spans="1:9" ht="27" customHeight="1" x14ac:dyDescent="0.15">
      <c r="A26" s="9">
        <v>24</v>
      </c>
      <c r="B26" s="8" t="str">
        <f>IF(ISNA(VLOOKUP(A26,資料リスト,2,FALSE)),"",VLOOKUP(A26,資料リスト,2,FALSE))</f>
        <v>かごしまの教育</v>
      </c>
      <c r="C26" s="8" t="str">
        <f>IF(ISNA(VLOOKUP(A26,資料リスト,3,FALSE)),"",IF(VLOOKUP(A26,資料リスト,3,FALSE)=0,"",VLOOKUP(A26,資料リスト,3,FALSE)))</f>
        <v>教育委員会</v>
      </c>
      <c r="D26" s="6">
        <f>IF(ISNA(VLOOKUP(A26,リスト4月,7,FALSE)),"",IF(VLOOKUP(A26,リスト4月,7,FALSE)=0,0,VLOOKUP(A26,リスト4月,7,FALSE)))</f>
        <v>90</v>
      </c>
      <c r="E26" s="7"/>
      <c r="F26" s="7"/>
      <c r="G26" s="7">
        <v>90</v>
      </c>
      <c r="H26" s="6">
        <f>IF(B26="","",SUM(D26:E26,-SUM(,G26,F26)))</f>
        <v>0</v>
      </c>
      <c r="I26" s="6">
        <f>IF(A26="","",SUM('[1]4月分'!I26,H26))</f>
        <v>3</v>
      </c>
    </row>
    <row r="27" spans="1:9" ht="27" customHeight="1" x14ac:dyDescent="0.15">
      <c r="A27" s="9">
        <v>25</v>
      </c>
      <c r="B27" s="8" t="str">
        <f>IF(ISNA(VLOOKUP(A27,資料リスト,2,FALSE)),"",VLOOKUP(A27,資料リスト,2,FALSE))</f>
        <v>「公衆に不安等を覚えさせる行為の防止に関する条例」の一部改正</v>
      </c>
      <c r="C27" s="8" t="str">
        <f>IF(ISNA(VLOOKUP(A27,資料リスト,3,FALSE)),"",IF(VLOOKUP(A27,資料リスト,3,FALSE)=0,"",VLOOKUP(A27,資料リスト,3,FALSE)))</f>
        <v>県警察本部</v>
      </c>
      <c r="D27" s="6">
        <f>IF(ISNA(VLOOKUP(A27,リスト4月,7,FALSE)),"",IF(VLOOKUP(A27,リスト4月,7,FALSE)=0,0,VLOOKUP(A27,リスト4月,7,FALSE)))</f>
        <v>8</v>
      </c>
      <c r="E27" s="7"/>
      <c r="F27" s="7"/>
      <c r="G27" s="7">
        <v>7</v>
      </c>
      <c r="H27" s="6">
        <f>IF(B27="","",SUM(D27:E27,-SUM(,G27,F27)))</f>
        <v>1</v>
      </c>
      <c r="I27" s="6">
        <f>IF(A27="","",SUM('[1]4月分'!I27,H27))</f>
        <v>1</v>
      </c>
    </row>
    <row r="28" spans="1:9" ht="27" customHeight="1" x14ac:dyDescent="0.15">
      <c r="A28" s="9">
        <v>26</v>
      </c>
      <c r="B28" s="8" t="str">
        <f>IF(ISNA(VLOOKUP(A28,資料リスト,2,FALSE)),"",VLOOKUP(A28,資料リスト,2,FALSE))</f>
        <v>かごしま県議会だより</v>
      </c>
      <c r="C28" s="8" t="str">
        <f>IF(ISNA(VLOOKUP(A28,資料リスト,3,FALSE)),"",IF(VLOOKUP(A28,資料リスト,3,FALSE)=0,"",VLOOKUP(A28,資料リスト,3,FALSE)))</f>
        <v>鹿児島県議会</v>
      </c>
      <c r="D28" s="6">
        <f>IF(ISNA(VLOOKUP(A28,リスト4月,7,FALSE)),"",IF(VLOOKUP(A28,リスト4月,7,FALSE)=0,0,VLOOKUP(A28,リスト4月,7,FALSE)))</f>
        <v>24</v>
      </c>
      <c r="E28" s="7">
        <v>30</v>
      </c>
      <c r="F28" s="7">
        <v>26</v>
      </c>
      <c r="G28" s="7">
        <v>27</v>
      </c>
      <c r="H28" s="6">
        <f>IF(B28="","",SUM(D28:E28,-SUM(,G28,F28)))</f>
        <v>1</v>
      </c>
      <c r="I28" s="6">
        <f>IF(A28="","",SUM('[1]4月分'!I28,H28))</f>
        <v>5</v>
      </c>
    </row>
    <row r="29" spans="1:9" ht="27" customHeight="1" x14ac:dyDescent="0.15">
      <c r="A29" s="9">
        <v>27</v>
      </c>
      <c r="B29" s="8" t="str">
        <f>IF(ISNA(VLOOKUP(A29,資料リスト,2,FALSE)),"",VLOOKUP(A29,資料リスト,2,FALSE))</f>
        <v>ご存じですか？簡易裁判所の少額訴訟</v>
      </c>
      <c r="C29" s="8" t="str">
        <f>IF(ISNA(VLOOKUP(A29,資料リスト,3,FALSE)),"",IF(VLOOKUP(A29,資料リスト,3,FALSE)=0,"",VLOOKUP(A29,資料リスト,3,FALSE)))</f>
        <v>最高裁事務局</v>
      </c>
      <c r="D29" s="6">
        <f>IF(ISNA(VLOOKUP(A29,リスト4月,7,FALSE)),"",IF(VLOOKUP(A29,リスト4月,7,FALSE)=0,0,VLOOKUP(A29,リスト4月,7,FALSE)))</f>
        <v>29</v>
      </c>
      <c r="E29" s="7"/>
      <c r="F29" s="7"/>
      <c r="G29" s="7">
        <v>28</v>
      </c>
      <c r="H29" s="6">
        <f>IF(B29="","",SUM(D29:E29,-SUM(,G29,F29)))</f>
        <v>1</v>
      </c>
      <c r="I29" s="6">
        <f>IF(A29="","",SUM('[1]4月分'!I29,H29))</f>
        <v>1</v>
      </c>
    </row>
    <row r="30" spans="1:9" ht="27" customHeight="1" x14ac:dyDescent="0.15">
      <c r="A30" s="9">
        <v>28</v>
      </c>
      <c r="B30" s="8" t="str">
        <f>IF(ISNA(VLOOKUP(A30,資料リスト,2,FALSE)),"",VLOOKUP(A30,資料リスト,2,FALSE))</f>
        <v>鹿児島ｅ申請　　鹿児島電子申請共同運営システム</v>
      </c>
      <c r="C30" s="8" t="str">
        <f>IF(ISNA(VLOOKUP(A30,資料リスト,3,FALSE)),"",IF(VLOOKUP(A30,資料リスト,3,FALSE)=0,"",VLOOKUP(A30,資料リスト,3,FALSE)))</f>
        <v>鹿児島県電子自治体運営委員会</v>
      </c>
      <c r="D30" s="6">
        <f>IF(ISNA(VLOOKUP(A30,リスト4月,7,FALSE)),"",IF(VLOOKUP(A30,リスト4月,7,FALSE)=0,0,VLOOKUP(A30,リスト4月,7,FALSE)))</f>
        <v>11</v>
      </c>
      <c r="E30" s="7"/>
      <c r="F30" s="7"/>
      <c r="G30" s="7">
        <v>10</v>
      </c>
      <c r="H30" s="6">
        <f>IF(B30="","",SUM(D30:E30,-SUM(,G30,F30)))</f>
        <v>1</v>
      </c>
      <c r="I30" s="6">
        <f>IF(A30="","",SUM('[1]4月分'!I30,H30))</f>
        <v>1</v>
      </c>
    </row>
    <row r="31" spans="1:9" ht="27" customHeight="1" x14ac:dyDescent="0.15">
      <c r="A31" s="9">
        <v>29</v>
      </c>
      <c r="B31" s="8" t="str">
        <f>IF(ISNA(VLOOKUP(A31,資料リスト,2,FALSE)),"",VLOOKUP(A31,資料リスト,2,FALSE))</f>
        <v>かごしまシニア応援ネット</v>
      </c>
      <c r="C31" s="8" t="str">
        <f>IF(ISNA(VLOOKUP(A31,資料リスト,3,FALSE)),"",IF(VLOOKUP(A31,資料リスト,3,FALSE)=0,"",VLOOKUP(A31,資料リスト,3,FALSE)))</f>
        <v>NPO法人かごしま企業家交流協会</v>
      </c>
      <c r="D31" s="6">
        <f>IF(ISNA(VLOOKUP(A31,リスト4月,7,FALSE)),"",IF(VLOOKUP(A31,リスト4月,7,FALSE)=0,0,VLOOKUP(A31,リスト4月,7,FALSE)))</f>
        <v>17</v>
      </c>
      <c r="E31" s="7"/>
      <c r="F31" s="7"/>
      <c r="G31" s="7">
        <v>17</v>
      </c>
      <c r="H31" s="6">
        <f>IF(B31="","",SUM(D31:E31,-SUM(,G31,F31)))</f>
        <v>0</v>
      </c>
      <c r="I31" s="6">
        <f>IF(A31="","",SUM('[1]4月分'!I31,H31))</f>
        <v>0</v>
      </c>
    </row>
    <row r="32" spans="1:9" ht="27" customHeight="1" x14ac:dyDescent="0.15">
      <c r="A32" s="9">
        <v>30</v>
      </c>
      <c r="B32" s="8" t="str">
        <f>IF(ISNA(VLOOKUP(A32,資料リスト,2,FALSE)),"",VLOOKUP(A32,資料リスト,2,FALSE))</f>
        <v>個人情報保護法の基本</v>
      </c>
      <c r="C32" s="8" t="str">
        <f>IF(ISNA(VLOOKUP(A32,資料リスト,3,FALSE)),"",IF(VLOOKUP(A32,資料リスト,3,FALSE)=0,"",VLOOKUP(A32,資料リスト,3,FALSE)))</f>
        <v>個人情報保護委員会事務局</v>
      </c>
      <c r="D32" s="6">
        <f>IF(ISNA(VLOOKUP(A32,リスト4月,7,FALSE)),"",IF(VLOOKUP(A32,リスト4月,7,FALSE)=0,0,VLOOKUP(A32,リスト4月,7,FALSE)))</f>
        <v>7</v>
      </c>
      <c r="E32" s="7"/>
      <c r="F32" s="7"/>
      <c r="G32" s="7">
        <v>6</v>
      </c>
      <c r="H32" s="6">
        <f>IF(B32="","",SUM(D32:E32,-SUM(,G32,F32)))</f>
        <v>1</v>
      </c>
      <c r="I32" s="6">
        <f>IF(A32="","",SUM('[1]4月分'!I32,H32))</f>
        <v>1</v>
      </c>
    </row>
    <row r="33" spans="1:9" ht="27" customHeight="1" x14ac:dyDescent="0.15">
      <c r="A33" s="9">
        <v>31</v>
      </c>
      <c r="B33" s="8" t="str">
        <f>IF(ISNA(VLOOKUP(A33,資料リスト,2,FALSE)),"",VLOOKUP(A33,資料リスト,2,FALSE))</f>
        <v>自治会・同窓会向け　会員名簿を作るときの注意事項</v>
      </c>
      <c r="C33" s="8" t="str">
        <f>IF(ISNA(VLOOKUP(A33,資料リスト,3,FALSE)),"",IF(VLOOKUP(A33,資料リスト,3,FALSE)=0,"",VLOOKUP(A33,資料リスト,3,FALSE)))</f>
        <v>個人情報保護委員会</v>
      </c>
      <c r="D33" s="6">
        <f>IF(ISNA(VLOOKUP(A33,リスト4月,7,FALSE)),"",IF(VLOOKUP(A33,リスト4月,7,FALSE)=0,0,VLOOKUP(A33,リスト4月,7,FALSE)))</f>
        <v>2</v>
      </c>
      <c r="E33" s="7"/>
      <c r="F33" s="7"/>
      <c r="G33" s="7">
        <v>1</v>
      </c>
      <c r="H33" s="6">
        <f>IF(B33="","",SUM(D33:E33,-SUM(,G33,F33)))</f>
        <v>1</v>
      </c>
      <c r="I33" s="6">
        <f>IF(A33="","",SUM('[1]4月分'!I33,H33))</f>
        <v>1</v>
      </c>
    </row>
    <row r="34" spans="1:9" ht="27" customHeight="1" x14ac:dyDescent="0.15">
      <c r="A34" s="9">
        <v>32</v>
      </c>
      <c r="B34" s="8" t="str">
        <f>IF(ISNA(VLOOKUP(A34,資料リスト,2,FALSE)),"",VLOOKUP(A34,資料リスト,2,FALSE))</f>
        <v>パンフレット「納本のお願い」</v>
      </c>
      <c r="C34" s="8" t="str">
        <f>IF(ISNA(VLOOKUP(A34,資料リスト,3,FALSE)),"",IF(VLOOKUP(A34,資料リスト,3,FALSE)=0,"",VLOOKUP(A34,資料リスト,3,FALSE)))</f>
        <v>国立国会図書館収集書誌部</v>
      </c>
      <c r="D34" s="6">
        <f>IF(ISNA(VLOOKUP(A34,リスト4月,7,FALSE)),"",IF(VLOOKUP(A34,リスト4月,7,FALSE)=0,0,VLOOKUP(A34,リスト4月,7,FALSE)))</f>
        <v>22</v>
      </c>
      <c r="E34" s="7"/>
      <c r="F34" s="7"/>
      <c r="G34" s="7">
        <v>21</v>
      </c>
      <c r="H34" s="6">
        <f>IF(B34="","",SUM(D34:E34,-SUM(,G34,F34)))</f>
        <v>1</v>
      </c>
      <c r="I34" s="6">
        <f>IF(A34="","",SUM('[1]4月分'!I34,H34))</f>
        <v>2</v>
      </c>
    </row>
    <row r="35" spans="1:9" ht="27" customHeight="1" x14ac:dyDescent="0.15">
      <c r="A35" s="9">
        <v>33</v>
      </c>
      <c r="B35" s="8" t="str">
        <f>IF(ISNA(VLOOKUP(A35,資料リスト,2,FALSE)),"",VLOOKUP(A35,資料リスト,2,FALSE))</f>
        <v>社会人のための科目履修生募集案内</v>
      </c>
      <c r="C35" s="8" t="str">
        <f>IF(ISNA(VLOOKUP(A35,資料リスト,3,FALSE)),"",IF(VLOOKUP(A35,資料リスト,3,FALSE)=0,"",VLOOKUP(A35,資料リスト,3,FALSE)))</f>
        <v>鹿児島県立　開陽高等学校</v>
      </c>
      <c r="D35" s="6">
        <f>IF(ISNA(VLOOKUP(A35,リスト4月,7,FALSE)),"",IF(VLOOKUP(A35,リスト4月,7,FALSE)=0,0,VLOOKUP(A35,リスト4月,7,FALSE)))</f>
        <v>20</v>
      </c>
      <c r="E35" s="7"/>
      <c r="F35" s="7"/>
      <c r="G35" s="7">
        <v>19</v>
      </c>
      <c r="H35" s="6">
        <f>IF(B35="","",SUM(D35:E35,-SUM(,G35,F35)))</f>
        <v>1</v>
      </c>
      <c r="I35" s="6">
        <f>IF(A35="","",SUM('[1]4月分'!I35,H35))</f>
        <v>1</v>
      </c>
    </row>
    <row r="36" spans="1:9" ht="27" customHeight="1" x14ac:dyDescent="0.15">
      <c r="A36" s="9">
        <v>34</v>
      </c>
      <c r="B36" s="8" t="str">
        <f>IF(ISNA(VLOOKUP(A36,資料リスト,2,FALSE)),"",VLOOKUP(A36,資料リスト,2,FALSE))</f>
        <v>国の行政機関，独立行政法人等，地方公共団体の機関及び地方独立行政法人の個人情報保護法</v>
      </c>
      <c r="C36" s="8" t="str">
        <f>IF(ISNA(VLOOKUP(A36,資料リスト,3,FALSE)),"",IF(VLOOKUP(A36,資料リスト,3,FALSE)=0,"",VLOOKUP(A36,資料リスト,3,FALSE)))</f>
        <v>学事法制課</v>
      </c>
      <c r="D36" s="6">
        <f>IF(ISNA(VLOOKUP(A36,リスト4月,7,FALSE)),"",IF(VLOOKUP(A36,リスト4月,7,FALSE)=0,0,VLOOKUP(A36,リスト4月,7,FALSE)))</f>
        <v>13</v>
      </c>
      <c r="E36" s="7"/>
      <c r="F36" s="7"/>
      <c r="G36" s="7">
        <v>12</v>
      </c>
      <c r="H36" s="6">
        <f>IF(B36="","",SUM(D36:E36,-SUM(,G36,F36)))</f>
        <v>1</v>
      </c>
      <c r="I36" s="6">
        <f>IF(A36="","",SUM('[1]4月分'!I36,H36))</f>
        <v>1</v>
      </c>
    </row>
    <row r="37" spans="1:9" ht="27" customHeight="1" thickBot="1" x14ac:dyDescent="0.2">
      <c r="A37" s="9">
        <v>35</v>
      </c>
      <c r="B37" s="8" t="str">
        <f>IF(ISNA(VLOOKUP(A37,資料リスト,2,FALSE)),"",VLOOKUP(A37,資料リスト,2,FALSE))</f>
        <v>令和３年改正個人情報保護法パンフレット</v>
      </c>
      <c r="C37" s="8" t="str">
        <f>IF(ISNA(VLOOKUP(A37,資料リスト,3,FALSE)),"",IF(VLOOKUP(A37,資料リスト,3,FALSE)=0,"",VLOOKUP(A37,資料リスト,3,FALSE)))</f>
        <v>学事法制課</v>
      </c>
      <c r="D37" s="6">
        <f>IF(ISNA(VLOOKUP(A37,リスト4月,7,FALSE)),"",IF(VLOOKUP(A37,リスト4月,7,FALSE)=0,0,VLOOKUP(A37,リスト4月,7,FALSE)))</f>
        <v>2</v>
      </c>
      <c r="E37" s="7"/>
      <c r="F37" s="7"/>
      <c r="G37" s="7">
        <v>1</v>
      </c>
      <c r="H37" s="6">
        <f>IF(B37="","",SUM(D37:E37,-SUM(,G37,F37)))</f>
        <v>1</v>
      </c>
      <c r="I37" s="6">
        <f>IF(A37="","",SUM('[1]4月分'!I37,H37))</f>
        <v>1</v>
      </c>
    </row>
    <row r="38" spans="1:9" ht="27" hidden="1" customHeight="1" x14ac:dyDescent="0.15">
      <c r="A38" s="9"/>
      <c r="B38" s="8" t="str">
        <f>IF(ISNA(VLOOKUP(A38,資料リスト,2,FALSE)),"",VLOOKUP(A38,資料リスト,2,FALSE))</f>
        <v/>
      </c>
      <c r="C38" s="8" t="str">
        <f>IF(ISNA(VLOOKUP(A38,資料リスト,3,FALSE)),"",IF(VLOOKUP(A38,資料リスト,3,FALSE)=0,"",VLOOKUP(A38,資料リスト,3,FALSE)))</f>
        <v/>
      </c>
      <c r="D38" s="6" t="str">
        <f>IF(ISNA(VLOOKUP(A38,リスト4月,7,FALSE)),"",IF(VLOOKUP(A38,リスト4月,7,FALSE)=0,0,VLOOKUP(A38,リスト4月,7,FALSE)))</f>
        <v/>
      </c>
      <c r="E38" s="7"/>
      <c r="F38" s="7"/>
      <c r="G38" s="7"/>
      <c r="H38" s="6" t="str">
        <f>IF(B38="","",SUM(D38:E38,-SUM(,G38,F38)))</f>
        <v/>
      </c>
      <c r="I38" s="6" t="str">
        <f>IF(A38="","",SUM('[1]4月分'!I38,H38))</f>
        <v/>
      </c>
    </row>
    <row r="39" spans="1:9" ht="27" hidden="1" customHeight="1" x14ac:dyDescent="0.15">
      <c r="A39" s="9"/>
      <c r="B39" s="8" t="str">
        <f>IF(ISNA(VLOOKUP(A39,資料リスト,2,FALSE)),"",VLOOKUP(A39,資料リスト,2,FALSE))</f>
        <v/>
      </c>
      <c r="C39" s="8" t="str">
        <f>IF(ISNA(VLOOKUP(A39,資料リスト,3,FALSE)),"",IF(VLOOKUP(A39,資料リスト,3,FALSE)=0,"",VLOOKUP(A39,資料リスト,3,FALSE)))</f>
        <v/>
      </c>
      <c r="D39" s="6" t="str">
        <f>IF(ISNA(VLOOKUP(A39,リスト4月,7,FALSE)),"",IF(VLOOKUP(A39,リスト4月,7,FALSE)=0,0,VLOOKUP(A39,リスト4月,7,FALSE)))</f>
        <v/>
      </c>
      <c r="E39" s="7"/>
      <c r="F39" s="7"/>
      <c r="G39" s="7"/>
      <c r="H39" s="6" t="str">
        <f>IF(B39="","",SUM(D39:E39,-SUM(,G39,F39)))</f>
        <v/>
      </c>
      <c r="I39" s="6" t="str">
        <f>IF(A39="","",SUM('[1]4月分'!I39,H39))</f>
        <v/>
      </c>
    </row>
    <row r="40" spans="1:9" ht="27" hidden="1" customHeight="1" thickBot="1" x14ac:dyDescent="0.2">
      <c r="A40" s="9"/>
      <c r="B40" s="8" t="str">
        <f>IF(ISNA(VLOOKUP(A40,資料リスト,2,FALSE)),"",VLOOKUP(A40,資料リスト,2,FALSE))</f>
        <v/>
      </c>
      <c r="C40" s="8" t="str">
        <f>IF(ISNA(VLOOKUP(A40,資料リスト,3,FALSE)),"",IF(VLOOKUP(A40,資料リスト,3,FALSE)=0,"",VLOOKUP(A40,資料リスト,3,FALSE)))</f>
        <v/>
      </c>
      <c r="D40" s="6" t="str">
        <f>IF(ISNA(VLOOKUP(A40,リスト4月,7,FALSE)),"",IF(VLOOKUP(A40,リスト4月,7,FALSE)=0,0,VLOOKUP(A40,リスト4月,7,FALSE)))</f>
        <v/>
      </c>
      <c r="E40" s="7"/>
      <c r="F40" s="7"/>
      <c r="G40" s="7"/>
      <c r="H40" s="6" t="str">
        <f>IF(B40="","",SUM(D40:E40,-SUM(,G40,F40)))</f>
        <v/>
      </c>
      <c r="I40" s="6" t="str">
        <f>IF(A40="","",SUM('[1]4月分'!I40,H40))</f>
        <v/>
      </c>
    </row>
    <row r="41" spans="1:9" ht="27" hidden="1" customHeight="1" x14ac:dyDescent="0.15">
      <c r="A41" s="9"/>
      <c r="B41" s="8" t="str">
        <f>IF(ISNA(VLOOKUP(A41,資料リスト,2,FALSE)),"",VLOOKUP(A41,資料リスト,2,FALSE))</f>
        <v/>
      </c>
      <c r="C41" s="8" t="str">
        <f>IF(ISNA(VLOOKUP(A41,資料リスト,3,FALSE)),"",IF(VLOOKUP(A41,資料リスト,3,FALSE)=0,"",VLOOKUP(A41,資料リスト,3,FALSE)))</f>
        <v/>
      </c>
      <c r="D41" s="6" t="str">
        <f>IF(ISNA(VLOOKUP(A41,リスト4月,7,FALSE)),"",IF(VLOOKUP(A41,リスト4月,7,FALSE)=0,0,VLOOKUP(A41,リスト4月,7,FALSE)))</f>
        <v/>
      </c>
      <c r="E41" s="7"/>
      <c r="F41" s="7"/>
      <c r="G41" s="7"/>
      <c r="H41" s="6" t="str">
        <f>IF(B41="","",SUM(D41:E41,-SUM(,G41,F41)))</f>
        <v/>
      </c>
      <c r="I41" s="6" t="str">
        <f>IF(A41="","",SUM('[1]4月分'!I41,H41))</f>
        <v/>
      </c>
    </row>
    <row r="42" spans="1:9" ht="27" hidden="1" customHeight="1" x14ac:dyDescent="0.15">
      <c r="A42" s="9"/>
      <c r="B42" s="8" t="str">
        <f>IF(ISNA(VLOOKUP(A42,資料リスト,2,FALSE)),"",VLOOKUP(A42,資料リスト,2,FALSE))</f>
        <v/>
      </c>
      <c r="C42" s="8" t="str">
        <f>IF(ISNA(VLOOKUP(A42,資料リスト,3,FALSE)),"",IF(VLOOKUP(A42,資料リスト,3,FALSE)=0,"",VLOOKUP(A42,資料リスト,3,FALSE)))</f>
        <v/>
      </c>
      <c r="D42" s="6" t="str">
        <f>IF(ISNA(VLOOKUP(A42,リスト4月,7,FALSE)),"",IF(VLOOKUP(A42,リスト4月,7,FALSE)=0,0,VLOOKUP(A42,リスト4月,7,FALSE)))</f>
        <v/>
      </c>
      <c r="E42" s="7"/>
      <c r="F42" s="7"/>
      <c r="G42" s="7"/>
      <c r="H42" s="6" t="str">
        <f>IF(B42="","",SUM(D42:E42,-SUM(,G42,F42)))</f>
        <v/>
      </c>
      <c r="I42" s="6" t="str">
        <f>IF(A42="","",SUM('[1]4月分'!I42,H42))</f>
        <v/>
      </c>
    </row>
    <row r="43" spans="1:9" ht="27" hidden="1" customHeight="1" x14ac:dyDescent="0.15">
      <c r="A43" s="9"/>
      <c r="B43" s="8" t="str">
        <f>IF(ISNA(VLOOKUP(A43,資料リスト,2,FALSE)),"",VLOOKUP(A43,資料リスト,2,FALSE))</f>
        <v/>
      </c>
      <c r="C43" s="8" t="str">
        <f>IF(ISNA(VLOOKUP(A43,資料リスト,3,FALSE)),"",IF(VLOOKUP(A43,資料リスト,3,FALSE)=0,"",VLOOKUP(A43,資料リスト,3,FALSE)))</f>
        <v/>
      </c>
      <c r="D43" s="6" t="str">
        <f>IF(ISNA(VLOOKUP(A43,リスト4月,7,FALSE)),"",IF(VLOOKUP(A43,リスト4月,7,FALSE)=0,0,VLOOKUP(A43,リスト4月,7,FALSE)))</f>
        <v/>
      </c>
      <c r="E43" s="7"/>
      <c r="F43" s="7"/>
      <c r="G43" s="7"/>
      <c r="H43" s="6" t="str">
        <f>IF(B43="","",SUM(D43:E43,-SUM(,G43,F43)))</f>
        <v/>
      </c>
      <c r="I43" s="6" t="str">
        <f>IF(A43="","",SUM('[1]4月分'!I43,H43))</f>
        <v/>
      </c>
    </row>
    <row r="44" spans="1:9" ht="27" hidden="1" customHeight="1" x14ac:dyDescent="0.15">
      <c r="A44" s="9"/>
      <c r="B44" s="8" t="str">
        <f>IF(ISNA(VLOOKUP(A44,資料リスト,2,FALSE)),"",VLOOKUP(A44,資料リスト,2,FALSE))</f>
        <v/>
      </c>
      <c r="C44" s="8" t="str">
        <f>IF(ISNA(VLOOKUP(A44,資料リスト,3,FALSE)),"",IF(VLOOKUP(A44,資料リスト,3,FALSE)=0,"",VLOOKUP(A44,資料リスト,3,FALSE)))</f>
        <v/>
      </c>
      <c r="D44" s="6" t="str">
        <f>IF(ISNA(VLOOKUP(A44,リスト4月,7,FALSE)),"",IF(VLOOKUP(A44,リスト4月,7,FALSE)=0,0,VLOOKUP(A44,リスト4月,7,FALSE)))</f>
        <v/>
      </c>
      <c r="E44" s="7"/>
      <c r="F44" s="7"/>
      <c r="G44" s="7"/>
      <c r="H44" s="6" t="str">
        <f>IF(B44="","",SUM(D44:E44,-SUM(,G44,F44)))</f>
        <v/>
      </c>
      <c r="I44" s="6" t="str">
        <f>IF(A44="","",SUM('[1]4月分'!I44,H44))</f>
        <v/>
      </c>
    </row>
    <row r="45" spans="1:9" ht="27" hidden="1" customHeight="1" x14ac:dyDescent="0.15">
      <c r="A45" s="9"/>
      <c r="B45" s="8" t="str">
        <f>IF(ISNA(VLOOKUP(A45,資料リスト,2,FALSE)),"",VLOOKUP(A45,資料リスト,2,FALSE))</f>
        <v/>
      </c>
      <c r="C45" s="8" t="str">
        <f>IF(ISNA(VLOOKUP(A45,資料リスト,3,FALSE)),"",IF(VLOOKUP(A45,資料リスト,3,FALSE)=0,"",VLOOKUP(A45,資料リスト,3,FALSE)))</f>
        <v/>
      </c>
      <c r="D45" s="6" t="str">
        <f>IF(ISNA(VLOOKUP(A45,リスト4月,7,FALSE)),"",IF(VLOOKUP(A45,リスト4月,7,FALSE)=0,0,VLOOKUP(A45,リスト4月,7,FALSE)))</f>
        <v/>
      </c>
      <c r="E45" s="7"/>
      <c r="F45" s="7"/>
      <c r="G45" s="7"/>
      <c r="H45" s="6" t="str">
        <f>IF(B45="","",SUM(D45:E45,-SUM(,G45,F45)))</f>
        <v/>
      </c>
      <c r="I45" s="6" t="str">
        <f>IF(A45="","",SUM('[1]4月分'!I45,H45))</f>
        <v/>
      </c>
    </row>
    <row r="46" spans="1:9" ht="27" hidden="1" customHeight="1" x14ac:dyDescent="0.15">
      <c r="A46" s="9"/>
      <c r="B46" s="8" t="str">
        <f>IF(ISNA(VLOOKUP(A46,資料リスト,2,FALSE)),"",VLOOKUP(A46,資料リスト,2,FALSE))</f>
        <v/>
      </c>
      <c r="C46" s="8" t="str">
        <f>IF(ISNA(VLOOKUP(A46,資料リスト,3,FALSE)),"",IF(VLOOKUP(A46,資料リスト,3,FALSE)=0,"",VLOOKUP(A46,資料リスト,3,FALSE)))</f>
        <v/>
      </c>
      <c r="D46" s="6" t="str">
        <f>IF(ISNA(VLOOKUP(A46,リスト4月,7,FALSE)),"",IF(VLOOKUP(A46,リスト4月,7,FALSE)=0,0,VLOOKUP(A46,リスト4月,7,FALSE)))</f>
        <v/>
      </c>
      <c r="E46" s="7"/>
      <c r="F46" s="7"/>
      <c r="G46" s="7"/>
      <c r="H46" s="6" t="str">
        <f>IF(B46="","",SUM(D46:E46,-SUM(,G46,F46)))</f>
        <v/>
      </c>
      <c r="I46" s="6" t="str">
        <f>IF(A46="","",SUM('[1]4月分'!I46,H46))</f>
        <v/>
      </c>
    </row>
    <row r="47" spans="1:9" ht="27" hidden="1" customHeight="1" x14ac:dyDescent="0.15">
      <c r="A47" s="9"/>
      <c r="B47" s="8" t="str">
        <f>IF(ISNA(VLOOKUP(A47,資料リスト,2,FALSE)),"",VLOOKUP(A47,資料リスト,2,FALSE))</f>
        <v/>
      </c>
      <c r="C47" s="8" t="str">
        <f>IF(ISNA(VLOOKUP(A47,資料リスト,3,FALSE)),"",IF(VLOOKUP(A47,資料リスト,3,FALSE)=0,"",VLOOKUP(A47,資料リスト,3,FALSE)))</f>
        <v/>
      </c>
      <c r="D47" s="6" t="str">
        <f>IF(ISNA(VLOOKUP(A47,リスト4月,7,FALSE)),"",IF(VLOOKUP(A47,リスト4月,7,FALSE)=0,0,VLOOKUP(A47,リスト4月,7,FALSE)))</f>
        <v/>
      </c>
      <c r="E47" s="7"/>
      <c r="F47" s="7"/>
      <c r="G47" s="7"/>
      <c r="H47" s="6" t="str">
        <f>IF(B47="","",SUM(D47:E47,-SUM(,G47,F47)))</f>
        <v/>
      </c>
      <c r="I47" s="6" t="str">
        <f>IF(A47="","",SUM('[1]4月分'!I47,H47))</f>
        <v/>
      </c>
    </row>
    <row r="48" spans="1:9" ht="27" hidden="1" customHeight="1" x14ac:dyDescent="0.15">
      <c r="A48" s="9"/>
      <c r="B48" s="8" t="str">
        <f>IF(ISNA(VLOOKUP(A48,資料リスト,2,FALSE)),"",VLOOKUP(A48,資料リスト,2,FALSE))</f>
        <v/>
      </c>
      <c r="C48" s="8" t="str">
        <f>IF(ISNA(VLOOKUP(A48,資料リスト,3,FALSE)),"",IF(VLOOKUP(A48,資料リスト,3,FALSE)=0,"",VLOOKUP(A48,資料リスト,3,FALSE)))</f>
        <v/>
      </c>
      <c r="D48" s="6" t="str">
        <f>IF(ISNA(VLOOKUP(A48,リスト4月,7,FALSE)),"",IF(VLOOKUP(A48,リスト4月,7,FALSE)=0,0,VLOOKUP(A48,リスト4月,7,FALSE)))</f>
        <v/>
      </c>
      <c r="E48" s="7"/>
      <c r="F48" s="7"/>
      <c r="G48" s="7"/>
      <c r="H48" s="6" t="str">
        <f>IF(B48="","",SUM(D48:E48,-SUM(,G48,F48)))</f>
        <v/>
      </c>
      <c r="I48" s="6" t="str">
        <f>IF(A48="","",SUM('[1]4月分'!I48,H48))</f>
        <v/>
      </c>
    </row>
    <row r="49" spans="1:9" ht="27" hidden="1" customHeight="1" x14ac:dyDescent="0.15">
      <c r="A49" s="9"/>
      <c r="B49" s="8" t="str">
        <f>IF(ISNA(VLOOKUP(A49,資料リスト,2,FALSE)),"",VLOOKUP(A49,資料リスト,2,FALSE))</f>
        <v/>
      </c>
      <c r="C49" s="8" t="str">
        <f>IF(ISNA(VLOOKUP(A49,資料リスト,3,FALSE)),"",IF(VLOOKUP(A49,資料リスト,3,FALSE)=0,"",VLOOKUP(A49,資料リスト,3,FALSE)))</f>
        <v/>
      </c>
      <c r="D49" s="6" t="str">
        <f>IF(ISNA(VLOOKUP(A49,リスト4月,7,FALSE)),"",IF(VLOOKUP(A49,リスト4月,7,FALSE)=0,0,VLOOKUP(A49,リスト4月,7,FALSE)))</f>
        <v/>
      </c>
      <c r="E49" s="7"/>
      <c r="F49" s="7"/>
      <c r="G49" s="7"/>
      <c r="H49" s="6" t="str">
        <f>IF(B49="","",SUM(D49:E49,-SUM(,G49,F49)))</f>
        <v/>
      </c>
      <c r="I49" s="6" t="str">
        <f>IF(A49="","",SUM('[1]4月分'!I49,H49))</f>
        <v/>
      </c>
    </row>
    <row r="50" spans="1:9" ht="27" hidden="1" customHeight="1" thickBot="1" x14ac:dyDescent="0.2">
      <c r="A50" s="9"/>
      <c r="B50" s="8" t="str">
        <f>IF(ISNA(VLOOKUP(A50,資料リスト,2,FALSE)),"",VLOOKUP(A50,資料リスト,2,FALSE))</f>
        <v/>
      </c>
      <c r="C50" s="8" t="str">
        <f>IF(ISNA(VLOOKUP(A50,資料リスト,3,FALSE)),"",IF(VLOOKUP(A50,資料リスト,3,FALSE)=0,"",VLOOKUP(A50,資料リスト,3,FALSE)))</f>
        <v/>
      </c>
      <c r="D50" s="6" t="str">
        <f>IF(ISNA(VLOOKUP(A50,リスト4月,7,FALSE)),"",IF(VLOOKUP(A50,リスト4月,7,FALSE)=0,0,VLOOKUP(A50,リスト4月,7,FALSE)))</f>
        <v/>
      </c>
      <c r="E50" s="7"/>
      <c r="F50" s="7"/>
      <c r="G50" s="7"/>
      <c r="H50" s="6" t="str">
        <f>IF(B50="","",SUM(D50:E50,-SUM(,G50,F50)))</f>
        <v/>
      </c>
      <c r="I50" s="6" t="str">
        <f>IF(A50="","",SUM('[1]4月分'!I50,H50))</f>
        <v/>
      </c>
    </row>
    <row r="51" spans="1:9" ht="27" customHeight="1" thickBot="1" x14ac:dyDescent="0.2">
      <c r="A51" s="5" t="str">
        <f>"合計（" &amp; MAX(A3:A50) &amp; "種類）"</f>
        <v>合計（35種類）</v>
      </c>
      <c r="B51" s="4"/>
      <c r="C51" s="4"/>
      <c r="D51" s="3">
        <f>SUM(D3:D50)</f>
        <v>761</v>
      </c>
      <c r="E51" s="3">
        <f>SUM(E3:E50)</f>
        <v>38</v>
      </c>
      <c r="F51" s="3">
        <f>SUM(F3:F50)</f>
        <v>30</v>
      </c>
      <c r="G51" s="3">
        <f>SUM(G3:G50)</f>
        <v>744</v>
      </c>
      <c r="H51" s="3">
        <f>SUM(H3:H50)</f>
        <v>25</v>
      </c>
      <c r="I51" s="2">
        <f>SUM(I3:I50)</f>
        <v>43</v>
      </c>
    </row>
  </sheetData>
  <sheetProtection formatCells="0" formatRows="0" autoFilter="0"/>
  <mergeCells count="2">
    <mergeCell ref="A1:I1"/>
    <mergeCell ref="A51:C51"/>
  </mergeCells>
  <phoneticPr fontId="1"/>
  <dataValidations count="2">
    <dataValidation imeMode="off" allowBlank="1" showInputMessage="1" showErrorMessage="1" sqref="D3:I50 A3:B50"/>
    <dataValidation imeMode="hiragana" allowBlank="1" showInputMessage="1" showErrorMessage="1" sqref="C3:C50"/>
  </dataValidations>
  <pageMargins left="0.9055118110236221" right="0.905511811023622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5月分</vt:lpstr>
      <vt:lpstr>'5月分'!Print_Area</vt:lpstr>
      <vt:lpstr>'5月分'!Print_Titles</vt:lpstr>
      <vt:lpstr>リスト5月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2024-06-11T05:29:35Z</dcterms:created>
  <dcterms:modified xsi:type="dcterms:W3CDTF">2024-06-11T05:30:47Z</dcterms:modified>
</cp:coreProperties>
</file>