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63\"/>
    </mc:Choice>
  </mc:AlternateContent>
  <xr:revisionPtr revIDLastSave="0" documentId="13_ncr:1_{911FC918-4D86-4DAF-94EA-503924536F61}" xr6:coauthVersionLast="47" xr6:coauthVersionMax="47" xr10:uidLastSave="{00000000-0000-0000-0000-000000000000}"/>
  <bookViews>
    <workbookView xWindow="28680" yWindow="-120" windowWidth="29040" windowHeight="15720" firstSheet="1" activeTab="5" xr2:uid="{00000000-000D-0000-FFFF-FFFF00000000}"/>
  </bookViews>
  <sheets>
    <sheet name="R1+R2" sheetId="5" r:id="rId1"/>
    <sheet name="R2+R3" sheetId="1" r:id="rId2"/>
    <sheet name="Sheet3" sheetId="3" r:id="rId3"/>
    <sheet name="R2" sheetId="6" r:id="rId4"/>
    <sheet name="R3" sheetId="4" r:id="rId5"/>
    <sheet name="R4" sheetId="7" r:id="rId6"/>
  </sheets>
  <definedNames>
    <definedName name="_xlnm.Print_Area" localSheetId="0">'R1+R2'!$A$1:$Q$45</definedName>
    <definedName name="_xlnm.Print_Area" localSheetId="3">'R2'!$A$1:$Q$23</definedName>
    <definedName name="_xlnm.Print_Area" localSheetId="1">'R2+R3'!$A$1:$Q$46</definedName>
    <definedName name="_xlnm.Print_Area" localSheetId="4">'R3'!$A$1:$Q$24</definedName>
    <definedName name="_xlnm.Print_Area" localSheetId="5">'R4'!$A$1:$Q$23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7" l="1"/>
  <c r="P6" i="7"/>
  <c r="P11" i="7"/>
  <c r="P10" i="7"/>
  <c r="N8" i="7" l="1"/>
  <c r="O8" i="7"/>
  <c r="M8" i="7"/>
  <c r="P22" i="7" l="1"/>
  <c r="P21" i="7"/>
  <c r="P20" i="7"/>
  <c r="P19" i="7"/>
  <c r="P18" i="7"/>
  <c r="P17" i="7"/>
  <c r="P16" i="7"/>
  <c r="P15" i="7"/>
  <c r="P14" i="7"/>
  <c r="P13" i="7"/>
  <c r="P12" i="7"/>
  <c r="P9" i="7"/>
  <c r="J23" i="7"/>
  <c r="K23" i="7"/>
  <c r="L23" i="7"/>
  <c r="M23" i="7"/>
  <c r="N23" i="7"/>
  <c r="O23" i="7"/>
  <c r="I23" i="7"/>
  <c r="H23" i="7"/>
  <c r="G23" i="7"/>
  <c r="F23" i="7"/>
  <c r="E23" i="7"/>
  <c r="D23" i="7"/>
  <c r="P23" i="7" l="1"/>
  <c r="K8" i="7" l="1"/>
  <c r="J8" i="7"/>
  <c r="I8" i="7"/>
  <c r="H8" i="7"/>
  <c r="G8" i="7"/>
  <c r="F8" i="7"/>
  <c r="E8" i="7"/>
  <c r="D8" i="7"/>
  <c r="P5" i="7"/>
  <c r="P8" i="7" l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P19" i="1"/>
  <c r="P21" i="1" s="1"/>
  <c r="P18" i="1"/>
  <c r="M17" i="1"/>
  <c r="P16" i="1"/>
  <c r="O15" i="1"/>
  <c r="O17" i="1" s="1"/>
  <c r="N15" i="1"/>
  <c r="N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P14" i="1"/>
  <c r="P13" i="1"/>
  <c r="P12" i="1"/>
  <c r="P11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P8" i="1"/>
  <c r="P7" i="1"/>
  <c r="P10" i="1" s="1"/>
  <c r="P6" i="1"/>
  <c r="P5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P41" i="1"/>
  <c r="P40" i="1"/>
  <c r="P38" i="1"/>
  <c r="H37" i="1"/>
  <c r="G37" i="1"/>
  <c r="F37" i="1"/>
  <c r="E37" i="1"/>
  <c r="D37" i="1"/>
  <c r="P36" i="1"/>
  <c r="P35" i="1"/>
  <c r="P37" i="1" s="1"/>
  <c r="P39" i="1" s="1"/>
  <c r="P34" i="1"/>
  <c r="P33" i="1"/>
  <c r="M32" i="1"/>
  <c r="L32" i="1"/>
  <c r="K32" i="1"/>
  <c r="J32" i="1"/>
  <c r="I32" i="1"/>
  <c r="H32" i="1"/>
  <c r="G32" i="1"/>
  <c r="F32" i="1"/>
  <c r="E32" i="1"/>
  <c r="D32" i="1"/>
  <c r="P31" i="1"/>
  <c r="P30" i="1"/>
  <c r="P29" i="1"/>
  <c r="P28" i="1"/>
  <c r="P27" i="1"/>
  <c r="P15" i="1" l="1"/>
  <c r="P17" i="1" s="1"/>
  <c r="P32" i="1"/>
  <c r="P43" i="1"/>
  <c r="O21" i="4"/>
  <c r="N21" i="4" l="1"/>
  <c r="M21" i="4"/>
  <c r="M10" i="4" l="1"/>
  <c r="P14" i="4"/>
  <c r="P13" i="4"/>
  <c r="P15" i="4" l="1"/>
  <c r="L21" i="4"/>
  <c r="L10" i="4" l="1"/>
  <c r="P5" i="4"/>
  <c r="K21" i="4" l="1"/>
  <c r="J21" i="4"/>
  <c r="R23" i="6" l="1"/>
  <c r="O21" i="6"/>
  <c r="N21" i="6"/>
  <c r="M21" i="6"/>
  <c r="L21" i="6"/>
  <c r="K21" i="6"/>
  <c r="J21" i="6"/>
  <c r="I21" i="6"/>
  <c r="H21" i="6"/>
  <c r="G21" i="6"/>
  <c r="F21" i="6"/>
  <c r="E21" i="6"/>
  <c r="D21" i="6"/>
  <c r="P20" i="6"/>
  <c r="R22" i="6" s="1"/>
  <c r="P19" i="6"/>
  <c r="P18" i="6"/>
  <c r="M17" i="6"/>
  <c r="P16" i="6"/>
  <c r="O15" i="6"/>
  <c r="O17" i="6" s="1"/>
  <c r="N15" i="6"/>
  <c r="N17" i="6" s="1"/>
  <c r="L15" i="6"/>
  <c r="L17" i="6" s="1"/>
  <c r="K15" i="6"/>
  <c r="K17" i="6" s="1"/>
  <c r="J15" i="6"/>
  <c r="J17" i="6" s="1"/>
  <c r="I15" i="6"/>
  <c r="I17" i="6" s="1"/>
  <c r="H15" i="6"/>
  <c r="H17" i="6" s="1"/>
  <c r="G15" i="6"/>
  <c r="G17" i="6" s="1"/>
  <c r="F15" i="6"/>
  <c r="F17" i="6" s="1"/>
  <c r="E15" i="6"/>
  <c r="E17" i="6" s="1"/>
  <c r="D15" i="6"/>
  <c r="D17" i="6" s="1"/>
  <c r="P14" i="6"/>
  <c r="P13" i="6"/>
  <c r="P12" i="6"/>
  <c r="P11" i="6"/>
  <c r="O10" i="6"/>
  <c r="N10" i="6"/>
  <c r="M10" i="6"/>
  <c r="L10" i="6"/>
  <c r="K10" i="6"/>
  <c r="J10" i="6"/>
  <c r="I10" i="6"/>
  <c r="H10" i="6"/>
  <c r="G10" i="6"/>
  <c r="F10" i="6"/>
  <c r="E10" i="6"/>
  <c r="D10" i="6"/>
  <c r="P9" i="6"/>
  <c r="P8" i="6"/>
  <c r="P7" i="6"/>
  <c r="P6" i="6"/>
  <c r="P5" i="6"/>
  <c r="P10" i="6" l="1"/>
  <c r="P21" i="6"/>
  <c r="P15" i="6"/>
  <c r="P17" i="6" s="1"/>
  <c r="K10" i="4"/>
  <c r="J10" i="4" l="1"/>
  <c r="E21" i="4" l="1"/>
  <c r="F21" i="4"/>
  <c r="G21" i="4"/>
  <c r="H21" i="4"/>
  <c r="I21" i="4"/>
  <c r="I10" i="4" l="1"/>
  <c r="E10" i="4" l="1"/>
  <c r="F10" i="4"/>
  <c r="G10" i="4"/>
  <c r="H10" i="4"/>
  <c r="P6" i="4"/>
  <c r="E15" i="4"/>
  <c r="F15" i="4"/>
  <c r="G15" i="4"/>
  <c r="H15" i="4"/>
  <c r="P6" i="5" l="1"/>
  <c r="O43" i="5" l="1"/>
  <c r="N43" i="5"/>
  <c r="M43" i="5"/>
  <c r="L43" i="5"/>
  <c r="K43" i="5"/>
  <c r="J43" i="5"/>
  <c r="I43" i="5"/>
  <c r="H43" i="5"/>
  <c r="G43" i="5"/>
  <c r="F43" i="5"/>
  <c r="E43" i="5"/>
  <c r="D43" i="5"/>
  <c r="P42" i="5"/>
  <c r="P41" i="5"/>
  <c r="P43" i="5" s="1"/>
  <c r="P40" i="5"/>
  <c r="M39" i="5"/>
  <c r="P38" i="5"/>
  <c r="O37" i="5"/>
  <c r="O39" i="5" s="1"/>
  <c r="N37" i="5"/>
  <c r="N39" i="5" s="1"/>
  <c r="L37" i="5"/>
  <c r="L39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P37" i="5" s="1"/>
  <c r="E37" i="5"/>
  <c r="E39" i="5" s="1"/>
  <c r="D37" i="5"/>
  <c r="D39" i="5" s="1"/>
  <c r="P36" i="5"/>
  <c r="P35" i="5"/>
  <c r="P34" i="5"/>
  <c r="P33" i="5"/>
  <c r="O32" i="5"/>
  <c r="N32" i="5"/>
  <c r="M32" i="5"/>
  <c r="L32" i="5"/>
  <c r="K32" i="5"/>
  <c r="J32" i="5"/>
  <c r="I32" i="5"/>
  <c r="H32" i="5"/>
  <c r="G32" i="5"/>
  <c r="F32" i="5"/>
  <c r="E32" i="5"/>
  <c r="D32" i="5"/>
  <c r="P31" i="5"/>
  <c r="P30" i="5"/>
  <c r="P29" i="5"/>
  <c r="P28" i="5"/>
  <c r="D21" i="5"/>
  <c r="P20" i="5"/>
  <c r="R22" i="5" s="1"/>
  <c r="P19" i="5"/>
  <c r="P18" i="5"/>
  <c r="P16" i="5"/>
  <c r="P15" i="5"/>
  <c r="P14" i="5"/>
  <c r="P13" i="5"/>
  <c r="P12" i="5"/>
  <c r="P11" i="5"/>
  <c r="P9" i="5"/>
  <c r="P8" i="5"/>
  <c r="P7" i="5"/>
  <c r="P5" i="5"/>
  <c r="R23" i="5"/>
  <c r="P32" i="5" l="1"/>
  <c r="P39" i="5"/>
  <c r="P10" i="5"/>
  <c r="P21" i="5"/>
  <c r="F39" i="5"/>
  <c r="P17" i="5"/>
  <c r="D21" i="4" l="1"/>
  <c r="P20" i="4" l="1"/>
  <c r="P19" i="4"/>
  <c r="P18" i="4"/>
  <c r="P16" i="4"/>
  <c r="D15" i="4"/>
  <c r="P12" i="4"/>
  <c r="P11" i="4"/>
  <c r="D10" i="4"/>
  <c r="P9" i="4"/>
  <c r="P8" i="4"/>
  <c r="P7" i="4"/>
  <c r="P21" i="4" l="1"/>
  <c r="P10" i="4"/>
  <c r="P17" i="4"/>
  <c r="C8" i="3"/>
  <c r="C5" i="3" l="1"/>
</calcChain>
</file>

<file path=xl/sharedStrings.xml><?xml version="1.0" encoding="utf-8"?>
<sst xmlns="http://schemas.openxmlformats.org/spreadsheetml/2006/main" count="294" uniqueCount="85">
  <si>
    <t>期間</t>
    <rPh sb="0" eb="2">
      <t>キカン</t>
    </rPh>
    <phoneticPr fontId="1"/>
  </si>
  <si>
    <t>問合せ</t>
    <rPh sb="0" eb="2">
      <t>トイアワ</t>
    </rPh>
    <phoneticPr fontId="1"/>
  </si>
  <si>
    <t>認定状況</t>
    <rPh sb="0" eb="2">
      <t>ニンテイ</t>
    </rPh>
    <rPh sb="2" eb="4">
      <t>ジョウキョウ</t>
    </rPh>
    <phoneticPr fontId="1"/>
  </si>
  <si>
    <t>保証4号</t>
    <rPh sb="0" eb="2">
      <t>ホショウ</t>
    </rPh>
    <rPh sb="3" eb="4">
      <t>ゴウ</t>
    </rPh>
    <phoneticPr fontId="1"/>
  </si>
  <si>
    <t>保証5号</t>
    <rPh sb="0" eb="2">
      <t>ホショウ</t>
    </rPh>
    <rPh sb="3" eb="4">
      <t>ゴウ</t>
    </rPh>
    <phoneticPr fontId="1"/>
  </si>
  <si>
    <t>危機関連</t>
    <rPh sb="0" eb="2">
      <t>キキ</t>
    </rPh>
    <rPh sb="2" eb="4">
      <t>カンレン</t>
    </rPh>
    <phoneticPr fontId="1"/>
  </si>
  <si>
    <t>合計</t>
    <rPh sb="0" eb="2">
      <t>ゴウケイ</t>
    </rPh>
    <phoneticPr fontId="1"/>
  </si>
  <si>
    <t>保証申込</t>
    <rPh sb="0" eb="2">
      <t>ホショウ</t>
    </rPh>
    <rPh sb="2" eb="4">
      <t>モウシコミ</t>
    </rPh>
    <phoneticPr fontId="1"/>
  </si>
  <si>
    <t>保証承諾</t>
    <rPh sb="0" eb="2">
      <t>ホショウ</t>
    </rPh>
    <rPh sb="2" eb="4">
      <t>ショウダク</t>
    </rPh>
    <phoneticPr fontId="1"/>
  </si>
  <si>
    <t>貸付実行</t>
    <rPh sb="0" eb="2">
      <t>カシツケ</t>
    </rPh>
    <rPh sb="2" eb="4">
      <t>ジッコウ</t>
    </rPh>
    <phoneticPr fontId="1"/>
  </si>
  <si>
    <t>保証料ゼロ</t>
    <rPh sb="0" eb="2">
      <t>ホショウ</t>
    </rPh>
    <rPh sb="2" eb="3">
      <t>リョウ</t>
    </rPh>
    <phoneticPr fontId="1"/>
  </si>
  <si>
    <t>貸付実行合計</t>
    <rPh sb="0" eb="2">
      <t>カシツケ</t>
    </rPh>
    <rPh sb="2" eb="4">
      <t>ジッコウ</t>
    </rPh>
    <rPh sb="4" eb="6">
      <t>ゴウケイ</t>
    </rPh>
    <phoneticPr fontId="1"/>
  </si>
  <si>
    <t>貸付平均</t>
    <rPh sb="0" eb="2">
      <t>カシツケ</t>
    </rPh>
    <rPh sb="2" eb="4">
      <t>ヘイキン</t>
    </rPh>
    <phoneticPr fontId="1"/>
  </si>
  <si>
    <t>市補助額
（見込み）</t>
    <rPh sb="0" eb="1">
      <t>シ</t>
    </rPh>
    <rPh sb="1" eb="3">
      <t>ホジョ</t>
    </rPh>
    <rPh sb="3" eb="4">
      <t>ガク</t>
    </rPh>
    <rPh sb="6" eb="8">
      <t>ミコ</t>
    </rPh>
    <phoneticPr fontId="1"/>
  </si>
  <si>
    <t>申請総額</t>
    <rPh sb="0" eb="2">
      <t>シンセイ</t>
    </rPh>
    <rPh sb="2" eb="4">
      <t>ソウガク</t>
    </rPh>
    <phoneticPr fontId="1"/>
  </si>
  <si>
    <t>営業日数</t>
    <rPh sb="0" eb="2">
      <t>エイギョウ</t>
    </rPh>
    <rPh sb="2" eb="4">
      <t>ニッスウ</t>
    </rPh>
    <phoneticPr fontId="1"/>
  </si>
  <si>
    <t>【中小企業信用保険法第2条第5項・第6項に基づく四日市市の認定状況及び補助金額】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ダイ</t>
    </rPh>
    <rPh sb="19" eb="20">
      <t>コウ</t>
    </rPh>
    <rPh sb="21" eb="22">
      <t>モト</t>
    </rPh>
    <rPh sb="24" eb="28">
      <t>ヨッカイチシ</t>
    </rPh>
    <rPh sb="29" eb="31">
      <t>ニンテイ</t>
    </rPh>
    <rPh sb="31" eb="33">
      <t>ジョウキョウ</t>
    </rPh>
    <rPh sb="33" eb="34">
      <t>オヨ</t>
    </rPh>
    <rPh sb="35" eb="37">
      <t>ホジョ</t>
    </rPh>
    <rPh sb="37" eb="39">
      <t>キンガク</t>
    </rPh>
    <phoneticPr fontId="1"/>
  </si>
  <si>
    <t>補助金申請②</t>
    <rPh sb="0" eb="3">
      <t>ホジョキン</t>
    </rPh>
    <rPh sb="3" eb="5">
      <t>シンセイ</t>
    </rPh>
    <phoneticPr fontId="1"/>
  </si>
  <si>
    <t>申請率(②/①)</t>
    <rPh sb="0" eb="2">
      <t>シンセイ</t>
    </rPh>
    <rPh sb="2" eb="3">
      <t>リツ</t>
    </rPh>
    <phoneticPr fontId="1"/>
  </si>
  <si>
    <t>保証料あり
(市補助対象)①</t>
    <rPh sb="0" eb="2">
      <t>ホショウ</t>
    </rPh>
    <rPh sb="2" eb="3">
      <t>リョウ</t>
    </rPh>
    <rPh sb="7" eb="8">
      <t>シ</t>
    </rPh>
    <rPh sb="8" eb="10">
      <t>ホジョ</t>
    </rPh>
    <rPh sb="10" eb="12">
      <t>タイショウ</t>
    </rPh>
    <phoneticPr fontId="1"/>
  </si>
  <si>
    <t>R2年度</t>
    <rPh sb="2" eb="4">
      <t>ネンド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</si>
  <si>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</si>
  <si>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</si>
  <si>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</si>
  <si>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</si>
  <si>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※保証申込・保証承諾・貸付実行の件数は三重県保証協会提供データより算出</t>
    <rPh sb="19" eb="22">
      <t>ミエケン</t>
    </rPh>
    <rPh sb="22" eb="24">
      <t>ホショウ</t>
    </rPh>
    <rPh sb="24" eb="26">
      <t>キョウカイ</t>
    </rPh>
    <rPh sb="26" eb="28">
      <t>テイキョウ</t>
    </rPh>
    <rPh sb="33" eb="35">
      <t>サンシュツ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</si>
  <si>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</si>
  <si>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</si>
  <si>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</si>
  <si>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</si>
  <si>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</si>
  <si>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</si>
  <si>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貸付実行件数</t>
    <rPh sb="0" eb="2">
      <t>カシツケ</t>
    </rPh>
    <rPh sb="2" eb="4">
      <t>ジッコウ</t>
    </rPh>
    <rPh sb="4" eb="6">
      <t>ケンスウ</t>
    </rPh>
    <phoneticPr fontId="1"/>
  </si>
  <si>
    <t>①</t>
    <phoneticPr fontId="1"/>
  </si>
  <si>
    <t>予算額</t>
    <rPh sb="0" eb="3">
      <t>ヨサンガク</t>
    </rPh>
    <phoneticPr fontId="1"/>
  </si>
  <si>
    <t>④</t>
    <phoneticPr fontId="1"/>
  </si>
  <si>
    <t>①のうち、利用者に保証料の自己負担のある融資件数
（補助対象件数）</t>
    <rPh sb="5" eb="8">
      <t>リヨウシャ</t>
    </rPh>
    <rPh sb="9" eb="11">
      <t>ホショウ</t>
    </rPh>
    <rPh sb="11" eb="12">
      <t>リョウ</t>
    </rPh>
    <rPh sb="13" eb="15">
      <t>ジコ</t>
    </rPh>
    <rPh sb="15" eb="17">
      <t>フタン</t>
    </rPh>
    <rPh sb="20" eb="22">
      <t>ユウシ</t>
    </rPh>
    <rPh sb="22" eb="24">
      <t>ケンスウ</t>
    </rPh>
    <rPh sb="26" eb="28">
      <t>ホジョ</t>
    </rPh>
    <rPh sb="28" eb="30">
      <t>タイショウ</t>
    </rPh>
    <rPh sb="30" eb="32">
      <t>ケンスウ</t>
    </rPh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</si>
  <si>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</si>
  <si>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</si>
  <si>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</si>
  <si>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</si>
  <si>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②のうち、補助金申請件数</t>
    <rPh sb="5" eb="8">
      <t>ホジョキン</t>
    </rPh>
    <rPh sb="8" eb="10">
      <t>シンセイ</t>
    </rPh>
    <rPh sb="10" eb="12">
      <t>ケンスウ</t>
    </rPh>
    <phoneticPr fontId="1"/>
  </si>
  <si>
    <t>申請率（③／②）</t>
    <rPh sb="0" eb="2">
      <t>シンセイ</t>
    </rPh>
    <rPh sb="2" eb="3">
      <t>リツ</t>
    </rPh>
    <phoneticPr fontId="1"/>
  </si>
  <si>
    <t>③の申請総額</t>
    <rPh sb="2" eb="4">
      <t>シンセイ</t>
    </rPh>
    <rPh sb="4" eb="6">
      <t>ソウガク</t>
    </rPh>
    <phoneticPr fontId="1"/>
  </si>
  <si>
    <t>⑦</t>
    <phoneticPr fontId="1"/>
  </si>
  <si>
    <t>予算に占める申請総額の割合（⑥／⑤）</t>
    <rPh sb="0" eb="2">
      <t>ヨサン</t>
    </rPh>
    <rPh sb="3" eb="4">
      <t>シ</t>
    </rPh>
    <rPh sb="6" eb="8">
      <t>シンセイ</t>
    </rPh>
    <rPh sb="8" eb="10">
      <t>ソウガク</t>
    </rPh>
    <rPh sb="11" eb="13">
      <t>ワリアイ</t>
    </rPh>
    <phoneticPr fontId="1"/>
  </si>
  <si>
    <t>件</t>
    <rPh sb="0" eb="1">
      <t>ケン</t>
    </rPh>
    <phoneticPr fontId="1"/>
  </si>
  <si>
    <t>％</t>
    <phoneticPr fontId="1"/>
  </si>
  <si>
    <t>円</t>
    <rPh sb="0" eb="1">
      <t>エン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</si>
  <si>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</si>
  <si>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</si>
  <si>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100件</t>
    <rPh sb="3" eb="4">
      <t>ケン</t>
    </rPh>
    <phoneticPr fontId="1"/>
  </si>
  <si>
    <t>新型コロナウイルス感染症に対応するための保証料補助金の状況
（令和3年3月末時点）</t>
    <rPh sb="27" eb="29">
      <t>ジョウキョウ</t>
    </rPh>
    <rPh sb="31" eb="33">
      <t>レイワ</t>
    </rPh>
    <rPh sb="34" eb="35">
      <t>ネン</t>
    </rPh>
    <rPh sb="36" eb="37">
      <t>ガツ</t>
    </rPh>
    <rPh sb="37" eb="38">
      <t>マツ</t>
    </rPh>
    <rPh sb="38" eb="40">
      <t>ジテン</t>
    </rPh>
    <phoneticPr fontId="1"/>
  </si>
  <si>
    <t>期間：令和2年4月1日～令和3年3月31日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</si>
  <si>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R3年度</t>
    <rPh sb="2" eb="4">
      <t>ネンド</t>
    </rPh>
    <phoneticPr fontId="1"/>
  </si>
  <si>
    <t>期間：令和3年4月1日～令和3年4月30日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</si>
  <si>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市補助見込額246,340,395／予算額333,000,000円＝74.0％</t>
    <rPh sb="0" eb="1">
      <t>シ</t>
    </rPh>
    <rPh sb="1" eb="3">
      <t>ホジョ</t>
    </rPh>
    <rPh sb="3" eb="5">
      <t>ミコ</t>
    </rPh>
    <rPh sb="5" eb="6">
      <t>ガク</t>
    </rPh>
    <rPh sb="18" eb="21">
      <t>ヨサンガク</t>
    </rPh>
    <rPh sb="32" eb="33">
      <t>エン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</si>
  <si>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</si>
  <si>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</si>
  <si>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申請総額　6,943,600円／予算額6,943,600円＝100％</t>
    <rPh sb="0" eb="2">
      <t>シンセイ</t>
    </rPh>
    <rPh sb="2" eb="4">
      <t>ソウガク</t>
    </rPh>
    <rPh sb="14" eb="15">
      <t>エン</t>
    </rPh>
    <rPh sb="16" eb="19">
      <t>ヨサンガク</t>
    </rPh>
    <rPh sb="28" eb="29">
      <t>エン</t>
    </rPh>
    <phoneticPr fontId="1"/>
  </si>
  <si>
    <t>市補助見込額6,943,600円／予算額6,943,600円＝100％</t>
    <rPh sb="0" eb="1">
      <t>シ</t>
    </rPh>
    <rPh sb="1" eb="3">
      <t>ホジョ</t>
    </rPh>
    <rPh sb="3" eb="5">
      <t>ミコ</t>
    </rPh>
    <rPh sb="5" eb="6">
      <t>ガク</t>
    </rPh>
    <rPh sb="15" eb="16">
      <t>エン</t>
    </rPh>
    <rPh sb="17" eb="20">
      <t>ヨサンガク</t>
    </rPh>
    <rPh sb="29" eb="30">
      <t>エン</t>
    </rPh>
    <phoneticPr fontId="1"/>
  </si>
  <si>
    <t>申請総額238,474,763円／予算額333,000,000円＝71.6％</t>
    <rPh sb="0" eb="2">
      <t>シンセイ</t>
    </rPh>
    <rPh sb="2" eb="4">
      <t>ソウガク</t>
    </rPh>
    <rPh sb="15" eb="16">
      <t>エン</t>
    </rPh>
    <rPh sb="17" eb="20">
      <t>ヨサンガク</t>
    </rPh>
    <rPh sb="31" eb="32">
      <t>エン</t>
    </rPh>
    <phoneticPr fontId="1"/>
  </si>
  <si>
    <t>市補助見込額246,769,395／予算額333,000,000円＝74.1％</t>
    <rPh sb="0" eb="1">
      <t>シ</t>
    </rPh>
    <rPh sb="1" eb="3">
      <t>ホジョ</t>
    </rPh>
    <rPh sb="3" eb="5">
      <t>ミコ</t>
    </rPh>
    <rPh sb="5" eb="6">
      <t>ガク</t>
    </rPh>
    <rPh sb="18" eb="21">
      <t>ヨサンガク</t>
    </rPh>
    <rPh sb="32" eb="33">
      <t>エン</t>
    </rPh>
    <phoneticPr fontId="1"/>
  </si>
  <si>
    <t>市補助見込額246,769,395／予算額333,000,000円＝74.1％</t>
    <phoneticPr fontId="1"/>
  </si>
  <si>
    <t>期間：令和3年4月1日～令和4年3月31日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</si>
  <si>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申請総額　17,266,803円／予算額147,000,000円＝11.7％</t>
    <rPh sb="0" eb="2">
      <t>シンセイ</t>
    </rPh>
    <rPh sb="2" eb="4">
      <t>ソウガク</t>
    </rPh>
    <rPh sb="15" eb="16">
      <t>エン</t>
    </rPh>
    <rPh sb="17" eb="20">
      <t>ヨサンガク</t>
    </rPh>
    <rPh sb="31" eb="32">
      <t>エン</t>
    </rPh>
    <phoneticPr fontId="1"/>
  </si>
  <si>
    <t>市補助見込額19,674,389円／予算額147,000,000円＝13.4％</t>
    <rPh sb="0" eb="1">
      <t>シ</t>
    </rPh>
    <rPh sb="1" eb="3">
      <t>ホジョ</t>
    </rPh>
    <rPh sb="3" eb="5">
      <t>ミコ</t>
    </rPh>
    <rPh sb="5" eb="6">
      <t>ガク</t>
    </rPh>
    <rPh sb="16" eb="17">
      <t>エン</t>
    </rPh>
    <rPh sb="18" eb="21">
      <t>ヨサンガク</t>
    </rPh>
    <rPh sb="32" eb="33">
      <t>エン</t>
    </rPh>
    <phoneticPr fontId="1"/>
  </si>
  <si>
    <t>【中小企業信用保険法第2条第5項に基づく四日市市の認定状況】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モト</t>
    </rPh>
    <rPh sb="20" eb="24">
      <t>ヨッカイチシ</t>
    </rPh>
    <rPh sb="25" eb="27">
      <t>ニンテイ</t>
    </rPh>
    <rPh sb="27" eb="29">
      <t>ジョウキョウ</t>
    </rPh>
    <phoneticPr fontId="1"/>
  </si>
  <si>
    <t>R4年度</t>
    <rPh sb="2" eb="4">
      <t>ネンド</t>
    </rPh>
    <phoneticPr fontId="1"/>
  </si>
  <si>
    <t>その他工事業</t>
  </si>
  <si>
    <t>建築業</t>
  </si>
  <si>
    <t>建設業</t>
  </si>
  <si>
    <t>飲食業</t>
  </si>
  <si>
    <t>卸売業</t>
  </si>
  <si>
    <t>運送・自動車整備業</t>
  </si>
  <si>
    <t>医療・福祉</t>
  </si>
  <si>
    <t>美容業</t>
  </si>
  <si>
    <t>不動産業</t>
  </si>
  <si>
    <t>旅行・宿泊業</t>
  </si>
  <si>
    <t>認定業種</t>
    <rPh sb="0" eb="4">
      <t>ニンテイギョウシュ</t>
    </rPh>
    <phoneticPr fontId="1"/>
  </si>
  <si>
    <t>期間：令和4年4月1日～令和5年3月31日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</si>
  <si>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 xml:space="preserve">製造業 </t>
    <phoneticPr fontId="1"/>
  </si>
  <si>
    <t xml:space="preserve">その他サービス業 </t>
    <phoneticPr fontId="1"/>
  </si>
  <si>
    <t xml:space="preserve">小売業 </t>
    <phoneticPr fontId="1"/>
  </si>
  <si>
    <t xml:space="preserve">自動車・機械器具販売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</si>
</sst>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eneral&quot;日&quot;"/>
    <numFmt numFmtId="177" formatCode="#,###&quot;件&quot;"/>
    <numFmt numFmtId="178" formatCode="#,###&quot;円&quot;"/>
    <numFmt numFmtId="179" formatCode="0&quot;件&quot;"/>
    <numFmt numFmtId="180" formatCode="0.0%"/>
    <numFmt numFmtId="181" formatCode="0.0_ "/>
    <numFmt numFmtId="182" formatCode="#,##0_ "/>
    <numFmt numFmtId="183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26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28" xfId="0" applyNumberFormat="1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37" xfId="0" applyNumberFormat="1" applyFont="1" applyFill="1" applyBorder="1" applyAlignment="1">
      <alignment horizontal="center" vertical="center"/>
    </xf>
    <xf numFmtId="179" fontId="2" fillId="0" borderId="19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9" fontId="2" fillId="0" borderId="18" xfId="0" applyNumberFormat="1" applyFont="1" applyFill="1" applyBorder="1" applyAlignment="1">
      <alignment horizontal="center" vertical="center"/>
    </xf>
    <xf numFmtId="179" fontId="2" fillId="0" borderId="2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5" xfId="0" applyNumberFormat="1" applyFont="1" applyFill="1" applyBorder="1">
      <alignment vertical="center"/>
    </xf>
    <xf numFmtId="178" fontId="2" fillId="0" borderId="24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178" fontId="2" fillId="0" borderId="25" xfId="0" applyNumberFormat="1" applyFont="1" applyFill="1" applyBorder="1">
      <alignment vertical="center"/>
    </xf>
    <xf numFmtId="178" fontId="2" fillId="0" borderId="17" xfId="0" applyNumberFormat="1" applyFont="1" applyFill="1" applyBorder="1">
      <alignment vertical="center"/>
    </xf>
    <xf numFmtId="178" fontId="2" fillId="0" borderId="34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16" xfId="0" applyNumberFormat="1" applyFont="1" applyFill="1" applyBorder="1">
      <alignment vertical="center"/>
    </xf>
    <xf numFmtId="178" fontId="2" fillId="0" borderId="36" xfId="0" applyNumberFormat="1" applyFont="1" applyFill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37" xfId="0" applyNumberFormat="1" applyFont="1" applyFill="1" applyBorder="1">
      <alignment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5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>
      <alignment vertical="center"/>
    </xf>
    <xf numFmtId="178" fontId="2" fillId="0" borderId="26" xfId="0" applyNumberFormat="1" applyFont="1" applyFill="1" applyBorder="1">
      <alignment vertical="center"/>
    </xf>
    <xf numFmtId="178" fontId="2" fillId="0" borderId="3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180" fontId="2" fillId="0" borderId="38" xfId="0" applyNumberFormat="1" applyFont="1" applyFill="1" applyBorder="1" applyAlignment="1">
      <alignment horizontal="center" vertical="center"/>
    </xf>
    <xf numFmtId="180" fontId="2" fillId="0" borderId="39" xfId="0" applyNumberFormat="1" applyFont="1" applyFill="1" applyBorder="1" applyAlignment="1">
      <alignment horizontal="center" vertical="center"/>
    </xf>
    <xf numFmtId="180" fontId="2" fillId="0" borderId="40" xfId="0" applyNumberFormat="1" applyFont="1" applyFill="1" applyBorder="1" applyAlignment="1">
      <alignment horizontal="center" vertical="center"/>
    </xf>
    <xf numFmtId="180" fontId="2" fillId="0" borderId="4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80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176" fontId="2" fillId="0" borderId="42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center" vertical="center"/>
    </xf>
    <xf numFmtId="177" fontId="2" fillId="0" borderId="45" xfId="0" applyNumberFormat="1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177" fontId="2" fillId="0" borderId="47" xfId="0" applyNumberFormat="1" applyFont="1" applyFill="1" applyBorder="1" applyAlignment="1">
      <alignment horizontal="center" vertical="center"/>
    </xf>
    <xf numFmtId="177" fontId="2" fillId="0" borderId="48" xfId="0" applyNumberFormat="1" applyFont="1" applyFill="1" applyBorder="1" applyAlignment="1">
      <alignment horizontal="center" vertical="center"/>
    </xf>
    <xf numFmtId="179" fontId="2" fillId="0" borderId="44" xfId="0" applyNumberFormat="1" applyFont="1" applyFill="1" applyBorder="1" applyAlignment="1">
      <alignment horizontal="center" vertical="center"/>
    </xf>
    <xf numFmtId="178" fontId="2" fillId="0" borderId="42" xfId="0" applyNumberFormat="1" applyFont="1" applyFill="1" applyBorder="1">
      <alignment vertical="center"/>
    </xf>
    <xf numFmtId="178" fontId="2" fillId="0" borderId="48" xfId="0" applyNumberFormat="1" applyFont="1" applyFill="1" applyBorder="1">
      <alignment vertical="center"/>
    </xf>
    <xf numFmtId="177" fontId="2" fillId="0" borderId="42" xfId="0" applyNumberFormat="1" applyFont="1" applyFill="1" applyBorder="1" applyAlignment="1">
      <alignment horizontal="center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82" fontId="4" fillId="0" borderId="5" xfId="0" applyNumberFormat="1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82" fontId="4" fillId="0" borderId="8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81" fontId="4" fillId="0" borderId="5" xfId="0" applyNumberFormat="1" applyFont="1" applyBorder="1">
      <alignment vertical="center"/>
    </xf>
    <xf numFmtId="183" fontId="4" fillId="0" borderId="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47" xfId="0" applyNumberFormat="1" applyFont="1" applyFill="1" applyBorder="1">
      <alignment vertical="center"/>
    </xf>
    <xf numFmtId="180" fontId="2" fillId="0" borderId="5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22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5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7" fontId="2" fillId="0" borderId="53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54" xfId="0" applyNumberFormat="1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57" xfId="0" applyNumberFormat="1" applyFont="1" applyFill="1" applyBorder="1" applyAlignment="1">
      <alignment horizontal="center" vertical="center"/>
    </xf>
    <xf numFmtId="177" fontId="2" fillId="0" borderId="56" xfId="0" applyNumberFormat="1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60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177" fontId="2" fillId="0" borderId="65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177" fontId="2" fillId="0" borderId="67" xfId="0" applyNumberFormat="1" applyFont="1" applyFill="1" applyBorder="1" applyAlignment="1">
      <alignment horizontal="center" vertical="center"/>
    </xf>
    <xf numFmtId="177" fontId="2" fillId="0" borderId="68" xfId="0" applyNumberFormat="1" applyFont="1" applyFill="1" applyBorder="1" applyAlignment="1">
      <alignment horizontal="center" vertical="center"/>
    </xf>
    <xf numFmtId="179" fontId="2" fillId="0" borderId="70" xfId="0" applyNumberFormat="1" applyFont="1" applyFill="1" applyBorder="1" applyAlignment="1">
      <alignment horizontal="center" vertical="center"/>
    </xf>
    <xf numFmtId="179" fontId="2" fillId="0" borderId="69" xfId="0" applyNumberFormat="1" applyFont="1" applyFill="1" applyBorder="1" applyAlignment="1">
      <alignment horizontal="center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17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>
      <alignment horizontal="right" vertical="center"/>
    </xf>
    <xf numFmtId="177" fontId="2" fillId="0" borderId="72" xfId="0" applyNumberFormat="1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43" xfId="0" applyNumberFormat="1" applyFont="1" applyFill="1" applyBorder="1" applyAlignment="1">
      <alignment horizontal="center" vertical="center"/>
    </xf>
    <xf numFmtId="177" fontId="5" fillId="0" borderId="9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177" fontId="5" fillId="0" borderId="79" xfId="0" applyNumberFormat="1" applyFont="1" applyFill="1" applyBorder="1" applyAlignment="1">
      <alignment horizontal="center" vertical="center"/>
    </xf>
    <xf numFmtId="177" fontId="5" fillId="0" borderId="80" xfId="0" applyNumberFormat="1" applyFont="1" applyFill="1" applyBorder="1" applyAlignment="1">
      <alignment horizontal="center" vertical="center"/>
    </xf>
    <xf numFmtId="177" fontId="5" fillId="0" borderId="81" xfId="0" applyNumberFormat="1" applyFont="1" applyFill="1" applyBorder="1" applyAlignment="1">
      <alignment horizontal="center" vertical="center"/>
    </xf>
    <xf numFmtId="177" fontId="5" fillId="0" borderId="95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96" xfId="0" applyNumberFormat="1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left" vertical="center"/>
    </xf>
    <xf numFmtId="177" fontId="5" fillId="0" borderId="88" xfId="0" applyNumberFormat="1" applyFont="1" applyFill="1" applyBorder="1">
      <alignment vertical="center"/>
    </xf>
    <xf numFmtId="177" fontId="5" fillId="0" borderId="89" xfId="0" applyNumberFormat="1" applyFont="1" applyFill="1" applyBorder="1">
      <alignment vertical="center"/>
    </xf>
    <xf numFmtId="177" fontId="5" fillId="0" borderId="90" xfId="0" applyNumberFormat="1" applyFont="1" applyFill="1" applyBorder="1">
      <alignment vertical="center"/>
    </xf>
    <xf numFmtId="0" fontId="5" fillId="0" borderId="77" xfId="0" applyFont="1" applyFill="1" applyBorder="1" applyAlignment="1">
      <alignment horizontal="left" vertical="center"/>
    </xf>
    <xf numFmtId="177" fontId="5" fillId="0" borderId="77" xfId="0" applyNumberFormat="1" applyFont="1" applyFill="1" applyBorder="1">
      <alignment vertical="center"/>
    </xf>
    <xf numFmtId="177" fontId="5" fillId="0" borderId="85" xfId="0" applyNumberFormat="1" applyFont="1" applyFill="1" applyBorder="1">
      <alignment vertical="center"/>
    </xf>
    <xf numFmtId="177" fontId="5" fillId="0" borderId="83" xfId="0" applyNumberFormat="1" applyFont="1" applyFill="1" applyBorder="1">
      <alignment vertical="center"/>
    </xf>
    <xf numFmtId="0" fontId="5" fillId="0" borderId="82" xfId="0" applyFont="1" applyFill="1" applyBorder="1" applyAlignment="1">
      <alignment horizontal="left" vertical="center"/>
    </xf>
    <xf numFmtId="177" fontId="5" fillId="0" borderId="82" xfId="0" applyNumberFormat="1" applyFont="1" applyFill="1" applyBorder="1">
      <alignment vertical="center"/>
    </xf>
    <xf numFmtId="177" fontId="5" fillId="0" borderId="86" xfId="0" applyNumberFormat="1" applyFont="1" applyFill="1" applyBorder="1">
      <alignment vertical="center"/>
    </xf>
    <xf numFmtId="177" fontId="5" fillId="0" borderId="84" xfId="0" applyNumberFormat="1" applyFont="1" applyFill="1" applyBorder="1">
      <alignment vertical="center"/>
    </xf>
    <xf numFmtId="0" fontId="5" fillId="0" borderId="58" xfId="0" applyFont="1" applyFill="1" applyBorder="1" applyAlignment="1">
      <alignment horizontal="center" vertical="center"/>
    </xf>
    <xf numFmtId="177" fontId="5" fillId="0" borderId="58" xfId="0" applyNumberFormat="1" applyFont="1" applyFill="1" applyBorder="1">
      <alignment vertical="center"/>
    </xf>
    <xf numFmtId="177" fontId="5" fillId="0" borderId="87" xfId="0" applyNumberFormat="1" applyFont="1" applyFill="1" applyBorder="1">
      <alignment vertical="center"/>
    </xf>
    <xf numFmtId="177" fontId="5" fillId="0" borderId="75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2" xfId="0" applyFont="1" applyFill="1" applyBorder="1" applyAlignment="1">
      <alignment horizontal="right" vertical="center"/>
    </xf>
    <xf numFmtId="180" fontId="2" fillId="0" borderId="2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9" fontId="2" fillId="0" borderId="0" xfId="0" applyNumberFormat="1" applyFont="1" applyFill="1" applyAlignment="1">
      <alignment horizontal="left" vertical="center"/>
    </xf>
    <xf numFmtId="0" fontId="2" fillId="0" borderId="64" xfId="0" applyFont="1" applyFill="1" applyBorder="1" applyAlignment="1">
      <alignment horizontal="center" vertical="center" textRotation="255"/>
    </xf>
    <xf numFmtId="0" fontId="2" fillId="0" borderId="6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5" fillId="0" borderId="91" xfId="0" applyFont="1" applyFill="1" applyBorder="1" applyAlignment="1">
      <alignment horizontal="center" vertical="center" textRotation="255"/>
    </xf>
    <xf numFmtId="0" fontId="5" fillId="0" borderId="76" xfId="0" applyFont="1" applyFill="1" applyBorder="1" applyAlignment="1">
      <alignment horizontal="center" vertical="center" textRotation="255"/>
    </xf>
    <xf numFmtId="0" fontId="5" fillId="0" borderId="78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64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left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workbookViewId="0">
      <selection sqref="A1:F1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6" ht="20.149999999999999" customHeight="1" x14ac:dyDescent="0.55000000000000004">
      <c r="A1" s="185" t="s">
        <v>16</v>
      </c>
      <c r="B1" s="185"/>
      <c r="C1" s="185"/>
      <c r="D1" s="185"/>
      <c r="E1" s="185"/>
      <c r="F1" s="185"/>
      <c r="G1" s="107"/>
      <c r="H1" s="107"/>
      <c r="I1" s="107"/>
      <c r="J1" s="107"/>
      <c r="K1" s="107"/>
      <c r="L1" s="107"/>
      <c r="M1" s="107"/>
      <c r="N1" s="107"/>
      <c r="O1" s="107"/>
    </row>
    <row r="2" spans="1:16" ht="20.149999999999999" customHeight="1" thickBot="1" x14ac:dyDescent="0.6">
      <c r="B2" s="185" t="s">
        <v>55</v>
      </c>
      <c r="C2" s="185"/>
      <c r="D2" s="185"/>
      <c r="E2" s="185"/>
      <c r="F2" s="185"/>
      <c r="G2" s="103"/>
      <c r="H2" s="103"/>
      <c r="I2" s="103"/>
      <c r="J2" s="103"/>
      <c r="K2" s="103"/>
      <c r="L2" s="103"/>
      <c r="M2" s="103"/>
      <c r="N2" s="189" t="s">
        <v>56</v>
      </c>
      <c r="O2" s="189"/>
      <c r="P2" s="189"/>
    </row>
    <row r="3" spans="1:16" ht="15" customHeight="1" thickTop="1" x14ac:dyDescent="0.55000000000000004">
      <c r="B3" s="191" t="s">
        <v>0</v>
      </c>
      <c r="C3" s="192"/>
      <c r="D3" s="195" t="s">
        <v>57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</row>
    <row r="4" spans="1:16" ht="15" customHeight="1" x14ac:dyDescent="0.55000000000000004">
      <c r="B4" s="193"/>
      <c r="C4" s="194"/>
      <c r="D4" s="3" t="s">
        <v>21</v>
      </c>
      <c r="E4" s="108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08" t="s">
        <v>30</v>
      </c>
      <c r="M4" s="71" t="s">
        <v>31</v>
      </c>
      <c r="N4" s="108" t="s">
        <v>49</v>
      </c>
      <c r="O4" s="71" t="s">
        <v>50</v>
      </c>
      <c r="P4" s="5" t="s">
        <v>6</v>
      </c>
    </row>
    <row r="5" spans="1:16" ht="30" hidden="1" customHeight="1" x14ac:dyDescent="0.55000000000000004">
      <c r="B5" s="180" t="s">
        <v>15</v>
      </c>
      <c r="C5" s="180"/>
      <c r="D5" s="7">
        <v>21</v>
      </c>
      <c r="E5" s="8">
        <v>18</v>
      </c>
      <c r="F5" s="6">
        <v>22</v>
      </c>
      <c r="G5" s="6">
        <v>21</v>
      </c>
      <c r="H5" s="6"/>
      <c r="I5" s="6"/>
      <c r="J5" s="6"/>
      <c r="K5" s="6"/>
      <c r="L5" s="8"/>
      <c r="M5" s="72"/>
      <c r="N5" s="8"/>
      <c r="O5" s="72"/>
      <c r="P5" s="9">
        <f>SUM(D5:G5)</f>
        <v>82</v>
      </c>
    </row>
    <row r="6" spans="1:16" ht="30" customHeight="1" thickBot="1" x14ac:dyDescent="0.6">
      <c r="B6" s="182" t="s">
        <v>1</v>
      </c>
      <c r="C6" s="182"/>
      <c r="D6" s="11"/>
      <c r="E6" s="12"/>
      <c r="F6" s="10"/>
      <c r="G6" s="10"/>
      <c r="H6" s="10"/>
      <c r="I6" s="10"/>
      <c r="J6" s="10"/>
      <c r="K6" s="10"/>
      <c r="L6" s="12"/>
      <c r="M6" s="73"/>
      <c r="N6" s="12"/>
      <c r="O6" s="73">
        <v>300</v>
      </c>
      <c r="P6" s="13">
        <f>SUM(D6:O6)</f>
        <v>300</v>
      </c>
    </row>
    <row r="7" spans="1:16" ht="30" customHeight="1" x14ac:dyDescent="0.55000000000000004">
      <c r="B7" s="198" t="s">
        <v>2</v>
      </c>
      <c r="C7" s="14" t="s">
        <v>3</v>
      </c>
      <c r="D7" s="16"/>
      <c r="E7" s="17"/>
      <c r="F7" s="15"/>
      <c r="G7" s="15"/>
      <c r="H7" s="15"/>
      <c r="I7" s="15"/>
      <c r="J7" s="15"/>
      <c r="K7" s="15"/>
      <c r="L7" s="17"/>
      <c r="M7" s="74"/>
      <c r="N7" s="17"/>
      <c r="O7" s="74">
        <v>60</v>
      </c>
      <c r="P7" s="18">
        <f>SUM(D7:O7)</f>
        <v>60</v>
      </c>
    </row>
    <row r="8" spans="1:16" ht="30" customHeight="1" x14ac:dyDescent="0.55000000000000004">
      <c r="B8" s="199"/>
      <c r="C8" s="19" t="s">
        <v>4</v>
      </c>
      <c r="D8" s="21"/>
      <c r="E8" s="22"/>
      <c r="F8" s="20"/>
      <c r="G8" s="20"/>
      <c r="H8" s="20"/>
      <c r="I8" s="20"/>
      <c r="J8" s="20"/>
      <c r="K8" s="20"/>
      <c r="L8" s="22"/>
      <c r="M8" s="75"/>
      <c r="N8" s="22"/>
      <c r="O8" s="75">
        <v>11</v>
      </c>
      <c r="P8" s="23">
        <f>SUM(D8:O8)</f>
        <v>11</v>
      </c>
    </row>
    <row r="9" spans="1:16" ht="30" customHeight="1" x14ac:dyDescent="0.55000000000000004">
      <c r="B9" s="199"/>
      <c r="C9" s="24" t="s">
        <v>5</v>
      </c>
      <c r="D9" s="26"/>
      <c r="E9" s="27"/>
      <c r="F9" s="25"/>
      <c r="G9" s="25"/>
      <c r="H9" s="25"/>
      <c r="I9" s="25"/>
      <c r="J9" s="25"/>
      <c r="K9" s="25"/>
      <c r="L9" s="27"/>
      <c r="M9" s="76"/>
      <c r="N9" s="27"/>
      <c r="O9" s="76">
        <v>46</v>
      </c>
      <c r="P9" s="28">
        <f>SUM(D9:O9)</f>
        <v>46</v>
      </c>
    </row>
    <row r="10" spans="1:16" ht="30" customHeight="1" thickBot="1" x14ac:dyDescent="0.6">
      <c r="B10" s="200"/>
      <c r="C10" s="109" t="s">
        <v>6</v>
      </c>
      <c r="D10" s="30"/>
      <c r="E10" s="31"/>
      <c r="F10" s="29"/>
      <c r="G10" s="29"/>
      <c r="H10" s="29"/>
      <c r="I10" s="29"/>
      <c r="J10" s="29"/>
      <c r="K10" s="29"/>
      <c r="L10" s="31"/>
      <c r="M10" s="29"/>
      <c r="N10" s="31"/>
      <c r="O10" s="77">
        <v>117</v>
      </c>
      <c r="P10" s="32">
        <f>SUM(P7:P9)</f>
        <v>117</v>
      </c>
    </row>
    <row r="11" spans="1:16" ht="30" customHeight="1" x14ac:dyDescent="0.55000000000000004">
      <c r="B11" s="201" t="s">
        <v>7</v>
      </c>
      <c r="C11" s="202"/>
      <c r="D11" s="34"/>
      <c r="E11" s="35"/>
      <c r="F11" s="33"/>
      <c r="G11" s="33"/>
      <c r="H11" s="33"/>
      <c r="I11" s="33"/>
      <c r="J11" s="33"/>
      <c r="K11" s="33"/>
      <c r="L11" s="35"/>
      <c r="M11" s="78"/>
      <c r="N11" s="35"/>
      <c r="O11" s="78">
        <v>49</v>
      </c>
      <c r="P11" s="36">
        <f t="shared" ref="P11:P16" si="0">SUM(D11:O11)</f>
        <v>49</v>
      </c>
    </row>
    <row r="12" spans="1:16" ht="30" customHeight="1" thickBot="1" x14ac:dyDescent="0.6">
      <c r="B12" s="183" t="s">
        <v>8</v>
      </c>
      <c r="C12" s="184"/>
      <c r="D12" s="30"/>
      <c r="E12" s="31"/>
      <c r="F12" s="29"/>
      <c r="G12" s="29"/>
      <c r="H12" s="29"/>
      <c r="I12" s="29"/>
      <c r="J12" s="29"/>
      <c r="K12" s="29"/>
      <c r="L12" s="31"/>
      <c r="M12" s="77"/>
      <c r="N12" s="31"/>
      <c r="O12" s="77">
        <v>30</v>
      </c>
      <c r="P12" s="32">
        <f t="shared" si="0"/>
        <v>30</v>
      </c>
    </row>
    <row r="13" spans="1:16" ht="30" customHeight="1" x14ac:dyDescent="0.55000000000000004">
      <c r="B13" s="198" t="s">
        <v>9</v>
      </c>
      <c r="C13" s="14" t="s">
        <v>10</v>
      </c>
      <c r="D13" s="38"/>
      <c r="E13" s="39"/>
      <c r="F13" s="37"/>
      <c r="G13" s="37"/>
      <c r="H13" s="37"/>
      <c r="I13" s="37"/>
      <c r="J13" s="37"/>
      <c r="K13" s="37"/>
      <c r="L13" s="39"/>
      <c r="M13" s="79"/>
      <c r="N13" s="39"/>
      <c r="O13" s="79">
        <v>0</v>
      </c>
      <c r="P13" s="40">
        <f t="shared" si="0"/>
        <v>0</v>
      </c>
    </row>
    <row r="14" spans="1:16" ht="30" customHeight="1" x14ac:dyDescent="0.55000000000000004">
      <c r="B14" s="199"/>
      <c r="C14" s="41" t="s">
        <v>19</v>
      </c>
      <c r="D14" s="21"/>
      <c r="E14" s="22"/>
      <c r="F14" s="20"/>
      <c r="G14" s="20"/>
      <c r="H14" s="20"/>
      <c r="I14" s="20"/>
      <c r="J14" s="20"/>
      <c r="K14" s="20"/>
      <c r="L14" s="22"/>
      <c r="M14" s="75"/>
      <c r="N14" s="22"/>
      <c r="O14" s="75">
        <v>17</v>
      </c>
      <c r="P14" s="23">
        <f t="shared" si="0"/>
        <v>17</v>
      </c>
    </row>
    <row r="15" spans="1:16" ht="30" customHeight="1" x14ac:dyDescent="0.55000000000000004">
      <c r="B15" s="199"/>
      <c r="C15" s="24" t="s">
        <v>6</v>
      </c>
      <c r="D15" s="26"/>
      <c r="E15" s="27"/>
      <c r="F15" s="25"/>
      <c r="G15" s="25"/>
      <c r="H15" s="25"/>
      <c r="I15" s="25"/>
      <c r="J15" s="25"/>
      <c r="K15" s="25"/>
      <c r="L15" s="27"/>
      <c r="M15" s="76"/>
      <c r="N15" s="27"/>
      <c r="O15" s="76">
        <v>17</v>
      </c>
      <c r="P15" s="28">
        <f t="shared" si="0"/>
        <v>17</v>
      </c>
    </row>
    <row r="16" spans="1:16" ht="30" customHeight="1" x14ac:dyDescent="0.55000000000000004">
      <c r="B16" s="179" t="s">
        <v>11</v>
      </c>
      <c r="C16" s="180"/>
      <c r="D16" s="43"/>
      <c r="E16" s="44"/>
      <c r="F16" s="42"/>
      <c r="G16" s="42"/>
      <c r="H16" s="42"/>
      <c r="I16" s="42"/>
      <c r="J16" s="42"/>
      <c r="K16" s="42"/>
      <c r="L16" s="44"/>
      <c r="M16" s="80"/>
      <c r="N16" s="44"/>
      <c r="O16" s="80">
        <v>618000000</v>
      </c>
      <c r="P16" s="45">
        <f t="shared" si="0"/>
        <v>618000000</v>
      </c>
    </row>
    <row r="17" spans="1:18" ht="30" customHeight="1" thickBot="1" x14ac:dyDescent="0.6">
      <c r="B17" s="183" t="s">
        <v>12</v>
      </c>
      <c r="C17" s="184"/>
      <c r="D17" s="47"/>
      <c r="E17" s="48"/>
      <c r="F17" s="46"/>
      <c r="G17" s="46"/>
      <c r="H17" s="46"/>
      <c r="I17" s="46"/>
      <c r="J17" s="46"/>
      <c r="K17" s="46"/>
      <c r="L17" s="48"/>
      <c r="M17" s="46"/>
      <c r="N17" s="48"/>
      <c r="O17" s="99">
        <v>36352941</v>
      </c>
      <c r="P17" s="49">
        <f t="shared" ref="P17" si="1">P16/P15</f>
        <v>36352941.176470585</v>
      </c>
    </row>
    <row r="18" spans="1:18" ht="30" customHeight="1" x14ac:dyDescent="0.55000000000000004">
      <c r="B18" s="177" t="s">
        <v>13</v>
      </c>
      <c r="C18" s="178"/>
      <c r="D18" s="51"/>
      <c r="E18" s="52"/>
      <c r="F18" s="50"/>
      <c r="G18" s="50"/>
      <c r="H18" s="50"/>
      <c r="I18" s="50"/>
      <c r="J18" s="50"/>
      <c r="K18" s="50"/>
      <c r="L18" s="52"/>
      <c r="M18" s="81"/>
      <c r="N18" s="52"/>
      <c r="O18" s="81">
        <v>6943600</v>
      </c>
      <c r="P18" s="53">
        <f>SUM(D18:O18)</f>
        <v>6943600</v>
      </c>
    </row>
    <row r="19" spans="1:18" ht="30" customHeight="1" x14ac:dyDescent="0.55000000000000004">
      <c r="B19" s="179" t="s">
        <v>17</v>
      </c>
      <c r="C19" s="180"/>
      <c r="D19" s="55"/>
      <c r="E19" s="56"/>
      <c r="F19" s="54"/>
      <c r="G19" s="54"/>
      <c r="H19" s="54"/>
      <c r="I19" s="54"/>
      <c r="J19" s="54"/>
      <c r="K19" s="54"/>
      <c r="L19" s="56"/>
      <c r="M19" s="82"/>
      <c r="N19" s="56"/>
      <c r="O19" s="82">
        <v>17</v>
      </c>
      <c r="P19" s="57">
        <f>SUM(D19:O19)</f>
        <v>17</v>
      </c>
    </row>
    <row r="20" spans="1:18" ht="30" customHeight="1" x14ac:dyDescent="0.55000000000000004">
      <c r="B20" s="181" t="s">
        <v>14</v>
      </c>
      <c r="C20" s="182"/>
      <c r="D20" s="59"/>
      <c r="E20" s="60"/>
      <c r="F20" s="58"/>
      <c r="G20" s="58"/>
      <c r="H20" s="58"/>
      <c r="I20" s="58"/>
      <c r="J20" s="58"/>
      <c r="K20" s="58"/>
      <c r="L20" s="84"/>
      <c r="M20" s="83"/>
      <c r="N20" s="84"/>
      <c r="O20" s="83">
        <v>6943600</v>
      </c>
      <c r="P20" s="61">
        <f>SUM(D20:O20)</f>
        <v>6943600</v>
      </c>
    </row>
    <row r="21" spans="1:18" ht="30" customHeight="1" thickBot="1" x14ac:dyDescent="0.6">
      <c r="B21" s="183" t="s">
        <v>18</v>
      </c>
      <c r="C21" s="184"/>
      <c r="D21" s="106" t="e">
        <f t="shared" ref="D21" si="2">D19/D14</f>
        <v>#DIV/0!</v>
      </c>
      <c r="E21" s="63"/>
      <c r="F21" s="64"/>
      <c r="G21" s="64"/>
      <c r="H21" s="64"/>
      <c r="I21" s="64"/>
      <c r="J21" s="64"/>
      <c r="K21" s="64"/>
      <c r="L21" s="63"/>
      <c r="M21" s="64"/>
      <c r="N21" s="63"/>
      <c r="O21" s="100">
        <v>1</v>
      </c>
      <c r="P21" s="65">
        <f>P19/P14</f>
        <v>1</v>
      </c>
    </row>
    <row r="22" spans="1:18" ht="30" customHeight="1" thickTop="1" x14ac:dyDescent="0.55000000000000004">
      <c r="B22" s="185" t="s">
        <v>25</v>
      </c>
      <c r="C22" s="185"/>
      <c r="D22" s="185"/>
      <c r="E22" s="185"/>
      <c r="F22" s="185"/>
      <c r="N22" s="186" t="s">
        <v>59</v>
      </c>
      <c r="O22" s="186"/>
      <c r="P22" s="186"/>
      <c r="R22" s="67">
        <f>P20/333000000</f>
        <v>2.0851651651651652E-2</v>
      </c>
    </row>
    <row r="23" spans="1:18" ht="30" customHeight="1" x14ac:dyDescent="0.55000000000000004">
      <c r="N23" s="188" t="s">
        <v>60</v>
      </c>
      <c r="O23" s="188"/>
      <c r="P23" s="188"/>
      <c r="R23" s="67">
        <f>246340395/333000000</f>
        <v>0.73976094594594599</v>
      </c>
    </row>
    <row r="24" spans="1:18" ht="30" customHeight="1" x14ac:dyDescent="0.55000000000000004">
      <c r="A24" s="185" t="s">
        <v>16</v>
      </c>
      <c r="B24" s="185"/>
      <c r="C24" s="185"/>
      <c r="D24" s="185"/>
      <c r="E24" s="185"/>
      <c r="F24" s="185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8" ht="30" customHeight="1" thickBot="1" x14ac:dyDescent="0.6">
      <c r="B25" s="190" t="s">
        <v>53</v>
      </c>
      <c r="C25" s="190"/>
      <c r="D25" s="190"/>
    </row>
    <row r="26" spans="1:18" ht="30" customHeight="1" thickTop="1" x14ac:dyDescent="0.55000000000000004">
      <c r="B26" s="191" t="s">
        <v>0</v>
      </c>
      <c r="C26" s="192"/>
      <c r="D26" s="195" t="s">
        <v>58</v>
      </c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7"/>
    </row>
    <row r="27" spans="1:18" ht="30" customHeight="1" x14ac:dyDescent="0.55000000000000004">
      <c r="B27" s="193"/>
      <c r="C27" s="194"/>
      <c r="D27" s="3" t="s">
        <v>21</v>
      </c>
      <c r="E27" s="108" t="s">
        <v>22</v>
      </c>
      <c r="F27" s="4" t="s">
        <v>23</v>
      </c>
      <c r="G27" s="4" t="s">
        <v>24</v>
      </c>
      <c r="H27" s="4" t="s">
        <v>26</v>
      </c>
      <c r="I27" s="4" t="s">
        <v>27</v>
      </c>
      <c r="J27" s="4" t="s">
        <v>28</v>
      </c>
      <c r="K27" s="4" t="s">
        <v>29</v>
      </c>
      <c r="L27" s="108" t="s">
        <v>30</v>
      </c>
      <c r="M27" s="71" t="s">
        <v>31</v>
      </c>
      <c r="N27" s="108" t="s">
        <v>49</v>
      </c>
      <c r="O27" s="71" t="s">
        <v>50</v>
      </c>
      <c r="P27" s="5" t="s">
        <v>6</v>
      </c>
    </row>
    <row r="28" spans="1:18" ht="30" customHeight="1" thickBot="1" x14ac:dyDescent="0.6">
      <c r="B28" s="182" t="s">
        <v>1</v>
      </c>
      <c r="C28" s="182"/>
      <c r="D28" s="11">
        <v>665</v>
      </c>
      <c r="E28" s="12">
        <v>476</v>
      </c>
      <c r="F28" s="10">
        <v>250</v>
      </c>
      <c r="G28" s="10">
        <v>80</v>
      </c>
      <c r="H28" s="10">
        <v>125</v>
      </c>
      <c r="I28" s="10">
        <v>97</v>
      </c>
      <c r="J28" s="10">
        <v>48</v>
      </c>
      <c r="K28" s="10">
        <v>33</v>
      </c>
      <c r="L28" s="12">
        <v>37</v>
      </c>
      <c r="M28" s="73">
        <v>60</v>
      </c>
      <c r="N28" s="12">
        <v>100</v>
      </c>
      <c r="O28" s="73" t="s">
        <v>51</v>
      </c>
      <c r="P28" s="13">
        <f>SUM(D28:N28)</f>
        <v>1971</v>
      </c>
    </row>
    <row r="29" spans="1:18" ht="30" customHeight="1" x14ac:dyDescent="0.55000000000000004">
      <c r="B29" s="198" t="s">
        <v>2</v>
      </c>
      <c r="C29" s="14" t="s">
        <v>3</v>
      </c>
      <c r="D29" s="16">
        <v>168</v>
      </c>
      <c r="E29" s="17">
        <v>349</v>
      </c>
      <c r="F29" s="15">
        <v>191</v>
      </c>
      <c r="G29" s="15">
        <v>72</v>
      </c>
      <c r="H29" s="15">
        <v>41</v>
      </c>
      <c r="I29" s="15">
        <v>45</v>
      </c>
      <c r="J29" s="15">
        <v>38</v>
      </c>
      <c r="K29" s="15">
        <v>55</v>
      </c>
      <c r="L29" s="17">
        <v>26</v>
      </c>
      <c r="M29" s="74">
        <v>38</v>
      </c>
      <c r="N29" s="17">
        <v>60</v>
      </c>
      <c r="O29" s="74">
        <v>74</v>
      </c>
      <c r="P29" s="18">
        <f>SUM(D29:O29)</f>
        <v>1157</v>
      </c>
    </row>
    <row r="30" spans="1:18" ht="30" customHeight="1" x14ac:dyDescent="0.55000000000000004">
      <c r="B30" s="199"/>
      <c r="C30" s="19" t="s">
        <v>4</v>
      </c>
      <c r="D30" s="21">
        <v>44</v>
      </c>
      <c r="E30" s="22">
        <v>51</v>
      </c>
      <c r="F30" s="20">
        <v>42</v>
      </c>
      <c r="G30" s="20">
        <v>24</v>
      </c>
      <c r="H30" s="20">
        <v>29</v>
      </c>
      <c r="I30" s="20">
        <v>27</v>
      </c>
      <c r="J30" s="20">
        <v>25</v>
      </c>
      <c r="K30" s="20">
        <v>27</v>
      </c>
      <c r="L30" s="22">
        <v>32</v>
      </c>
      <c r="M30" s="75">
        <v>25</v>
      </c>
      <c r="N30" s="22">
        <v>27</v>
      </c>
      <c r="O30" s="75">
        <v>39</v>
      </c>
      <c r="P30" s="23">
        <f>SUM(D30:O30)</f>
        <v>392</v>
      </c>
    </row>
    <row r="31" spans="1:18" ht="30" customHeight="1" x14ac:dyDescent="0.55000000000000004">
      <c r="B31" s="199"/>
      <c r="C31" s="24" t="s">
        <v>5</v>
      </c>
      <c r="D31" s="26">
        <v>250</v>
      </c>
      <c r="E31" s="27">
        <v>688</v>
      </c>
      <c r="F31" s="25">
        <v>475</v>
      </c>
      <c r="G31" s="25">
        <v>223</v>
      </c>
      <c r="H31" s="25">
        <v>175</v>
      </c>
      <c r="I31" s="25">
        <v>166</v>
      </c>
      <c r="J31" s="25">
        <v>136</v>
      </c>
      <c r="K31" s="25">
        <v>130</v>
      </c>
      <c r="L31" s="27">
        <v>152</v>
      </c>
      <c r="M31" s="76">
        <v>76</v>
      </c>
      <c r="N31" s="27">
        <v>227</v>
      </c>
      <c r="O31" s="76">
        <v>251</v>
      </c>
      <c r="P31" s="28">
        <f>SUM(D31:O31)</f>
        <v>2949</v>
      </c>
    </row>
    <row r="32" spans="1:18" ht="30" customHeight="1" thickBot="1" x14ac:dyDescent="0.6">
      <c r="B32" s="200"/>
      <c r="C32" s="109" t="s">
        <v>6</v>
      </c>
      <c r="D32" s="30">
        <f t="shared" ref="D32:N32" si="3">SUM(D29:D31)</f>
        <v>462</v>
      </c>
      <c r="E32" s="31">
        <f t="shared" si="3"/>
        <v>1088</v>
      </c>
      <c r="F32" s="29">
        <f t="shared" si="3"/>
        <v>708</v>
      </c>
      <c r="G32" s="29">
        <f t="shared" si="3"/>
        <v>319</v>
      </c>
      <c r="H32" s="29">
        <f t="shared" si="3"/>
        <v>245</v>
      </c>
      <c r="I32" s="29">
        <f t="shared" si="3"/>
        <v>238</v>
      </c>
      <c r="J32" s="29">
        <f t="shared" si="3"/>
        <v>199</v>
      </c>
      <c r="K32" s="29">
        <f t="shared" si="3"/>
        <v>212</v>
      </c>
      <c r="L32" s="31">
        <f t="shared" si="3"/>
        <v>210</v>
      </c>
      <c r="M32" s="29">
        <f t="shared" si="3"/>
        <v>139</v>
      </c>
      <c r="N32" s="31">
        <f t="shared" si="3"/>
        <v>314</v>
      </c>
      <c r="O32" s="77">
        <f>SUM(O29:O31)</f>
        <v>364</v>
      </c>
      <c r="P32" s="32">
        <f>SUM(P29:P31)</f>
        <v>4498</v>
      </c>
    </row>
    <row r="33" spans="2:16" ht="30" customHeight="1" x14ac:dyDescent="0.55000000000000004">
      <c r="B33" s="201" t="s">
        <v>7</v>
      </c>
      <c r="C33" s="202"/>
      <c r="D33" s="34">
        <v>162</v>
      </c>
      <c r="E33" s="35">
        <v>478</v>
      </c>
      <c r="F33" s="33">
        <v>710</v>
      </c>
      <c r="G33" s="33">
        <v>743</v>
      </c>
      <c r="H33" s="33">
        <v>671</v>
      </c>
      <c r="I33" s="33">
        <v>274</v>
      </c>
      <c r="J33" s="33">
        <v>181</v>
      </c>
      <c r="K33" s="33">
        <v>155</v>
      </c>
      <c r="L33" s="35">
        <v>224</v>
      </c>
      <c r="M33" s="78">
        <v>91</v>
      </c>
      <c r="N33" s="35">
        <v>230</v>
      </c>
      <c r="O33" s="78">
        <v>419</v>
      </c>
      <c r="P33" s="36">
        <f t="shared" ref="P33:P38" si="4">SUM(D33:O33)</f>
        <v>4338</v>
      </c>
    </row>
    <row r="34" spans="2:16" ht="30" customHeight="1" thickBot="1" x14ac:dyDescent="0.6">
      <c r="B34" s="183" t="s">
        <v>8</v>
      </c>
      <c r="C34" s="184"/>
      <c r="D34" s="30">
        <v>159</v>
      </c>
      <c r="E34" s="31">
        <v>386</v>
      </c>
      <c r="F34" s="29">
        <v>545</v>
      </c>
      <c r="G34" s="29">
        <v>601</v>
      </c>
      <c r="H34" s="29">
        <v>602</v>
      </c>
      <c r="I34" s="29">
        <v>662</v>
      </c>
      <c r="J34" s="29">
        <v>218</v>
      </c>
      <c r="K34" s="29">
        <v>163</v>
      </c>
      <c r="L34" s="31">
        <v>232</v>
      </c>
      <c r="M34" s="77">
        <v>111</v>
      </c>
      <c r="N34" s="31">
        <v>182</v>
      </c>
      <c r="O34" s="77">
        <v>361</v>
      </c>
      <c r="P34" s="32">
        <f t="shared" si="4"/>
        <v>4222</v>
      </c>
    </row>
    <row r="35" spans="2:16" ht="30" customHeight="1" x14ac:dyDescent="0.55000000000000004">
      <c r="B35" s="198" t="s">
        <v>9</v>
      </c>
      <c r="C35" s="14" t="s">
        <v>10</v>
      </c>
      <c r="D35" s="38">
        <v>0</v>
      </c>
      <c r="E35" s="39">
        <v>206</v>
      </c>
      <c r="F35" s="37">
        <v>414</v>
      </c>
      <c r="G35" s="37">
        <v>534</v>
      </c>
      <c r="H35" s="37">
        <v>484</v>
      </c>
      <c r="I35" s="37">
        <v>733</v>
      </c>
      <c r="J35" s="37">
        <v>252</v>
      </c>
      <c r="K35" s="37">
        <v>149</v>
      </c>
      <c r="L35" s="39">
        <v>234</v>
      </c>
      <c r="M35" s="79">
        <v>115</v>
      </c>
      <c r="N35" s="39">
        <v>130</v>
      </c>
      <c r="O35" s="79">
        <v>319</v>
      </c>
      <c r="P35" s="40">
        <f t="shared" si="4"/>
        <v>3570</v>
      </c>
    </row>
    <row r="36" spans="2:16" ht="30" customHeight="1" x14ac:dyDescent="0.55000000000000004">
      <c r="B36" s="199"/>
      <c r="C36" s="41" t="s">
        <v>19</v>
      </c>
      <c r="D36" s="21">
        <v>130</v>
      </c>
      <c r="E36" s="22">
        <v>86</v>
      </c>
      <c r="F36" s="20">
        <v>74</v>
      </c>
      <c r="G36" s="20">
        <v>64</v>
      </c>
      <c r="H36" s="20">
        <v>40</v>
      </c>
      <c r="I36" s="20">
        <v>38</v>
      </c>
      <c r="J36" s="20">
        <v>30</v>
      </c>
      <c r="K36" s="20">
        <v>15</v>
      </c>
      <c r="L36" s="22">
        <v>17</v>
      </c>
      <c r="M36" s="75">
        <v>10</v>
      </c>
      <c r="N36" s="22">
        <v>9</v>
      </c>
      <c r="O36" s="75">
        <v>22</v>
      </c>
      <c r="P36" s="23">
        <f t="shared" si="4"/>
        <v>535</v>
      </c>
    </row>
    <row r="37" spans="2:16" ht="30" customHeight="1" x14ac:dyDescent="0.55000000000000004">
      <c r="B37" s="199"/>
      <c r="C37" s="24" t="s">
        <v>6</v>
      </c>
      <c r="D37" s="26">
        <f t="shared" ref="D37:N37" si="5">SUM(D35:D36)</f>
        <v>130</v>
      </c>
      <c r="E37" s="27">
        <f t="shared" si="5"/>
        <v>292</v>
      </c>
      <c r="F37" s="25">
        <f t="shared" si="5"/>
        <v>488</v>
      </c>
      <c r="G37" s="25">
        <f t="shared" si="5"/>
        <v>598</v>
      </c>
      <c r="H37" s="25">
        <f t="shared" si="5"/>
        <v>524</v>
      </c>
      <c r="I37" s="25">
        <f t="shared" si="5"/>
        <v>771</v>
      </c>
      <c r="J37" s="25">
        <f t="shared" si="5"/>
        <v>282</v>
      </c>
      <c r="K37" s="25">
        <f t="shared" si="5"/>
        <v>164</v>
      </c>
      <c r="L37" s="27">
        <f t="shared" si="5"/>
        <v>251</v>
      </c>
      <c r="M37" s="76">
        <v>125</v>
      </c>
      <c r="N37" s="27">
        <f t="shared" si="5"/>
        <v>139</v>
      </c>
      <c r="O37" s="76">
        <f>SUM(O35:O36)</f>
        <v>341</v>
      </c>
      <c r="P37" s="28">
        <f t="shared" si="4"/>
        <v>4105</v>
      </c>
    </row>
    <row r="38" spans="2:16" ht="30" customHeight="1" x14ac:dyDescent="0.55000000000000004">
      <c r="B38" s="179" t="s">
        <v>11</v>
      </c>
      <c r="C38" s="180"/>
      <c r="D38" s="43">
        <v>4665500000</v>
      </c>
      <c r="E38" s="44">
        <v>7710100000</v>
      </c>
      <c r="F38" s="42">
        <v>11838500000</v>
      </c>
      <c r="G38" s="42">
        <v>13046482500</v>
      </c>
      <c r="H38" s="42">
        <v>9664600000</v>
      </c>
      <c r="I38" s="42">
        <v>13502888000</v>
      </c>
      <c r="J38" s="42">
        <v>4720480000</v>
      </c>
      <c r="K38" s="42">
        <v>2748350000</v>
      </c>
      <c r="L38" s="44">
        <v>3732940000</v>
      </c>
      <c r="M38" s="80">
        <v>1742300000</v>
      </c>
      <c r="N38" s="44">
        <v>2153878900</v>
      </c>
      <c r="O38" s="80">
        <v>6680000000</v>
      </c>
      <c r="P38" s="45">
        <f t="shared" si="4"/>
        <v>82206019400</v>
      </c>
    </row>
    <row r="39" spans="2:16" ht="30" customHeight="1" thickBot="1" x14ac:dyDescent="0.6">
      <c r="B39" s="183" t="s">
        <v>12</v>
      </c>
      <c r="C39" s="184"/>
      <c r="D39" s="47">
        <f t="shared" ref="D39:P39" si="6">D38/D37</f>
        <v>35888461.538461536</v>
      </c>
      <c r="E39" s="48">
        <f t="shared" si="6"/>
        <v>26404452.05479452</v>
      </c>
      <c r="F39" s="46">
        <f t="shared" si="6"/>
        <v>24259221.311475411</v>
      </c>
      <c r="G39" s="46">
        <f t="shared" si="6"/>
        <v>21816860.367892977</v>
      </c>
      <c r="H39" s="46">
        <f t="shared" si="6"/>
        <v>18443893.129770994</v>
      </c>
      <c r="I39" s="46">
        <f t="shared" si="6"/>
        <v>17513473.411154345</v>
      </c>
      <c r="J39" s="46">
        <f t="shared" si="6"/>
        <v>16739290.780141843</v>
      </c>
      <c r="K39" s="46">
        <f t="shared" si="6"/>
        <v>16758231.707317073</v>
      </c>
      <c r="L39" s="48">
        <f t="shared" si="6"/>
        <v>14872270.916334661</v>
      </c>
      <c r="M39" s="46">
        <f t="shared" si="6"/>
        <v>13938400</v>
      </c>
      <c r="N39" s="48">
        <f t="shared" si="6"/>
        <v>15495531.654676259</v>
      </c>
      <c r="O39" s="99">
        <f t="shared" si="6"/>
        <v>19589442.815249268</v>
      </c>
      <c r="P39" s="49">
        <f t="shared" si="6"/>
        <v>20025826.89403167</v>
      </c>
    </row>
    <row r="40" spans="2:16" ht="30" customHeight="1" x14ac:dyDescent="0.55000000000000004">
      <c r="B40" s="177" t="s">
        <v>13</v>
      </c>
      <c r="C40" s="178"/>
      <c r="D40" s="51">
        <v>54915610</v>
      </c>
      <c r="E40" s="52">
        <v>47551580</v>
      </c>
      <c r="F40" s="50">
        <v>39190740</v>
      </c>
      <c r="G40" s="50">
        <v>31173192</v>
      </c>
      <c r="H40" s="50">
        <v>15515500</v>
      </c>
      <c r="I40" s="50">
        <v>18617525</v>
      </c>
      <c r="J40" s="50">
        <v>13591600</v>
      </c>
      <c r="K40" s="50">
        <v>5979174</v>
      </c>
      <c r="L40" s="52">
        <v>6530240</v>
      </c>
      <c r="M40" s="81">
        <v>2909000</v>
      </c>
      <c r="N40" s="52">
        <v>1822400</v>
      </c>
      <c r="O40" s="81">
        <v>7948834</v>
      </c>
      <c r="P40" s="53">
        <f>SUM(D40:O40)</f>
        <v>245745395</v>
      </c>
    </row>
    <row r="41" spans="2:16" ht="30" customHeight="1" x14ac:dyDescent="0.55000000000000004">
      <c r="B41" s="179" t="s">
        <v>17</v>
      </c>
      <c r="C41" s="180"/>
      <c r="D41" s="55">
        <v>118</v>
      </c>
      <c r="E41" s="56">
        <v>79</v>
      </c>
      <c r="F41" s="54">
        <v>72</v>
      </c>
      <c r="G41" s="54">
        <v>60</v>
      </c>
      <c r="H41" s="54">
        <v>39</v>
      </c>
      <c r="I41" s="54">
        <v>37</v>
      </c>
      <c r="J41" s="54">
        <v>28</v>
      </c>
      <c r="K41" s="54">
        <v>14</v>
      </c>
      <c r="L41" s="56">
        <v>16</v>
      </c>
      <c r="M41" s="82">
        <v>10</v>
      </c>
      <c r="N41" s="56">
        <v>9</v>
      </c>
      <c r="O41" s="82">
        <v>22</v>
      </c>
      <c r="P41" s="57">
        <f>SUM(D41:O41)</f>
        <v>504</v>
      </c>
    </row>
    <row r="42" spans="2:16" ht="30" customHeight="1" x14ac:dyDescent="0.55000000000000004">
      <c r="B42" s="181" t="s">
        <v>14</v>
      </c>
      <c r="C42" s="182"/>
      <c r="D42" s="59">
        <v>52667210</v>
      </c>
      <c r="E42" s="60">
        <v>45090580</v>
      </c>
      <c r="F42" s="58">
        <v>39024740.000000007</v>
      </c>
      <c r="G42" s="58">
        <v>30131800</v>
      </c>
      <c r="H42" s="58">
        <v>15119500</v>
      </c>
      <c r="I42" s="58">
        <v>17913525</v>
      </c>
      <c r="J42" s="58">
        <v>13470800</v>
      </c>
      <c r="K42" s="58">
        <v>5851174</v>
      </c>
      <c r="L42" s="84">
        <v>6525200</v>
      </c>
      <c r="M42" s="83">
        <v>2909000</v>
      </c>
      <c r="N42" s="84">
        <v>1822400</v>
      </c>
      <c r="O42" s="83">
        <v>7948834</v>
      </c>
      <c r="P42" s="61">
        <f>SUM(D42:O42)</f>
        <v>238474763</v>
      </c>
    </row>
    <row r="43" spans="2:16" ht="30" customHeight="1" thickBot="1" x14ac:dyDescent="0.6">
      <c r="B43" s="183" t="s">
        <v>18</v>
      </c>
      <c r="C43" s="184"/>
      <c r="D43" s="62">
        <f t="shared" ref="D43:L43" si="7">D41/D36</f>
        <v>0.90769230769230769</v>
      </c>
      <c r="E43" s="63">
        <f t="shared" si="7"/>
        <v>0.91860465116279066</v>
      </c>
      <c r="F43" s="64">
        <f t="shared" si="7"/>
        <v>0.97297297297297303</v>
      </c>
      <c r="G43" s="64">
        <f t="shared" si="7"/>
        <v>0.9375</v>
      </c>
      <c r="H43" s="64">
        <f t="shared" si="7"/>
        <v>0.97499999999999998</v>
      </c>
      <c r="I43" s="64">
        <f t="shared" si="7"/>
        <v>0.97368421052631582</v>
      </c>
      <c r="J43" s="64">
        <f t="shared" si="7"/>
        <v>0.93333333333333335</v>
      </c>
      <c r="K43" s="64">
        <f>K41/K36</f>
        <v>0.93333333333333335</v>
      </c>
      <c r="L43" s="63">
        <f t="shared" si="7"/>
        <v>0.94117647058823528</v>
      </c>
      <c r="M43" s="64">
        <f>M41/M36</f>
        <v>1</v>
      </c>
      <c r="N43" s="63">
        <f>N41/N36</f>
        <v>1</v>
      </c>
      <c r="O43" s="100">
        <f>O41/O36</f>
        <v>1</v>
      </c>
      <c r="P43" s="65">
        <f>P41/P36</f>
        <v>0.94205607476635511</v>
      </c>
    </row>
    <row r="44" spans="2:16" ht="24.75" customHeight="1" thickTop="1" x14ac:dyDescent="0.55000000000000004">
      <c r="B44" s="185"/>
      <c r="C44" s="185"/>
      <c r="D44" s="185"/>
      <c r="E44" s="185"/>
      <c r="F44" s="185"/>
      <c r="G44" s="102"/>
      <c r="H44" s="102"/>
      <c r="I44" s="102"/>
      <c r="J44" s="102"/>
      <c r="K44" s="102"/>
      <c r="L44" s="101"/>
      <c r="M44" s="187" t="s">
        <v>61</v>
      </c>
      <c r="N44" s="187"/>
      <c r="O44" s="187"/>
      <c r="P44" s="187"/>
    </row>
    <row r="45" spans="2:16" ht="30" customHeight="1" thickBot="1" x14ac:dyDescent="0.6">
      <c r="B45" s="185" t="s">
        <v>55</v>
      </c>
      <c r="C45" s="185"/>
      <c r="D45" s="185"/>
      <c r="E45" s="185"/>
      <c r="F45" s="185"/>
      <c r="G45" s="103"/>
      <c r="H45" s="103"/>
      <c r="I45" s="103"/>
      <c r="J45" s="103"/>
      <c r="K45" s="103"/>
      <c r="L45" s="103"/>
      <c r="M45" s="103"/>
      <c r="N45" s="189" t="s">
        <v>63</v>
      </c>
      <c r="O45" s="189"/>
      <c r="P45" s="189"/>
    </row>
    <row r="46" spans="2:16" ht="14.5" thickTop="1" x14ac:dyDescent="0.55000000000000004"/>
  </sheetData>
  <mergeCells count="39">
    <mergeCell ref="B16:C16"/>
    <mergeCell ref="B17:C17"/>
    <mergeCell ref="A1:F1"/>
    <mergeCell ref="B3:C4"/>
    <mergeCell ref="D3:P3"/>
    <mergeCell ref="B5:C5"/>
    <mergeCell ref="B6:C6"/>
    <mergeCell ref="B2:F2"/>
    <mergeCell ref="N2:P2"/>
    <mergeCell ref="B7:B10"/>
    <mergeCell ref="B11:C11"/>
    <mergeCell ref="B12:C12"/>
    <mergeCell ref="B13:B15"/>
    <mergeCell ref="B45:F45"/>
    <mergeCell ref="N45:P45"/>
    <mergeCell ref="A24:F24"/>
    <mergeCell ref="B25:D25"/>
    <mergeCell ref="B26:C27"/>
    <mergeCell ref="D26:P26"/>
    <mergeCell ref="B28:C28"/>
    <mergeCell ref="B29:B32"/>
    <mergeCell ref="B33:C33"/>
    <mergeCell ref="B34:C34"/>
    <mergeCell ref="B38:C38"/>
    <mergeCell ref="B39:C39"/>
    <mergeCell ref="B40:C40"/>
    <mergeCell ref="B41:C41"/>
    <mergeCell ref="B42:C42"/>
    <mergeCell ref="B35:B37"/>
    <mergeCell ref="N22:P22"/>
    <mergeCell ref="B43:C43"/>
    <mergeCell ref="B44:F44"/>
    <mergeCell ref="M44:P44"/>
    <mergeCell ref="N23:P23"/>
    <mergeCell ref="B18:C18"/>
    <mergeCell ref="B19:C19"/>
    <mergeCell ref="B20:C20"/>
    <mergeCell ref="B21:C21"/>
    <mergeCell ref="B22:F22"/>
  </mergeCells>
  <phoneticPr fontId="1"/>
  <pageMargins left="0.70866141732283472" right="0.70866141732283472" top="0.74803149606299213" bottom="0.74803149606299213" header="0.31496062992125984" footer="0.31496062992125984"/>
  <pageSetup paperSize="8" scale="58" orientation="landscape" r:id="rId1"/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5"/>
  <sheetViews>
    <sheetView topLeftCell="A34" zoomScale="75" zoomScaleNormal="75" workbookViewId="0">
      <selection activeCell="T21" sqref="T21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6" ht="20.149999999999999" customHeight="1" x14ac:dyDescent="0.55000000000000004">
      <c r="A1" s="185" t="s">
        <v>16</v>
      </c>
      <c r="B1" s="185"/>
      <c r="C1" s="185"/>
      <c r="D1" s="185"/>
      <c r="E1" s="185"/>
      <c r="F1" s="185"/>
      <c r="G1" s="1"/>
      <c r="H1" s="1"/>
      <c r="I1" s="1"/>
      <c r="J1" s="68"/>
      <c r="K1" s="66"/>
      <c r="L1" s="69"/>
      <c r="M1" s="70"/>
      <c r="N1" s="85"/>
      <c r="O1" s="98"/>
    </row>
    <row r="2" spans="1:16" ht="20.149999999999999" customHeight="1" thickBot="1" x14ac:dyDescent="0.6">
      <c r="B2" s="185" t="s">
        <v>53</v>
      </c>
      <c r="C2" s="185"/>
      <c r="D2" s="185"/>
    </row>
    <row r="3" spans="1:16" ht="15" customHeight="1" thickTop="1" x14ac:dyDescent="0.55000000000000004">
      <c r="B3" s="191" t="s">
        <v>0</v>
      </c>
      <c r="C3" s="192"/>
      <c r="D3" s="195" t="s">
        <v>20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</row>
    <row r="4" spans="1:16" ht="15" customHeight="1" x14ac:dyDescent="0.55000000000000004">
      <c r="B4" s="193"/>
      <c r="C4" s="194"/>
      <c r="D4" s="3" t="s">
        <v>21</v>
      </c>
      <c r="E4" s="138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38" t="s">
        <v>30</v>
      </c>
      <c r="M4" s="71" t="s">
        <v>31</v>
      </c>
      <c r="N4" s="138" t="s">
        <v>49</v>
      </c>
      <c r="O4" s="71" t="s">
        <v>50</v>
      </c>
      <c r="P4" s="5" t="s">
        <v>6</v>
      </c>
    </row>
    <row r="5" spans="1:16" ht="30" hidden="1" customHeight="1" x14ac:dyDescent="0.55000000000000004">
      <c r="B5" s="180" t="s">
        <v>15</v>
      </c>
      <c r="C5" s="180"/>
      <c r="D5" s="7">
        <v>21</v>
      </c>
      <c r="E5" s="8">
        <v>18</v>
      </c>
      <c r="F5" s="6">
        <v>22</v>
      </c>
      <c r="G5" s="6">
        <v>21</v>
      </c>
      <c r="H5" s="6"/>
      <c r="I5" s="6"/>
      <c r="J5" s="6"/>
      <c r="K5" s="6"/>
      <c r="L5" s="8"/>
      <c r="M5" s="72"/>
      <c r="N5" s="8"/>
      <c r="O5" s="72"/>
      <c r="P5" s="9">
        <f>SUM(D5:G5)</f>
        <v>82</v>
      </c>
    </row>
    <row r="6" spans="1:16" ht="30" customHeight="1" thickBot="1" x14ac:dyDescent="0.6">
      <c r="B6" s="182" t="s">
        <v>1</v>
      </c>
      <c r="C6" s="182"/>
      <c r="D6" s="11">
        <v>665</v>
      </c>
      <c r="E6" s="12">
        <v>476</v>
      </c>
      <c r="F6" s="10">
        <v>250</v>
      </c>
      <c r="G6" s="10">
        <v>80</v>
      </c>
      <c r="H6" s="10">
        <v>125</v>
      </c>
      <c r="I6" s="10">
        <v>97</v>
      </c>
      <c r="J6" s="10">
        <v>48</v>
      </c>
      <c r="K6" s="10">
        <v>33</v>
      </c>
      <c r="L6" s="12">
        <v>37</v>
      </c>
      <c r="M6" s="73">
        <v>60</v>
      </c>
      <c r="N6" s="12">
        <v>100</v>
      </c>
      <c r="O6" s="73" t="s">
        <v>51</v>
      </c>
      <c r="P6" s="13">
        <f>SUM(D6:N6)</f>
        <v>1971</v>
      </c>
    </row>
    <row r="7" spans="1:16" ht="30" customHeight="1" x14ac:dyDescent="0.55000000000000004">
      <c r="B7" s="198" t="s">
        <v>2</v>
      </c>
      <c r="C7" s="14" t="s">
        <v>3</v>
      </c>
      <c r="D7" s="16">
        <v>168</v>
      </c>
      <c r="E7" s="17">
        <v>349</v>
      </c>
      <c r="F7" s="15">
        <v>191</v>
      </c>
      <c r="G7" s="15">
        <v>72</v>
      </c>
      <c r="H7" s="15">
        <v>41</v>
      </c>
      <c r="I7" s="15">
        <v>45</v>
      </c>
      <c r="J7" s="15">
        <v>38</v>
      </c>
      <c r="K7" s="15">
        <v>55</v>
      </c>
      <c r="L7" s="17">
        <v>26</v>
      </c>
      <c r="M7" s="74">
        <v>38</v>
      </c>
      <c r="N7" s="17">
        <v>60</v>
      </c>
      <c r="O7" s="74">
        <v>74</v>
      </c>
      <c r="P7" s="18">
        <f>SUM(D7:O7)</f>
        <v>1157</v>
      </c>
    </row>
    <row r="8" spans="1:16" ht="30" customHeight="1" x14ac:dyDescent="0.55000000000000004">
      <c r="B8" s="199"/>
      <c r="C8" s="19" t="s">
        <v>4</v>
      </c>
      <c r="D8" s="21">
        <v>44</v>
      </c>
      <c r="E8" s="22">
        <v>51</v>
      </c>
      <c r="F8" s="20">
        <v>42</v>
      </c>
      <c r="G8" s="20">
        <v>24</v>
      </c>
      <c r="H8" s="20">
        <v>29</v>
      </c>
      <c r="I8" s="20">
        <v>27</v>
      </c>
      <c r="J8" s="20">
        <v>25</v>
      </c>
      <c r="K8" s="20">
        <v>27</v>
      </c>
      <c r="L8" s="22">
        <v>32</v>
      </c>
      <c r="M8" s="75">
        <v>25</v>
      </c>
      <c r="N8" s="22">
        <v>27</v>
      </c>
      <c r="O8" s="75">
        <v>39</v>
      </c>
      <c r="P8" s="23">
        <f>SUM(D8:O8)</f>
        <v>392</v>
      </c>
    </row>
    <row r="9" spans="1:16" ht="30" customHeight="1" x14ac:dyDescent="0.55000000000000004">
      <c r="B9" s="199"/>
      <c r="C9" s="140" t="s">
        <v>5</v>
      </c>
      <c r="D9" s="26">
        <v>250</v>
      </c>
      <c r="E9" s="27">
        <v>688</v>
      </c>
      <c r="F9" s="25">
        <v>475</v>
      </c>
      <c r="G9" s="25">
        <v>223</v>
      </c>
      <c r="H9" s="25">
        <v>175</v>
      </c>
      <c r="I9" s="25">
        <v>166</v>
      </c>
      <c r="J9" s="25">
        <v>136</v>
      </c>
      <c r="K9" s="25">
        <v>130</v>
      </c>
      <c r="L9" s="27">
        <v>152</v>
      </c>
      <c r="M9" s="76">
        <v>76</v>
      </c>
      <c r="N9" s="27">
        <v>227</v>
      </c>
      <c r="O9" s="76">
        <v>251</v>
      </c>
      <c r="P9" s="28">
        <f>SUM(D9:O9)</f>
        <v>2949</v>
      </c>
    </row>
    <row r="10" spans="1:16" ht="30" customHeight="1" thickBot="1" x14ac:dyDescent="0.6">
      <c r="B10" s="200"/>
      <c r="C10" s="139" t="s">
        <v>6</v>
      </c>
      <c r="D10" s="30">
        <f t="shared" ref="D10:N10" si="0">SUM(D7:D9)</f>
        <v>462</v>
      </c>
      <c r="E10" s="31">
        <f t="shared" si="0"/>
        <v>1088</v>
      </c>
      <c r="F10" s="29">
        <f t="shared" si="0"/>
        <v>708</v>
      </c>
      <c r="G10" s="29">
        <f t="shared" si="0"/>
        <v>319</v>
      </c>
      <c r="H10" s="29">
        <f t="shared" si="0"/>
        <v>245</v>
      </c>
      <c r="I10" s="29">
        <f t="shared" si="0"/>
        <v>238</v>
      </c>
      <c r="J10" s="29">
        <f t="shared" si="0"/>
        <v>199</v>
      </c>
      <c r="K10" s="29">
        <f t="shared" si="0"/>
        <v>212</v>
      </c>
      <c r="L10" s="31">
        <f t="shared" si="0"/>
        <v>210</v>
      </c>
      <c r="M10" s="29">
        <f t="shared" si="0"/>
        <v>139</v>
      </c>
      <c r="N10" s="31">
        <f t="shared" si="0"/>
        <v>314</v>
      </c>
      <c r="O10" s="77">
        <f>SUM(O7:O9)</f>
        <v>364</v>
      </c>
      <c r="P10" s="32">
        <f>SUM(P7:P9)</f>
        <v>4498</v>
      </c>
    </row>
    <row r="11" spans="1:16" ht="30" customHeight="1" x14ac:dyDescent="0.55000000000000004">
      <c r="B11" s="201" t="s">
        <v>7</v>
      </c>
      <c r="C11" s="202"/>
      <c r="D11" s="34">
        <v>162</v>
      </c>
      <c r="E11" s="35">
        <v>478</v>
      </c>
      <c r="F11" s="33">
        <v>710</v>
      </c>
      <c r="G11" s="33">
        <v>743</v>
      </c>
      <c r="H11" s="33">
        <v>671</v>
      </c>
      <c r="I11" s="33">
        <v>274</v>
      </c>
      <c r="J11" s="33">
        <v>181</v>
      </c>
      <c r="K11" s="33">
        <v>155</v>
      </c>
      <c r="L11" s="35">
        <v>224</v>
      </c>
      <c r="M11" s="78">
        <v>91</v>
      </c>
      <c r="N11" s="35">
        <v>230</v>
      </c>
      <c r="O11" s="78">
        <v>419</v>
      </c>
      <c r="P11" s="36">
        <f t="shared" ref="P11:P16" si="1">SUM(D11:O11)</f>
        <v>4338</v>
      </c>
    </row>
    <row r="12" spans="1:16" ht="30" customHeight="1" thickBot="1" x14ac:dyDescent="0.6">
      <c r="B12" s="183" t="s">
        <v>8</v>
      </c>
      <c r="C12" s="184"/>
      <c r="D12" s="30">
        <v>159</v>
      </c>
      <c r="E12" s="31">
        <v>386</v>
      </c>
      <c r="F12" s="29">
        <v>545</v>
      </c>
      <c r="G12" s="29">
        <v>601</v>
      </c>
      <c r="H12" s="29">
        <v>602</v>
      </c>
      <c r="I12" s="29">
        <v>662</v>
      </c>
      <c r="J12" s="29">
        <v>218</v>
      </c>
      <c r="K12" s="29">
        <v>163</v>
      </c>
      <c r="L12" s="31">
        <v>232</v>
      </c>
      <c r="M12" s="77">
        <v>111</v>
      </c>
      <c r="N12" s="31">
        <v>182</v>
      </c>
      <c r="O12" s="77">
        <v>361</v>
      </c>
      <c r="P12" s="32">
        <f t="shared" si="1"/>
        <v>4222</v>
      </c>
    </row>
    <row r="13" spans="1:16" ht="30" customHeight="1" x14ac:dyDescent="0.55000000000000004">
      <c r="B13" s="198" t="s">
        <v>9</v>
      </c>
      <c r="C13" s="14" t="s">
        <v>10</v>
      </c>
      <c r="D13" s="38">
        <v>0</v>
      </c>
      <c r="E13" s="39">
        <v>206</v>
      </c>
      <c r="F13" s="37">
        <v>414</v>
      </c>
      <c r="G13" s="37">
        <v>534</v>
      </c>
      <c r="H13" s="37">
        <v>484</v>
      </c>
      <c r="I13" s="37">
        <v>733</v>
      </c>
      <c r="J13" s="37">
        <v>252</v>
      </c>
      <c r="K13" s="37">
        <v>149</v>
      </c>
      <c r="L13" s="39">
        <v>234</v>
      </c>
      <c r="M13" s="79">
        <v>115</v>
      </c>
      <c r="N13" s="39">
        <v>130</v>
      </c>
      <c r="O13" s="79">
        <v>319</v>
      </c>
      <c r="P13" s="40">
        <f t="shared" si="1"/>
        <v>3570</v>
      </c>
    </row>
    <row r="14" spans="1:16" ht="30" customHeight="1" x14ac:dyDescent="0.55000000000000004">
      <c r="B14" s="199"/>
      <c r="C14" s="41" t="s">
        <v>19</v>
      </c>
      <c r="D14" s="21">
        <v>130</v>
      </c>
      <c r="E14" s="22">
        <v>86</v>
      </c>
      <c r="F14" s="20">
        <v>74</v>
      </c>
      <c r="G14" s="20">
        <v>64</v>
      </c>
      <c r="H14" s="20">
        <v>40</v>
      </c>
      <c r="I14" s="20">
        <v>38</v>
      </c>
      <c r="J14" s="20">
        <v>30</v>
      </c>
      <c r="K14" s="20">
        <v>15</v>
      </c>
      <c r="L14" s="22">
        <v>17</v>
      </c>
      <c r="M14" s="75">
        <v>10</v>
      </c>
      <c r="N14" s="22">
        <v>9</v>
      </c>
      <c r="O14" s="75">
        <v>22</v>
      </c>
      <c r="P14" s="23">
        <f t="shared" si="1"/>
        <v>535</v>
      </c>
    </row>
    <row r="15" spans="1:16" ht="30" customHeight="1" x14ac:dyDescent="0.55000000000000004">
      <c r="B15" s="199"/>
      <c r="C15" s="140" t="s">
        <v>6</v>
      </c>
      <c r="D15" s="26">
        <f t="shared" ref="D15:N15" si="2">SUM(D13:D14)</f>
        <v>130</v>
      </c>
      <c r="E15" s="27">
        <f t="shared" si="2"/>
        <v>292</v>
      </c>
      <c r="F15" s="25">
        <f t="shared" si="2"/>
        <v>488</v>
      </c>
      <c r="G15" s="25">
        <f t="shared" si="2"/>
        <v>598</v>
      </c>
      <c r="H15" s="25">
        <f t="shared" si="2"/>
        <v>524</v>
      </c>
      <c r="I15" s="25">
        <f t="shared" si="2"/>
        <v>771</v>
      </c>
      <c r="J15" s="25">
        <f t="shared" si="2"/>
        <v>282</v>
      </c>
      <c r="K15" s="25">
        <f t="shared" si="2"/>
        <v>164</v>
      </c>
      <c r="L15" s="27">
        <f t="shared" si="2"/>
        <v>251</v>
      </c>
      <c r="M15" s="76">
        <v>125</v>
      </c>
      <c r="N15" s="27">
        <f t="shared" si="2"/>
        <v>139</v>
      </c>
      <c r="O15" s="76">
        <f>SUM(O13:O14)</f>
        <v>341</v>
      </c>
      <c r="P15" s="28">
        <f t="shared" si="1"/>
        <v>4105</v>
      </c>
    </row>
    <row r="16" spans="1:16" ht="30" customHeight="1" x14ac:dyDescent="0.55000000000000004">
      <c r="B16" s="179" t="s">
        <v>11</v>
      </c>
      <c r="C16" s="180"/>
      <c r="D16" s="43">
        <v>4665500000</v>
      </c>
      <c r="E16" s="44">
        <v>7710100000</v>
      </c>
      <c r="F16" s="42">
        <v>11838500000</v>
      </c>
      <c r="G16" s="42">
        <v>13046482500</v>
      </c>
      <c r="H16" s="42">
        <v>9664600000</v>
      </c>
      <c r="I16" s="42">
        <v>13502888000</v>
      </c>
      <c r="J16" s="42">
        <v>4720480000</v>
      </c>
      <c r="K16" s="42">
        <v>2748350000</v>
      </c>
      <c r="L16" s="44">
        <v>3732940000</v>
      </c>
      <c r="M16" s="80">
        <v>1742300000</v>
      </c>
      <c r="N16" s="44">
        <v>2153878900</v>
      </c>
      <c r="O16" s="80">
        <v>6680000000</v>
      </c>
      <c r="P16" s="45">
        <f t="shared" si="1"/>
        <v>82206019400</v>
      </c>
    </row>
    <row r="17" spans="2:18" ht="30" customHeight="1" thickBot="1" x14ac:dyDescent="0.6">
      <c r="B17" s="183" t="s">
        <v>12</v>
      </c>
      <c r="C17" s="184"/>
      <c r="D17" s="47">
        <f t="shared" ref="D17:P17" si="3">D16/D15</f>
        <v>35888461.538461536</v>
      </c>
      <c r="E17" s="48">
        <f t="shared" si="3"/>
        <v>26404452.05479452</v>
      </c>
      <c r="F17" s="46">
        <f t="shared" si="3"/>
        <v>24259221.311475411</v>
      </c>
      <c r="G17" s="46">
        <f t="shared" si="3"/>
        <v>21816860.367892977</v>
      </c>
      <c r="H17" s="46">
        <f t="shared" si="3"/>
        <v>18443893.129770994</v>
      </c>
      <c r="I17" s="46">
        <f t="shared" si="3"/>
        <v>17513473.411154345</v>
      </c>
      <c r="J17" s="46">
        <f t="shared" si="3"/>
        <v>16739290.780141843</v>
      </c>
      <c r="K17" s="46">
        <f t="shared" si="3"/>
        <v>16758231.707317073</v>
      </c>
      <c r="L17" s="48">
        <f t="shared" si="3"/>
        <v>14872270.916334661</v>
      </c>
      <c r="M17" s="46">
        <f t="shared" si="3"/>
        <v>13938400</v>
      </c>
      <c r="N17" s="48">
        <f t="shared" si="3"/>
        <v>15495531.654676259</v>
      </c>
      <c r="O17" s="99">
        <f t="shared" si="3"/>
        <v>19589442.815249268</v>
      </c>
      <c r="P17" s="49">
        <f t="shared" si="3"/>
        <v>20025826.89403167</v>
      </c>
    </row>
    <row r="18" spans="2:18" ht="30" customHeight="1" x14ac:dyDescent="0.55000000000000004">
      <c r="B18" s="177" t="s">
        <v>13</v>
      </c>
      <c r="C18" s="178"/>
      <c r="D18" s="51">
        <v>54915610</v>
      </c>
      <c r="E18" s="52">
        <v>47551580</v>
      </c>
      <c r="F18" s="50">
        <v>40214740</v>
      </c>
      <c r="G18" s="50">
        <v>31173192</v>
      </c>
      <c r="H18" s="50">
        <v>15515500</v>
      </c>
      <c r="I18" s="50">
        <v>18617525</v>
      </c>
      <c r="J18" s="50">
        <v>13591600</v>
      </c>
      <c r="K18" s="50">
        <v>5979174</v>
      </c>
      <c r="L18" s="52">
        <v>6530240</v>
      </c>
      <c r="M18" s="81">
        <v>2909000</v>
      </c>
      <c r="N18" s="52">
        <v>1822400</v>
      </c>
      <c r="O18" s="81">
        <v>7948834</v>
      </c>
      <c r="P18" s="53">
        <f>SUM(D18:O18)</f>
        <v>246769395</v>
      </c>
    </row>
    <row r="19" spans="2:18" ht="30" customHeight="1" x14ac:dyDescent="0.55000000000000004">
      <c r="B19" s="179" t="s">
        <v>17</v>
      </c>
      <c r="C19" s="180"/>
      <c r="D19" s="55">
        <v>118</v>
      </c>
      <c r="E19" s="56">
        <v>79</v>
      </c>
      <c r="F19" s="54">
        <v>72</v>
      </c>
      <c r="G19" s="54">
        <v>60</v>
      </c>
      <c r="H19" s="54">
        <v>39</v>
      </c>
      <c r="I19" s="54">
        <v>37</v>
      </c>
      <c r="J19" s="54">
        <v>28</v>
      </c>
      <c r="K19" s="54">
        <v>14</v>
      </c>
      <c r="L19" s="56">
        <v>16</v>
      </c>
      <c r="M19" s="82">
        <v>10</v>
      </c>
      <c r="N19" s="56">
        <v>9</v>
      </c>
      <c r="O19" s="82">
        <v>22</v>
      </c>
      <c r="P19" s="57">
        <f>SUM(D19:O19)</f>
        <v>504</v>
      </c>
    </row>
    <row r="20" spans="2:18" ht="30" customHeight="1" x14ac:dyDescent="0.55000000000000004">
      <c r="B20" s="181" t="s">
        <v>14</v>
      </c>
      <c r="C20" s="182"/>
      <c r="D20" s="59">
        <v>52667210</v>
      </c>
      <c r="E20" s="60">
        <v>45090580</v>
      </c>
      <c r="F20" s="58">
        <v>39024740.000000007</v>
      </c>
      <c r="G20" s="58">
        <v>30131800</v>
      </c>
      <c r="H20" s="58">
        <v>15119500</v>
      </c>
      <c r="I20" s="58">
        <v>17913525</v>
      </c>
      <c r="J20" s="58">
        <v>13470800</v>
      </c>
      <c r="K20" s="58">
        <v>5851174</v>
      </c>
      <c r="L20" s="84">
        <v>6525200</v>
      </c>
      <c r="M20" s="83">
        <v>2909000</v>
      </c>
      <c r="N20" s="84">
        <v>1822400</v>
      </c>
      <c r="O20" s="83">
        <v>7948834</v>
      </c>
      <c r="P20" s="61">
        <f>SUM(D20:O20)</f>
        <v>238474763</v>
      </c>
    </row>
    <row r="21" spans="2:18" ht="30" customHeight="1" thickBot="1" x14ac:dyDescent="0.6">
      <c r="B21" s="183" t="s">
        <v>18</v>
      </c>
      <c r="C21" s="184"/>
      <c r="D21" s="62">
        <f t="shared" ref="D21:L21" si="4">D19/D14</f>
        <v>0.90769230769230769</v>
      </c>
      <c r="E21" s="63">
        <f t="shared" si="4"/>
        <v>0.91860465116279066</v>
      </c>
      <c r="F21" s="64">
        <f t="shared" si="4"/>
        <v>0.97297297297297303</v>
      </c>
      <c r="G21" s="64">
        <f t="shared" si="4"/>
        <v>0.9375</v>
      </c>
      <c r="H21" s="64">
        <f t="shared" si="4"/>
        <v>0.97499999999999998</v>
      </c>
      <c r="I21" s="64">
        <f t="shared" si="4"/>
        <v>0.97368421052631582</v>
      </c>
      <c r="J21" s="64">
        <f t="shared" si="4"/>
        <v>0.93333333333333335</v>
      </c>
      <c r="K21" s="64">
        <f>K19/K14</f>
        <v>0.93333333333333335</v>
      </c>
      <c r="L21" s="63">
        <f t="shared" si="4"/>
        <v>0.94117647058823528</v>
      </c>
      <c r="M21" s="64">
        <f>M19/M14</f>
        <v>1</v>
      </c>
      <c r="N21" s="63">
        <f>N19/N14</f>
        <v>1</v>
      </c>
      <c r="O21" s="100">
        <f>O19/O14</f>
        <v>1</v>
      </c>
      <c r="P21" s="65">
        <f>P19/P14</f>
        <v>0.94205607476635511</v>
      </c>
    </row>
    <row r="22" spans="2:18" ht="30" customHeight="1" thickTop="1" x14ac:dyDescent="0.55000000000000004">
      <c r="B22" s="185"/>
      <c r="C22" s="185"/>
      <c r="D22" s="185"/>
      <c r="E22" s="185"/>
      <c r="F22" s="185"/>
      <c r="G22" s="102"/>
      <c r="H22" s="102"/>
      <c r="I22" s="102"/>
      <c r="J22" s="102"/>
      <c r="K22" s="102"/>
      <c r="L22" s="101"/>
      <c r="M22" s="187" t="s">
        <v>61</v>
      </c>
      <c r="N22" s="187"/>
      <c r="O22" s="187"/>
      <c r="P22" s="187"/>
      <c r="R22" s="67"/>
    </row>
    <row r="23" spans="2:18" ht="30" customHeight="1" x14ac:dyDescent="0.55000000000000004">
      <c r="B23" s="185"/>
      <c r="C23" s="185"/>
      <c r="D23" s="185"/>
      <c r="E23" s="185"/>
      <c r="F23" s="185"/>
      <c r="G23" s="125"/>
      <c r="H23" s="125"/>
      <c r="I23" s="125"/>
      <c r="J23" s="125"/>
      <c r="K23" s="125"/>
      <c r="L23" s="125"/>
      <c r="M23" s="125"/>
      <c r="N23" s="203" t="s">
        <v>62</v>
      </c>
      <c r="O23" s="203"/>
      <c r="P23" s="203"/>
      <c r="R23" s="67"/>
    </row>
    <row r="24" spans="2:18" ht="30" customHeight="1" thickBot="1" x14ac:dyDescent="0.6">
      <c r="B24" s="185" t="s">
        <v>64</v>
      </c>
      <c r="C24" s="185"/>
      <c r="D24" s="185"/>
      <c r="E24" s="185"/>
      <c r="F24" s="185"/>
      <c r="G24" s="103"/>
      <c r="H24" s="103"/>
      <c r="I24" s="103"/>
      <c r="J24" s="103"/>
      <c r="K24" s="103"/>
      <c r="L24" s="103"/>
      <c r="M24" s="103"/>
      <c r="N24" s="189"/>
      <c r="O24" s="189"/>
      <c r="P24" s="189"/>
      <c r="R24" s="67"/>
    </row>
    <row r="25" spans="2:18" ht="30" customHeight="1" thickTop="1" x14ac:dyDescent="0.55000000000000004">
      <c r="B25" s="191" t="s">
        <v>0</v>
      </c>
      <c r="C25" s="192"/>
      <c r="D25" s="195" t="s">
        <v>54</v>
      </c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7"/>
    </row>
    <row r="26" spans="2:18" ht="30" customHeight="1" x14ac:dyDescent="0.55000000000000004">
      <c r="B26" s="193"/>
      <c r="C26" s="194"/>
      <c r="D26" s="3" t="s">
        <v>21</v>
      </c>
      <c r="E26" s="138" t="s">
        <v>22</v>
      </c>
      <c r="F26" s="4" t="s">
        <v>23</v>
      </c>
      <c r="G26" s="4" t="s">
        <v>24</v>
      </c>
      <c r="H26" s="4" t="s">
        <v>26</v>
      </c>
      <c r="I26" s="4" t="s">
        <v>27</v>
      </c>
      <c r="J26" s="4" t="s">
        <v>28</v>
      </c>
      <c r="K26" s="4" t="s">
        <v>29</v>
      </c>
      <c r="L26" s="138" t="s">
        <v>30</v>
      </c>
      <c r="M26" s="71" t="s">
        <v>31</v>
      </c>
      <c r="N26" s="138" t="s">
        <v>49</v>
      </c>
      <c r="O26" s="71" t="s">
        <v>50</v>
      </c>
      <c r="P26" s="5" t="s">
        <v>6</v>
      </c>
    </row>
    <row r="27" spans="2:18" ht="30" hidden="1" customHeight="1" x14ac:dyDescent="0.55000000000000004">
      <c r="B27" s="180" t="s">
        <v>15</v>
      </c>
      <c r="C27" s="180"/>
      <c r="D27" s="7">
        <v>21</v>
      </c>
      <c r="E27" s="8">
        <v>18</v>
      </c>
      <c r="F27" s="6">
        <v>22</v>
      </c>
      <c r="G27" s="6">
        <v>20</v>
      </c>
      <c r="H27" s="6">
        <v>21</v>
      </c>
      <c r="I27" s="6">
        <v>20</v>
      </c>
      <c r="J27" s="6">
        <v>21</v>
      </c>
      <c r="K27" s="6">
        <v>20</v>
      </c>
      <c r="L27" s="8">
        <v>20</v>
      </c>
      <c r="M27" s="72">
        <v>19</v>
      </c>
      <c r="N27" s="8">
        <v>18</v>
      </c>
      <c r="O27" s="72">
        <v>22</v>
      </c>
      <c r="P27" s="9">
        <f>SUM(D27:O27)</f>
        <v>242</v>
      </c>
    </row>
    <row r="28" spans="2:18" ht="30" customHeight="1" thickBot="1" x14ac:dyDescent="0.6">
      <c r="B28" s="182" t="s">
        <v>1</v>
      </c>
      <c r="C28" s="182"/>
      <c r="D28" s="11">
        <v>15</v>
      </c>
      <c r="E28" s="12">
        <v>15</v>
      </c>
      <c r="F28" s="10">
        <v>15</v>
      </c>
      <c r="G28" s="10">
        <v>15</v>
      </c>
      <c r="H28" s="10"/>
      <c r="I28" s="10"/>
      <c r="J28" s="10"/>
      <c r="K28" s="10"/>
      <c r="L28" s="12"/>
      <c r="M28" s="73"/>
      <c r="N28" s="12"/>
      <c r="O28" s="73"/>
      <c r="P28" s="13">
        <f>SUM(D28:O28)</f>
        <v>60</v>
      </c>
    </row>
    <row r="29" spans="2:18" ht="30" customHeight="1" x14ac:dyDescent="0.55000000000000004">
      <c r="B29" s="198" t="s">
        <v>2</v>
      </c>
      <c r="C29" s="14" t="s">
        <v>3</v>
      </c>
      <c r="D29" s="16">
        <v>4</v>
      </c>
      <c r="E29" s="17">
        <v>13</v>
      </c>
      <c r="F29" s="15">
        <v>6</v>
      </c>
      <c r="G29" s="15">
        <v>4</v>
      </c>
      <c r="H29" s="15">
        <v>4</v>
      </c>
      <c r="I29" s="15">
        <v>6</v>
      </c>
      <c r="J29" s="15">
        <v>3</v>
      </c>
      <c r="K29" s="15">
        <v>3</v>
      </c>
      <c r="L29" s="17">
        <v>12</v>
      </c>
      <c r="M29" s="74">
        <v>16</v>
      </c>
      <c r="N29" s="17">
        <v>17</v>
      </c>
      <c r="O29" s="74">
        <v>20</v>
      </c>
      <c r="P29" s="18">
        <f>SUM(D29:O29)</f>
        <v>108</v>
      </c>
    </row>
    <row r="30" spans="2:18" ht="30" customHeight="1" x14ac:dyDescent="0.55000000000000004">
      <c r="B30" s="199"/>
      <c r="C30" s="19" t="s">
        <v>4</v>
      </c>
      <c r="D30" s="21">
        <v>1</v>
      </c>
      <c r="E30" s="22">
        <v>1</v>
      </c>
      <c r="F30" s="20">
        <v>5</v>
      </c>
      <c r="G30" s="20">
        <v>3</v>
      </c>
      <c r="H30" s="20">
        <v>4</v>
      </c>
      <c r="I30" s="20">
        <v>6</v>
      </c>
      <c r="J30" s="20">
        <v>5</v>
      </c>
      <c r="K30" s="20">
        <v>5</v>
      </c>
      <c r="L30" s="22">
        <v>1</v>
      </c>
      <c r="M30" s="130">
        <v>3</v>
      </c>
      <c r="N30" s="22">
        <v>9</v>
      </c>
      <c r="O30" s="75">
        <v>3</v>
      </c>
      <c r="P30" s="23">
        <f>SUM(D30:O30)</f>
        <v>46</v>
      </c>
    </row>
    <row r="31" spans="2:18" ht="30" customHeight="1" x14ac:dyDescent="0.55000000000000004">
      <c r="B31" s="199"/>
      <c r="C31" s="19" t="s">
        <v>5</v>
      </c>
      <c r="D31" s="21">
        <v>12</v>
      </c>
      <c r="E31" s="22">
        <v>10</v>
      </c>
      <c r="F31" s="20">
        <v>14</v>
      </c>
      <c r="G31" s="20">
        <v>8</v>
      </c>
      <c r="H31" s="20">
        <v>5</v>
      </c>
      <c r="I31" s="20">
        <v>11</v>
      </c>
      <c r="J31" s="20">
        <v>10</v>
      </c>
      <c r="K31" s="20">
        <v>14</v>
      </c>
      <c r="L31" s="22">
        <v>7</v>
      </c>
      <c r="M31" s="127"/>
      <c r="N31" s="128"/>
      <c r="O31" s="129"/>
      <c r="P31" s="23">
        <f>SUM(D31:O31)</f>
        <v>91</v>
      </c>
    </row>
    <row r="32" spans="2:18" ht="30" customHeight="1" thickBot="1" x14ac:dyDescent="0.6">
      <c r="B32" s="206"/>
      <c r="C32" s="119" t="s">
        <v>6</v>
      </c>
      <c r="D32" s="136">
        <f t="shared" ref="D32:H32" si="5">SUM(D29:D31)</f>
        <v>17</v>
      </c>
      <c r="E32" s="137">
        <f t="shared" si="5"/>
        <v>24</v>
      </c>
      <c r="F32" s="116">
        <f t="shared" si="5"/>
        <v>25</v>
      </c>
      <c r="G32" s="116">
        <f t="shared" si="5"/>
        <v>15</v>
      </c>
      <c r="H32" s="117">
        <f t="shared" si="5"/>
        <v>13</v>
      </c>
      <c r="I32" s="116">
        <f>SUM(I29:I31)</f>
        <v>23</v>
      </c>
      <c r="J32" s="116">
        <f t="shared" ref="J32:M32" si="6">SUM(J29:J31)</f>
        <v>18</v>
      </c>
      <c r="K32" s="116">
        <f t="shared" si="6"/>
        <v>22</v>
      </c>
      <c r="L32" s="116">
        <f t="shared" si="6"/>
        <v>20</v>
      </c>
      <c r="M32" s="116">
        <f t="shared" si="6"/>
        <v>19</v>
      </c>
      <c r="N32" s="116">
        <v>26</v>
      </c>
      <c r="O32" s="116">
        <v>23</v>
      </c>
      <c r="P32" s="118">
        <f>SUM(P29:P31)</f>
        <v>245</v>
      </c>
    </row>
    <row r="33" spans="2:16" ht="30" customHeight="1" x14ac:dyDescent="0.55000000000000004">
      <c r="B33" s="201" t="s">
        <v>7</v>
      </c>
      <c r="C33" s="207"/>
      <c r="D33" s="26">
        <v>6</v>
      </c>
      <c r="E33" s="35">
        <v>9</v>
      </c>
      <c r="F33" s="33">
        <v>11</v>
      </c>
      <c r="G33" s="33">
        <v>11</v>
      </c>
      <c r="H33" s="33">
        <v>10</v>
      </c>
      <c r="I33" s="33">
        <v>12</v>
      </c>
      <c r="J33" s="33">
        <v>12</v>
      </c>
      <c r="K33" s="33">
        <v>17</v>
      </c>
      <c r="L33" s="35">
        <v>20</v>
      </c>
      <c r="M33" s="78">
        <v>5</v>
      </c>
      <c r="N33" s="35">
        <v>15</v>
      </c>
      <c r="O33" s="78">
        <v>21</v>
      </c>
      <c r="P33" s="36">
        <f t="shared" ref="P33:P38" si="7">SUM(D33:O33)</f>
        <v>149</v>
      </c>
    </row>
    <row r="34" spans="2:16" ht="30" customHeight="1" thickBot="1" x14ac:dyDescent="0.6">
      <c r="B34" s="183" t="s">
        <v>8</v>
      </c>
      <c r="C34" s="184"/>
      <c r="D34" s="30">
        <v>117</v>
      </c>
      <c r="E34" s="31">
        <v>33</v>
      </c>
      <c r="F34" s="29">
        <v>8</v>
      </c>
      <c r="G34" s="29">
        <v>19</v>
      </c>
      <c r="H34" s="29">
        <v>8</v>
      </c>
      <c r="I34" s="29">
        <v>16</v>
      </c>
      <c r="J34" s="29">
        <v>19</v>
      </c>
      <c r="K34" s="29">
        <v>19</v>
      </c>
      <c r="L34" s="31">
        <v>22</v>
      </c>
      <c r="M34" s="77">
        <v>8</v>
      </c>
      <c r="N34" s="31">
        <v>16</v>
      </c>
      <c r="O34" s="77">
        <v>26</v>
      </c>
      <c r="P34" s="32">
        <f t="shared" si="7"/>
        <v>311</v>
      </c>
    </row>
    <row r="35" spans="2:16" ht="30" customHeight="1" x14ac:dyDescent="0.55000000000000004">
      <c r="B35" s="198" t="s">
        <v>9</v>
      </c>
      <c r="C35" s="14" t="s">
        <v>10</v>
      </c>
      <c r="D35" s="38">
        <v>178</v>
      </c>
      <c r="E35" s="39">
        <v>58</v>
      </c>
      <c r="F35" s="37">
        <v>0</v>
      </c>
      <c r="G35" s="37">
        <v>4</v>
      </c>
      <c r="H35" s="37">
        <v>3</v>
      </c>
      <c r="I35" s="37">
        <v>1</v>
      </c>
      <c r="J35" s="37">
        <v>5</v>
      </c>
      <c r="K35" s="37">
        <v>2</v>
      </c>
      <c r="L35" s="39">
        <v>9</v>
      </c>
      <c r="M35" s="131">
        <v>2</v>
      </c>
      <c r="N35" s="132">
        <v>7</v>
      </c>
      <c r="O35" s="79">
        <v>15</v>
      </c>
      <c r="P35" s="113">
        <f>SUM(D35:O35)</f>
        <v>284</v>
      </c>
    </row>
    <row r="36" spans="2:16" ht="30" customHeight="1" x14ac:dyDescent="0.55000000000000004">
      <c r="B36" s="199"/>
      <c r="C36" s="41" t="s">
        <v>19</v>
      </c>
      <c r="D36" s="21">
        <v>7</v>
      </c>
      <c r="E36" s="22">
        <v>8</v>
      </c>
      <c r="F36" s="20">
        <v>10</v>
      </c>
      <c r="G36" s="20">
        <v>14</v>
      </c>
      <c r="H36" s="20">
        <v>10</v>
      </c>
      <c r="I36" s="20">
        <v>12</v>
      </c>
      <c r="J36" s="20">
        <v>14</v>
      </c>
      <c r="K36" s="20">
        <v>14</v>
      </c>
      <c r="L36" s="22">
        <v>20</v>
      </c>
      <c r="M36" s="75">
        <v>5</v>
      </c>
      <c r="N36" s="22">
        <v>5</v>
      </c>
      <c r="O36" s="75">
        <v>11</v>
      </c>
      <c r="P36" s="114">
        <f>SUM(D36:O36)</f>
        <v>130</v>
      </c>
    </row>
    <row r="37" spans="2:16" ht="30" customHeight="1" x14ac:dyDescent="0.55000000000000004">
      <c r="B37" s="205"/>
      <c r="C37" s="120" t="s">
        <v>6</v>
      </c>
      <c r="D37" s="110">
        <f t="shared" ref="D37:H37" si="8">SUM(D35:D36)</f>
        <v>185</v>
      </c>
      <c r="E37" s="112">
        <f t="shared" si="8"/>
        <v>66</v>
      </c>
      <c r="F37" s="112">
        <f t="shared" si="8"/>
        <v>10</v>
      </c>
      <c r="G37" s="112">
        <f t="shared" si="8"/>
        <v>18</v>
      </c>
      <c r="H37" s="111">
        <f t="shared" si="8"/>
        <v>13</v>
      </c>
      <c r="I37" s="25">
        <v>13</v>
      </c>
      <c r="J37" s="25">
        <v>19</v>
      </c>
      <c r="K37" s="25">
        <v>16</v>
      </c>
      <c r="L37" s="27">
        <v>29</v>
      </c>
      <c r="M37" s="76">
        <v>7</v>
      </c>
      <c r="N37" s="27">
        <v>12</v>
      </c>
      <c r="O37" s="76">
        <v>26</v>
      </c>
      <c r="P37" s="115">
        <f>SUM(P35:P36)</f>
        <v>414</v>
      </c>
    </row>
    <row r="38" spans="2:16" ht="30" customHeight="1" x14ac:dyDescent="0.55000000000000004">
      <c r="B38" s="179" t="s">
        <v>11</v>
      </c>
      <c r="C38" s="180"/>
      <c r="D38" s="43">
        <v>3620570000</v>
      </c>
      <c r="E38" s="44">
        <v>1063200000</v>
      </c>
      <c r="F38" s="42">
        <v>120000000</v>
      </c>
      <c r="G38" s="42">
        <v>324970000</v>
      </c>
      <c r="H38" s="42">
        <v>136400000</v>
      </c>
      <c r="I38" s="42">
        <v>123800000</v>
      </c>
      <c r="J38" s="42">
        <v>305800000</v>
      </c>
      <c r="K38" s="42">
        <v>233100000</v>
      </c>
      <c r="L38" s="44">
        <v>356500000</v>
      </c>
      <c r="M38" s="133">
        <v>25000000</v>
      </c>
      <c r="N38" s="44">
        <v>178000000</v>
      </c>
      <c r="O38" s="80">
        <v>331200000</v>
      </c>
      <c r="P38" s="45">
        <f t="shared" si="7"/>
        <v>6818540000</v>
      </c>
    </row>
    <row r="39" spans="2:16" ht="30" customHeight="1" thickBot="1" x14ac:dyDescent="0.6">
      <c r="B39" s="183" t="s">
        <v>12</v>
      </c>
      <c r="C39" s="184"/>
      <c r="D39" s="47">
        <v>19570649</v>
      </c>
      <c r="E39" s="48">
        <v>16109091</v>
      </c>
      <c r="F39" s="46">
        <v>12000000</v>
      </c>
      <c r="G39" s="46">
        <v>18053889</v>
      </c>
      <c r="H39" s="46">
        <v>10492308</v>
      </c>
      <c r="I39" s="46">
        <v>9523077</v>
      </c>
      <c r="J39" s="46">
        <v>16094737</v>
      </c>
      <c r="K39" s="46">
        <v>14568750</v>
      </c>
      <c r="L39" s="48">
        <v>12293103</v>
      </c>
      <c r="M39" s="134">
        <v>3571429</v>
      </c>
      <c r="N39" s="48">
        <v>14833333</v>
      </c>
      <c r="O39" s="99">
        <v>12738462</v>
      </c>
      <c r="P39" s="49">
        <f t="shared" ref="P39" si="9">P38/P37</f>
        <v>16469903.381642513</v>
      </c>
    </row>
    <row r="40" spans="2:16" ht="30" customHeight="1" x14ac:dyDescent="0.55000000000000004">
      <c r="B40" s="177" t="s">
        <v>13</v>
      </c>
      <c r="C40" s="178"/>
      <c r="D40" s="51">
        <v>2353400</v>
      </c>
      <c r="E40" s="52">
        <v>1275710</v>
      </c>
      <c r="F40" s="50">
        <v>1362850</v>
      </c>
      <c r="G40" s="50">
        <v>2852640</v>
      </c>
      <c r="H40" s="50">
        <v>1208160</v>
      </c>
      <c r="I40" s="50">
        <v>1281700</v>
      </c>
      <c r="J40" s="50">
        <v>1713813</v>
      </c>
      <c r="K40" s="50">
        <v>2281520</v>
      </c>
      <c r="L40" s="52">
        <v>2998970</v>
      </c>
      <c r="M40" s="135">
        <v>168800</v>
      </c>
      <c r="N40" s="52">
        <v>523600</v>
      </c>
      <c r="O40" s="81">
        <v>1653226</v>
      </c>
      <c r="P40" s="53">
        <f>SUM(D40:O40)</f>
        <v>19674389</v>
      </c>
    </row>
    <row r="41" spans="2:16" ht="30" customHeight="1" x14ac:dyDescent="0.55000000000000004">
      <c r="B41" s="179" t="s">
        <v>17</v>
      </c>
      <c r="C41" s="180"/>
      <c r="D41" s="55">
        <v>7</v>
      </c>
      <c r="E41" s="56">
        <v>8</v>
      </c>
      <c r="F41" s="54">
        <v>6</v>
      </c>
      <c r="G41" s="54">
        <v>11</v>
      </c>
      <c r="H41" s="54">
        <v>7</v>
      </c>
      <c r="I41" s="54">
        <v>11</v>
      </c>
      <c r="J41" s="54">
        <v>11</v>
      </c>
      <c r="K41" s="54">
        <v>12</v>
      </c>
      <c r="L41" s="56">
        <v>14</v>
      </c>
      <c r="M41" s="82">
        <v>3</v>
      </c>
      <c r="N41" s="56">
        <v>5</v>
      </c>
      <c r="O41" s="82">
        <v>8</v>
      </c>
      <c r="P41" s="57">
        <f>SUM(D41:O41)</f>
        <v>103</v>
      </c>
    </row>
    <row r="42" spans="2:16" ht="30" customHeight="1" x14ac:dyDescent="0.55000000000000004">
      <c r="B42" s="181" t="s">
        <v>14</v>
      </c>
      <c r="C42" s="182"/>
      <c r="D42" s="59">
        <v>2353400</v>
      </c>
      <c r="E42" s="60">
        <v>1275710</v>
      </c>
      <c r="F42" s="58">
        <v>1205650</v>
      </c>
      <c r="G42" s="58">
        <v>1986300</v>
      </c>
      <c r="H42" s="58">
        <v>1127960</v>
      </c>
      <c r="I42" s="58">
        <v>1261900</v>
      </c>
      <c r="J42" s="58">
        <v>1183813</v>
      </c>
      <c r="K42" s="58">
        <v>2094520.0000000007</v>
      </c>
      <c r="L42" s="84">
        <v>2646450.0000000005</v>
      </c>
      <c r="M42" s="83">
        <v>58800</v>
      </c>
      <c r="N42" s="84">
        <v>523600.00000000017</v>
      </c>
      <c r="O42" s="83">
        <v>1548700.0000000005</v>
      </c>
      <c r="P42" s="61">
        <f>SUM(D42:O42)</f>
        <v>17266803</v>
      </c>
    </row>
    <row r="43" spans="2:16" ht="30" customHeight="1" thickBot="1" x14ac:dyDescent="0.6">
      <c r="B43" s="183" t="s">
        <v>18</v>
      </c>
      <c r="C43" s="184"/>
      <c r="D43" s="106">
        <f t="shared" ref="D43:O43" si="10">D41/D36</f>
        <v>1</v>
      </c>
      <c r="E43" s="63">
        <f t="shared" si="10"/>
        <v>1</v>
      </c>
      <c r="F43" s="63">
        <f t="shared" si="10"/>
        <v>0.6</v>
      </c>
      <c r="G43" s="63">
        <f t="shared" si="10"/>
        <v>0.7857142857142857</v>
      </c>
      <c r="H43" s="63">
        <f t="shared" si="10"/>
        <v>0.7</v>
      </c>
      <c r="I43" s="63">
        <f t="shared" si="10"/>
        <v>0.91666666666666663</v>
      </c>
      <c r="J43" s="63">
        <f t="shared" si="10"/>
        <v>0.7857142857142857</v>
      </c>
      <c r="K43" s="63">
        <f t="shared" si="10"/>
        <v>0.8571428571428571</v>
      </c>
      <c r="L43" s="63">
        <f t="shared" si="10"/>
        <v>0.7</v>
      </c>
      <c r="M43" s="63">
        <f t="shared" si="10"/>
        <v>0.6</v>
      </c>
      <c r="N43" s="63">
        <f t="shared" si="10"/>
        <v>1</v>
      </c>
      <c r="O43" s="63">
        <f t="shared" si="10"/>
        <v>0.72727272727272729</v>
      </c>
      <c r="P43" s="65">
        <f>P41/P36</f>
        <v>0.79230769230769227</v>
      </c>
    </row>
    <row r="44" spans="2:16" ht="30" customHeight="1" thickTop="1" x14ac:dyDescent="0.55000000000000004">
      <c r="B44" s="204" t="s">
        <v>25</v>
      </c>
      <c r="C44" s="204"/>
      <c r="D44" s="204"/>
      <c r="E44" s="204"/>
      <c r="F44" s="204"/>
      <c r="N44" s="186" t="s">
        <v>65</v>
      </c>
      <c r="O44" s="186"/>
      <c r="P44" s="186"/>
    </row>
    <row r="45" spans="2:16" ht="30" customHeight="1" x14ac:dyDescent="0.55000000000000004">
      <c r="J45" s="126"/>
      <c r="N45" s="188" t="s">
        <v>66</v>
      </c>
      <c r="O45" s="188"/>
      <c r="P45" s="188"/>
    </row>
  </sheetData>
  <mergeCells count="39">
    <mergeCell ref="B42:C42"/>
    <mergeCell ref="B43:C43"/>
    <mergeCell ref="B44:F44"/>
    <mergeCell ref="M22:P22"/>
    <mergeCell ref="N24:P24"/>
    <mergeCell ref="B22:F22"/>
    <mergeCell ref="B35:B37"/>
    <mergeCell ref="B38:C38"/>
    <mergeCell ref="B39:C39"/>
    <mergeCell ref="B40:C40"/>
    <mergeCell ref="B41:C41"/>
    <mergeCell ref="B27:C27"/>
    <mergeCell ref="B28:C28"/>
    <mergeCell ref="B29:B32"/>
    <mergeCell ref="B33:C33"/>
    <mergeCell ref="B34:C34"/>
    <mergeCell ref="B25:C26"/>
    <mergeCell ref="D25:P25"/>
    <mergeCell ref="B24:F24"/>
    <mergeCell ref="B19:C19"/>
    <mergeCell ref="B21:C21"/>
    <mergeCell ref="B23:F23"/>
    <mergeCell ref="N23:P23"/>
    <mergeCell ref="N44:P44"/>
    <mergeCell ref="N45:P45"/>
    <mergeCell ref="A1:F1"/>
    <mergeCell ref="B2:D2"/>
    <mergeCell ref="B16:C16"/>
    <mergeCell ref="B17:C17"/>
    <mergeCell ref="B18:C18"/>
    <mergeCell ref="B3:C4"/>
    <mergeCell ref="D3:P3"/>
    <mergeCell ref="B5:C5"/>
    <mergeCell ref="B7:B10"/>
    <mergeCell ref="B13:B15"/>
    <mergeCell ref="B6:C6"/>
    <mergeCell ref="B11:C11"/>
    <mergeCell ref="B12:C12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4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"/>
  <sheetViews>
    <sheetView workbookViewId="0">
      <selection activeCell="C3" sqref="C3"/>
    </sheetView>
  </sheetViews>
  <sheetFormatPr defaultColWidth="9" defaultRowHeight="20" x14ac:dyDescent="0.55000000000000004"/>
  <cols>
    <col min="1" max="1" width="3.75" style="97" bestFit="1" customWidth="1"/>
    <col min="2" max="2" width="54.08203125" style="86" bestFit="1" customWidth="1"/>
    <col min="3" max="3" width="14" style="86" bestFit="1" customWidth="1"/>
    <col min="4" max="4" width="3.75" style="97" bestFit="1" customWidth="1"/>
    <col min="5" max="16384" width="9" style="86"/>
  </cols>
  <sheetData>
    <row r="1" spans="1:4" ht="42" customHeight="1" x14ac:dyDescent="0.55000000000000004">
      <c r="A1" s="208" t="s">
        <v>52</v>
      </c>
      <c r="B1" s="209"/>
      <c r="C1" s="209"/>
      <c r="D1" s="209"/>
    </row>
    <row r="2" spans="1:4" ht="38.15" customHeight="1" x14ac:dyDescent="0.55000000000000004">
      <c r="A2" s="87" t="s">
        <v>33</v>
      </c>
      <c r="B2" s="88" t="s">
        <v>32</v>
      </c>
      <c r="C2" s="89">
        <v>4105</v>
      </c>
      <c r="D2" s="90" t="s">
        <v>46</v>
      </c>
    </row>
    <row r="3" spans="1:4" ht="38.15" customHeight="1" x14ac:dyDescent="0.55000000000000004">
      <c r="A3" s="87" t="s">
        <v>37</v>
      </c>
      <c r="B3" s="91" t="s">
        <v>36</v>
      </c>
      <c r="C3" s="92">
        <v>535</v>
      </c>
      <c r="D3" s="93" t="s">
        <v>46</v>
      </c>
    </row>
    <row r="4" spans="1:4" ht="38.15" customHeight="1" x14ac:dyDescent="0.55000000000000004">
      <c r="A4" s="87" t="s">
        <v>38</v>
      </c>
      <c r="B4" s="94" t="s">
        <v>41</v>
      </c>
      <c r="C4" s="88">
        <v>505</v>
      </c>
      <c r="D4" s="90" t="s">
        <v>46</v>
      </c>
    </row>
    <row r="5" spans="1:4" ht="38.15" customHeight="1" x14ac:dyDescent="0.55000000000000004">
      <c r="A5" s="87" t="s">
        <v>35</v>
      </c>
      <c r="B5" s="94" t="s">
        <v>42</v>
      </c>
      <c r="C5" s="95">
        <f>C4/C3*100</f>
        <v>94.392523364485982</v>
      </c>
      <c r="D5" s="90" t="s">
        <v>47</v>
      </c>
    </row>
    <row r="6" spans="1:4" ht="38.15" customHeight="1" x14ac:dyDescent="0.55000000000000004">
      <c r="A6" s="87" t="s">
        <v>39</v>
      </c>
      <c r="B6" s="94" t="s">
        <v>34</v>
      </c>
      <c r="C6" s="96">
        <v>333000000</v>
      </c>
      <c r="D6" s="90" t="s">
        <v>48</v>
      </c>
    </row>
    <row r="7" spans="1:4" ht="38.15" customHeight="1" x14ac:dyDescent="0.55000000000000004">
      <c r="A7" s="87" t="s">
        <v>40</v>
      </c>
      <c r="B7" s="94" t="s">
        <v>43</v>
      </c>
      <c r="C7" s="96">
        <v>237450763</v>
      </c>
      <c r="D7" s="90" t="s">
        <v>48</v>
      </c>
    </row>
    <row r="8" spans="1:4" ht="38.15" customHeight="1" x14ac:dyDescent="0.55000000000000004">
      <c r="A8" s="87" t="s">
        <v>44</v>
      </c>
      <c r="B8" s="94" t="s">
        <v>45</v>
      </c>
      <c r="C8" s="95">
        <f>C7/C6*100</f>
        <v>71.306535435435435</v>
      </c>
      <c r="D8" s="90" t="s">
        <v>47</v>
      </c>
    </row>
  </sheetData>
  <mergeCells count="1">
    <mergeCell ref="A1:D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3"/>
  <sheetViews>
    <sheetView topLeftCell="A17" zoomScale="70" zoomScaleNormal="70" workbookViewId="0">
      <selection activeCell="N23" sqref="B2:P23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6" ht="42" customHeight="1" x14ac:dyDescent="0.55000000000000004">
      <c r="A1" s="185" t="s">
        <v>16</v>
      </c>
      <c r="B1" s="185"/>
      <c r="C1" s="185"/>
      <c r="D1" s="185"/>
      <c r="E1" s="185"/>
      <c r="F1" s="185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42" customHeight="1" thickBot="1" x14ac:dyDescent="0.6">
      <c r="B2" s="185" t="s">
        <v>53</v>
      </c>
      <c r="C2" s="185"/>
      <c r="D2" s="185"/>
    </row>
    <row r="3" spans="1:16" ht="42" customHeight="1" thickTop="1" x14ac:dyDescent="0.55000000000000004">
      <c r="B3" s="191" t="s">
        <v>0</v>
      </c>
      <c r="C3" s="192"/>
      <c r="D3" s="195" t="s">
        <v>20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</row>
    <row r="4" spans="1:16" ht="42" customHeight="1" x14ac:dyDescent="0.55000000000000004">
      <c r="B4" s="193"/>
      <c r="C4" s="194"/>
      <c r="D4" s="3" t="s">
        <v>21</v>
      </c>
      <c r="E4" s="121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21" t="s">
        <v>30</v>
      </c>
      <c r="M4" s="71" t="s">
        <v>31</v>
      </c>
      <c r="N4" s="121" t="s">
        <v>49</v>
      </c>
      <c r="O4" s="71" t="s">
        <v>50</v>
      </c>
      <c r="P4" s="5" t="s">
        <v>6</v>
      </c>
    </row>
    <row r="5" spans="1:16" ht="42" customHeight="1" x14ac:dyDescent="0.55000000000000004">
      <c r="B5" s="180" t="s">
        <v>15</v>
      </c>
      <c r="C5" s="180"/>
      <c r="D5" s="7">
        <v>21</v>
      </c>
      <c r="E5" s="8">
        <v>18</v>
      </c>
      <c r="F5" s="6">
        <v>22</v>
      </c>
      <c r="G5" s="6">
        <v>21</v>
      </c>
      <c r="H5" s="6"/>
      <c r="I5" s="6"/>
      <c r="J5" s="6"/>
      <c r="K5" s="6"/>
      <c r="L5" s="8"/>
      <c r="M5" s="72"/>
      <c r="N5" s="8"/>
      <c r="O5" s="72"/>
      <c r="P5" s="9">
        <f>SUM(D5:G5)</f>
        <v>82</v>
      </c>
    </row>
    <row r="6" spans="1:16" ht="42" customHeight="1" thickBot="1" x14ac:dyDescent="0.6">
      <c r="B6" s="182" t="s">
        <v>1</v>
      </c>
      <c r="C6" s="182"/>
      <c r="D6" s="11">
        <v>665</v>
      </c>
      <c r="E6" s="12">
        <v>476</v>
      </c>
      <c r="F6" s="10">
        <v>250</v>
      </c>
      <c r="G6" s="10">
        <v>80</v>
      </c>
      <c r="H6" s="10">
        <v>125</v>
      </c>
      <c r="I6" s="10">
        <v>97</v>
      </c>
      <c r="J6" s="10">
        <v>48</v>
      </c>
      <c r="K6" s="10">
        <v>33</v>
      </c>
      <c r="L6" s="12">
        <v>37</v>
      </c>
      <c r="M6" s="73">
        <v>60</v>
      </c>
      <c r="N6" s="12">
        <v>100</v>
      </c>
      <c r="O6" s="73" t="s">
        <v>51</v>
      </c>
      <c r="P6" s="13">
        <f>SUM(D6:N6)</f>
        <v>1971</v>
      </c>
    </row>
    <row r="7" spans="1:16" ht="42" customHeight="1" x14ac:dyDescent="0.55000000000000004">
      <c r="B7" s="198" t="s">
        <v>2</v>
      </c>
      <c r="C7" s="14" t="s">
        <v>3</v>
      </c>
      <c r="D7" s="16">
        <v>168</v>
      </c>
      <c r="E7" s="17">
        <v>349</v>
      </c>
      <c r="F7" s="15">
        <v>191</v>
      </c>
      <c r="G7" s="15">
        <v>72</v>
      </c>
      <c r="H7" s="15">
        <v>41</v>
      </c>
      <c r="I7" s="15">
        <v>45</v>
      </c>
      <c r="J7" s="15">
        <v>38</v>
      </c>
      <c r="K7" s="15">
        <v>55</v>
      </c>
      <c r="L7" s="17">
        <v>26</v>
      </c>
      <c r="M7" s="74">
        <v>38</v>
      </c>
      <c r="N7" s="17">
        <v>60</v>
      </c>
      <c r="O7" s="74">
        <v>74</v>
      </c>
      <c r="P7" s="18">
        <f>SUM(D7:O7)</f>
        <v>1157</v>
      </c>
    </row>
    <row r="8" spans="1:16" ht="42" customHeight="1" x14ac:dyDescent="0.55000000000000004">
      <c r="B8" s="199"/>
      <c r="C8" s="19" t="s">
        <v>4</v>
      </c>
      <c r="D8" s="21">
        <v>44</v>
      </c>
      <c r="E8" s="22">
        <v>51</v>
      </c>
      <c r="F8" s="20">
        <v>42</v>
      </c>
      <c r="G8" s="20">
        <v>24</v>
      </c>
      <c r="H8" s="20">
        <v>29</v>
      </c>
      <c r="I8" s="20">
        <v>27</v>
      </c>
      <c r="J8" s="20">
        <v>25</v>
      </c>
      <c r="K8" s="20">
        <v>27</v>
      </c>
      <c r="L8" s="22">
        <v>32</v>
      </c>
      <c r="M8" s="75">
        <v>25</v>
      </c>
      <c r="N8" s="22">
        <v>27</v>
      </c>
      <c r="O8" s="75">
        <v>39</v>
      </c>
      <c r="P8" s="23">
        <f>SUM(D8:O8)</f>
        <v>392</v>
      </c>
    </row>
    <row r="9" spans="1:16" ht="42" customHeight="1" x14ac:dyDescent="0.55000000000000004">
      <c r="B9" s="199"/>
      <c r="C9" s="124" t="s">
        <v>5</v>
      </c>
      <c r="D9" s="26">
        <v>250</v>
      </c>
      <c r="E9" s="27">
        <v>688</v>
      </c>
      <c r="F9" s="25">
        <v>475</v>
      </c>
      <c r="G9" s="25">
        <v>223</v>
      </c>
      <c r="H9" s="25">
        <v>175</v>
      </c>
      <c r="I9" s="25">
        <v>166</v>
      </c>
      <c r="J9" s="25">
        <v>136</v>
      </c>
      <c r="K9" s="25">
        <v>130</v>
      </c>
      <c r="L9" s="27">
        <v>152</v>
      </c>
      <c r="M9" s="76">
        <v>76</v>
      </c>
      <c r="N9" s="27">
        <v>227</v>
      </c>
      <c r="O9" s="76">
        <v>251</v>
      </c>
      <c r="P9" s="28">
        <f>SUM(D9:O9)</f>
        <v>2949</v>
      </c>
    </row>
    <row r="10" spans="1:16" ht="42" customHeight="1" thickBot="1" x14ac:dyDescent="0.6">
      <c r="B10" s="200"/>
      <c r="C10" s="122" t="s">
        <v>6</v>
      </c>
      <c r="D10" s="30">
        <f t="shared" ref="D10:N10" si="0">SUM(D7:D9)</f>
        <v>462</v>
      </c>
      <c r="E10" s="31">
        <f t="shared" si="0"/>
        <v>1088</v>
      </c>
      <c r="F10" s="29">
        <f t="shared" si="0"/>
        <v>708</v>
      </c>
      <c r="G10" s="29">
        <f t="shared" si="0"/>
        <v>319</v>
      </c>
      <c r="H10" s="29">
        <f t="shared" si="0"/>
        <v>245</v>
      </c>
      <c r="I10" s="29">
        <f t="shared" si="0"/>
        <v>238</v>
      </c>
      <c r="J10" s="29">
        <f t="shared" si="0"/>
        <v>199</v>
      </c>
      <c r="K10" s="29">
        <f t="shared" si="0"/>
        <v>212</v>
      </c>
      <c r="L10" s="31">
        <f t="shared" si="0"/>
        <v>210</v>
      </c>
      <c r="M10" s="29">
        <f t="shared" si="0"/>
        <v>139</v>
      </c>
      <c r="N10" s="31">
        <f t="shared" si="0"/>
        <v>314</v>
      </c>
      <c r="O10" s="77">
        <f>SUM(O7:O9)</f>
        <v>364</v>
      </c>
      <c r="P10" s="32">
        <f>SUM(P7:P9)</f>
        <v>4498</v>
      </c>
    </row>
    <row r="11" spans="1:16" ht="42" customHeight="1" x14ac:dyDescent="0.55000000000000004">
      <c r="B11" s="201" t="s">
        <v>7</v>
      </c>
      <c r="C11" s="202"/>
      <c r="D11" s="34">
        <v>162</v>
      </c>
      <c r="E11" s="35">
        <v>478</v>
      </c>
      <c r="F11" s="33">
        <v>710</v>
      </c>
      <c r="G11" s="33">
        <v>743</v>
      </c>
      <c r="H11" s="33">
        <v>671</v>
      </c>
      <c r="I11" s="33">
        <v>274</v>
      </c>
      <c r="J11" s="33">
        <v>181</v>
      </c>
      <c r="K11" s="33">
        <v>155</v>
      </c>
      <c r="L11" s="35">
        <v>224</v>
      </c>
      <c r="M11" s="78">
        <v>91</v>
      </c>
      <c r="N11" s="35">
        <v>230</v>
      </c>
      <c r="O11" s="78">
        <v>419</v>
      </c>
      <c r="P11" s="36">
        <f t="shared" ref="P11:P16" si="1">SUM(D11:O11)</f>
        <v>4338</v>
      </c>
    </row>
    <row r="12" spans="1:16" ht="42" customHeight="1" thickBot="1" x14ac:dyDescent="0.6">
      <c r="B12" s="183" t="s">
        <v>8</v>
      </c>
      <c r="C12" s="184"/>
      <c r="D12" s="30">
        <v>159</v>
      </c>
      <c r="E12" s="31">
        <v>386</v>
      </c>
      <c r="F12" s="29">
        <v>545</v>
      </c>
      <c r="G12" s="29">
        <v>601</v>
      </c>
      <c r="H12" s="29">
        <v>602</v>
      </c>
      <c r="I12" s="29">
        <v>662</v>
      </c>
      <c r="J12" s="29">
        <v>218</v>
      </c>
      <c r="K12" s="29">
        <v>163</v>
      </c>
      <c r="L12" s="31">
        <v>232</v>
      </c>
      <c r="M12" s="77">
        <v>111</v>
      </c>
      <c r="N12" s="31">
        <v>182</v>
      </c>
      <c r="O12" s="77">
        <v>361</v>
      </c>
      <c r="P12" s="32">
        <f t="shared" si="1"/>
        <v>4222</v>
      </c>
    </row>
    <row r="13" spans="1:16" ht="42" customHeight="1" x14ac:dyDescent="0.55000000000000004">
      <c r="B13" s="198" t="s">
        <v>9</v>
      </c>
      <c r="C13" s="14" t="s">
        <v>10</v>
      </c>
      <c r="D13" s="38">
        <v>0</v>
      </c>
      <c r="E13" s="39">
        <v>206</v>
      </c>
      <c r="F13" s="37">
        <v>414</v>
      </c>
      <c r="G13" s="37">
        <v>534</v>
      </c>
      <c r="H13" s="37">
        <v>484</v>
      </c>
      <c r="I13" s="37">
        <v>733</v>
      </c>
      <c r="J13" s="37">
        <v>252</v>
      </c>
      <c r="K13" s="37">
        <v>149</v>
      </c>
      <c r="L13" s="39">
        <v>234</v>
      </c>
      <c r="M13" s="79">
        <v>115</v>
      </c>
      <c r="N13" s="39">
        <v>130</v>
      </c>
      <c r="O13" s="79">
        <v>319</v>
      </c>
      <c r="P13" s="40">
        <f t="shared" si="1"/>
        <v>3570</v>
      </c>
    </row>
    <row r="14" spans="1:16" ht="42" customHeight="1" x14ac:dyDescent="0.55000000000000004">
      <c r="B14" s="199"/>
      <c r="C14" s="41" t="s">
        <v>19</v>
      </c>
      <c r="D14" s="21">
        <v>130</v>
      </c>
      <c r="E14" s="22">
        <v>86</v>
      </c>
      <c r="F14" s="20">
        <v>74</v>
      </c>
      <c r="G14" s="20">
        <v>64</v>
      </c>
      <c r="H14" s="20">
        <v>40</v>
      </c>
      <c r="I14" s="20">
        <v>38</v>
      </c>
      <c r="J14" s="20">
        <v>30</v>
      </c>
      <c r="K14" s="20">
        <v>15</v>
      </c>
      <c r="L14" s="22">
        <v>17</v>
      </c>
      <c r="M14" s="75">
        <v>10</v>
      </c>
      <c r="N14" s="22">
        <v>9</v>
      </c>
      <c r="O14" s="75">
        <v>22</v>
      </c>
      <c r="P14" s="23">
        <f t="shared" si="1"/>
        <v>535</v>
      </c>
    </row>
    <row r="15" spans="1:16" ht="42" customHeight="1" x14ac:dyDescent="0.55000000000000004">
      <c r="B15" s="199"/>
      <c r="C15" s="124" t="s">
        <v>6</v>
      </c>
      <c r="D15" s="26">
        <f t="shared" ref="D15:N15" si="2">SUM(D13:D14)</f>
        <v>130</v>
      </c>
      <c r="E15" s="27">
        <f t="shared" si="2"/>
        <v>292</v>
      </c>
      <c r="F15" s="25">
        <f t="shared" si="2"/>
        <v>488</v>
      </c>
      <c r="G15" s="25">
        <f t="shared" si="2"/>
        <v>598</v>
      </c>
      <c r="H15" s="25">
        <f t="shared" si="2"/>
        <v>524</v>
      </c>
      <c r="I15" s="25">
        <f t="shared" si="2"/>
        <v>771</v>
      </c>
      <c r="J15" s="25">
        <f t="shared" si="2"/>
        <v>282</v>
      </c>
      <c r="K15" s="25">
        <f t="shared" si="2"/>
        <v>164</v>
      </c>
      <c r="L15" s="27">
        <f t="shared" si="2"/>
        <v>251</v>
      </c>
      <c r="M15" s="76">
        <v>125</v>
      </c>
      <c r="N15" s="27">
        <f t="shared" si="2"/>
        <v>139</v>
      </c>
      <c r="O15" s="76">
        <f>SUM(O13:O14)</f>
        <v>341</v>
      </c>
      <c r="P15" s="28">
        <f t="shared" si="1"/>
        <v>4105</v>
      </c>
    </row>
    <row r="16" spans="1:16" ht="42" customHeight="1" x14ac:dyDescent="0.55000000000000004">
      <c r="B16" s="179" t="s">
        <v>11</v>
      </c>
      <c r="C16" s="180"/>
      <c r="D16" s="43">
        <v>4665500000</v>
      </c>
      <c r="E16" s="44">
        <v>7710100000</v>
      </c>
      <c r="F16" s="42">
        <v>11838500000</v>
      </c>
      <c r="G16" s="42">
        <v>13046482500</v>
      </c>
      <c r="H16" s="42">
        <v>9664600000</v>
      </c>
      <c r="I16" s="42">
        <v>13502888000</v>
      </c>
      <c r="J16" s="42">
        <v>4720480000</v>
      </c>
      <c r="K16" s="42">
        <v>2748350000</v>
      </c>
      <c r="L16" s="44">
        <v>3732940000</v>
      </c>
      <c r="M16" s="80">
        <v>1742300000</v>
      </c>
      <c r="N16" s="44">
        <v>2153878900</v>
      </c>
      <c r="O16" s="80">
        <v>6680000000</v>
      </c>
      <c r="P16" s="45">
        <f t="shared" si="1"/>
        <v>82206019400</v>
      </c>
    </row>
    <row r="17" spans="2:18" ht="42" customHeight="1" thickBot="1" x14ac:dyDescent="0.6">
      <c r="B17" s="183" t="s">
        <v>12</v>
      </c>
      <c r="C17" s="184"/>
      <c r="D17" s="47">
        <f t="shared" ref="D17:P17" si="3">D16/D15</f>
        <v>35888461.538461536</v>
      </c>
      <c r="E17" s="48">
        <f t="shared" si="3"/>
        <v>26404452.05479452</v>
      </c>
      <c r="F17" s="46">
        <f t="shared" si="3"/>
        <v>24259221.311475411</v>
      </c>
      <c r="G17" s="46">
        <f t="shared" si="3"/>
        <v>21816860.367892977</v>
      </c>
      <c r="H17" s="46">
        <f t="shared" si="3"/>
        <v>18443893.129770994</v>
      </c>
      <c r="I17" s="46">
        <f t="shared" si="3"/>
        <v>17513473.411154345</v>
      </c>
      <c r="J17" s="46">
        <f t="shared" si="3"/>
        <v>16739290.780141843</v>
      </c>
      <c r="K17" s="46">
        <f t="shared" si="3"/>
        <v>16758231.707317073</v>
      </c>
      <c r="L17" s="48">
        <f t="shared" si="3"/>
        <v>14872270.916334661</v>
      </c>
      <c r="M17" s="46">
        <f t="shared" si="3"/>
        <v>13938400</v>
      </c>
      <c r="N17" s="48">
        <f t="shared" si="3"/>
        <v>15495531.654676259</v>
      </c>
      <c r="O17" s="99">
        <f t="shared" si="3"/>
        <v>19589442.815249268</v>
      </c>
      <c r="P17" s="49">
        <f t="shared" si="3"/>
        <v>20025826.89403167</v>
      </c>
    </row>
    <row r="18" spans="2:18" ht="42" customHeight="1" x14ac:dyDescent="0.55000000000000004">
      <c r="B18" s="177" t="s">
        <v>13</v>
      </c>
      <c r="C18" s="178"/>
      <c r="D18" s="51">
        <v>54915610</v>
      </c>
      <c r="E18" s="52">
        <v>47551580</v>
      </c>
      <c r="F18" s="50">
        <v>40214740</v>
      </c>
      <c r="G18" s="50">
        <v>31173192</v>
      </c>
      <c r="H18" s="50">
        <v>15515500</v>
      </c>
      <c r="I18" s="50">
        <v>18617525</v>
      </c>
      <c r="J18" s="50">
        <v>13591600</v>
      </c>
      <c r="K18" s="50">
        <v>5979174</v>
      </c>
      <c r="L18" s="52">
        <v>6530240</v>
      </c>
      <c r="M18" s="81">
        <v>2909000</v>
      </c>
      <c r="N18" s="52">
        <v>1822400</v>
      </c>
      <c r="O18" s="81">
        <v>7948834</v>
      </c>
      <c r="P18" s="53">
        <f>SUM(D18:O18)</f>
        <v>246769395</v>
      </c>
    </row>
    <row r="19" spans="2:18" ht="42" customHeight="1" x14ac:dyDescent="0.55000000000000004">
      <c r="B19" s="179" t="s">
        <v>17</v>
      </c>
      <c r="C19" s="180"/>
      <c r="D19" s="55">
        <v>118</v>
      </c>
      <c r="E19" s="56">
        <v>79</v>
      </c>
      <c r="F19" s="54">
        <v>72</v>
      </c>
      <c r="G19" s="54">
        <v>60</v>
      </c>
      <c r="H19" s="54">
        <v>39</v>
      </c>
      <c r="I19" s="54">
        <v>37</v>
      </c>
      <c r="J19" s="54">
        <v>28</v>
      </c>
      <c r="K19" s="54">
        <v>14</v>
      </c>
      <c r="L19" s="56">
        <v>16</v>
      </c>
      <c r="M19" s="82">
        <v>10</v>
      </c>
      <c r="N19" s="56">
        <v>9</v>
      </c>
      <c r="O19" s="82">
        <v>22</v>
      </c>
      <c r="P19" s="57">
        <f>SUM(D19:O19)</f>
        <v>504</v>
      </c>
    </row>
    <row r="20" spans="2:18" ht="42" customHeight="1" x14ac:dyDescent="0.55000000000000004">
      <c r="B20" s="181" t="s">
        <v>14</v>
      </c>
      <c r="C20" s="182"/>
      <c r="D20" s="59">
        <v>52667210</v>
      </c>
      <c r="E20" s="60">
        <v>45090580</v>
      </c>
      <c r="F20" s="58">
        <v>39024740.000000007</v>
      </c>
      <c r="G20" s="58">
        <v>30131800</v>
      </c>
      <c r="H20" s="58">
        <v>15119500</v>
      </c>
      <c r="I20" s="58">
        <v>17913525</v>
      </c>
      <c r="J20" s="58">
        <v>13470800</v>
      </c>
      <c r="K20" s="58">
        <v>5851174</v>
      </c>
      <c r="L20" s="84">
        <v>6525200</v>
      </c>
      <c r="M20" s="83">
        <v>2909000</v>
      </c>
      <c r="N20" s="84">
        <v>1822400</v>
      </c>
      <c r="O20" s="83">
        <v>7948834</v>
      </c>
      <c r="P20" s="61">
        <f>SUM(D20:O20)</f>
        <v>238474763</v>
      </c>
    </row>
    <row r="21" spans="2:18" ht="42" customHeight="1" thickBot="1" x14ac:dyDescent="0.6">
      <c r="B21" s="183" t="s">
        <v>18</v>
      </c>
      <c r="C21" s="184"/>
      <c r="D21" s="62">
        <f t="shared" ref="D21:L21" si="4">D19/D14</f>
        <v>0.90769230769230769</v>
      </c>
      <c r="E21" s="63">
        <f t="shared" si="4"/>
        <v>0.91860465116279066</v>
      </c>
      <c r="F21" s="64">
        <f t="shared" si="4"/>
        <v>0.97297297297297303</v>
      </c>
      <c r="G21" s="64">
        <f t="shared" si="4"/>
        <v>0.9375</v>
      </c>
      <c r="H21" s="64">
        <f t="shared" si="4"/>
        <v>0.97499999999999998</v>
      </c>
      <c r="I21" s="64">
        <f t="shared" si="4"/>
        <v>0.97368421052631582</v>
      </c>
      <c r="J21" s="64">
        <f t="shared" si="4"/>
        <v>0.93333333333333335</v>
      </c>
      <c r="K21" s="64">
        <f>K19/K14</f>
        <v>0.93333333333333335</v>
      </c>
      <c r="L21" s="63">
        <f t="shared" si="4"/>
        <v>0.94117647058823528</v>
      </c>
      <c r="M21" s="64">
        <f>M19/M14</f>
        <v>1</v>
      </c>
      <c r="N21" s="63">
        <f>N19/N14</f>
        <v>1</v>
      </c>
      <c r="O21" s="100">
        <f>O19/O14</f>
        <v>1</v>
      </c>
      <c r="P21" s="65">
        <f>P19/P14</f>
        <v>0.94205607476635511</v>
      </c>
    </row>
    <row r="22" spans="2:18" ht="42" customHeight="1" thickTop="1" x14ac:dyDescent="0.55000000000000004">
      <c r="B22" s="185"/>
      <c r="C22" s="185"/>
      <c r="D22" s="185"/>
      <c r="E22" s="185"/>
      <c r="F22" s="185"/>
      <c r="G22" s="102"/>
      <c r="H22" s="102"/>
      <c r="I22" s="102"/>
      <c r="J22" s="102"/>
      <c r="K22" s="102"/>
      <c r="L22" s="101"/>
      <c r="M22" s="187" t="s">
        <v>61</v>
      </c>
      <c r="N22" s="187"/>
      <c r="O22" s="187"/>
      <c r="P22" s="187"/>
      <c r="R22" s="67">
        <f>P20/333000000</f>
        <v>0.71614042942942946</v>
      </c>
    </row>
    <row r="23" spans="2:18" ht="42" customHeight="1" x14ac:dyDescent="0.55000000000000004">
      <c r="B23" s="185"/>
      <c r="C23" s="185"/>
      <c r="D23" s="185"/>
      <c r="E23" s="185"/>
      <c r="F23" s="185"/>
      <c r="G23" s="125"/>
      <c r="H23" s="125"/>
      <c r="I23" s="125"/>
      <c r="J23" s="125"/>
      <c r="K23" s="125"/>
      <c r="L23" s="125"/>
      <c r="M23" s="125"/>
      <c r="N23" s="203" t="s">
        <v>62</v>
      </c>
      <c r="O23" s="203"/>
      <c r="P23" s="203"/>
      <c r="R23" s="67">
        <f>246340395/333000000</f>
        <v>0.73976094594594599</v>
      </c>
    </row>
  </sheetData>
  <mergeCells count="20">
    <mergeCell ref="B17:C17"/>
    <mergeCell ref="A1:F1"/>
    <mergeCell ref="B2:D2"/>
    <mergeCell ref="B3:C4"/>
    <mergeCell ref="D3:P3"/>
    <mergeCell ref="B5:C5"/>
    <mergeCell ref="B6:C6"/>
    <mergeCell ref="B7:B10"/>
    <mergeCell ref="B11:C11"/>
    <mergeCell ref="B12:C12"/>
    <mergeCell ref="B13:B15"/>
    <mergeCell ref="B16:C16"/>
    <mergeCell ref="B23:F23"/>
    <mergeCell ref="N23:P23"/>
    <mergeCell ref="B18:C18"/>
    <mergeCell ref="B19:C19"/>
    <mergeCell ref="B20:C20"/>
    <mergeCell ref="B21:C21"/>
    <mergeCell ref="B22:F22"/>
    <mergeCell ref="M22:P22"/>
  </mergeCells>
  <phoneticPr fontId="1"/>
  <pageMargins left="0.70866141732283472" right="0.70866141732283472" top="0.74803149606299213" bottom="0.74803149606299213" header="0.31496062992125984" footer="0.31496062992125984"/>
  <pageSetup paperSize="8" scale="64" orientation="landscape" r:id="rId1"/>
  <rowBreaks count="1" manualBreakCount="1">
    <brk id="23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3"/>
  <sheetViews>
    <sheetView topLeftCell="C1" zoomScale="62" zoomScaleNormal="62" workbookViewId="0">
      <selection activeCell="L7" sqref="L7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4" width="18.08203125" style="2" customWidth="1"/>
    <col min="5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8" ht="20.149999999999999" customHeight="1" x14ac:dyDescent="0.55000000000000004">
      <c r="A1" s="185" t="s">
        <v>16</v>
      </c>
      <c r="B1" s="185"/>
      <c r="C1" s="185"/>
      <c r="D1" s="185"/>
      <c r="E1" s="185"/>
      <c r="F1" s="185"/>
      <c r="G1" s="104"/>
      <c r="H1" s="104"/>
      <c r="I1" s="104"/>
      <c r="J1" s="104"/>
      <c r="K1" s="104"/>
      <c r="L1" s="104"/>
      <c r="M1" s="104"/>
      <c r="N1" s="104"/>
      <c r="O1" s="104"/>
    </row>
    <row r="2" spans="1:18" ht="30" customHeight="1" thickBot="1" x14ac:dyDescent="0.6">
      <c r="B2" s="185" t="s">
        <v>64</v>
      </c>
      <c r="C2" s="185"/>
      <c r="D2" s="185"/>
      <c r="E2" s="185"/>
      <c r="F2" s="185"/>
      <c r="G2" s="103"/>
      <c r="H2" s="103"/>
      <c r="I2" s="103"/>
      <c r="J2" s="103"/>
      <c r="K2" s="103"/>
      <c r="L2" s="103"/>
      <c r="M2" s="103"/>
      <c r="N2" s="189"/>
      <c r="O2" s="189"/>
      <c r="P2" s="189"/>
      <c r="R2" s="67"/>
    </row>
    <row r="3" spans="1:18" ht="30" customHeight="1" thickTop="1" x14ac:dyDescent="0.55000000000000004">
      <c r="B3" s="191" t="s">
        <v>0</v>
      </c>
      <c r="C3" s="192"/>
      <c r="D3" s="195" t="s">
        <v>54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7"/>
    </row>
    <row r="4" spans="1:18" ht="30" customHeight="1" x14ac:dyDescent="0.55000000000000004">
      <c r="B4" s="193"/>
      <c r="C4" s="194"/>
      <c r="D4" s="3" t="s">
        <v>21</v>
      </c>
      <c r="E4" s="105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05" t="s">
        <v>30</v>
      </c>
      <c r="M4" s="71" t="s">
        <v>31</v>
      </c>
      <c r="N4" s="105" t="s">
        <v>49</v>
      </c>
      <c r="O4" s="71" t="s">
        <v>50</v>
      </c>
      <c r="P4" s="5" t="s">
        <v>6</v>
      </c>
    </row>
    <row r="5" spans="1:18" ht="26.25" customHeight="1" x14ac:dyDescent="0.55000000000000004">
      <c r="B5" s="180" t="s">
        <v>15</v>
      </c>
      <c r="C5" s="180"/>
      <c r="D5" s="7">
        <v>21</v>
      </c>
      <c r="E5" s="8">
        <v>18</v>
      </c>
      <c r="F5" s="6">
        <v>22</v>
      </c>
      <c r="G5" s="6">
        <v>20</v>
      </c>
      <c r="H5" s="6">
        <v>21</v>
      </c>
      <c r="I5" s="6">
        <v>20</v>
      </c>
      <c r="J5" s="6">
        <v>21</v>
      </c>
      <c r="K5" s="6">
        <v>20</v>
      </c>
      <c r="L5" s="8">
        <v>20</v>
      </c>
      <c r="M5" s="72">
        <v>19</v>
      </c>
      <c r="N5" s="8">
        <v>18</v>
      </c>
      <c r="O5" s="72">
        <v>22</v>
      </c>
      <c r="P5" s="9">
        <f>SUM(D5:O5)</f>
        <v>242</v>
      </c>
    </row>
    <row r="6" spans="1:18" ht="30" customHeight="1" thickBot="1" x14ac:dyDescent="0.6">
      <c r="B6" s="182" t="s">
        <v>1</v>
      </c>
      <c r="C6" s="182"/>
      <c r="D6" s="11">
        <v>15</v>
      </c>
      <c r="E6" s="12">
        <v>15</v>
      </c>
      <c r="F6" s="10">
        <v>15</v>
      </c>
      <c r="G6" s="10">
        <v>15</v>
      </c>
      <c r="H6" s="10"/>
      <c r="I6" s="10"/>
      <c r="J6" s="10"/>
      <c r="K6" s="10"/>
      <c r="L6" s="12"/>
      <c r="M6" s="73"/>
      <c r="N6" s="12"/>
      <c r="O6" s="73"/>
      <c r="P6" s="13">
        <f>SUM(D6:O6)</f>
        <v>60</v>
      </c>
    </row>
    <row r="7" spans="1:18" ht="30" customHeight="1" x14ac:dyDescent="0.55000000000000004">
      <c r="B7" s="198" t="s">
        <v>2</v>
      </c>
      <c r="C7" s="14" t="s">
        <v>3</v>
      </c>
      <c r="D7" s="16">
        <v>4</v>
      </c>
      <c r="E7" s="17">
        <v>13</v>
      </c>
      <c r="F7" s="15">
        <v>6</v>
      </c>
      <c r="G7" s="15">
        <v>4</v>
      </c>
      <c r="H7" s="15">
        <v>4</v>
      </c>
      <c r="I7" s="15">
        <v>6</v>
      </c>
      <c r="J7" s="15">
        <v>3</v>
      </c>
      <c r="K7" s="15">
        <v>3</v>
      </c>
      <c r="L7" s="17">
        <v>12</v>
      </c>
      <c r="M7" s="74">
        <v>16</v>
      </c>
      <c r="N7" s="17">
        <v>17</v>
      </c>
      <c r="O7" s="74">
        <v>20</v>
      </c>
      <c r="P7" s="18">
        <f>SUM(D7:O7)</f>
        <v>108</v>
      </c>
    </row>
    <row r="8" spans="1:18" ht="30" customHeight="1" x14ac:dyDescent="0.55000000000000004">
      <c r="B8" s="199"/>
      <c r="C8" s="19" t="s">
        <v>4</v>
      </c>
      <c r="D8" s="21">
        <v>1</v>
      </c>
      <c r="E8" s="22">
        <v>1</v>
      </c>
      <c r="F8" s="20">
        <v>5</v>
      </c>
      <c r="G8" s="20">
        <v>3</v>
      </c>
      <c r="H8" s="20">
        <v>4</v>
      </c>
      <c r="I8" s="20">
        <v>6</v>
      </c>
      <c r="J8" s="20">
        <v>5</v>
      </c>
      <c r="K8" s="20">
        <v>5</v>
      </c>
      <c r="L8" s="22">
        <v>1</v>
      </c>
      <c r="M8" s="130">
        <v>3</v>
      </c>
      <c r="N8" s="22">
        <v>9</v>
      </c>
      <c r="O8" s="75">
        <v>3</v>
      </c>
      <c r="P8" s="23">
        <f>SUM(D8:O8)</f>
        <v>46</v>
      </c>
    </row>
    <row r="9" spans="1:18" ht="30" customHeight="1" x14ac:dyDescent="0.55000000000000004">
      <c r="B9" s="199"/>
      <c r="C9" s="19" t="s">
        <v>5</v>
      </c>
      <c r="D9" s="21">
        <v>12</v>
      </c>
      <c r="E9" s="22">
        <v>10</v>
      </c>
      <c r="F9" s="20">
        <v>14</v>
      </c>
      <c r="G9" s="20">
        <v>8</v>
      </c>
      <c r="H9" s="20">
        <v>5</v>
      </c>
      <c r="I9" s="20">
        <v>11</v>
      </c>
      <c r="J9" s="20">
        <v>10</v>
      </c>
      <c r="K9" s="20">
        <v>14</v>
      </c>
      <c r="L9" s="22">
        <v>7</v>
      </c>
      <c r="M9" s="127"/>
      <c r="N9" s="128"/>
      <c r="O9" s="129"/>
      <c r="P9" s="23">
        <f>SUM(D9:O9)</f>
        <v>91</v>
      </c>
    </row>
    <row r="10" spans="1:18" ht="30" customHeight="1" thickBot="1" x14ac:dyDescent="0.6">
      <c r="B10" s="206"/>
      <c r="C10" s="119" t="s">
        <v>6</v>
      </c>
      <c r="D10" s="136">
        <f t="shared" ref="D10:H10" si="0">SUM(D7:D9)</f>
        <v>17</v>
      </c>
      <c r="E10" s="137">
        <f t="shared" si="0"/>
        <v>24</v>
      </c>
      <c r="F10" s="116">
        <f t="shared" si="0"/>
        <v>25</v>
      </c>
      <c r="G10" s="116">
        <f t="shared" si="0"/>
        <v>15</v>
      </c>
      <c r="H10" s="117">
        <f t="shared" si="0"/>
        <v>13</v>
      </c>
      <c r="I10" s="116">
        <f>SUM(I7:I9)</f>
        <v>23</v>
      </c>
      <c r="J10" s="116">
        <f t="shared" ref="J10:M10" si="1">SUM(J7:J9)</f>
        <v>18</v>
      </c>
      <c r="K10" s="116">
        <f t="shared" si="1"/>
        <v>22</v>
      </c>
      <c r="L10" s="116">
        <f t="shared" si="1"/>
        <v>20</v>
      </c>
      <c r="M10" s="116">
        <f t="shared" si="1"/>
        <v>19</v>
      </c>
      <c r="N10" s="116">
        <v>26</v>
      </c>
      <c r="O10" s="116">
        <v>23</v>
      </c>
      <c r="P10" s="118">
        <f>SUM(P7:P9)</f>
        <v>245</v>
      </c>
    </row>
    <row r="11" spans="1:18" ht="30" customHeight="1" x14ac:dyDescent="0.55000000000000004">
      <c r="B11" s="201" t="s">
        <v>7</v>
      </c>
      <c r="C11" s="207"/>
      <c r="D11" s="26">
        <v>6</v>
      </c>
      <c r="E11" s="35">
        <v>9</v>
      </c>
      <c r="F11" s="33">
        <v>11</v>
      </c>
      <c r="G11" s="33">
        <v>11</v>
      </c>
      <c r="H11" s="33">
        <v>10</v>
      </c>
      <c r="I11" s="33">
        <v>12</v>
      </c>
      <c r="J11" s="33">
        <v>12</v>
      </c>
      <c r="K11" s="33">
        <v>17</v>
      </c>
      <c r="L11" s="35">
        <v>20</v>
      </c>
      <c r="M11" s="78">
        <v>5</v>
      </c>
      <c r="N11" s="35">
        <v>15</v>
      </c>
      <c r="O11" s="78">
        <v>21</v>
      </c>
      <c r="P11" s="36">
        <f t="shared" ref="P11:P16" si="2">SUM(D11:O11)</f>
        <v>149</v>
      </c>
    </row>
    <row r="12" spans="1:18" ht="30" customHeight="1" thickBot="1" x14ac:dyDescent="0.6">
      <c r="B12" s="183" t="s">
        <v>8</v>
      </c>
      <c r="C12" s="184"/>
      <c r="D12" s="30">
        <v>117</v>
      </c>
      <c r="E12" s="31">
        <v>33</v>
      </c>
      <c r="F12" s="29">
        <v>8</v>
      </c>
      <c r="G12" s="29">
        <v>19</v>
      </c>
      <c r="H12" s="29">
        <v>8</v>
      </c>
      <c r="I12" s="29">
        <v>16</v>
      </c>
      <c r="J12" s="29">
        <v>19</v>
      </c>
      <c r="K12" s="29">
        <v>19</v>
      </c>
      <c r="L12" s="31">
        <v>22</v>
      </c>
      <c r="M12" s="77">
        <v>8</v>
      </c>
      <c r="N12" s="31">
        <v>16</v>
      </c>
      <c r="O12" s="77">
        <v>26</v>
      </c>
      <c r="P12" s="32">
        <f t="shared" si="2"/>
        <v>311</v>
      </c>
    </row>
    <row r="13" spans="1:18" ht="30" customHeight="1" x14ac:dyDescent="0.55000000000000004">
      <c r="B13" s="198" t="s">
        <v>9</v>
      </c>
      <c r="C13" s="14" t="s">
        <v>10</v>
      </c>
      <c r="D13" s="38">
        <v>178</v>
      </c>
      <c r="E13" s="39">
        <v>58</v>
      </c>
      <c r="F13" s="37">
        <v>0</v>
      </c>
      <c r="G13" s="37">
        <v>4</v>
      </c>
      <c r="H13" s="37">
        <v>3</v>
      </c>
      <c r="I13" s="37">
        <v>1</v>
      </c>
      <c r="J13" s="37">
        <v>5</v>
      </c>
      <c r="K13" s="37">
        <v>2</v>
      </c>
      <c r="L13" s="39">
        <v>9</v>
      </c>
      <c r="M13" s="131">
        <v>2</v>
      </c>
      <c r="N13" s="132">
        <v>7</v>
      </c>
      <c r="O13" s="79">
        <v>15</v>
      </c>
      <c r="P13" s="113">
        <f>SUM(D13:O13)</f>
        <v>284</v>
      </c>
    </row>
    <row r="14" spans="1:18" ht="30" customHeight="1" x14ac:dyDescent="0.55000000000000004">
      <c r="B14" s="199"/>
      <c r="C14" s="41" t="s">
        <v>19</v>
      </c>
      <c r="D14" s="21">
        <v>7</v>
      </c>
      <c r="E14" s="22">
        <v>8</v>
      </c>
      <c r="F14" s="20">
        <v>10</v>
      </c>
      <c r="G14" s="20">
        <v>14</v>
      </c>
      <c r="H14" s="20">
        <v>10</v>
      </c>
      <c r="I14" s="20">
        <v>12</v>
      </c>
      <c r="J14" s="20">
        <v>14</v>
      </c>
      <c r="K14" s="20">
        <v>14</v>
      </c>
      <c r="L14" s="22">
        <v>20</v>
      </c>
      <c r="M14" s="75">
        <v>5</v>
      </c>
      <c r="N14" s="22">
        <v>5</v>
      </c>
      <c r="O14" s="75">
        <v>11</v>
      </c>
      <c r="P14" s="114">
        <f>SUM(D14:O14)</f>
        <v>130</v>
      </c>
    </row>
    <row r="15" spans="1:18" ht="30" customHeight="1" x14ac:dyDescent="0.55000000000000004">
      <c r="B15" s="205"/>
      <c r="C15" s="120" t="s">
        <v>6</v>
      </c>
      <c r="D15" s="110">
        <f t="shared" ref="D15:H15" si="3">SUM(D13:D14)</f>
        <v>185</v>
      </c>
      <c r="E15" s="112">
        <f t="shared" si="3"/>
        <v>66</v>
      </c>
      <c r="F15" s="112">
        <f t="shared" si="3"/>
        <v>10</v>
      </c>
      <c r="G15" s="112">
        <f t="shared" si="3"/>
        <v>18</v>
      </c>
      <c r="H15" s="111">
        <f t="shared" si="3"/>
        <v>13</v>
      </c>
      <c r="I15" s="25">
        <v>13</v>
      </c>
      <c r="J15" s="25">
        <v>19</v>
      </c>
      <c r="K15" s="25">
        <v>16</v>
      </c>
      <c r="L15" s="27">
        <v>29</v>
      </c>
      <c r="M15" s="76">
        <v>7</v>
      </c>
      <c r="N15" s="27">
        <v>12</v>
      </c>
      <c r="O15" s="76">
        <v>26</v>
      </c>
      <c r="P15" s="115">
        <f>SUM(P13:P14)</f>
        <v>414</v>
      </c>
    </row>
    <row r="16" spans="1:18" ht="30" customHeight="1" x14ac:dyDescent="0.55000000000000004">
      <c r="B16" s="179" t="s">
        <v>11</v>
      </c>
      <c r="C16" s="180"/>
      <c r="D16" s="43">
        <v>3620570000</v>
      </c>
      <c r="E16" s="44">
        <v>1063200000</v>
      </c>
      <c r="F16" s="42">
        <v>120000000</v>
      </c>
      <c r="G16" s="42">
        <v>324970000</v>
      </c>
      <c r="H16" s="42">
        <v>136400000</v>
      </c>
      <c r="I16" s="42">
        <v>123800000</v>
      </c>
      <c r="J16" s="42">
        <v>305800000</v>
      </c>
      <c r="K16" s="42">
        <v>233100000</v>
      </c>
      <c r="L16" s="44">
        <v>356500000</v>
      </c>
      <c r="M16" s="133">
        <v>25000000</v>
      </c>
      <c r="N16" s="44">
        <v>178000000</v>
      </c>
      <c r="O16" s="80">
        <v>331200000</v>
      </c>
      <c r="P16" s="45">
        <f t="shared" si="2"/>
        <v>6818540000</v>
      </c>
    </row>
    <row r="17" spans="2:16" ht="30" customHeight="1" thickBot="1" x14ac:dyDescent="0.6">
      <c r="B17" s="183" t="s">
        <v>12</v>
      </c>
      <c r="C17" s="184"/>
      <c r="D17" s="47">
        <v>19570649</v>
      </c>
      <c r="E17" s="48">
        <v>16109091</v>
      </c>
      <c r="F17" s="46">
        <v>12000000</v>
      </c>
      <c r="G17" s="46">
        <v>18053889</v>
      </c>
      <c r="H17" s="46">
        <v>10492308</v>
      </c>
      <c r="I17" s="46">
        <v>9523077</v>
      </c>
      <c r="J17" s="46">
        <v>16094737</v>
      </c>
      <c r="K17" s="46">
        <v>14568750</v>
      </c>
      <c r="L17" s="48">
        <v>12293103</v>
      </c>
      <c r="M17" s="134">
        <v>3571429</v>
      </c>
      <c r="N17" s="48">
        <v>14833333</v>
      </c>
      <c r="O17" s="99">
        <v>12738462</v>
      </c>
      <c r="P17" s="49">
        <f t="shared" ref="P17" si="4">P16/P15</f>
        <v>16469903.381642513</v>
      </c>
    </row>
    <row r="18" spans="2:16" ht="30" customHeight="1" x14ac:dyDescent="0.55000000000000004">
      <c r="B18" s="177" t="s">
        <v>13</v>
      </c>
      <c r="C18" s="178"/>
      <c r="D18" s="51">
        <v>2353400</v>
      </c>
      <c r="E18" s="52">
        <v>1275710</v>
      </c>
      <c r="F18" s="50">
        <v>1362850</v>
      </c>
      <c r="G18" s="50">
        <v>2852640</v>
      </c>
      <c r="H18" s="50">
        <v>1208160</v>
      </c>
      <c r="I18" s="50">
        <v>1281700</v>
      </c>
      <c r="J18" s="50">
        <v>1713813</v>
      </c>
      <c r="K18" s="50">
        <v>2281520</v>
      </c>
      <c r="L18" s="52">
        <v>2998970</v>
      </c>
      <c r="M18" s="135">
        <v>168800</v>
      </c>
      <c r="N18" s="52">
        <v>523600</v>
      </c>
      <c r="O18" s="81">
        <v>1653226</v>
      </c>
      <c r="P18" s="53">
        <f>SUM(D18:O18)</f>
        <v>19674389</v>
      </c>
    </row>
    <row r="19" spans="2:16" ht="30" customHeight="1" x14ac:dyDescent="0.55000000000000004">
      <c r="B19" s="179" t="s">
        <v>17</v>
      </c>
      <c r="C19" s="180"/>
      <c r="D19" s="55">
        <v>7</v>
      </c>
      <c r="E19" s="56">
        <v>8</v>
      </c>
      <c r="F19" s="54">
        <v>6</v>
      </c>
      <c r="G19" s="54">
        <v>11</v>
      </c>
      <c r="H19" s="54">
        <v>7</v>
      </c>
      <c r="I19" s="54">
        <v>11</v>
      </c>
      <c r="J19" s="54">
        <v>11</v>
      </c>
      <c r="K19" s="54">
        <v>12</v>
      </c>
      <c r="L19" s="56">
        <v>14</v>
      </c>
      <c r="M19" s="82">
        <v>3</v>
      </c>
      <c r="N19" s="56">
        <v>5</v>
      </c>
      <c r="O19" s="82">
        <v>8</v>
      </c>
      <c r="P19" s="57">
        <f>SUM(D19:O19)</f>
        <v>103</v>
      </c>
    </row>
    <row r="20" spans="2:16" ht="30" customHeight="1" x14ac:dyDescent="0.55000000000000004">
      <c r="B20" s="181" t="s">
        <v>14</v>
      </c>
      <c r="C20" s="182"/>
      <c r="D20" s="59">
        <v>2353400</v>
      </c>
      <c r="E20" s="60">
        <v>1275710</v>
      </c>
      <c r="F20" s="58">
        <v>1205650</v>
      </c>
      <c r="G20" s="58">
        <v>1986300</v>
      </c>
      <c r="H20" s="58">
        <v>1127960</v>
      </c>
      <c r="I20" s="58">
        <v>1261900</v>
      </c>
      <c r="J20" s="58">
        <v>1183813</v>
      </c>
      <c r="K20" s="58">
        <v>2094520.0000000007</v>
      </c>
      <c r="L20" s="84">
        <v>2646450.0000000005</v>
      </c>
      <c r="M20" s="83">
        <v>58800</v>
      </c>
      <c r="N20" s="84">
        <v>523600.00000000017</v>
      </c>
      <c r="O20" s="83">
        <v>1548700.0000000005</v>
      </c>
      <c r="P20" s="61">
        <f>SUM(D20:O20)</f>
        <v>17266803</v>
      </c>
    </row>
    <row r="21" spans="2:16" ht="30" customHeight="1" thickBot="1" x14ac:dyDescent="0.6">
      <c r="B21" s="183" t="s">
        <v>18</v>
      </c>
      <c r="C21" s="184"/>
      <c r="D21" s="106">
        <f t="shared" ref="D21:O21" si="5">D19/D14</f>
        <v>1</v>
      </c>
      <c r="E21" s="63">
        <f t="shared" si="5"/>
        <v>1</v>
      </c>
      <c r="F21" s="63">
        <f t="shared" si="5"/>
        <v>0.6</v>
      </c>
      <c r="G21" s="63">
        <f t="shared" si="5"/>
        <v>0.7857142857142857</v>
      </c>
      <c r="H21" s="63">
        <f t="shared" si="5"/>
        <v>0.7</v>
      </c>
      <c r="I21" s="63">
        <f t="shared" si="5"/>
        <v>0.91666666666666663</v>
      </c>
      <c r="J21" s="63">
        <f t="shared" si="5"/>
        <v>0.7857142857142857</v>
      </c>
      <c r="K21" s="63">
        <f t="shared" si="5"/>
        <v>0.8571428571428571</v>
      </c>
      <c r="L21" s="63">
        <f t="shared" si="5"/>
        <v>0.7</v>
      </c>
      <c r="M21" s="63">
        <f t="shared" si="5"/>
        <v>0.6</v>
      </c>
      <c r="N21" s="63">
        <f t="shared" si="5"/>
        <v>1</v>
      </c>
      <c r="O21" s="63">
        <f t="shared" si="5"/>
        <v>0.72727272727272729</v>
      </c>
      <c r="P21" s="65">
        <f>P19/P14</f>
        <v>0.79230769230769227</v>
      </c>
    </row>
    <row r="22" spans="2:16" ht="30" customHeight="1" thickTop="1" x14ac:dyDescent="0.55000000000000004">
      <c r="B22" s="204" t="s">
        <v>25</v>
      </c>
      <c r="C22" s="204"/>
      <c r="D22" s="204"/>
      <c r="E22" s="204"/>
      <c r="F22" s="204"/>
      <c r="N22" s="186" t="s">
        <v>65</v>
      </c>
      <c r="O22" s="186"/>
      <c r="P22" s="186"/>
    </row>
    <row r="23" spans="2:16" ht="30" customHeight="1" x14ac:dyDescent="0.55000000000000004">
      <c r="J23" s="126"/>
      <c r="N23" s="188" t="s">
        <v>66</v>
      </c>
      <c r="O23" s="188"/>
      <c r="P23" s="188"/>
    </row>
  </sheetData>
  <mergeCells count="20">
    <mergeCell ref="N23:P23"/>
    <mergeCell ref="B18:C18"/>
    <mergeCell ref="B19:C19"/>
    <mergeCell ref="B20:C20"/>
    <mergeCell ref="B21:C21"/>
    <mergeCell ref="B22:F22"/>
    <mergeCell ref="N22:P22"/>
    <mergeCell ref="A1:F1"/>
    <mergeCell ref="B17:C17"/>
    <mergeCell ref="B2:F2"/>
    <mergeCell ref="N2:P2"/>
    <mergeCell ref="B3:C4"/>
    <mergeCell ref="D3:P3"/>
    <mergeCell ref="B5:C5"/>
    <mergeCell ref="B6:C6"/>
    <mergeCell ref="B7:B10"/>
    <mergeCell ref="B11:C11"/>
    <mergeCell ref="B12:C12"/>
    <mergeCell ref="B13:B15"/>
    <mergeCell ref="B16:C16"/>
  </mergeCells>
  <phoneticPr fontId="1"/>
  <pageMargins left="0.70866141732283472" right="0.70866141732283472" top="0.74803149606299213" bottom="0.74803149606299213" header="0.31496062992125984" footer="0.31496062992125984"/>
  <pageSetup paperSize="8" scale="64" orientation="landscape" r:id="rId1"/>
  <rowBreaks count="1" manualBreakCount="1">
    <brk id="2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3"/>
  <sheetViews>
    <sheetView tabSelected="1" view="pageBreakPreview" zoomScale="55" zoomScaleNormal="62" zoomScaleSheetLayoutView="55" workbookViewId="0">
      <selection sqref="A1:F1"/>
    </sheetView>
  </sheetViews>
  <sheetFormatPr defaultColWidth="9" defaultRowHeight="14" x14ac:dyDescent="0.55000000000000004"/>
  <cols>
    <col min="1" max="1" width="2" style="2" customWidth="1"/>
    <col min="2" max="2" width="6.83203125" style="2" customWidth="1"/>
    <col min="3" max="3" width="35.08203125" style="2" bestFit="1" customWidth="1"/>
    <col min="4" max="4" width="18.08203125" style="2" customWidth="1"/>
    <col min="5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8" ht="40" customHeight="1" x14ac:dyDescent="0.55000000000000004">
      <c r="A1" s="217" t="s">
        <v>67</v>
      </c>
      <c r="B1" s="217"/>
      <c r="C1" s="217"/>
      <c r="D1" s="217"/>
      <c r="E1" s="217"/>
      <c r="F1" s="217"/>
      <c r="G1" s="141"/>
      <c r="H1" s="141"/>
      <c r="I1" s="141"/>
      <c r="J1" s="141"/>
      <c r="K1" s="141"/>
      <c r="L1" s="141"/>
      <c r="M1" s="141"/>
      <c r="N1" s="141"/>
      <c r="O1" s="141"/>
    </row>
    <row r="2" spans="1:18" ht="40" customHeight="1" thickBot="1" x14ac:dyDescent="0.6">
      <c r="A2" s="142"/>
      <c r="B2" s="217" t="s">
        <v>80</v>
      </c>
      <c r="C2" s="217"/>
      <c r="D2" s="217"/>
      <c r="E2" s="217"/>
      <c r="F2" s="217"/>
      <c r="G2" s="125"/>
      <c r="H2" s="125"/>
      <c r="I2" s="125"/>
      <c r="J2" s="125"/>
      <c r="K2" s="125"/>
      <c r="L2" s="125"/>
      <c r="M2" s="125"/>
      <c r="N2" s="203"/>
      <c r="O2" s="203"/>
      <c r="P2" s="203"/>
      <c r="R2" s="67"/>
    </row>
    <row r="3" spans="1:18" s="142" customFormat="1" ht="40" customHeight="1" x14ac:dyDescent="0.55000000000000004">
      <c r="B3" s="218" t="s">
        <v>0</v>
      </c>
      <c r="C3" s="219"/>
      <c r="D3" s="222" t="s">
        <v>68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23"/>
    </row>
    <row r="4" spans="1:18" s="142" customFormat="1" ht="40" customHeight="1" x14ac:dyDescent="0.55000000000000004">
      <c r="B4" s="220"/>
      <c r="C4" s="221"/>
      <c r="D4" s="143" t="s">
        <v>21</v>
      </c>
      <c r="E4" s="143" t="s">
        <v>22</v>
      </c>
      <c r="F4" s="144" t="s">
        <v>23</v>
      </c>
      <c r="G4" s="144" t="s">
        <v>24</v>
      </c>
      <c r="H4" s="144" t="s">
        <v>26</v>
      </c>
      <c r="I4" s="144" t="s">
        <v>27</v>
      </c>
      <c r="J4" s="144" t="s">
        <v>28</v>
      </c>
      <c r="K4" s="144" t="s">
        <v>29</v>
      </c>
      <c r="L4" s="143" t="s">
        <v>30</v>
      </c>
      <c r="M4" s="145" t="s">
        <v>31</v>
      </c>
      <c r="N4" s="143" t="s">
        <v>49</v>
      </c>
      <c r="O4" s="145" t="s">
        <v>50</v>
      </c>
      <c r="P4" s="146" t="s">
        <v>6</v>
      </c>
    </row>
    <row r="5" spans="1:18" s="142" customFormat="1" ht="40" customHeight="1" x14ac:dyDescent="0.55000000000000004">
      <c r="B5" s="213" t="s">
        <v>1</v>
      </c>
      <c r="C5" s="214"/>
      <c r="D5" s="147"/>
      <c r="E5" s="147"/>
      <c r="F5" s="148"/>
      <c r="G5" s="148"/>
      <c r="H5" s="148"/>
      <c r="I5" s="148"/>
      <c r="J5" s="148"/>
      <c r="K5" s="148"/>
      <c r="L5" s="147"/>
      <c r="M5" s="149"/>
      <c r="N5" s="147"/>
      <c r="O5" s="149"/>
      <c r="P5" s="150">
        <f t="shared" ref="P5:P11" si="0">SUM(D5:O5)</f>
        <v>0</v>
      </c>
    </row>
    <row r="6" spans="1:18" s="142" customFormat="1" ht="40" customHeight="1" x14ac:dyDescent="0.55000000000000004">
      <c r="B6" s="215" t="s">
        <v>2</v>
      </c>
      <c r="C6" s="151" t="s">
        <v>3</v>
      </c>
      <c r="D6" s="147">
        <v>14</v>
      </c>
      <c r="E6" s="147">
        <v>20</v>
      </c>
      <c r="F6" s="148">
        <v>29</v>
      </c>
      <c r="G6" s="148">
        <v>21</v>
      </c>
      <c r="H6" s="148">
        <v>34</v>
      </c>
      <c r="I6" s="148">
        <v>39</v>
      </c>
      <c r="J6" s="148">
        <v>31</v>
      </c>
      <c r="K6" s="148">
        <v>29</v>
      </c>
      <c r="L6" s="147">
        <v>36</v>
      </c>
      <c r="M6" s="149">
        <v>18</v>
      </c>
      <c r="N6" s="147">
        <v>49</v>
      </c>
      <c r="O6" s="149">
        <v>47</v>
      </c>
      <c r="P6" s="150">
        <f t="shared" si="0"/>
        <v>367</v>
      </c>
    </row>
    <row r="7" spans="1:18" s="142" customFormat="1" ht="40" customHeight="1" thickBot="1" x14ac:dyDescent="0.6">
      <c r="B7" s="215"/>
      <c r="C7" s="152" t="s">
        <v>4</v>
      </c>
      <c r="D7" s="153">
        <v>8</v>
      </c>
      <c r="E7" s="153">
        <v>4</v>
      </c>
      <c r="F7" s="154">
        <v>11</v>
      </c>
      <c r="G7" s="154">
        <v>5</v>
      </c>
      <c r="H7" s="154">
        <v>7</v>
      </c>
      <c r="I7" s="154">
        <v>8</v>
      </c>
      <c r="J7" s="154">
        <v>8</v>
      </c>
      <c r="K7" s="154">
        <v>7</v>
      </c>
      <c r="L7" s="153">
        <v>14</v>
      </c>
      <c r="M7" s="153">
        <v>6</v>
      </c>
      <c r="N7" s="153">
        <v>21</v>
      </c>
      <c r="O7" s="155">
        <v>19</v>
      </c>
      <c r="P7" s="156">
        <f t="shared" si="0"/>
        <v>118</v>
      </c>
    </row>
    <row r="8" spans="1:18" s="142" customFormat="1" ht="40" customHeight="1" thickTop="1" x14ac:dyDescent="0.55000000000000004">
      <c r="B8" s="216"/>
      <c r="C8" s="157" t="s">
        <v>6</v>
      </c>
      <c r="D8" s="158">
        <f t="shared" ref="D8:K8" si="1">SUM(D6:D7)</f>
        <v>22</v>
      </c>
      <c r="E8" s="159">
        <f t="shared" si="1"/>
        <v>24</v>
      </c>
      <c r="F8" s="158">
        <f t="shared" si="1"/>
        <v>40</v>
      </c>
      <c r="G8" s="158">
        <f t="shared" si="1"/>
        <v>26</v>
      </c>
      <c r="H8" s="159">
        <f t="shared" si="1"/>
        <v>41</v>
      </c>
      <c r="I8" s="158">
        <f t="shared" si="1"/>
        <v>47</v>
      </c>
      <c r="J8" s="158">
        <f t="shared" si="1"/>
        <v>39</v>
      </c>
      <c r="K8" s="158">
        <f t="shared" si="1"/>
        <v>36</v>
      </c>
      <c r="L8" s="158">
        <v>50</v>
      </c>
      <c r="M8" s="158">
        <f>SUM(M6,M7)</f>
        <v>24</v>
      </c>
      <c r="N8" s="158">
        <f t="shared" ref="N8:O8" si="2">SUM(N6,N7)</f>
        <v>70</v>
      </c>
      <c r="O8" s="158">
        <f t="shared" si="2"/>
        <v>66</v>
      </c>
      <c r="P8" s="160">
        <f t="shared" si="0"/>
        <v>485</v>
      </c>
    </row>
    <row r="9" spans="1:18" s="142" customFormat="1" ht="40" customHeight="1" x14ac:dyDescent="0.55000000000000004">
      <c r="B9" s="210" t="s">
        <v>79</v>
      </c>
      <c r="C9" s="161" t="s">
        <v>69</v>
      </c>
      <c r="D9" s="162">
        <v>5</v>
      </c>
      <c r="E9" s="162">
        <v>4</v>
      </c>
      <c r="F9" s="162">
        <v>5</v>
      </c>
      <c r="G9" s="162">
        <v>7</v>
      </c>
      <c r="H9" s="162">
        <v>13</v>
      </c>
      <c r="I9" s="162">
        <v>12</v>
      </c>
      <c r="J9" s="162">
        <v>11</v>
      </c>
      <c r="K9" s="162">
        <v>6</v>
      </c>
      <c r="L9" s="162">
        <v>16</v>
      </c>
      <c r="M9" s="162">
        <v>7</v>
      </c>
      <c r="N9" s="162">
        <v>22</v>
      </c>
      <c r="O9" s="163">
        <v>10</v>
      </c>
      <c r="P9" s="164">
        <f t="shared" si="0"/>
        <v>118</v>
      </c>
    </row>
    <row r="10" spans="1:18" s="142" customFormat="1" ht="40" customHeight="1" x14ac:dyDescent="0.55000000000000004">
      <c r="B10" s="211"/>
      <c r="C10" s="165" t="s">
        <v>81</v>
      </c>
      <c r="D10" s="166">
        <v>2</v>
      </c>
      <c r="E10" s="166">
        <v>2</v>
      </c>
      <c r="F10" s="166">
        <v>8</v>
      </c>
      <c r="G10" s="166">
        <v>1</v>
      </c>
      <c r="H10" s="166">
        <v>4</v>
      </c>
      <c r="I10" s="166">
        <v>7</v>
      </c>
      <c r="J10" s="166">
        <v>3</v>
      </c>
      <c r="K10" s="166">
        <v>9</v>
      </c>
      <c r="L10" s="166">
        <v>6</v>
      </c>
      <c r="M10" s="166">
        <v>4</v>
      </c>
      <c r="N10" s="166">
        <v>11</v>
      </c>
      <c r="O10" s="167">
        <v>4</v>
      </c>
      <c r="P10" s="168">
        <f t="shared" si="0"/>
        <v>61</v>
      </c>
    </row>
    <row r="11" spans="1:18" s="142" customFormat="1" ht="40" customHeight="1" x14ac:dyDescent="0.55000000000000004">
      <c r="B11" s="211"/>
      <c r="C11" s="165" t="s">
        <v>82</v>
      </c>
      <c r="D11" s="166">
        <v>3</v>
      </c>
      <c r="E11" s="166">
        <v>0</v>
      </c>
      <c r="F11" s="166">
        <v>4</v>
      </c>
      <c r="G11" s="166">
        <v>8</v>
      </c>
      <c r="H11" s="166">
        <v>4</v>
      </c>
      <c r="I11" s="166">
        <v>10</v>
      </c>
      <c r="J11" s="166">
        <v>5</v>
      </c>
      <c r="K11" s="166">
        <v>3</v>
      </c>
      <c r="L11" s="166">
        <v>3</v>
      </c>
      <c r="M11" s="166">
        <v>2</v>
      </c>
      <c r="N11" s="166">
        <v>9</v>
      </c>
      <c r="O11" s="167">
        <v>17</v>
      </c>
      <c r="P11" s="168">
        <f t="shared" si="0"/>
        <v>68</v>
      </c>
    </row>
    <row r="12" spans="1:18" s="142" customFormat="1" ht="40" customHeight="1" x14ac:dyDescent="0.55000000000000004">
      <c r="B12" s="211"/>
      <c r="C12" s="165" t="s">
        <v>83</v>
      </c>
      <c r="D12" s="166">
        <v>2</v>
      </c>
      <c r="E12" s="166">
        <v>3</v>
      </c>
      <c r="F12" s="166">
        <v>5</v>
      </c>
      <c r="G12" s="166">
        <v>1</v>
      </c>
      <c r="H12" s="166">
        <v>5</v>
      </c>
      <c r="I12" s="166">
        <v>2</v>
      </c>
      <c r="J12" s="166">
        <v>4</v>
      </c>
      <c r="K12" s="166">
        <v>7</v>
      </c>
      <c r="L12" s="166">
        <v>7</v>
      </c>
      <c r="M12" s="166">
        <v>2</v>
      </c>
      <c r="N12" s="166">
        <v>7</v>
      </c>
      <c r="O12" s="167">
        <v>6</v>
      </c>
      <c r="P12" s="168">
        <f t="shared" ref="P12:P22" si="3">SUM(D12:O12)</f>
        <v>51</v>
      </c>
    </row>
    <row r="13" spans="1:18" s="142" customFormat="1" ht="40" customHeight="1" x14ac:dyDescent="0.55000000000000004">
      <c r="B13" s="211"/>
      <c r="C13" s="165" t="s">
        <v>70</v>
      </c>
      <c r="D13" s="166">
        <v>1</v>
      </c>
      <c r="E13" s="166">
        <v>5</v>
      </c>
      <c r="F13" s="166">
        <v>4</v>
      </c>
      <c r="G13" s="166">
        <v>0</v>
      </c>
      <c r="H13" s="166">
        <v>3</v>
      </c>
      <c r="I13" s="166">
        <v>4</v>
      </c>
      <c r="J13" s="166">
        <v>2</v>
      </c>
      <c r="K13" s="166">
        <v>1</v>
      </c>
      <c r="L13" s="166">
        <v>4</v>
      </c>
      <c r="M13" s="166">
        <v>1</v>
      </c>
      <c r="N13" s="166">
        <v>2</v>
      </c>
      <c r="O13" s="167">
        <v>3</v>
      </c>
      <c r="P13" s="168">
        <f t="shared" si="3"/>
        <v>30</v>
      </c>
    </row>
    <row r="14" spans="1:18" s="142" customFormat="1" ht="40" customHeight="1" x14ac:dyDescent="0.55000000000000004">
      <c r="B14" s="211"/>
      <c r="C14" s="165" t="s">
        <v>71</v>
      </c>
      <c r="D14" s="166">
        <v>1</v>
      </c>
      <c r="E14" s="166">
        <v>5</v>
      </c>
      <c r="F14" s="166">
        <v>0</v>
      </c>
      <c r="G14" s="166">
        <v>1</v>
      </c>
      <c r="H14" s="166">
        <v>1</v>
      </c>
      <c r="I14" s="166">
        <v>4</v>
      </c>
      <c r="J14" s="166">
        <v>5</v>
      </c>
      <c r="K14" s="166">
        <v>3</v>
      </c>
      <c r="L14" s="166">
        <v>1</v>
      </c>
      <c r="M14" s="166">
        <v>0</v>
      </c>
      <c r="N14" s="166">
        <v>1</v>
      </c>
      <c r="O14" s="167">
        <v>1</v>
      </c>
      <c r="P14" s="168">
        <f t="shared" si="3"/>
        <v>23</v>
      </c>
    </row>
    <row r="15" spans="1:18" s="142" customFormat="1" ht="40" customHeight="1" x14ac:dyDescent="0.55000000000000004">
      <c r="B15" s="211"/>
      <c r="C15" s="165" t="s">
        <v>72</v>
      </c>
      <c r="D15" s="166">
        <v>2</v>
      </c>
      <c r="E15" s="166">
        <v>1</v>
      </c>
      <c r="F15" s="166">
        <v>3</v>
      </c>
      <c r="G15" s="166">
        <v>2</v>
      </c>
      <c r="H15" s="166">
        <v>5</v>
      </c>
      <c r="I15" s="166">
        <v>1</v>
      </c>
      <c r="J15" s="166">
        <v>3</v>
      </c>
      <c r="K15" s="166">
        <v>1</v>
      </c>
      <c r="L15" s="166">
        <v>2</v>
      </c>
      <c r="M15" s="166">
        <v>1</v>
      </c>
      <c r="N15" s="166">
        <v>3</v>
      </c>
      <c r="O15" s="167">
        <v>4</v>
      </c>
      <c r="P15" s="168">
        <f t="shared" si="3"/>
        <v>28</v>
      </c>
    </row>
    <row r="16" spans="1:18" s="142" customFormat="1" ht="40" customHeight="1" x14ac:dyDescent="0.55000000000000004">
      <c r="B16" s="211"/>
      <c r="C16" s="165" t="s">
        <v>73</v>
      </c>
      <c r="D16" s="166">
        <v>2</v>
      </c>
      <c r="E16" s="166">
        <v>2</v>
      </c>
      <c r="F16" s="166">
        <v>2</v>
      </c>
      <c r="G16" s="166">
        <v>1</v>
      </c>
      <c r="H16" s="166">
        <v>1</v>
      </c>
      <c r="I16" s="166">
        <v>1</v>
      </c>
      <c r="J16" s="166">
        <v>3</v>
      </c>
      <c r="K16" s="166">
        <v>3</v>
      </c>
      <c r="L16" s="166">
        <v>2</v>
      </c>
      <c r="M16" s="166">
        <v>1</v>
      </c>
      <c r="N16" s="166">
        <v>2</v>
      </c>
      <c r="O16" s="167">
        <v>5</v>
      </c>
      <c r="P16" s="168">
        <f t="shared" si="3"/>
        <v>25</v>
      </c>
    </row>
    <row r="17" spans="2:16" s="142" customFormat="1" ht="40" customHeight="1" x14ac:dyDescent="0.55000000000000004">
      <c r="B17" s="211"/>
      <c r="C17" s="165" t="s">
        <v>84</v>
      </c>
      <c r="D17" s="166">
        <v>1</v>
      </c>
      <c r="E17" s="166">
        <v>1</v>
      </c>
      <c r="F17" s="166">
        <v>5</v>
      </c>
      <c r="G17" s="166">
        <v>1</v>
      </c>
      <c r="H17" s="166">
        <v>2</v>
      </c>
      <c r="I17" s="166">
        <v>1</v>
      </c>
      <c r="J17" s="166">
        <v>0</v>
      </c>
      <c r="K17" s="166">
        <v>2</v>
      </c>
      <c r="L17" s="166">
        <v>2</v>
      </c>
      <c r="M17" s="166">
        <v>2</v>
      </c>
      <c r="N17" s="166">
        <v>6</v>
      </c>
      <c r="O17" s="167">
        <v>2</v>
      </c>
      <c r="P17" s="168">
        <f t="shared" si="3"/>
        <v>25</v>
      </c>
    </row>
    <row r="18" spans="2:16" s="142" customFormat="1" ht="40" customHeight="1" x14ac:dyDescent="0.55000000000000004">
      <c r="B18" s="211"/>
      <c r="C18" s="165" t="s">
        <v>74</v>
      </c>
      <c r="D18" s="166">
        <v>2</v>
      </c>
      <c r="E18" s="166">
        <v>0</v>
      </c>
      <c r="F18" s="166">
        <v>2</v>
      </c>
      <c r="G18" s="166">
        <v>3</v>
      </c>
      <c r="H18" s="166">
        <v>2</v>
      </c>
      <c r="I18" s="166">
        <v>1</v>
      </c>
      <c r="J18" s="166">
        <v>0</v>
      </c>
      <c r="K18" s="166">
        <v>0</v>
      </c>
      <c r="L18" s="166">
        <v>2</v>
      </c>
      <c r="M18" s="166">
        <v>0</v>
      </c>
      <c r="N18" s="166">
        <v>4</v>
      </c>
      <c r="O18" s="167">
        <v>8</v>
      </c>
      <c r="P18" s="168">
        <f t="shared" si="3"/>
        <v>24</v>
      </c>
    </row>
    <row r="19" spans="2:16" s="142" customFormat="1" ht="40" customHeight="1" x14ac:dyDescent="0.55000000000000004">
      <c r="B19" s="211"/>
      <c r="C19" s="165" t="s">
        <v>75</v>
      </c>
      <c r="D19" s="166">
        <v>0</v>
      </c>
      <c r="E19" s="166">
        <v>1</v>
      </c>
      <c r="F19" s="166">
        <v>0</v>
      </c>
      <c r="G19" s="166">
        <v>0</v>
      </c>
      <c r="H19" s="166">
        <v>1</v>
      </c>
      <c r="I19" s="166">
        <v>4</v>
      </c>
      <c r="J19" s="166">
        <v>0</v>
      </c>
      <c r="K19" s="166">
        <v>1</v>
      </c>
      <c r="L19" s="166">
        <v>0</v>
      </c>
      <c r="M19" s="166">
        <v>2</v>
      </c>
      <c r="N19" s="166">
        <v>0</v>
      </c>
      <c r="O19" s="167">
        <v>1</v>
      </c>
      <c r="P19" s="168">
        <f t="shared" si="3"/>
        <v>10</v>
      </c>
    </row>
    <row r="20" spans="2:16" s="142" customFormat="1" ht="40" customHeight="1" x14ac:dyDescent="0.55000000000000004">
      <c r="B20" s="211"/>
      <c r="C20" s="165" t="s">
        <v>76</v>
      </c>
      <c r="D20" s="166">
        <v>1</v>
      </c>
      <c r="E20" s="166">
        <v>0</v>
      </c>
      <c r="F20" s="166">
        <v>2</v>
      </c>
      <c r="G20" s="166">
        <v>0</v>
      </c>
      <c r="H20" s="166">
        <v>0</v>
      </c>
      <c r="I20" s="166">
        <v>0</v>
      </c>
      <c r="J20" s="166">
        <v>1</v>
      </c>
      <c r="K20" s="166">
        <v>0</v>
      </c>
      <c r="L20" s="166">
        <v>3</v>
      </c>
      <c r="M20" s="166">
        <v>0</v>
      </c>
      <c r="N20" s="166">
        <v>0</v>
      </c>
      <c r="O20" s="167">
        <v>1</v>
      </c>
      <c r="P20" s="168">
        <f t="shared" si="3"/>
        <v>8</v>
      </c>
    </row>
    <row r="21" spans="2:16" s="142" customFormat="1" ht="40" customHeight="1" x14ac:dyDescent="0.55000000000000004">
      <c r="B21" s="211"/>
      <c r="C21" s="165" t="s">
        <v>77</v>
      </c>
      <c r="D21" s="166">
        <v>0</v>
      </c>
      <c r="E21" s="166">
        <v>0</v>
      </c>
      <c r="F21" s="166">
        <v>0</v>
      </c>
      <c r="G21" s="166">
        <v>1</v>
      </c>
      <c r="H21" s="166">
        <v>0</v>
      </c>
      <c r="I21" s="166">
        <v>0</v>
      </c>
      <c r="J21" s="166">
        <v>2</v>
      </c>
      <c r="K21" s="166">
        <v>0</v>
      </c>
      <c r="L21" s="166">
        <v>2</v>
      </c>
      <c r="M21" s="166">
        <v>2</v>
      </c>
      <c r="N21" s="166">
        <v>3</v>
      </c>
      <c r="O21" s="167">
        <v>4</v>
      </c>
      <c r="P21" s="168">
        <f t="shared" si="3"/>
        <v>14</v>
      </c>
    </row>
    <row r="22" spans="2:16" s="142" customFormat="1" ht="40" customHeight="1" thickBot="1" x14ac:dyDescent="0.6">
      <c r="B22" s="211"/>
      <c r="C22" s="169" t="s">
        <v>78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1">
        <v>0</v>
      </c>
      <c r="P22" s="172">
        <f t="shared" si="3"/>
        <v>0</v>
      </c>
    </row>
    <row r="23" spans="2:16" s="142" customFormat="1" ht="40" customHeight="1" thickTop="1" thickBot="1" x14ac:dyDescent="0.6">
      <c r="B23" s="212"/>
      <c r="C23" s="173" t="s">
        <v>6</v>
      </c>
      <c r="D23" s="174">
        <f>SUM(D9:D22)</f>
        <v>22</v>
      </c>
      <c r="E23" s="174">
        <f t="shared" ref="E23:I23" si="4">SUM(E9:E22)</f>
        <v>24</v>
      </c>
      <c r="F23" s="174">
        <f t="shared" si="4"/>
        <v>40</v>
      </c>
      <c r="G23" s="174">
        <f t="shared" si="4"/>
        <v>26</v>
      </c>
      <c r="H23" s="174">
        <f t="shared" si="4"/>
        <v>41</v>
      </c>
      <c r="I23" s="174">
        <f t="shared" si="4"/>
        <v>47</v>
      </c>
      <c r="J23" s="174">
        <f t="shared" ref="J23" si="5">SUM(J9:J22)</f>
        <v>39</v>
      </c>
      <c r="K23" s="174">
        <f t="shared" ref="K23" si="6">SUM(K9:K22)</f>
        <v>36</v>
      </c>
      <c r="L23" s="174">
        <f t="shared" ref="L23" si="7">SUM(L9:L22)</f>
        <v>50</v>
      </c>
      <c r="M23" s="174">
        <f t="shared" ref="M23" si="8">SUM(M9:M22)</f>
        <v>24</v>
      </c>
      <c r="N23" s="174">
        <f t="shared" ref="N23" si="9">SUM(N9:N22)</f>
        <v>70</v>
      </c>
      <c r="O23" s="175">
        <f t="shared" ref="O23" si="10">SUM(O9:O22)</f>
        <v>66</v>
      </c>
      <c r="P23" s="176">
        <f t="shared" ref="P23" si="11">SUM(P9:P22)</f>
        <v>485</v>
      </c>
    </row>
  </sheetData>
  <mergeCells count="8">
    <mergeCell ref="N2:P2"/>
    <mergeCell ref="B3:C4"/>
    <mergeCell ref="D3:P3"/>
    <mergeCell ref="B9:B23"/>
    <mergeCell ref="B5:C5"/>
    <mergeCell ref="B6:B8"/>
    <mergeCell ref="A1:F1"/>
    <mergeCell ref="B2:F2"/>
  </mergeCells>
  <phoneticPr fontId="1"/>
  <pageMargins left="0.70866141732283472" right="0.70866141732283472" top="0.74803149606299213" bottom="0.74803149606299213" header="0.31496062992125984" footer="0.31496062992125984"/>
  <pageSetup paperSize="8" scale="59" orientation="landscape" r:id="rId1"/>
  <rowBreaks count="1" manualBreakCount="1">
    <brk id="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R1+R2</vt:lpstr>
      <vt:lpstr>R2+R3</vt:lpstr>
      <vt:lpstr>Sheet3</vt:lpstr>
      <vt:lpstr>R2</vt:lpstr>
      <vt:lpstr>R3</vt:lpstr>
      <vt:lpstr>R4</vt:lpstr>
      <vt:lpstr>'R1+R2'!Print_Area</vt:lpstr>
      <vt:lpstr>'R2'!Print_Area</vt:lpstr>
      <vt:lpstr>'R2+R3'!Print_Area</vt:lpstr>
      <vt:lpstr>'R3'!Print_Area</vt:lpstr>
      <vt:lpstr>'R4'!Print_Area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2023-08-10T02:23:01Z</cp:lastPrinted>
  <dcterms:created xsi:type="dcterms:W3CDTF">2020-07-07T01:35:59Z</dcterms:created>
  <dcterms:modified xsi:type="dcterms:W3CDTF">2024-01-15T05:19:38Z</dcterms:modified>
</cp:coreProperties>
</file>