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0230" yWindow="-15" windowWidth="10275" windowHeight="804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BE42" i="9"/>
  <c r="AM42" i="9"/>
  <c r="U42" i="9"/>
  <c r="C42" i="9"/>
  <c r="BE41" i="9"/>
  <c r="AM41" i="9"/>
  <c r="U41" i="9"/>
  <c r="C41" i="9"/>
  <c r="BE40" i="9"/>
  <c r="AM40" i="9"/>
  <c r="U40" i="9"/>
  <c r="C40" i="9"/>
  <c r="BE39" i="9"/>
  <c r="AM39" i="9"/>
  <c r="U39" i="9"/>
  <c r="C39" i="9"/>
  <c r="BE38" i="9"/>
  <c r="AM38" i="9"/>
  <c r="C38" i="9"/>
  <c r="BE37" i="9"/>
  <c r="AM37" i="9"/>
  <c r="BE36" i="9"/>
  <c r="AM36" i="9"/>
  <c r="AM35" i="9"/>
  <c r="C34" i="9"/>
  <c r="C35" i="9" s="1"/>
  <c r="C36" i="9" s="1"/>
  <c r="C37" i="9" s="1"/>
  <c r="U34" i="9" l="1"/>
  <c r="U35" i="9" s="1"/>
  <c r="U36" i="9" s="1"/>
  <c r="U37" i="9" s="1"/>
  <c r="U38" i="9" s="1"/>
  <c r="AM34" i="9"/>
  <c r="BW34" i="9" s="1"/>
  <c r="BW35" i="9" s="1"/>
  <c r="BW36" i="9" s="1"/>
  <c r="BW37" i="9" s="1"/>
  <c r="BW38" i="9" s="1"/>
  <c r="BW39" i="9" s="1"/>
  <c r="BW40" i="9" s="1"/>
  <c r="BW41" i="9" s="1"/>
  <c r="BW42" i="9" s="1"/>
  <c r="BW43" i="9" s="1"/>
  <c r="BE34" i="9"/>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CO36" i="9" s="1"/>
  <c r="CO37" i="9" s="1"/>
  <c r="CO38" i="9" s="1"/>
  <c r="CO39" i="9" s="1"/>
  <c r="CO40" i="9" s="1"/>
  <c r="CO41" i="9" s="1"/>
  <c r="CO42" i="9" s="1"/>
</calcChain>
</file>

<file path=xl/sharedStrings.xml><?xml version="1.0" encoding="utf-8"?>
<sst xmlns="http://schemas.openxmlformats.org/spreadsheetml/2006/main" count="1207" uniqueCount="562">
  <si>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</si>
  <si>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</si>
  <si>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</si>
  <si>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</si>
  <si>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</si>
  <si>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</si>
  <si>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</si>
  <si>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</si>
  <si>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</si>
  <si>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</si>
  <si>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</si>
  <si>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</si>
  <si>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</si>
  <si>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</si>
  <si>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</si>
  <si>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</si>
  <si>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</si>
  <si>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</si>
  <si>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</si>
  <si>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</si>
  <si>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</si>
  <si>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</si>
  <si>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</si>
  <si>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</si>
  <si>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</si>
  <si>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</si>
  <si>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</si>
  <si>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</si>
  <si>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</si>
  <si>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</si>
  <si>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</si>
  <si>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</si>
  <si>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</si>
  <si>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</si>
  <si>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</si>
  <si>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</si>
  <si>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</si>
  <si>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</si>
  <si>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</si>
  <si>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</si>
  <si>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</si>
  <si>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</si>
  <si>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</si>
  <si>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</si>
  <si>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</si>
  <si>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</si>
  <si>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</si>
  <si>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</si>
  <si>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</si>
  <si>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</si>
  <si>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</si>
  <si>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</si>
  <si>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</si>
  <si>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</si>
  <si>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</si>
  <si>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</si>
  <si>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</si>
  <si>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</si>
  <si>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</si>
  <si>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</si>
  <si>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</si>
  <si>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</si>
  <si>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</si>
  <si>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</si>
  <si>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</si>
  <si>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</si>
  <si>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</si>
  <si>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</si>
  <si>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Ⅳ－１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</si>
  <si>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</si>
  <si>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</si>
  <si>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</si>
  <si>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</si>
  <si>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</si>
  <si>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</si>
  <si>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</si>
  <si>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</si>
  <si>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</si>
  <si>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</si>
  <si>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</si>
  <si>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</si>
  <si>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京丹波町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</si>
  <si>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</si>
  <si>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</si>
  <si>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</si>
  <si>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</si>
  <si>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</si>
  <si>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</si>
  <si>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</si>
  <si>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</si>
  <si>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</si>
  <si>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</si>
  <si>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</si>
  <si>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</si>
  <si>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</si>
  <si>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</si>
  <si>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</si>
  <si>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</si>
  <si>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</si>
  <si>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</si>
  <si>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</si>
  <si>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</si>
  <si>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</si>
  <si>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</si>
  <si>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</si>
  <si>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</si>
  <si>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</si>
  <si>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</si>
  <si>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</si>
  <si>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</si>
  <si>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</si>
  <si>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</si>
  <si>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</si>
  <si>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</si>
  <si>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</si>
  <si>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</si>
  <si>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</si>
  <si>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</si>
  <si>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</si>
  <si>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</si>
  <si>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</si>
  <si>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</si>
  <si>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</si>
  <si>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</si>
  <si>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</si>
  <si>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</si>
  <si>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</si>
  <si>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</si>
  <si>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</si>
  <si>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</si>
  <si>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</si>
  <si>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</si>
  <si>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</si>
  <si>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</si>
  <si>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</si>
  <si>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</si>
  <si>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</si>
  <si>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</si>
  <si>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</si>
  <si>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</si>
  <si>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</si>
  <si>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</si>
  <si>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</si>
  <si>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</si>
  <si>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</si>
  <si>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</si>
  <si>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</si>
  <si>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</si>
  <si>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</si>
  <si>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</si>
  <si>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</si>
  <si>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</si>
  <si>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</si>
  <si>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</si>
  <si>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</si>
  <si>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</si>
  <si>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</si>
  <si>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</si>
  <si>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</si>
  <si>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</si>
  <si>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</si>
  <si>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</si>
  <si>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</si>
  <si>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</si>
  <si>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</si>
  <si>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</si>
  <si>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</si>
  <si>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</si>
  <si>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</si>
  <si>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</si>
  <si>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</si>
  <si>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</si>
  <si>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</si>
  <si>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</si>
  <si>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</si>
  <si>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</si>
  <si>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</si>
  <si>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</si>
  <si>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</si>
  <si>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</si>
  <si>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</si>
  <si>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</si>
  <si>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</si>
  <si>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</si>
  <si>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</si>
  <si>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</si>
  <si>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</si>
  <si>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</si>
  <si>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</si>
  <si>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</si>
  <si>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</si>
  <si>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</si>
  <si>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</si>
  <si>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</si>
  <si>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京都府京丹波町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</si>
  <si>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</si>
  <si>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</si>
  <si>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</si>
  <si>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</si>
  <si>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</si>
  <si>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</si>
  <si>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</si>
  <si>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</si>
  <si>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</si>
  <si>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</si>
  <si>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</si>
  <si>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</si>
  <si>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</si>
  <si>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</si>
  <si>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</si>
  <si>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</si>
  <si>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</si>
  <si>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</si>
  <si>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</si>
  <si>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</si>
  <si>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</si>
  <si>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</si>
  <si>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</si>
  <si>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</si>
  <si>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</si>
  <si>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</si>
  <si>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</si>
  <si>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</si>
  <si>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</si>
  <si>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</si>
  <si>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</si>
  <si>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</si>
  <si>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</si>
  <si>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</si>
  <si>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</si>
  <si>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</si>
  <si>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</si>
  <si>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</si>
  <si>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</si>
  <si>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</si>
  <si>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</si>
  <si>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</si>
  <si>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</si>
  <si>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</si>
  <si>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</si>
  <si>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</si>
  <si>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</si>
  <si>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</si>
  <si>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</si>
  <si>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</si>
  <si>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</si>
  <si>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</si>
  <si>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</si>
  <si>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</si>
  <si>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</si>
  <si>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</si>
  <si>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</si>
  <si>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</si>
  <si>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</si>
  <si>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</si>
  <si>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</si>
  <si>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</si>
  <si>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</si>
  <si>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</si>
  <si>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</si>
  <si>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</si>
  <si>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</si>
  <si>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</si>
  <si>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</si>
  <si>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</si>
  <si>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</si>
  <si>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</si>
  <si>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</si>
  <si>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</si>
  <si>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</si>
  <si>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</si>
  <si>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</si>
  <si>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</si>
  <si>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</si>
  <si>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</si>
  <si>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</si>
  <si>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</si>
  <si>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</si>
  <si>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</si>
  <si>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</si>
  <si>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</si>
  <si>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</si>
  <si>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</si>
  <si>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</si>
  <si>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</si>
  <si>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</si>
  <si>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</si>
  <si>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</si>
  <si>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</si>
  <si>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</si>
  <si>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</si>
  <si>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</si>
  <si>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</si>
  <si>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</si>
  <si>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</si>
  <si>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</si>
  <si>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</si>
  <si>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</si>
  <si>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</si>
  <si>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</si>
  <si>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</si>
  <si>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</si>
  <si>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</si>
  <si>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</si>
  <si>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</si>
  <si>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</si>
  <si>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</si>
  <si>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</si>
  <si>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</si>
  <si>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</si>
  <si>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</si>
  <si>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</si>
  <si>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</si>
  <si>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</si>
  <si>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</si>
  <si>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</si>
  <si>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</si>
  <si>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病院</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</si>
  <si>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</si>
  <si>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</si>
  <si>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</si>
  <si>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</si>
  <si>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</si>
  <si>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</si>
  <si>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</si>
  <si>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</si>
  <si>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</si>
  <si>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</si>
  <si>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</si>
  <si>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</si>
  <si>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</si>
  <si>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</si>
  <si>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</si>
  <si>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</si>
  <si>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</si>
  <si>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</si>
  <si>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</si>
  <si>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</si>
  <si>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</si>
  <si>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</si>
  <si>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</si>
  <si>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</si>
  <si>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</si>
  <si>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京都府京丹波町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</si>
  <si>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</si>
  <si>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</si>
  <si>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</si>
  <si>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</si>
  <si>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</si>
  <si>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</si>
  <si>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</si>
  <si>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</si>
  <si>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</si>
  <si>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</si>
  <si>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</si>
  <si>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</si>
  <si>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</si>
  <si>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</si>
  <si>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</si>
  <si>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</si>
  <si>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</si>
  <si>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</si>
  <si>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</si>
  <si>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</si>
  <si>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</si>
  <si>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育英資金給付事業特別会計</t>
    <phoneticPr fontId="5"/>
  </si>
  <si>
    <t>町営バス運行事業特別会計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</si>
  <si>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</si>
  <si>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</si>
  <si>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</si>
  <si>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</si>
  <si>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</si>
  <si>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</si>
  <si>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</si>
  <si>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</si>
  <si>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</si>
  <si>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</si>
  <si>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</si>
  <si>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</si>
  <si>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</si>
  <si>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</si>
  <si>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後期高齢者医療特別会計</t>
    <phoneticPr fontId="5"/>
  </si>
  <si>
    <t>介護保険事業特別会計（事業勘定）</t>
    <phoneticPr fontId="5"/>
  </si>
  <si>
    <t>介護保険事業特別会計（サービス勘定）</t>
    <phoneticPr fontId="5"/>
  </si>
  <si>
    <t>介護保険事業特別会計（老人保健施設サービス勘定）</t>
    <phoneticPr fontId="5"/>
  </si>
  <si>
    <t>国保京丹波町病院事業会計</t>
    <phoneticPr fontId="5"/>
  </si>
  <si>
    <t>法適用企業</t>
    <phoneticPr fontId="5"/>
  </si>
  <si>
    <t>下水道事業特別会計</t>
    <phoneticPr fontId="5"/>
  </si>
  <si>
    <t>法非適用企業</t>
    <phoneticPr fontId="5"/>
  </si>
  <si>
    <t>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</si>
  <si>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</si>
  <si>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</si>
  <si>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</si>
  <si>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</si>
  <si>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</si>
  <si>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</si>
  <si>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</si>
  <si>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</si>
  <si>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</si>
  <si>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</si>
  <si>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</si>
  <si>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</si>
  <si>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</si>
  <si>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</si>
  <si>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</si>
  <si>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</si>
  <si>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</si>
  <si>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</si>
  <si>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</si>
  <si>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</si>
  <si>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</si>
  <si>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</si>
  <si>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</si>
  <si>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</si>
  <si>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</si>
  <si>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</si>
  <si>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</si>
  <si>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</si>
  <si>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</si>
  <si>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</si>
  <si>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</si>
  <si>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</si>
  <si>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</si>
  <si>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</si>
  <si>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</si>
  <si>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</si>
  <si>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</si>
  <si>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</si>
  <si>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</si>
  <si>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</si>
  <si>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</si>
  <si>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</si>
  <si>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</si>
  <si>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</si>
  <si>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</si>
  <si>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</si>
  <si>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</si>
  <si>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</si>
  <si>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</si>
  <si>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</si>
  <si>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</si>
  <si>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</si>
  <si>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水道事業特別会計</t>
    <phoneticPr fontId="5"/>
  </si>
  <si>
    <t>-</t>
    <phoneticPr fontId="5"/>
  </si>
  <si>
    <t>(Ｆ)</t>
    <phoneticPr fontId="5"/>
  </si>
  <si>
    <t>国保京丹波町病院事業会計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</si>
  <si>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</si>
  <si>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</si>
  <si>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</si>
  <si>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</si>
  <si>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</si>
  <si>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</si>
  <si>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</si>
  <si>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</si>
  <si>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</si>
  <si>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</si>
  <si>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</si>
  <si>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</si>
  <si>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</si>
  <si>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</si>
  <si>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</si>
  <si>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</si>
  <si>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</si>
  <si>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</si>
  <si>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</si>
  <si>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</si>
  <si>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</si>
  <si>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</si>
  <si>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</si>
  <si>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</si>
  <si>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</si>
  <si>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</si>
  <si>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</si>
  <si>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</si>
  <si>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</si>
  <si>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</si>
  <si>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</si>
  <si>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</si>
  <si>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</si>
  <si>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</si>
  <si>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</si>
  <si>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</si>
  <si>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</si>
  <si>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</si>
  <si>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</si>
  <si>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</si>
  <si>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</si>
  <si>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</si>
  <si>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</si>
  <si>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</si>
  <si>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</si>
  <si>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</si>
  <si>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</si>
  <si>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</si>
  <si>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</si>
  <si>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</si>
  <si>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</si>
  <si>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</si>
  <si>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</si>
  <si>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</si>
  <si>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</si>
  <si>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</si>
  <si>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</si>
  <si>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</si>
  <si>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</si>
  <si>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</si>
  <si>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</si>
  <si>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</si>
  <si>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</si>
  <si>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</si>
  <si>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</si>
  <si>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</si>
  <si>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</si>
  <si>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</si>
  <si>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</si>
  <si>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</si>
  <si>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</si>
  <si>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</si>
  <si>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</si>
  <si>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</si>
  <si>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</si>
  <si>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</si>
  <si>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</si>
  <si>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</si>
  <si>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</si>
  <si>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3.83</t>
  </si>
  <si>
    <t>▲ 5.24</t>
  </si>
  <si>
    <t>国保京丹波町病院事業会計</t>
  </si>
  <si>
    <t>一般会計</t>
  </si>
  <si>
    <t>介護保険事業特別会計（事業勘定）</t>
  </si>
  <si>
    <t>国民健康保険事業特別会計（事業勘定）</t>
  </si>
  <si>
    <t>水道事業特別会計</t>
  </si>
  <si>
    <t>下水道事業特別会計</t>
  </si>
  <si>
    <t>後期高齢者医療特別会計</t>
  </si>
  <si>
    <t>介護保険事業特別会計（サービス勘定）</t>
  </si>
  <si>
    <t>その他会計（赤字）</t>
  </si>
  <si>
    <t>その他会計（黒字）</t>
  </si>
  <si>
    <t>-</t>
    <phoneticPr fontId="5"/>
  </si>
  <si>
    <t>-</t>
    <phoneticPr fontId="2"/>
  </si>
  <si>
    <t>-</t>
    <phoneticPr fontId="2"/>
  </si>
  <si>
    <t>-</t>
    <phoneticPr fontId="2"/>
  </si>
  <si>
    <t>国民健康保険南丹病院組合(病院事業会計)</t>
    <rPh sb="0" eb="2">
      <t>コクミン</t>
    </rPh>
    <rPh sb="2" eb="4">
      <t>ケンコウ</t>
    </rPh>
    <rPh sb="4" eb="6">
      <t>ホケン</t>
    </rPh>
    <rPh sb="6" eb="8">
      <t>ナンタン</t>
    </rPh>
    <rPh sb="8" eb="10">
      <t>ビョウイン</t>
    </rPh>
    <rPh sb="10" eb="12">
      <t>クミアイ</t>
    </rPh>
    <rPh sb="13" eb="15">
      <t>ビョウイン</t>
    </rPh>
    <rPh sb="15" eb="17">
      <t>ジギョウ</t>
    </rPh>
    <rPh sb="17" eb="19">
      <t>カイケイ</t>
    </rPh>
    <phoneticPr fontId="5"/>
  </si>
  <si>
    <t>船井郡衛生管理組合(普通会計)</t>
    <rPh sb="0" eb="3">
      <t>フナイグン</t>
    </rPh>
    <rPh sb="3" eb="5">
      <t>エイセイ</t>
    </rPh>
    <rPh sb="5" eb="7">
      <t>カンリ</t>
    </rPh>
    <rPh sb="7" eb="9">
      <t>クミアイ</t>
    </rPh>
    <rPh sb="10" eb="12">
      <t>フツウ</t>
    </rPh>
    <rPh sb="12" eb="14">
      <t>カイケイ</t>
    </rPh>
    <phoneticPr fontId="5"/>
  </si>
  <si>
    <t>京都府市町村職員退職手当組合（一般会計）</t>
    <rPh sb="0" eb="3">
      <t>キョウトフ</t>
    </rPh>
    <rPh sb="3" eb="6">
      <t>シチョウソン</t>
    </rPh>
    <rPh sb="6" eb="8">
      <t>ショクイン</t>
    </rPh>
    <rPh sb="8" eb="10">
      <t>タイショク</t>
    </rPh>
    <rPh sb="10" eb="12">
      <t>テアテ</t>
    </rPh>
    <rPh sb="12" eb="14">
      <t>クミアイ</t>
    </rPh>
    <rPh sb="15" eb="17">
      <t>イッパン</t>
    </rPh>
    <rPh sb="17" eb="19">
      <t>カイケイ</t>
    </rPh>
    <phoneticPr fontId="5"/>
  </si>
  <si>
    <t>京都府市町村議会議員公務災害補償等組合(一般会計)</t>
    <rPh sb="0" eb="3">
      <t>キョウトフ</t>
    </rPh>
    <rPh sb="3" eb="6">
      <t>シチョウソン</t>
    </rPh>
    <rPh sb="6" eb="8">
      <t>ギカイ</t>
    </rPh>
    <rPh sb="8" eb="10">
      <t>ギイン</t>
    </rPh>
    <rPh sb="10" eb="12">
      <t>コウム</t>
    </rPh>
    <rPh sb="12" eb="14">
      <t>サイガイ</t>
    </rPh>
    <rPh sb="14" eb="16">
      <t>ホショウ</t>
    </rPh>
    <rPh sb="16" eb="17">
      <t>トウ</t>
    </rPh>
    <rPh sb="17" eb="19">
      <t>クミアイ</t>
    </rPh>
    <rPh sb="20" eb="22">
      <t>イッパン</t>
    </rPh>
    <rPh sb="22" eb="24">
      <t>カイケイ</t>
    </rPh>
    <phoneticPr fontId="5"/>
  </si>
  <si>
    <t>京都中部広域消防組合(一般会計)</t>
    <rPh sb="0" eb="2">
      <t>キョウト</t>
    </rPh>
    <rPh sb="2" eb="4">
      <t>チュウブ</t>
    </rPh>
    <rPh sb="4" eb="6">
      <t>コウイキ</t>
    </rPh>
    <rPh sb="6" eb="8">
      <t>ショウボウ</t>
    </rPh>
    <rPh sb="8" eb="10">
      <t>クミアイ</t>
    </rPh>
    <rPh sb="11" eb="13">
      <t>イッパン</t>
    </rPh>
    <rPh sb="13" eb="15">
      <t>カイケイ</t>
    </rPh>
    <phoneticPr fontId="5"/>
  </si>
  <si>
    <t>京都府自治会館管理組合(一般会計)</t>
    <rPh sb="0" eb="2">
      <t>キョウト</t>
    </rPh>
    <rPh sb="2" eb="3">
      <t>フ</t>
    </rPh>
    <rPh sb="3" eb="5">
      <t>ジチ</t>
    </rPh>
    <rPh sb="5" eb="7">
      <t>カイカン</t>
    </rPh>
    <rPh sb="7" eb="9">
      <t>カンリ</t>
    </rPh>
    <rPh sb="9" eb="11">
      <t>クミアイ</t>
    </rPh>
    <rPh sb="12" eb="14">
      <t>イッパン</t>
    </rPh>
    <rPh sb="14" eb="16">
      <t>カイケイ</t>
    </rPh>
    <phoneticPr fontId="5"/>
  </si>
  <si>
    <t>京都府住宅新築資金貸付事業管理組合(一般会計)</t>
    <rPh sb="0" eb="3">
      <t>キョウトフ</t>
    </rPh>
    <rPh sb="3" eb="5">
      <t>ジュウタク</t>
    </rPh>
    <rPh sb="5" eb="7">
      <t>シンチク</t>
    </rPh>
    <rPh sb="7" eb="9">
      <t>シキン</t>
    </rPh>
    <rPh sb="9" eb="11">
      <t>カシツケ</t>
    </rPh>
    <rPh sb="11" eb="13">
      <t>ジギョウ</t>
    </rPh>
    <rPh sb="13" eb="15">
      <t>カンリ</t>
    </rPh>
    <rPh sb="15" eb="17">
      <t>クミアイ</t>
    </rPh>
    <rPh sb="18" eb="20">
      <t>イッパン</t>
    </rPh>
    <rPh sb="20" eb="22">
      <t>カイケイ</t>
    </rPh>
    <phoneticPr fontId="5"/>
  </si>
  <si>
    <t>京都府住宅新築資金貸付事業管理組合(特別会計)</t>
    <rPh sb="0" eb="3">
      <t>キョウトフ</t>
    </rPh>
    <rPh sb="3" eb="5">
      <t>ジュウタク</t>
    </rPh>
    <rPh sb="5" eb="7">
      <t>シンチク</t>
    </rPh>
    <rPh sb="7" eb="9">
      <t>シキン</t>
    </rPh>
    <rPh sb="9" eb="11">
      <t>カシツケ</t>
    </rPh>
    <rPh sb="11" eb="13">
      <t>ジギョウ</t>
    </rPh>
    <rPh sb="13" eb="15">
      <t>カンリ</t>
    </rPh>
    <rPh sb="15" eb="17">
      <t>クミアイ</t>
    </rPh>
    <rPh sb="18" eb="20">
      <t>トクベツ</t>
    </rPh>
    <rPh sb="20" eb="22">
      <t>カイケイ</t>
    </rPh>
    <phoneticPr fontId="5"/>
  </si>
  <si>
    <t>京都府後期高齢者医療連合組合(一般会計)</t>
    <rPh sb="0" eb="3">
      <t>キョウトフ</t>
    </rPh>
    <rPh sb="3" eb="5">
      <t>コウキ</t>
    </rPh>
    <rPh sb="5" eb="8">
      <t>コウレイシャ</t>
    </rPh>
    <rPh sb="8" eb="10">
      <t>イリョウ</t>
    </rPh>
    <rPh sb="10" eb="12">
      <t>レンゴウ</t>
    </rPh>
    <rPh sb="12" eb="14">
      <t>クミアイ</t>
    </rPh>
    <rPh sb="15" eb="17">
      <t>イッパン</t>
    </rPh>
    <rPh sb="17" eb="19">
      <t>カイケイ</t>
    </rPh>
    <phoneticPr fontId="5"/>
  </si>
  <si>
    <t>京都府後期高齢者医療連合組合(後期高齢者医療特別会計)</t>
    <rPh sb="0" eb="3">
      <t>キョウトフ</t>
    </rPh>
    <rPh sb="3" eb="5">
      <t>コウキ</t>
    </rPh>
    <rPh sb="5" eb="8">
      <t>コウレイシャ</t>
    </rPh>
    <rPh sb="8" eb="10">
      <t>イリョウ</t>
    </rPh>
    <rPh sb="10" eb="12">
      <t>レンゴウ</t>
    </rPh>
    <rPh sb="12" eb="14">
      <t>クミアイ</t>
    </rPh>
    <rPh sb="15" eb="17">
      <t>コウキ</t>
    </rPh>
    <rPh sb="17" eb="20">
      <t>コウレイシャ</t>
    </rPh>
    <rPh sb="20" eb="22">
      <t>イリョウ</t>
    </rPh>
    <rPh sb="22" eb="24">
      <t>トクベツ</t>
    </rPh>
    <rPh sb="24" eb="26">
      <t>カイケイ</t>
    </rPh>
    <phoneticPr fontId="5"/>
  </si>
  <si>
    <t>京都地方税機構(一般会計)</t>
    <rPh sb="0" eb="2">
      <t>キョウト</t>
    </rPh>
    <rPh sb="2" eb="5">
      <t>チホウゼイ</t>
    </rPh>
    <rPh sb="5" eb="7">
      <t>キコウ</t>
    </rPh>
    <rPh sb="8" eb="10">
      <t>イッパン</t>
    </rPh>
    <rPh sb="10" eb="12">
      <t>カイケイ</t>
    </rPh>
    <phoneticPr fontId="5"/>
  </si>
  <si>
    <t>丹波情報センター</t>
  </si>
  <si>
    <t>丹波地域開発</t>
  </si>
  <si>
    <t>丹波ふるさと振興公社</t>
  </si>
  <si>
    <t>グランベール京都ゴルフ倶楽部</t>
  </si>
  <si>
    <t>瑞穂町農業公社</t>
  </si>
  <si>
    <t>グリーンランドみずほ</t>
  </si>
  <si>
    <t>瑞穂農林</t>
  </si>
  <si>
    <t>和知ふるさと振興センター</t>
  </si>
  <si>
    <t>京都府立丹波自然運動公園協力会</t>
  </si>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</sst>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71812</c:v>
                </c:pt>
                <c:pt idx="1">
                  <c:v>59829</c:v>
                </c:pt>
                <c:pt idx="2">
                  <c:v>70582</c:v>
                </c:pt>
                <c:pt idx="3">
                  <c:v>81990</c:v>
                </c:pt>
                <c:pt idx="4">
                  <c:v>87551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210103</c:v>
                </c:pt>
                <c:pt idx="1">
                  <c:v>102271</c:v>
                </c:pt>
                <c:pt idx="2">
                  <c:v>167327</c:v>
                </c:pt>
                <c:pt idx="3">
                  <c:v>161339</c:v>
                </c:pt>
                <c:pt idx="4">
                  <c:v>205689</c:v>
                </c:pt>
              </c:numCache>
            </c:numRef>
          </c:val>
          <c:smooth val="0"/>
        </c:ser>
        <c:dLbls>
          <c:showLegendKey val="0"/>
          <c:showVal val="0"/>
          <c:showCatName val="0"/>
          <c:showSerName val="0"/>
          <c:showPercent val="0"/>
          <c:showBubbleSize val="0"/>
        </c:dLbls>
        <c:marker val="1"/>
        <c:smooth val="0"/>
        <c:axId val="115865088"/>
        <c:axId val="115867008"/>
      </c:lineChart>
      <c:catAx>
        <c:axId val="1158650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867008"/>
        <c:crosses val="autoZero"/>
        <c:auto val="1"/>
        <c:lblAlgn val="ctr"/>
        <c:lblOffset val="100"/>
        <c:tickLblSkip val="1"/>
        <c:tickMarkSkip val="1"/>
        <c:noMultiLvlLbl val="0"/>
      </c:catAx>
      <c:valAx>
        <c:axId val="11586700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8650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8.89</c:v>
                </c:pt>
                <c:pt idx="1">
                  <c:v>6.33</c:v>
                </c:pt>
                <c:pt idx="2">
                  <c:v>4.6500000000000004</c:v>
                </c:pt>
                <c:pt idx="3">
                  <c:v>0.77</c:v>
                </c:pt>
                <c:pt idx="4">
                  <c:v>0.83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21.49</c:v>
                </c:pt>
                <c:pt idx="1">
                  <c:v>27.03</c:v>
                </c:pt>
                <c:pt idx="2">
                  <c:v>30.3</c:v>
                </c:pt>
                <c:pt idx="3">
                  <c:v>30.38</c:v>
                </c:pt>
                <c:pt idx="4">
                  <c:v>25.38</c:v>
                </c:pt>
              </c:numCache>
            </c:numRef>
          </c:val>
        </c:ser>
        <c:dLbls>
          <c:showLegendKey val="0"/>
          <c:showVal val="0"/>
          <c:showCatName val="0"/>
          <c:showSerName val="0"/>
          <c:showPercent val="0"/>
          <c:showBubbleSize val="0"/>
        </c:dLbls>
        <c:gapWidth val="250"/>
        <c:overlap val="100"/>
        <c:axId val="119576064"/>
        <c:axId val="1195779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12.97</c:v>
                </c:pt>
                <c:pt idx="1">
                  <c:v>1.74</c:v>
                </c:pt>
                <c:pt idx="2">
                  <c:v>1.52</c:v>
                </c:pt>
                <c:pt idx="3">
                  <c:v>-3.83</c:v>
                </c:pt>
                <c:pt idx="4">
                  <c:v>-5.24</c:v>
                </c:pt>
              </c:numCache>
            </c:numRef>
          </c:val>
          <c:smooth val="0"/>
        </c:ser>
        <c:dLbls>
          <c:showLegendKey val="0"/>
          <c:showVal val="0"/>
          <c:showCatName val="0"/>
          <c:showSerName val="0"/>
          <c:showPercent val="0"/>
          <c:showBubbleSize val="0"/>
        </c:dLbls>
        <c:marker val="1"/>
        <c:smooth val="0"/>
        <c:axId val="119576064"/>
        <c:axId val="119577984"/>
      </c:lineChart>
      <c:catAx>
        <c:axId val="119576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9577984"/>
        <c:crosses val="autoZero"/>
        <c:auto val="1"/>
        <c:lblAlgn val="ctr"/>
        <c:lblOffset val="100"/>
        <c:tickLblSkip val="1"/>
        <c:tickMarkSkip val="1"/>
        <c:noMultiLvlLbl val="0"/>
      </c:catAx>
      <c:valAx>
        <c:axId val="119577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576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0.01</c:v>
                </c:pt>
                <c:pt idx="2">
                  <c:v>#N/A</c:v>
                </c:pt>
                <c:pt idx="3">
                  <c:v>0.02</c:v>
                </c:pt>
                <c:pt idx="4">
                  <c:v>#N/A</c:v>
                </c:pt>
                <c:pt idx="5">
                  <c:v>0.01</c:v>
                </c:pt>
                <c:pt idx="6">
                  <c:v>#N/A</c:v>
                </c:pt>
                <c:pt idx="7">
                  <c:v>0.01</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介護保険事業特別会計（サービス勘定）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0.03</c:v>
                </c:pt>
                <c:pt idx="2">
                  <c:v>#N/A</c:v>
                </c:pt>
                <c:pt idx="3">
                  <c:v>0.01</c:v>
                </c:pt>
                <c:pt idx="4">
                  <c:v>#N/A</c:v>
                </c:pt>
                <c:pt idx="5">
                  <c:v>0.04</c:v>
                </c:pt>
                <c:pt idx="6">
                  <c:v>#N/A</c:v>
                </c:pt>
                <c:pt idx="7">
                  <c:v>0.04</c:v>
                </c:pt>
                <c:pt idx="8">
                  <c:v>#N/A</c:v>
                </c:pt>
                <c:pt idx="9">
                  <c:v>0.03</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0.02</c:v>
                </c:pt>
                <c:pt idx="2">
                  <c:v>#N/A</c:v>
                </c:pt>
                <c:pt idx="3">
                  <c:v>0.17</c:v>
                </c:pt>
                <c:pt idx="4">
                  <c:v>#N/A</c:v>
                </c:pt>
                <c:pt idx="5">
                  <c:v>0</c:v>
                </c:pt>
                <c:pt idx="6">
                  <c:v>#N/A</c:v>
                </c:pt>
                <c:pt idx="7">
                  <c:v>0</c:v>
                </c:pt>
                <c:pt idx="8">
                  <c:v>#N/A</c:v>
                </c:pt>
                <c:pt idx="9">
                  <c:v>7.0000000000000007E-2</c:v>
                </c:pt>
              </c:numCache>
            </c:numRef>
          </c:val>
        </c:ser>
        <c:ser>
          <c:idx val="5"/>
          <c:order val="5"/>
          <c:tx>
            <c:strRef>
              <c:f>データシート!$A$32</c:f>
              <c:strCache>
                <c:ptCount val="1"/>
                <c:pt idx="0">
                  <c:v>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0.15</c:v>
                </c:pt>
                <c:pt idx="2">
                  <c:v>#N/A</c:v>
                </c:pt>
                <c:pt idx="3">
                  <c:v>0.33</c:v>
                </c:pt>
                <c:pt idx="4">
                  <c:v>#N/A</c:v>
                </c:pt>
                <c:pt idx="5">
                  <c:v>0.34</c:v>
                </c:pt>
                <c:pt idx="6">
                  <c:v>#N/A</c:v>
                </c:pt>
                <c:pt idx="7">
                  <c:v>0.19</c:v>
                </c:pt>
                <c:pt idx="8">
                  <c:v>#N/A</c:v>
                </c:pt>
                <c:pt idx="9">
                  <c:v>0.1</c:v>
                </c:pt>
              </c:numCache>
            </c:numRef>
          </c:val>
        </c:ser>
        <c:ser>
          <c:idx val="6"/>
          <c:order val="6"/>
          <c:tx>
            <c:strRef>
              <c:f>データシート!$A$33</c:f>
              <c:strCache>
                <c:ptCount val="1"/>
                <c:pt idx="0">
                  <c:v>国民健康保険事業特別会計（事業勘定）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0.23</c:v>
                </c:pt>
                <c:pt idx="2">
                  <c:v>#N/A</c:v>
                </c:pt>
                <c:pt idx="3">
                  <c:v>0.08</c:v>
                </c:pt>
                <c:pt idx="4">
                  <c:v>#N/A</c:v>
                </c:pt>
                <c:pt idx="5">
                  <c:v>0.77</c:v>
                </c:pt>
                <c:pt idx="6">
                  <c:v>#N/A</c:v>
                </c:pt>
                <c:pt idx="7">
                  <c:v>0.64</c:v>
                </c:pt>
                <c:pt idx="8">
                  <c:v>#N/A</c:v>
                </c:pt>
                <c:pt idx="9">
                  <c:v>0.27</c:v>
                </c:pt>
              </c:numCache>
            </c:numRef>
          </c:val>
        </c:ser>
        <c:ser>
          <c:idx val="7"/>
          <c:order val="7"/>
          <c:tx>
            <c:strRef>
              <c:f>データシート!$A$34</c:f>
              <c:strCache>
                <c:ptCount val="1"/>
                <c:pt idx="0">
                  <c:v>介護保険事業特別会計（事業勘定）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0.2</c:v>
                </c:pt>
                <c:pt idx="2">
                  <c:v>#N/A</c:v>
                </c:pt>
                <c:pt idx="3">
                  <c:v>0.13</c:v>
                </c:pt>
                <c:pt idx="4">
                  <c:v>#N/A</c:v>
                </c:pt>
                <c:pt idx="5">
                  <c:v>0.14000000000000001</c:v>
                </c:pt>
                <c:pt idx="6">
                  <c:v>#N/A</c:v>
                </c:pt>
                <c:pt idx="7">
                  <c:v>0.11</c:v>
                </c:pt>
                <c:pt idx="8">
                  <c:v>#N/A</c:v>
                </c:pt>
                <c:pt idx="9">
                  <c:v>0.38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8.89</c:v>
                </c:pt>
                <c:pt idx="2">
                  <c:v>#N/A</c:v>
                </c:pt>
                <c:pt idx="3">
                  <c:v>6.33</c:v>
                </c:pt>
                <c:pt idx="4">
                  <c:v>#N/A</c:v>
                </c:pt>
                <c:pt idx="5">
                  <c:v>4.6399999999999997</c:v>
                </c:pt>
                <c:pt idx="6">
                  <c:v>#N/A</c:v>
                </c:pt>
                <c:pt idx="7">
                  <c:v>0.76</c:v>
                </c:pt>
                <c:pt idx="8">
                  <c:v>#N/A</c:v>
                </c:pt>
                <c:pt idx="9">
                  <c:v>0.82</c:v>
                </c:pt>
              </c:numCache>
            </c:numRef>
          </c:val>
        </c:ser>
        <c:ser>
          <c:idx val="9"/>
          <c:order val="9"/>
          <c:tx>
            <c:strRef>
              <c:f>データシート!$A$36</c:f>
              <c:strCache>
                <c:ptCount val="1"/>
                <c:pt idx="0">
                  <c:v>国保京丹波町病院事業会計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5.39</c:v>
                </c:pt>
                <c:pt idx="2">
                  <c:v>#N/A</c:v>
                </c:pt>
                <c:pt idx="3">
                  <c:v>6.58</c:v>
                </c:pt>
                <c:pt idx="4">
                  <c:v>#N/A</c:v>
                </c:pt>
                <c:pt idx="5">
                  <c:v>7.58</c:v>
                </c:pt>
                <c:pt idx="6">
                  <c:v>#N/A</c:v>
                </c:pt>
                <c:pt idx="7">
                  <c:v>8.5299999999999994</c:v>
                </c:pt>
                <c:pt idx="8">
                  <c:v>#N/A</c:v>
                </c:pt>
                <c:pt idx="9">
                  <c:v>9.34</c:v>
                </c:pt>
              </c:numCache>
            </c:numRef>
          </c:val>
        </c:ser>
        <c:dLbls>
          <c:showLegendKey val="0"/>
          <c:showVal val="0"/>
          <c:showCatName val="0"/>
          <c:showSerName val="0"/>
          <c:showPercent val="0"/>
          <c:showBubbleSize val="0"/>
        </c:dLbls>
        <c:gapWidth val="150"/>
        <c:overlap val="100"/>
        <c:axId val="136486272"/>
        <c:axId val="136492160"/>
      </c:barChart>
      <c:catAx>
        <c:axId val="136486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492160"/>
        <c:crosses val="autoZero"/>
        <c:auto val="1"/>
        <c:lblAlgn val="ctr"/>
        <c:lblOffset val="100"/>
        <c:tickLblSkip val="1"/>
        <c:tickMarkSkip val="1"/>
        <c:noMultiLvlLbl val="0"/>
      </c:catAx>
      <c:valAx>
        <c:axId val="136492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4862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1752</c:v>
                </c:pt>
                <c:pt idx="5">
                  <c:v>1714</c:v>
                </c:pt>
                <c:pt idx="8">
                  <c:v>1741</c:v>
                </c:pt>
                <c:pt idx="11">
                  <c:v>1684</c:v>
                </c:pt>
                <c:pt idx="14">
                  <c:v>1714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62</c:v>
                </c:pt>
                <c:pt idx="3">
                  <c:v>45</c:v>
                </c:pt>
                <c:pt idx="6">
                  <c:v>23</c:v>
                </c:pt>
                <c:pt idx="9">
                  <c:v>10</c:v>
                </c:pt>
                <c:pt idx="12">
                  <c:v>11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750</c:v>
                </c:pt>
                <c:pt idx="3">
                  <c:v>767</c:v>
                </c:pt>
                <c:pt idx="6">
                  <c:v>856</c:v>
                </c:pt>
                <c:pt idx="9">
                  <c:v>946</c:v>
                </c:pt>
                <c:pt idx="12">
                  <c:v>957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1809</c:v>
                </c:pt>
                <c:pt idx="3">
                  <c:v>1730</c:v>
                </c:pt>
                <c:pt idx="6">
                  <c:v>1695</c:v>
                </c:pt>
                <c:pt idx="9">
                  <c:v>1555</c:v>
                </c:pt>
                <c:pt idx="12">
                  <c:v>1551</c:v>
                </c:pt>
              </c:numCache>
            </c:numRef>
          </c:val>
        </c:ser>
        <c:dLbls>
          <c:showLegendKey val="0"/>
          <c:showVal val="0"/>
          <c:showCatName val="0"/>
          <c:showSerName val="0"/>
          <c:showPercent val="0"/>
          <c:showBubbleSize val="0"/>
        </c:dLbls>
        <c:gapWidth val="100"/>
        <c:overlap val="100"/>
        <c:axId val="136715264"/>
        <c:axId val="1367297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869</c:v>
                </c:pt>
                <c:pt idx="2">
                  <c:v>#N/A</c:v>
                </c:pt>
                <c:pt idx="3">
                  <c:v>#N/A</c:v>
                </c:pt>
                <c:pt idx="4">
                  <c:v>828</c:v>
                </c:pt>
                <c:pt idx="5">
                  <c:v>#N/A</c:v>
                </c:pt>
                <c:pt idx="6">
                  <c:v>#N/A</c:v>
                </c:pt>
                <c:pt idx="7">
                  <c:v>833</c:v>
                </c:pt>
                <c:pt idx="8">
                  <c:v>#N/A</c:v>
                </c:pt>
                <c:pt idx="9">
                  <c:v>#N/A</c:v>
                </c:pt>
                <c:pt idx="10">
                  <c:v>827</c:v>
                </c:pt>
                <c:pt idx="11">
                  <c:v>#N/A</c:v>
                </c:pt>
                <c:pt idx="12">
                  <c:v>#N/A</c:v>
                </c:pt>
                <c:pt idx="13">
                  <c:v>805</c:v>
                </c:pt>
                <c:pt idx="14">
                  <c:v>#N/A</c:v>
                </c:pt>
              </c:numCache>
            </c:numRef>
          </c:val>
          <c:smooth val="0"/>
        </c:ser>
        <c:dLbls>
          <c:showLegendKey val="0"/>
          <c:showVal val="0"/>
          <c:showCatName val="0"/>
          <c:showSerName val="0"/>
          <c:showPercent val="0"/>
          <c:showBubbleSize val="0"/>
        </c:dLbls>
        <c:marker val="1"/>
        <c:smooth val="0"/>
        <c:axId val="136715264"/>
        <c:axId val="136729728"/>
      </c:lineChart>
      <c:catAx>
        <c:axId val="136715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729728"/>
        <c:crosses val="autoZero"/>
        <c:auto val="1"/>
        <c:lblAlgn val="ctr"/>
        <c:lblOffset val="100"/>
        <c:tickLblSkip val="1"/>
        <c:tickMarkSkip val="1"/>
        <c:noMultiLvlLbl val="0"/>
      </c:catAx>
      <c:valAx>
        <c:axId val="136729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715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18313</c:v>
                </c:pt>
                <c:pt idx="5">
                  <c:v>17726</c:v>
                </c:pt>
                <c:pt idx="8">
                  <c:v>17303</c:v>
                </c:pt>
                <c:pt idx="11">
                  <c:v>16907</c:v>
                </c:pt>
                <c:pt idx="14">
                  <c:v>17053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722</c:v>
                </c:pt>
                <c:pt idx="5">
                  <c:v>624</c:v>
                </c:pt>
                <c:pt idx="8">
                  <c:v>489</c:v>
                </c:pt>
                <c:pt idx="11">
                  <c:v>386</c:v>
                </c:pt>
                <c:pt idx="14">
                  <c:v>331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3241</c:v>
                </c:pt>
                <c:pt idx="5">
                  <c:v>3686</c:v>
                </c:pt>
                <c:pt idx="8">
                  <c:v>3442</c:v>
                </c:pt>
                <c:pt idx="11">
                  <c:v>3565</c:v>
                </c:pt>
                <c:pt idx="14">
                  <c:v>2865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c:v>
                </c:pt>
                <c:pt idx="3">
                  <c:v>1</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1515</c:v>
                </c:pt>
                <c:pt idx="3">
                  <c:v>1542</c:v>
                </c:pt>
                <c:pt idx="6">
                  <c:v>1437</c:v>
                </c:pt>
                <c:pt idx="9">
                  <c:v>1412</c:v>
                </c:pt>
                <c:pt idx="12">
                  <c:v>1352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426</c:v>
                </c:pt>
                <c:pt idx="3">
                  <c:v>358</c:v>
                </c:pt>
                <c:pt idx="6">
                  <c:v>403</c:v>
                </c:pt>
                <c:pt idx="9">
                  <c:v>519</c:v>
                </c:pt>
                <c:pt idx="12">
                  <c:v>606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12453</c:v>
                </c:pt>
                <c:pt idx="3">
                  <c:v>12245</c:v>
                </c:pt>
                <c:pt idx="6">
                  <c:v>11901</c:v>
                </c:pt>
                <c:pt idx="9">
                  <c:v>11094</c:v>
                </c:pt>
                <c:pt idx="12">
                  <c:v>10556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2048</c:v>
                </c:pt>
                <c:pt idx="3">
                  <c:v>1687</c:v>
                </c:pt>
                <c:pt idx="6">
                  <c:v>791</c:v>
                </c:pt>
                <c:pt idx="9">
                  <c:v>367</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15163</c:v>
                </c:pt>
                <c:pt idx="3">
                  <c:v>14467</c:v>
                </c:pt>
                <c:pt idx="6">
                  <c:v>14301</c:v>
                </c:pt>
                <c:pt idx="9">
                  <c:v>14184</c:v>
                </c:pt>
                <c:pt idx="12">
                  <c:v>14520</c:v>
                </c:pt>
              </c:numCache>
            </c:numRef>
          </c:val>
        </c:ser>
        <c:dLbls>
          <c:showLegendKey val="0"/>
          <c:showVal val="0"/>
          <c:showCatName val="0"/>
          <c:showSerName val="0"/>
          <c:showPercent val="0"/>
          <c:showBubbleSize val="0"/>
        </c:dLbls>
        <c:gapWidth val="100"/>
        <c:overlap val="100"/>
        <c:axId val="137078272"/>
        <c:axId val="1370801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9330</c:v>
                </c:pt>
                <c:pt idx="2">
                  <c:v>#N/A</c:v>
                </c:pt>
                <c:pt idx="3">
                  <c:v>#N/A</c:v>
                </c:pt>
                <c:pt idx="4">
                  <c:v>8265</c:v>
                </c:pt>
                <c:pt idx="5">
                  <c:v>#N/A</c:v>
                </c:pt>
                <c:pt idx="6">
                  <c:v>#N/A</c:v>
                </c:pt>
                <c:pt idx="7">
                  <c:v>7599</c:v>
                </c:pt>
                <c:pt idx="8">
                  <c:v>#N/A</c:v>
                </c:pt>
                <c:pt idx="9">
                  <c:v>#N/A</c:v>
                </c:pt>
                <c:pt idx="10">
                  <c:v>6719</c:v>
                </c:pt>
                <c:pt idx="11">
                  <c:v>#N/A</c:v>
                </c:pt>
                <c:pt idx="12">
                  <c:v>#N/A</c:v>
                </c:pt>
                <c:pt idx="13">
                  <c:v>6786</c:v>
                </c:pt>
                <c:pt idx="14">
                  <c:v>#N/A</c:v>
                </c:pt>
              </c:numCache>
            </c:numRef>
          </c:val>
          <c:smooth val="0"/>
        </c:ser>
        <c:dLbls>
          <c:showLegendKey val="0"/>
          <c:showVal val="0"/>
          <c:showCatName val="0"/>
          <c:showSerName val="0"/>
          <c:showPercent val="0"/>
          <c:showBubbleSize val="0"/>
        </c:dLbls>
        <c:marker val="1"/>
        <c:smooth val="0"/>
        <c:axId val="137078272"/>
        <c:axId val="137080192"/>
      </c:lineChart>
      <c:catAx>
        <c:axId val="137078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7080192"/>
        <c:crosses val="autoZero"/>
        <c:auto val="1"/>
        <c:lblAlgn val="ctr"/>
        <c:lblOffset val="100"/>
        <c:tickLblSkip val="1"/>
        <c:tickMarkSkip val="1"/>
        <c:noMultiLvlLbl val="0"/>
      </c:catAx>
      <c:valAx>
        <c:axId val="137080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078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京都府京丹波町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15,555
15,411
303.09
13,340,739
13,019,149
60,469
7,280,878
14,520,488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121.0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050" b="0" i="0" baseline="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本町は面積が303.0</a:t>
          </a:r>
          <a:r>
            <a:rPr lang="en-US" altLang="ja-JP" sz="1050" b="0" i="0" baseline="0">
              <a:solidFill>
                <a:schemeClr val="dk1"/>
              </a:solidFill>
              <a:effectLst/>
              <a:latin typeface="+mn-lt"/>
              <a:ea typeface="+mn-ea"/>
              <a:cs typeface="+mn-cs"/>
            </a:rPr>
            <a:t>9</a:t>
          </a:r>
          <a:r>
            <a:rPr lang="ja-JP" altLang="ja-JP" sz="1050" b="0" i="0" baseline="0">
              <a:solidFill>
                <a:schemeClr val="dk1"/>
              </a:solidFill>
              <a:effectLst/>
              <a:latin typeface="+mn-lt"/>
              <a:ea typeface="+mn-ea"/>
              <a:cs typeface="+mn-cs"/>
            </a:rPr>
            <a:t>㎢と類似団体と比較して広大（類似団体平均（平成2</a:t>
          </a:r>
          <a:r>
            <a:rPr lang="en-US" altLang="ja-JP" sz="1050" b="0" i="0" baseline="0">
              <a:solidFill>
                <a:schemeClr val="dk1"/>
              </a:solidFill>
              <a:effectLst/>
              <a:latin typeface="+mn-lt"/>
              <a:ea typeface="+mn-ea"/>
              <a:cs typeface="+mn-cs"/>
            </a:rPr>
            <a:t>5</a:t>
          </a:r>
          <a:r>
            <a:rPr lang="ja-JP" altLang="ja-JP" sz="1050" b="0" i="0" baseline="0">
              <a:solidFill>
                <a:schemeClr val="dk1"/>
              </a:solidFill>
              <a:effectLst/>
              <a:latin typeface="+mn-lt"/>
              <a:ea typeface="+mn-ea"/>
              <a:cs typeface="+mn-cs"/>
            </a:rPr>
            <a:t>年度決算における類型Ⅳ-1の平均</a:t>
          </a:r>
          <a:r>
            <a:rPr lang="en-US" altLang="ja-JP" sz="1050" b="0" i="0" baseline="0">
              <a:solidFill>
                <a:schemeClr val="dk1"/>
              </a:solidFill>
              <a:effectLst/>
              <a:latin typeface="+mn-lt"/>
              <a:ea typeface="+mn-ea"/>
              <a:cs typeface="+mn-cs"/>
            </a:rPr>
            <a:t>135.19</a:t>
          </a:r>
          <a:r>
            <a:rPr lang="ja-JP" altLang="ja-JP" sz="1050" b="0" i="0" baseline="0">
              <a:solidFill>
                <a:schemeClr val="dk1"/>
              </a:solidFill>
              <a:effectLst/>
              <a:latin typeface="+mn-lt"/>
              <a:ea typeface="+mn-ea"/>
              <a:cs typeface="+mn-cs"/>
            </a:rPr>
            <a:t>㎢）の約</a:t>
          </a:r>
          <a:r>
            <a:rPr lang="en-US" altLang="ja-JP" sz="1050" b="0" i="0" baseline="0">
              <a:solidFill>
                <a:schemeClr val="dk1"/>
              </a:solidFill>
              <a:effectLst/>
              <a:latin typeface="+mn-lt"/>
              <a:ea typeface="+mn-ea"/>
              <a:cs typeface="+mn-cs"/>
            </a:rPr>
            <a:t>2.24</a:t>
          </a:r>
          <a:r>
            <a:rPr lang="ja-JP" altLang="ja-JP" sz="1050" b="0" i="0" baseline="0">
              <a:solidFill>
                <a:schemeClr val="dk1"/>
              </a:solidFill>
              <a:effectLst/>
              <a:latin typeface="+mn-lt"/>
              <a:ea typeface="+mn-ea"/>
              <a:cs typeface="+mn-cs"/>
            </a:rPr>
            <a:t>倍）であり、また集落は面積の大部分を占める山林の間に点在しており、行政運営上極めて不利な地理的条件にある。</a:t>
          </a:r>
          <a:endParaRPr lang="ja-JP" altLang="ja-JP" sz="1050">
            <a:effectLst/>
          </a:endParaRPr>
        </a:p>
        <a:p>
          <a:pPr rtl="0"/>
          <a:r>
            <a:rPr lang="ja-JP" altLang="ja-JP" sz="1050" b="0" i="0" baseline="0">
              <a:solidFill>
                <a:schemeClr val="dk1"/>
              </a:solidFill>
              <a:effectLst/>
              <a:latin typeface="+mn-lt"/>
              <a:ea typeface="+mn-ea"/>
              <a:cs typeface="+mn-cs"/>
            </a:rPr>
            <a:t>　これにより、財政力指数の分母となる基準財政需要額は類似団体平均と比較して大きくなり、また基準財政収入額については類似団体平均より小さくなることから、財政力指数は低くならざるを得ない状況にある。</a:t>
          </a:r>
          <a:endParaRPr lang="ja-JP" altLang="ja-JP" sz="105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13758</xdr:rowOff>
    </xdr:to>
    <xdr:cxnSp macro="">
      <xdr:nvCxnSpPr>
        <xdr:cNvPr id="62" name="直線コネクタ 61"/>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3"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4" name="直線コネクタ 63"/>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5"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6" name="直線コネクタ 65"/>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84667</xdr:rowOff>
    </xdr:from>
    <xdr:to>
      <xdr:col>7</xdr:col>
      <xdr:colOff>152400</xdr:colOff>
      <xdr:row>44</xdr:row>
      <xdr:rowOff>84667</xdr:rowOff>
    </xdr:to>
    <xdr:cxnSp macro="">
      <xdr:nvCxnSpPr>
        <xdr:cNvPr id="67" name="直線コネクタ 66"/>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11235</xdr:rowOff>
    </xdr:from>
    <xdr:ext cx="762000" cy="259045"/>
    <xdr:sp macro="" textlink="">
      <xdr:nvSpPr>
        <xdr:cNvPr id="68" name="財政力平均値テキスト"/>
        <xdr:cNvSpPr txBox="1"/>
      </xdr:nvSpPr>
      <xdr:spPr>
        <a:xfrm>
          <a:off x="5041900" y="7040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166158</xdr:rowOff>
    </xdr:from>
    <xdr:to>
      <xdr:col>7</xdr:col>
      <xdr:colOff>203200</xdr:colOff>
      <xdr:row>42</xdr:row>
      <xdr:rowOff>96308</xdr:rowOff>
    </xdr:to>
    <xdr:sp macro="" textlink="">
      <xdr:nvSpPr>
        <xdr:cNvPr id="69" name="フローチャート : 判断 68"/>
        <xdr:cNvSpPr/>
      </xdr:nvSpPr>
      <xdr:spPr>
        <a:xfrm>
          <a:off x="49022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64558</xdr:rowOff>
    </xdr:from>
    <xdr:to>
      <xdr:col>6</xdr:col>
      <xdr:colOff>0</xdr:colOff>
      <xdr:row>44</xdr:row>
      <xdr:rowOff>84667</xdr:rowOff>
    </xdr:to>
    <xdr:cxnSp macro="">
      <xdr:nvCxnSpPr>
        <xdr:cNvPr id="70" name="直線コネクタ 69"/>
        <xdr:cNvCxnSpPr/>
      </xdr:nvCxnSpPr>
      <xdr:spPr>
        <a:xfrm>
          <a:off x="3225800" y="76083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166158</xdr:rowOff>
    </xdr:from>
    <xdr:to>
      <xdr:col>6</xdr:col>
      <xdr:colOff>50800</xdr:colOff>
      <xdr:row>42</xdr:row>
      <xdr:rowOff>96308</xdr:rowOff>
    </xdr:to>
    <xdr:sp macro="" textlink="">
      <xdr:nvSpPr>
        <xdr:cNvPr id="71" name="フローチャート : 判断 70"/>
        <xdr:cNvSpPr/>
      </xdr:nvSpPr>
      <xdr:spPr>
        <a:xfrm>
          <a:off x="4064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106485</xdr:rowOff>
    </xdr:from>
    <xdr:ext cx="736600" cy="259045"/>
    <xdr:sp macro="" textlink="">
      <xdr:nvSpPr>
        <xdr:cNvPr id="72" name="テキスト ボックス 71"/>
        <xdr:cNvSpPr txBox="1"/>
      </xdr:nvSpPr>
      <xdr:spPr>
        <a:xfrm>
          <a:off x="3733800" y="696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64558</xdr:rowOff>
    </xdr:from>
    <xdr:to>
      <xdr:col>4</xdr:col>
      <xdr:colOff>482600</xdr:colOff>
      <xdr:row>44</xdr:row>
      <xdr:rowOff>64558</xdr:rowOff>
    </xdr:to>
    <xdr:cxnSp macro="">
      <xdr:nvCxnSpPr>
        <xdr:cNvPr id="73" name="直線コネクタ 72"/>
        <xdr:cNvCxnSpPr/>
      </xdr:nvCxnSpPr>
      <xdr:spPr>
        <a:xfrm>
          <a:off x="2336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4" name="フローチャート : 判断 73"/>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5" name="テキスト ボックス 74"/>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24342</xdr:rowOff>
    </xdr:from>
    <xdr:to>
      <xdr:col>3</xdr:col>
      <xdr:colOff>279400</xdr:colOff>
      <xdr:row>44</xdr:row>
      <xdr:rowOff>64558</xdr:rowOff>
    </xdr:to>
    <xdr:cxnSp macro="">
      <xdr:nvCxnSpPr>
        <xdr:cNvPr id="76" name="直線コネクタ 75"/>
        <xdr:cNvCxnSpPr/>
      </xdr:nvCxnSpPr>
      <xdr:spPr>
        <a:xfrm>
          <a:off x="1447800" y="75681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77" name="フローチャート :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78" name="テキスト ボックス 77"/>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166158</xdr:rowOff>
    </xdr:from>
    <xdr:to>
      <xdr:col>2</xdr:col>
      <xdr:colOff>127000</xdr:colOff>
      <xdr:row>42</xdr:row>
      <xdr:rowOff>96308</xdr:rowOff>
    </xdr:to>
    <xdr:sp macro="" textlink="">
      <xdr:nvSpPr>
        <xdr:cNvPr id="79" name="フローチャート : 判断 78"/>
        <xdr:cNvSpPr/>
      </xdr:nvSpPr>
      <xdr:spPr>
        <a:xfrm>
          <a:off x="1397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106485</xdr:rowOff>
    </xdr:from>
    <xdr:ext cx="762000" cy="259045"/>
    <xdr:sp macro="" textlink="">
      <xdr:nvSpPr>
        <xdr:cNvPr id="80" name="テキスト ボックス 79"/>
        <xdr:cNvSpPr txBox="1"/>
      </xdr:nvSpPr>
      <xdr:spPr>
        <a:xfrm>
          <a:off x="1066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33867</xdr:rowOff>
    </xdr:from>
    <xdr:to>
      <xdr:col>7</xdr:col>
      <xdr:colOff>203200</xdr:colOff>
      <xdr:row>44</xdr:row>
      <xdr:rowOff>135467</xdr:rowOff>
    </xdr:to>
    <xdr:sp macro="" textlink="">
      <xdr:nvSpPr>
        <xdr:cNvPr id="86" name="円/楕円 85"/>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101194</xdr:rowOff>
    </xdr:from>
    <xdr:ext cx="762000" cy="259045"/>
    <xdr:sp macro="" textlink="">
      <xdr:nvSpPr>
        <xdr:cNvPr id="87" name="財政力該当値テキスト"/>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33867</xdr:rowOff>
    </xdr:from>
    <xdr:to>
      <xdr:col>6</xdr:col>
      <xdr:colOff>50800</xdr:colOff>
      <xdr:row>44</xdr:row>
      <xdr:rowOff>135467</xdr:rowOff>
    </xdr:to>
    <xdr:sp macro="" textlink="">
      <xdr:nvSpPr>
        <xdr:cNvPr id="88" name="円/楕円 87"/>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120244</xdr:rowOff>
    </xdr:from>
    <xdr:ext cx="736600" cy="259045"/>
    <xdr:sp macro="" textlink="">
      <xdr:nvSpPr>
        <xdr:cNvPr id="89" name="テキスト ボックス 88"/>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13758</xdr:rowOff>
    </xdr:from>
    <xdr:to>
      <xdr:col>4</xdr:col>
      <xdr:colOff>533400</xdr:colOff>
      <xdr:row>44</xdr:row>
      <xdr:rowOff>115358</xdr:rowOff>
    </xdr:to>
    <xdr:sp macro="" textlink="">
      <xdr:nvSpPr>
        <xdr:cNvPr id="90" name="円/楕円 89"/>
        <xdr:cNvSpPr/>
      </xdr:nvSpPr>
      <xdr:spPr>
        <a:xfrm>
          <a:off x="3175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100135</xdr:rowOff>
    </xdr:from>
    <xdr:ext cx="762000" cy="259045"/>
    <xdr:sp macro="" textlink="">
      <xdr:nvSpPr>
        <xdr:cNvPr id="91" name="テキスト ボックス 90"/>
        <xdr:cNvSpPr txBox="1"/>
      </xdr:nvSpPr>
      <xdr:spPr>
        <a:xfrm>
          <a:off x="2844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13758</xdr:rowOff>
    </xdr:from>
    <xdr:to>
      <xdr:col>3</xdr:col>
      <xdr:colOff>330200</xdr:colOff>
      <xdr:row>44</xdr:row>
      <xdr:rowOff>115358</xdr:rowOff>
    </xdr:to>
    <xdr:sp macro="" textlink="">
      <xdr:nvSpPr>
        <xdr:cNvPr id="92" name="円/楕円 91"/>
        <xdr:cNvSpPr/>
      </xdr:nvSpPr>
      <xdr:spPr>
        <a:xfrm>
          <a:off x="2286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100135</xdr:rowOff>
    </xdr:from>
    <xdr:ext cx="762000" cy="259045"/>
    <xdr:sp macro="" textlink="">
      <xdr:nvSpPr>
        <xdr:cNvPr id="93" name="テキスト ボックス 92"/>
        <xdr:cNvSpPr txBox="1"/>
      </xdr:nvSpPr>
      <xdr:spPr>
        <a:xfrm>
          <a:off x="1955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144992</xdr:rowOff>
    </xdr:from>
    <xdr:to>
      <xdr:col>2</xdr:col>
      <xdr:colOff>127000</xdr:colOff>
      <xdr:row>44</xdr:row>
      <xdr:rowOff>75142</xdr:rowOff>
    </xdr:to>
    <xdr:sp macro="" textlink="">
      <xdr:nvSpPr>
        <xdr:cNvPr id="94" name="円/楕円 93"/>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59919</xdr:rowOff>
    </xdr:from>
    <xdr:ext cx="762000" cy="259045"/>
    <xdr:sp macro="" textlink="">
      <xdr:nvSpPr>
        <xdr:cNvPr id="95" name="テキスト ボックス 94"/>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050" b="0" i="0" baseline="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本町は、本指標の分母である経常一般財源等における地方交付税等への依存度が類似団体平均と比較して極めて高いことから、交付税等の増減の影響が如実に表れることとなる。そのため、普通交付税等が一貫して前年度比増となった平成22年度までは、指標についても一貫して向上してきたものの、一転交付税等が前年度比減となった平成23年度以後は、本指標は大きく悪化することとなった。</a:t>
          </a:r>
          <a:endParaRPr lang="ja-JP" altLang="ja-JP" sz="1050">
            <a:effectLst/>
          </a:endParaRPr>
        </a:p>
        <a:p>
          <a:pPr rtl="0"/>
          <a:r>
            <a:rPr lang="ja-JP" altLang="ja-JP" sz="1050" b="0" i="0" baseline="0">
              <a:solidFill>
                <a:schemeClr val="dk1"/>
              </a:solidFill>
              <a:effectLst/>
              <a:latin typeface="+mn-lt"/>
              <a:ea typeface="+mn-ea"/>
              <a:cs typeface="+mn-cs"/>
            </a:rPr>
            <a:t>　しかしながら、繰上償還の実施や新規発行債の抑制により分子である公債費が年々削減されていることも指標向上に寄与しており、依然として類似団体平均を上回る水準にある。</a:t>
          </a:r>
          <a:endParaRPr lang="ja-JP" altLang="ja-JP" sz="1050">
            <a:effectLst/>
          </a:endParaRPr>
        </a:p>
        <a:p>
          <a:r>
            <a:rPr lang="ja-JP" altLang="ja-JP" sz="1050" b="0" i="0" baseline="0">
              <a:solidFill>
                <a:schemeClr val="dk1"/>
              </a:solidFill>
              <a:effectLst/>
              <a:latin typeface="+mn-lt"/>
              <a:ea typeface="+mn-ea"/>
              <a:cs typeface="+mn-cs"/>
            </a:rPr>
            <a:t>　本町は合併団体であり、地方交付税については合併算定期間中は増額して交付されていることから、期間終了後は大きく指標が悪化することとなるため、今後の推移が危惧されるところである。</a:t>
          </a:r>
          <a:endParaRPr lang="ja-JP" altLang="ja-JP" sz="105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43942</xdr:rowOff>
    </xdr:to>
    <xdr:cxnSp macro="">
      <xdr:nvCxnSpPr>
        <xdr:cNvPr id="123" name="直線コネクタ 122"/>
        <xdr:cNvCxnSpPr/>
      </xdr:nvCxnSpPr>
      <xdr:spPr>
        <a:xfrm flipV="1">
          <a:off x="4953000" y="10365486"/>
          <a:ext cx="0" cy="994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16019</xdr:rowOff>
    </xdr:from>
    <xdr:ext cx="762000" cy="259045"/>
    <xdr:sp macro="" textlink="">
      <xdr:nvSpPr>
        <xdr:cNvPr id="124" name="財政構造の弾力性最小値テキスト"/>
        <xdr:cNvSpPr txBox="1"/>
      </xdr:nvSpPr>
      <xdr:spPr>
        <a:xfrm>
          <a:off x="5041900" y="113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7</xdr:col>
      <xdr:colOff>63500</xdr:colOff>
      <xdr:row>66</xdr:row>
      <xdr:rowOff>43942</xdr:rowOff>
    </xdr:from>
    <xdr:to>
      <xdr:col>7</xdr:col>
      <xdr:colOff>241300</xdr:colOff>
      <xdr:row>66</xdr:row>
      <xdr:rowOff>43942</xdr:rowOff>
    </xdr:to>
    <xdr:cxnSp macro="">
      <xdr:nvCxnSpPr>
        <xdr:cNvPr id="125" name="直線コネクタ 124"/>
        <xdr:cNvCxnSpPr/>
      </xdr:nvCxnSpPr>
      <xdr:spPr>
        <a:xfrm>
          <a:off x="4864100" y="113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6" name="財政構造の弾力性最大値テキスト"/>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7" name="直線コネクタ 126"/>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49276</xdr:rowOff>
    </xdr:from>
    <xdr:to>
      <xdr:col>7</xdr:col>
      <xdr:colOff>152400</xdr:colOff>
      <xdr:row>62</xdr:row>
      <xdr:rowOff>145796</xdr:rowOff>
    </xdr:to>
    <xdr:cxnSp macro="">
      <xdr:nvCxnSpPr>
        <xdr:cNvPr id="128" name="直線コネクタ 127"/>
        <xdr:cNvCxnSpPr/>
      </xdr:nvCxnSpPr>
      <xdr:spPr>
        <a:xfrm>
          <a:off x="4114800" y="10679176"/>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110507</xdr:rowOff>
    </xdr:from>
    <xdr:ext cx="762000" cy="259045"/>
    <xdr:sp macro="" textlink="">
      <xdr:nvSpPr>
        <xdr:cNvPr id="129" name="財政構造の弾力性平均値テキスト"/>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138430</xdr:rowOff>
    </xdr:from>
    <xdr:to>
      <xdr:col>7</xdr:col>
      <xdr:colOff>203200</xdr:colOff>
      <xdr:row>63</xdr:row>
      <xdr:rowOff>68580</xdr:rowOff>
    </xdr:to>
    <xdr:sp macro="" textlink="">
      <xdr:nvSpPr>
        <xdr:cNvPr id="130" name="フローチャート : 判断 129"/>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20320</xdr:rowOff>
    </xdr:from>
    <xdr:to>
      <xdr:col>6</xdr:col>
      <xdr:colOff>0</xdr:colOff>
      <xdr:row>62</xdr:row>
      <xdr:rowOff>49276</xdr:rowOff>
    </xdr:to>
    <xdr:cxnSp macro="">
      <xdr:nvCxnSpPr>
        <xdr:cNvPr id="131" name="直線コネクタ 130"/>
        <xdr:cNvCxnSpPr/>
      </xdr:nvCxnSpPr>
      <xdr:spPr>
        <a:xfrm>
          <a:off x="3225800" y="1065022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114300</xdr:rowOff>
    </xdr:from>
    <xdr:to>
      <xdr:col>6</xdr:col>
      <xdr:colOff>50800</xdr:colOff>
      <xdr:row>63</xdr:row>
      <xdr:rowOff>44450</xdr:rowOff>
    </xdr:to>
    <xdr:sp macro="" textlink="">
      <xdr:nvSpPr>
        <xdr:cNvPr id="132" name="フローチャート : 判断 131"/>
        <xdr:cNvSpPr/>
      </xdr:nvSpPr>
      <xdr:spPr>
        <a:xfrm>
          <a:off x="4064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29227</xdr:rowOff>
    </xdr:from>
    <xdr:ext cx="736600" cy="259045"/>
    <xdr:sp macro="" textlink="">
      <xdr:nvSpPr>
        <xdr:cNvPr id="133" name="テキスト ボックス 132"/>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10668</xdr:rowOff>
    </xdr:from>
    <xdr:to>
      <xdr:col>4</xdr:col>
      <xdr:colOff>482600</xdr:colOff>
      <xdr:row>62</xdr:row>
      <xdr:rowOff>20320</xdr:rowOff>
    </xdr:to>
    <xdr:cxnSp macro="">
      <xdr:nvCxnSpPr>
        <xdr:cNvPr id="134" name="直線コネクタ 133"/>
        <xdr:cNvCxnSpPr/>
      </xdr:nvCxnSpPr>
      <xdr:spPr>
        <a:xfrm>
          <a:off x="2336800" y="106405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109474</xdr:rowOff>
    </xdr:from>
    <xdr:to>
      <xdr:col>4</xdr:col>
      <xdr:colOff>533400</xdr:colOff>
      <xdr:row>63</xdr:row>
      <xdr:rowOff>39624</xdr:rowOff>
    </xdr:to>
    <xdr:sp macro="" textlink="">
      <xdr:nvSpPr>
        <xdr:cNvPr id="135" name="フローチャート : 判断 134"/>
        <xdr:cNvSpPr/>
      </xdr:nvSpPr>
      <xdr:spPr>
        <a:xfrm>
          <a:off x="3175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24401</xdr:rowOff>
    </xdr:from>
    <xdr:ext cx="762000" cy="259045"/>
    <xdr:sp macro="" textlink="">
      <xdr:nvSpPr>
        <xdr:cNvPr id="136" name="テキスト ボックス 135"/>
        <xdr:cNvSpPr txBox="1"/>
      </xdr:nvSpPr>
      <xdr:spPr>
        <a:xfrm>
          <a:off x="2844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22860</xdr:rowOff>
    </xdr:from>
    <xdr:to>
      <xdr:col>3</xdr:col>
      <xdr:colOff>279400</xdr:colOff>
      <xdr:row>62</xdr:row>
      <xdr:rowOff>10668</xdr:rowOff>
    </xdr:to>
    <xdr:cxnSp macro="">
      <xdr:nvCxnSpPr>
        <xdr:cNvPr id="137" name="直線コネクタ 136"/>
        <xdr:cNvCxnSpPr/>
      </xdr:nvCxnSpPr>
      <xdr:spPr>
        <a:xfrm>
          <a:off x="1447800" y="10481310"/>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80518</xdr:rowOff>
    </xdr:from>
    <xdr:to>
      <xdr:col>3</xdr:col>
      <xdr:colOff>330200</xdr:colOff>
      <xdr:row>63</xdr:row>
      <xdr:rowOff>10668</xdr:rowOff>
    </xdr:to>
    <xdr:sp macro="" textlink="">
      <xdr:nvSpPr>
        <xdr:cNvPr id="138" name="フローチャート : 判断 137"/>
        <xdr:cNvSpPr/>
      </xdr:nvSpPr>
      <xdr:spPr>
        <a:xfrm>
          <a:off x="2286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166895</xdr:rowOff>
    </xdr:from>
    <xdr:ext cx="762000" cy="259045"/>
    <xdr:sp macro="" textlink="">
      <xdr:nvSpPr>
        <xdr:cNvPr id="139" name="テキスト ボックス 138"/>
        <xdr:cNvSpPr txBox="1"/>
      </xdr:nvSpPr>
      <xdr:spPr>
        <a:xfrm>
          <a:off x="1955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3302</xdr:rowOff>
    </xdr:from>
    <xdr:to>
      <xdr:col>2</xdr:col>
      <xdr:colOff>127000</xdr:colOff>
      <xdr:row>62</xdr:row>
      <xdr:rowOff>104902</xdr:rowOff>
    </xdr:to>
    <xdr:sp macro="" textlink="">
      <xdr:nvSpPr>
        <xdr:cNvPr id="140" name="フローチャート : 判断 139"/>
        <xdr:cNvSpPr/>
      </xdr:nvSpPr>
      <xdr:spPr>
        <a:xfrm>
          <a:off x="1397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89679</xdr:rowOff>
    </xdr:from>
    <xdr:ext cx="762000" cy="259045"/>
    <xdr:sp macro="" textlink="">
      <xdr:nvSpPr>
        <xdr:cNvPr id="141" name="テキスト ボックス 140"/>
        <xdr:cNvSpPr txBox="1"/>
      </xdr:nvSpPr>
      <xdr:spPr>
        <a:xfrm>
          <a:off x="1066800" y="107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94996</xdr:rowOff>
    </xdr:from>
    <xdr:to>
      <xdr:col>7</xdr:col>
      <xdr:colOff>203200</xdr:colOff>
      <xdr:row>63</xdr:row>
      <xdr:rowOff>25146</xdr:rowOff>
    </xdr:to>
    <xdr:sp macro="" textlink="">
      <xdr:nvSpPr>
        <xdr:cNvPr id="147" name="円/楕円 146"/>
        <xdr:cNvSpPr/>
      </xdr:nvSpPr>
      <xdr:spPr>
        <a:xfrm>
          <a:off x="49022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111523</xdr:rowOff>
    </xdr:from>
    <xdr:ext cx="762000" cy="259045"/>
    <xdr:sp macro="" textlink="">
      <xdr:nvSpPr>
        <xdr:cNvPr id="148" name="財政構造の弾力性該当値テキスト"/>
        <xdr:cNvSpPr txBox="1"/>
      </xdr:nvSpPr>
      <xdr:spPr>
        <a:xfrm>
          <a:off x="50419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169926</xdr:rowOff>
    </xdr:from>
    <xdr:to>
      <xdr:col>6</xdr:col>
      <xdr:colOff>50800</xdr:colOff>
      <xdr:row>62</xdr:row>
      <xdr:rowOff>100076</xdr:rowOff>
    </xdr:to>
    <xdr:sp macro="" textlink="">
      <xdr:nvSpPr>
        <xdr:cNvPr id="149" name="円/楕円 148"/>
        <xdr:cNvSpPr/>
      </xdr:nvSpPr>
      <xdr:spPr>
        <a:xfrm>
          <a:off x="4064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110253</xdr:rowOff>
    </xdr:from>
    <xdr:ext cx="736600" cy="259045"/>
    <xdr:sp macro="" textlink="">
      <xdr:nvSpPr>
        <xdr:cNvPr id="150" name="テキスト ボックス 149"/>
        <xdr:cNvSpPr txBox="1"/>
      </xdr:nvSpPr>
      <xdr:spPr>
        <a:xfrm>
          <a:off x="3733800" y="1039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140970</xdr:rowOff>
    </xdr:from>
    <xdr:to>
      <xdr:col>4</xdr:col>
      <xdr:colOff>533400</xdr:colOff>
      <xdr:row>62</xdr:row>
      <xdr:rowOff>71120</xdr:rowOff>
    </xdr:to>
    <xdr:sp macro="" textlink="">
      <xdr:nvSpPr>
        <xdr:cNvPr id="151" name="円/楕円 150"/>
        <xdr:cNvSpPr/>
      </xdr:nvSpPr>
      <xdr:spPr>
        <a:xfrm>
          <a:off x="3175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81297</xdr:rowOff>
    </xdr:from>
    <xdr:ext cx="762000" cy="259045"/>
    <xdr:sp macro="" textlink="">
      <xdr:nvSpPr>
        <xdr:cNvPr id="152" name="テキスト ボックス 151"/>
        <xdr:cNvSpPr txBox="1"/>
      </xdr:nvSpPr>
      <xdr:spPr>
        <a:xfrm>
          <a:off x="2844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131318</xdr:rowOff>
    </xdr:from>
    <xdr:to>
      <xdr:col>3</xdr:col>
      <xdr:colOff>330200</xdr:colOff>
      <xdr:row>62</xdr:row>
      <xdr:rowOff>61468</xdr:rowOff>
    </xdr:to>
    <xdr:sp macro="" textlink="">
      <xdr:nvSpPr>
        <xdr:cNvPr id="153" name="円/楕円 152"/>
        <xdr:cNvSpPr/>
      </xdr:nvSpPr>
      <xdr:spPr>
        <a:xfrm>
          <a:off x="2286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71645</xdr:rowOff>
    </xdr:from>
    <xdr:ext cx="762000" cy="259045"/>
    <xdr:sp macro="" textlink="">
      <xdr:nvSpPr>
        <xdr:cNvPr id="154" name="テキスト ボックス 153"/>
        <xdr:cNvSpPr txBox="1"/>
      </xdr:nvSpPr>
      <xdr:spPr>
        <a:xfrm>
          <a:off x="1955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143510</xdr:rowOff>
    </xdr:from>
    <xdr:to>
      <xdr:col>2</xdr:col>
      <xdr:colOff>127000</xdr:colOff>
      <xdr:row>61</xdr:row>
      <xdr:rowOff>73660</xdr:rowOff>
    </xdr:to>
    <xdr:sp macro="" textlink="">
      <xdr:nvSpPr>
        <xdr:cNvPr id="155" name="円/楕円 154"/>
        <xdr:cNvSpPr/>
      </xdr:nvSpPr>
      <xdr:spPr>
        <a:xfrm>
          <a:off x="1397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83837</xdr:rowOff>
    </xdr:from>
    <xdr:ext cx="762000" cy="259045"/>
    <xdr:sp macro="" textlink="">
      <xdr:nvSpPr>
        <xdr:cNvPr id="156" name="テキスト ボックス 155"/>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[184,985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117,540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50" b="0" i="0" baseline="0">
              <a:solidFill>
                <a:schemeClr val="dk1"/>
              </a:solidFill>
              <a:effectLst/>
              <a:latin typeface="+mn-lt"/>
              <a:ea typeface="+mn-ea"/>
              <a:cs typeface="+mn-cs"/>
            </a:rPr>
            <a:t>　本町は面積が303.0</a:t>
          </a:r>
          <a:r>
            <a:rPr lang="en-US" altLang="ja-JP" sz="1050" b="0" i="0" baseline="0">
              <a:solidFill>
                <a:schemeClr val="dk1"/>
              </a:solidFill>
              <a:effectLst/>
              <a:latin typeface="+mn-lt"/>
              <a:ea typeface="+mn-ea"/>
              <a:cs typeface="+mn-cs"/>
            </a:rPr>
            <a:t>9</a:t>
          </a:r>
          <a:r>
            <a:rPr lang="ja-JP" altLang="ja-JP" sz="1050" b="0" i="0" baseline="0">
              <a:solidFill>
                <a:schemeClr val="dk1"/>
              </a:solidFill>
              <a:effectLst/>
              <a:latin typeface="+mn-lt"/>
              <a:ea typeface="+mn-ea"/>
              <a:cs typeface="+mn-cs"/>
            </a:rPr>
            <a:t>㎢と類似団体と比較して広大（類似団体平均（平成2</a:t>
          </a:r>
          <a:r>
            <a:rPr lang="en-US" altLang="ja-JP" sz="1050" b="0" i="0" baseline="0">
              <a:solidFill>
                <a:schemeClr val="dk1"/>
              </a:solidFill>
              <a:effectLst/>
              <a:latin typeface="+mn-lt"/>
              <a:ea typeface="+mn-ea"/>
              <a:cs typeface="+mn-cs"/>
            </a:rPr>
            <a:t>4</a:t>
          </a:r>
          <a:r>
            <a:rPr lang="ja-JP" altLang="ja-JP" sz="1050" b="0" i="0" baseline="0">
              <a:solidFill>
                <a:schemeClr val="dk1"/>
              </a:solidFill>
              <a:effectLst/>
              <a:latin typeface="+mn-lt"/>
              <a:ea typeface="+mn-ea"/>
              <a:cs typeface="+mn-cs"/>
            </a:rPr>
            <a:t>年度決算における類型Ⅳ-1の平均</a:t>
          </a:r>
          <a:r>
            <a:rPr lang="en-US" altLang="ja-JP" sz="1050" b="0" i="0" baseline="0">
              <a:solidFill>
                <a:schemeClr val="dk1"/>
              </a:solidFill>
              <a:effectLst/>
              <a:latin typeface="+mn-lt"/>
              <a:ea typeface="+mn-ea"/>
              <a:cs typeface="+mn-cs"/>
            </a:rPr>
            <a:t>135.19</a:t>
          </a:r>
          <a:r>
            <a:rPr lang="ja-JP" altLang="ja-JP" sz="1050" b="0" i="0" baseline="0">
              <a:solidFill>
                <a:schemeClr val="dk1"/>
              </a:solidFill>
              <a:effectLst/>
              <a:latin typeface="+mn-lt"/>
              <a:ea typeface="+mn-ea"/>
              <a:cs typeface="+mn-cs"/>
            </a:rPr>
            <a:t>㎢）の約</a:t>
          </a:r>
          <a:r>
            <a:rPr lang="en-US" altLang="ja-JP" sz="1050" b="0" i="0" baseline="0">
              <a:solidFill>
                <a:schemeClr val="dk1"/>
              </a:solidFill>
              <a:effectLst/>
              <a:latin typeface="+mn-lt"/>
              <a:ea typeface="+mn-ea"/>
              <a:cs typeface="+mn-cs"/>
            </a:rPr>
            <a:t>2.24</a:t>
          </a:r>
          <a:r>
            <a:rPr lang="ja-JP" altLang="ja-JP" sz="1050" b="0" i="0" baseline="0">
              <a:solidFill>
                <a:schemeClr val="dk1"/>
              </a:solidFill>
              <a:effectLst/>
              <a:latin typeface="+mn-lt"/>
              <a:ea typeface="+mn-ea"/>
              <a:cs typeface="+mn-cs"/>
            </a:rPr>
            <a:t>倍）であり、また集落は面積の大部分を占める山林の間に点在しており、行政運営上極めて不利な地理的条件にある。</a:t>
          </a:r>
          <a:endParaRPr lang="ja-JP" altLang="ja-JP" sz="1050">
            <a:effectLst/>
          </a:endParaRPr>
        </a:p>
        <a:p>
          <a:pPr rtl="0"/>
          <a:r>
            <a:rPr lang="ja-JP" altLang="ja-JP" sz="1050" b="0" i="0" baseline="0">
              <a:solidFill>
                <a:schemeClr val="dk1"/>
              </a:solidFill>
              <a:effectLst/>
              <a:latin typeface="+mn-lt"/>
              <a:ea typeface="+mn-ea"/>
              <a:cs typeface="+mn-cs"/>
            </a:rPr>
            <a:t>　この広大な面積をカバーするため行政コストは類似団体と比較して高くならざるを得ず、また、過疎地域であるがゆえに民間サービスが十分では無いことから、バス事業やCATV事業を町直営で実施せざるを得ないことも本指標を押し上げる要因となっている。平成17年度の合併以後、指定管理者制度の導入や職員数の削減に取り組み、またラスパイレス指数はかなり低い水準にある等、行政改革に積極的に取り組んできたところであるが、依然本指標は類似団体内で低い水準にあり、これ以上の人件費・物件費の削減は困難と考えられ、本指標の向上は困難な状況にある。</a:t>
          </a:r>
          <a:endParaRPr lang="ja-JP" altLang="ja-JP" sz="1050">
            <a:effectLst/>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19727</xdr:rowOff>
    </xdr:from>
    <xdr:to>
      <xdr:col>7</xdr:col>
      <xdr:colOff>152400</xdr:colOff>
      <xdr:row>89</xdr:row>
      <xdr:rowOff>131815</xdr:rowOff>
    </xdr:to>
    <xdr:cxnSp macro="">
      <xdr:nvCxnSpPr>
        <xdr:cNvPr id="187" name="直線コネクタ 186"/>
        <xdr:cNvCxnSpPr/>
      </xdr:nvCxnSpPr>
      <xdr:spPr>
        <a:xfrm flipV="1">
          <a:off x="4953000" y="13907177"/>
          <a:ext cx="0" cy="14836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103892</xdr:rowOff>
    </xdr:from>
    <xdr:ext cx="762000" cy="259045"/>
    <xdr:sp macro="" textlink="">
      <xdr:nvSpPr>
        <xdr:cNvPr id="188" name="人件費・物件費等の状況最小値テキスト"/>
        <xdr:cNvSpPr txBox="1"/>
      </xdr:nvSpPr>
      <xdr:spPr>
        <a:xfrm>
          <a:off x="5041900" y="1536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955,952</a:t>
          </a:r>
          <a:endParaRPr kumimoji="1" lang="ja-JP" altLang="en-US" sz="1000" b="1">
            <a:latin typeface="ＭＳ Ｐゴシック"/>
          </a:endParaRPr>
        </a:p>
      </xdr:txBody>
    </xdr:sp>
    <xdr:clientData/>
  </xdr:oneCellAnchor>
  <xdr:twoCellAnchor>
    <xdr:from>
      <xdr:col>7</xdr:col>
      <xdr:colOff>63500</xdr:colOff>
      <xdr:row>89</xdr:row>
      <xdr:rowOff>131815</xdr:rowOff>
    </xdr:from>
    <xdr:to>
      <xdr:col>7</xdr:col>
      <xdr:colOff>241300</xdr:colOff>
      <xdr:row>89</xdr:row>
      <xdr:rowOff>131815</xdr:rowOff>
    </xdr:to>
    <xdr:cxnSp macro="">
      <xdr:nvCxnSpPr>
        <xdr:cNvPr id="189" name="直線コネクタ 188"/>
        <xdr:cNvCxnSpPr/>
      </xdr:nvCxnSpPr>
      <xdr:spPr>
        <a:xfrm>
          <a:off x="4864100" y="15390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106104</xdr:rowOff>
    </xdr:from>
    <xdr:ext cx="762000" cy="259045"/>
    <xdr:sp macro="" textlink="">
      <xdr:nvSpPr>
        <xdr:cNvPr id="190" name="人件費・物件費等の状況最大値テキスト"/>
        <xdr:cNvSpPr txBox="1"/>
      </xdr:nvSpPr>
      <xdr:spPr>
        <a:xfrm>
          <a:off x="5041900" y="1365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95,130</a:t>
          </a:r>
          <a:endParaRPr kumimoji="1" lang="ja-JP" altLang="en-US" sz="1000" b="1">
            <a:latin typeface="ＭＳ Ｐゴシック"/>
          </a:endParaRPr>
        </a:p>
      </xdr:txBody>
    </xdr:sp>
    <xdr:clientData/>
  </xdr:oneCellAnchor>
  <xdr:twoCellAnchor>
    <xdr:from>
      <xdr:col>7</xdr:col>
      <xdr:colOff>63500</xdr:colOff>
      <xdr:row>81</xdr:row>
      <xdr:rowOff>19727</xdr:rowOff>
    </xdr:from>
    <xdr:to>
      <xdr:col>7</xdr:col>
      <xdr:colOff>241300</xdr:colOff>
      <xdr:row>81</xdr:row>
      <xdr:rowOff>19727</xdr:rowOff>
    </xdr:to>
    <xdr:cxnSp macro="">
      <xdr:nvCxnSpPr>
        <xdr:cNvPr id="191" name="直線コネクタ 190"/>
        <xdr:cNvCxnSpPr/>
      </xdr:nvCxnSpPr>
      <xdr:spPr>
        <a:xfrm>
          <a:off x="4864100" y="1390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161533</xdr:rowOff>
    </xdr:from>
    <xdr:to>
      <xdr:col>7</xdr:col>
      <xdr:colOff>152400</xdr:colOff>
      <xdr:row>82</xdr:row>
      <xdr:rowOff>3149</xdr:rowOff>
    </xdr:to>
    <xdr:cxnSp macro="">
      <xdr:nvCxnSpPr>
        <xdr:cNvPr id="192" name="直線コネクタ 191"/>
        <xdr:cNvCxnSpPr/>
      </xdr:nvCxnSpPr>
      <xdr:spPr>
        <a:xfrm>
          <a:off x="4114800" y="14048983"/>
          <a:ext cx="838200" cy="1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166763</xdr:rowOff>
    </xdr:from>
    <xdr:ext cx="762000" cy="259045"/>
    <xdr:sp macro="" textlink="">
      <xdr:nvSpPr>
        <xdr:cNvPr id="193" name="人件費・物件費等の状況平均値テキスト"/>
        <xdr:cNvSpPr txBox="1"/>
      </xdr:nvSpPr>
      <xdr:spPr>
        <a:xfrm>
          <a:off x="5041900" y="14054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226,113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23236</xdr:rowOff>
    </xdr:from>
    <xdr:to>
      <xdr:col>7</xdr:col>
      <xdr:colOff>203200</xdr:colOff>
      <xdr:row>82</xdr:row>
      <xdr:rowOff>124836</xdr:rowOff>
    </xdr:to>
    <xdr:sp macro="" textlink="">
      <xdr:nvSpPr>
        <xdr:cNvPr id="194" name="フローチャート : 判断 193"/>
        <xdr:cNvSpPr/>
      </xdr:nvSpPr>
      <xdr:spPr>
        <a:xfrm>
          <a:off x="4902200" y="1408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154014</xdr:rowOff>
    </xdr:from>
    <xdr:to>
      <xdr:col>6</xdr:col>
      <xdr:colOff>0</xdr:colOff>
      <xdr:row>81</xdr:row>
      <xdr:rowOff>161533</xdr:rowOff>
    </xdr:to>
    <xdr:cxnSp macro="">
      <xdr:nvCxnSpPr>
        <xdr:cNvPr id="195" name="直線コネクタ 194"/>
        <xdr:cNvCxnSpPr/>
      </xdr:nvCxnSpPr>
      <xdr:spPr>
        <a:xfrm>
          <a:off x="3225800" y="14041464"/>
          <a:ext cx="889000" cy="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93219</xdr:rowOff>
    </xdr:from>
    <xdr:to>
      <xdr:col>6</xdr:col>
      <xdr:colOff>50800</xdr:colOff>
      <xdr:row>82</xdr:row>
      <xdr:rowOff>23369</xdr:rowOff>
    </xdr:to>
    <xdr:sp macro="" textlink="">
      <xdr:nvSpPr>
        <xdr:cNvPr id="196" name="フローチャート : 判断 195"/>
        <xdr:cNvSpPr/>
      </xdr:nvSpPr>
      <xdr:spPr>
        <a:xfrm>
          <a:off x="4064000" y="1398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33546</xdr:rowOff>
    </xdr:from>
    <xdr:ext cx="736600" cy="259045"/>
    <xdr:sp macro="" textlink="">
      <xdr:nvSpPr>
        <xdr:cNvPr id="197" name="テキスト ボックス 196"/>
        <xdr:cNvSpPr txBox="1"/>
      </xdr:nvSpPr>
      <xdr:spPr>
        <a:xfrm>
          <a:off x="3733800" y="13749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167,243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154014</xdr:rowOff>
    </xdr:from>
    <xdr:to>
      <xdr:col>4</xdr:col>
      <xdr:colOff>482600</xdr:colOff>
      <xdr:row>81</xdr:row>
      <xdr:rowOff>157631</xdr:rowOff>
    </xdr:to>
    <xdr:cxnSp macro="">
      <xdr:nvCxnSpPr>
        <xdr:cNvPr id="198" name="直線コネクタ 197"/>
        <xdr:cNvCxnSpPr/>
      </xdr:nvCxnSpPr>
      <xdr:spPr>
        <a:xfrm flipV="1">
          <a:off x="2336800" y="14041464"/>
          <a:ext cx="889000" cy="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74186</xdr:rowOff>
    </xdr:from>
    <xdr:to>
      <xdr:col>4</xdr:col>
      <xdr:colOff>533400</xdr:colOff>
      <xdr:row>82</xdr:row>
      <xdr:rowOff>4336</xdr:rowOff>
    </xdr:to>
    <xdr:sp macro="" textlink="">
      <xdr:nvSpPr>
        <xdr:cNvPr id="199" name="フローチャート : 判断 198"/>
        <xdr:cNvSpPr/>
      </xdr:nvSpPr>
      <xdr:spPr>
        <a:xfrm>
          <a:off x="3175000" y="139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14513</xdr:rowOff>
    </xdr:from>
    <xdr:ext cx="762000" cy="259045"/>
    <xdr:sp macro="" textlink="">
      <xdr:nvSpPr>
        <xdr:cNvPr id="200" name="テキスト ボックス 199"/>
        <xdr:cNvSpPr txBox="1"/>
      </xdr:nvSpPr>
      <xdr:spPr>
        <a:xfrm>
          <a:off x="2844800" y="1373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156,200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135353</xdr:rowOff>
    </xdr:from>
    <xdr:to>
      <xdr:col>3</xdr:col>
      <xdr:colOff>279400</xdr:colOff>
      <xdr:row>81</xdr:row>
      <xdr:rowOff>157631</xdr:rowOff>
    </xdr:to>
    <xdr:cxnSp macro="">
      <xdr:nvCxnSpPr>
        <xdr:cNvPr id="201" name="直線コネクタ 200"/>
        <xdr:cNvCxnSpPr/>
      </xdr:nvCxnSpPr>
      <xdr:spPr>
        <a:xfrm>
          <a:off x="1447800" y="14022803"/>
          <a:ext cx="889000" cy="2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63391</xdr:rowOff>
    </xdr:from>
    <xdr:to>
      <xdr:col>3</xdr:col>
      <xdr:colOff>330200</xdr:colOff>
      <xdr:row>81</xdr:row>
      <xdr:rowOff>164991</xdr:rowOff>
    </xdr:to>
    <xdr:sp macro="" textlink="">
      <xdr:nvSpPr>
        <xdr:cNvPr id="202" name="フローチャート : 判断 201"/>
        <xdr:cNvSpPr/>
      </xdr:nvSpPr>
      <xdr:spPr>
        <a:xfrm>
          <a:off x="2286000" y="1395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3718</xdr:rowOff>
    </xdr:from>
    <xdr:ext cx="762000" cy="259045"/>
    <xdr:sp macro="" textlink="">
      <xdr:nvSpPr>
        <xdr:cNvPr id="203" name="テキスト ボックス 202"/>
        <xdr:cNvSpPr txBox="1"/>
      </xdr:nvSpPr>
      <xdr:spPr>
        <a:xfrm>
          <a:off x="1955800" y="1371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149,937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26355</xdr:rowOff>
    </xdr:from>
    <xdr:to>
      <xdr:col>2</xdr:col>
      <xdr:colOff>127000</xdr:colOff>
      <xdr:row>81</xdr:row>
      <xdr:rowOff>127955</xdr:rowOff>
    </xdr:to>
    <xdr:sp macro="" textlink="">
      <xdr:nvSpPr>
        <xdr:cNvPr id="204" name="フローチャート : 判断 203"/>
        <xdr:cNvSpPr/>
      </xdr:nvSpPr>
      <xdr:spPr>
        <a:xfrm>
          <a:off x="1397000" y="139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138132</xdr:rowOff>
    </xdr:from>
    <xdr:ext cx="762000" cy="259045"/>
    <xdr:sp macro="" textlink="">
      <xdr:nvSpPr>
        <xdr:cNvPr id="205" name="テキスト ボックス 204"/>
        <xdr:cNvSpPr txBox="1"/>
      </xdr:nvSpPr>
      <xdr:spPr>
        <a:xfrm>
          <a:off x="1066800" y="1368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128,449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123799</xdr:rowOff>
    </xdr:from>
    <xdr:to>
      <xdr:col>7</xdr:col>
      <xdr:colOff>203200</xdr:colOff>
      <xdr:row>82</xdr:row>
      <xdr:rowOff>53949</xdr:rowOff>
    </xdr:to>
    <xdr:sp macro="" textlink="">
      <xdr:nvSpPr>
        <xdr:cNvPr id="211" name="円/楕円 210"/>
        <xdr:cNvSpPr/>
      </xdr:nvSpPr>
      <xdr:spPr>
        <a:xfrm>
          <a:off x="4902200" y="1401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140326</xdr:rowOff>
    </xdr:from>
    <xdr:ext cx="762000" cy="259045"/>
    <xdr:sp macro="" textlink="">
      <xdr:nvSpPr>
        <xdr:cNvPr id="212" name="人件費・物件費等の状況該当値テキスト"/>
        <xdr:cNvSpPr txBox="1"/>
      </xdr:nvSpPr>
      <xdr:spPr>
        <a:xfrm>
          <a:off x="5041900" y="1385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184,985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110733</xdr:rowOff>
    </xdr:from>
    <xdr:to>
      <xdr:col>6</xdr:col>
      <xdr:colOff>50800</xdr:colOff>
      <xdr:row>82</xdr:row>
      <xdr:rowOff>40883</xdr:rowOff>
    </xdr:to>
    <xdr:sp macro="" textlink="">
      <xdr:nvSpPr>
        <xdr:cNvPr id="213" name="円/楕円 212"/>
        <xdr:cNvSpPr/>
      </xdr:nvSpPr>
      <xdr:spPr>
        <a:xfrm>
          <a:off x="4064000" y="1399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25660</xdr:rowOff>
    </xdr:from>
    <xdr:ext cx="736600" cy="259045"/>
    <xdr:sp macro="" textlink="">
      <xdr:nvSpPr>
        <xdr:cNvPr id="214" name="テキスト ボックス 213"/>
        <xdr:cNvSpPr txBox="1"/>
      </xdr:nvSpPr>
      <xdr:spPr>
        <a:xfrm>
          <a:off x="3733800" y="14084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177,404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103214</xdr:rowOff>
    </xdr:from>
    <xdr:to>
      <xdr:col>4</xdr:col>
      <xdr:colOff>533400</xdr:colOff>
      <xdr:row>82</xdr:row>
      <xdr:rowOff>33364</xdr:rowOff>
    </xdr:to>
    <xdr:sp macro="" textlink="">
      <xdr:nvSpPr>
        <xdr:cNvPr id="215" name="円/楕円 214"/>
        <xdr:cNvSpPr/>
      </xdr:nvSpPr>
      <xdr:spPr>
        <a:xfrm>
          <a:off x="3175000" y="1399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18141</xdr:rowOff>
    </xdr:from>
    <xdr:ext cx="762000" cy="259045"/>
    <xdr:sp macro="" textlink="">
      <xdr:nvSpPr>
        <xdr:cNvPr id="216" name="テキスト ボックス 215"/>
        <xdr:cNvSpPr txBox="1"/>
      </xdr:nvSpPr>
      <xdr:spPr>
        <a:xfrm>
          <a:off x="2844800" y="1407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173,042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106831</xdr:rowOff>
    </xdr:from>
    <xdr:to>
      <xdr:col>3</xdr:col>
      <xdr:colOff>330200</xdr:colOff>
      <xdr:row>82</xdr:row>
      <xdr:rowOff>36981</xdr:rowOff>
    </xdr:to>
    <xdr:sp macro="" textlink="">
      <xdr:nvSpPr>
        <xdr:cNvPr id="217" name="円/楕円 216"/>
        <xdr:cNvSpPr/>
      </xdr:nvSpPr>
      <xdr:spPr>
        <a:xfrm>
          <a:off x="2286000" y="1399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21758</xdr:rowOff>
    </xdr:from>
    <xdr:ext cx="762000" cy="259045"/>
    <xdr:sp macro="" textlink="">
      <xdr:nvSpPr>
        <xdr:cNvPr id="218" name="テキスト ボックス 217"/>
        <xdr:cNvSpPr txBox="1"/>
      </xdr:nvSpPr>
      <xdr:spPr>
        <a:xfrm>
          <a:off x="1955800" y="14080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175,140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84553</xdr:rowOff>
    </xdr:from>
    <xdr:to>
      <xdr:col>2</xdr:col>
      <xdr:colOff>127000</xdr:colOff>
      <xdr:row>82</xdr:row>
      <xdr:rowOff>14703</xdr:rowOff>
    </xdr:to>
    <xdr:sp macro="" textlink="">
      <xdr:nvSpPr>
        <xdr:cNvPr id="219" name="円/楕円 218"/>
        <xdr:cNvSpPr/>
      </xdr:nvSpPr>
      <xdr:spPr>
        <a:xfrm>
          <a:off x="1397000" y="1397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170930</xdr:rowOff>
    </xdr:from>
    <xdr:ext cx="762000" cy="259045"/>
    <xdr:sp macro="" textlink="">
      <xdr:nvSpPr>
        <xdr:cNvPr id="220" name="テキスト ボックス 219"/>
        <xdr:cNvSpPr txBox="1"/>
      </xdr:nvSpPr>
      <xdr:spPr>
        <a:xfrm>
          <a:off x="1066800" y="1405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162,215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本指数については、類似団体平均、全国町村平均のいずれと比較しても極めて低い水準にある状況である。</a:t>
          </a:r>
          <a:endParaRPr lang="ja-JP" altLang="ja-JP">
            <a:effectLst/>
          </a:endParaRPr>
        </a:p>
        <a:p>
          <a:pPr rtl="0"/>
          <a:r>
            <a:rPr lang="ja-JP" altLang="ja-JP" sz="1100" b="0" i="0" baseline="0">
              <a:solidFill>
                <a:schemeClr val="dk1"/>
              </a:solidFill>
              <a:effectLst/>
              <a:latin typeface="+mn-lt"/>
              <a:ea typeface="+mn-ea"/>
              <a:cs typeface="+mn-cs"/>
            </a:rPr>
            <a:t>　今後については適宜、財政状況等を勘案しながら適切な水準へ是正を図っていくものとする。</a:t>
          </a:r>
          <a:endParaRPr lang="ja-JP" altLang="ja-JP">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74084</xdr:rowOff>
    </xdr:from>
    <xdr:to>
      <xdr:col>24</xdr:col>
      <xdr:colOff>558800</xdr:colOff>
      <xdr:row>87</xdr:row>
      <xdr:rowOff>148468</xdr:rowOff>
    </xdr:to>
    <xdr:cxnSp macro="">
      <xdr:nvCxnSpPr>
        <xdr:cNvPr id="251" name="直線コネクタ 250"/>
        <xdr:cNvCxnSpPr/>
      </xdr:nvCxnSpPr>
      <xdr:spPr>
        <a:xfrm flipV="1">
          <a:off x="17018000" y="13961534"/>
          <a:ext cx="0" cy="1103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120545</xdr:rowOff>
    </xdr:from>
    <xdr:ext cx="762000" cy="259045"/>
    <xdr:sp macro="" textlink="">
      <xdr:nvSpPr>
        <xdr:cNvPr id="252" name="給与水準   （国との比較）最小値テキスト"/>
        <xdr:cNvSpPr txBox="1"/>
      </xdr:nvSpPr>
      <xdr:spPr>
        <a:xfrm>
          <a:off x="17106900" y="1503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24</xdr:col>
      <xdr:colOff>469900</xdr:colOff>
      <xdr:row>87</xdr:row>
      <xdr:rowOff>148468</xdr:rowOff>
    </xdr:from>
    <xdr:to>
      <xdr:col>24</xdr:col>
      <xdr:colOff>647700</xdr:colOff>
      <xdr:row>87</xdr:row>
      <xdr:rowOff>148468</xdr:rowOff>
    </xdr:to>
    <xdr:cxnSp macro="">
      <xdr:nvCxnSpPr>
        <xdr:cNvPr id="253" name="直線コネクタ 252"/>
        <xdr:cNvCxnSpPr/>
      </xdr:nvCxnSpPr>
      <xdr:spPr>
        <a:xfrm>
          <a:off x="16929100" y="15064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160461</xdr:rowOff>
    </xdr:from>
    <xdr:ext cx="762000" cy="259045"/>
    <xdr:sp macro="" textlink="">
      <xdr:nvSpPr>
        <xdr:cNvPr id="254"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91.9</a:t>
          </a:r>
          <a:endParaRPr kumimoji="1" lang="ja-JP" altLang="en-US" sz="1000" b="1">
            <a:latin typeface="ＭＳ Ｐゴシック"/>
          </a:endParaRPr>
        </a:p>
      </xdr:txBody>
    </xdr:sp>
    <xdr:clientData/>
  </xdr:oneCellAnchor>
  <xdr:twoCellAnchor>
    <xdr:from>
      <xdr:col>24</xdr:col>
      <xdr:colOff>469900</xdr:colOff>
      <xdr:row>81</xdr:row>
      <xdr:rowOff>74084</xdr:rowOff>
    </xdr:from>
    <xdr:to>
      <xdr:col>24</xdr:col>
      <xdr:colOff>647700</xdr:colOff>
      <xdr:row>81</xdr:row>
      <xdr:rowOff>74084</xdr:rowOff>
    </xdr:to>
    <xdr:cxnSp macro="">
      <xdr:nvCxnSpPr>
        <xdr:cNvPr id="255" name="直線コネクタ 254"/>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153609</xdr:rowOff>
    </xdr:from>
    <xdr:to>
      <xdr:col>24</xdr:col>
      <xdr:colOff>558800</xdr:colOff>
      <xdr:row>81</xdr:row>
      <xdr:rowOff>85573</xdr:rowOff>
    </xdr:to>
    <xdr:cxnSp macro="">
      <xdr:nvCxnSpPr>
        <xdr:cNvPr id="256" name="直線コネクタ 255"/>
        <xdr:cNvCxnSpPr/>
      </xdr:nvCxnSpPr>
      <xdr:spPr>
        <a:xfrm>
          <a:off x="16179800" y="13869609"/>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44043</xdr:rowOff>
    </xdr:from>
    <xdr:ext cx="762000" cy="259045"/>
    <xdr:sp macro="" textlink="">
      <xdr:nvSpPr>
        <xdr:cNvPr id="257" name="給与水準   （国との比較）平均値テキスト"/>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58" name="フローチャート : 判断 257"/>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153609</xdr:rowOff>
    </xdr:from>
    <xdr:to>
      <xdr:col>23</xdr:col>
      <xdr:colOff>406400</xdr:colOff>
      <xdr:row>86</xdr:row>
      <xdr:rowOff>9677</xdr:rowOff>
    </xdr:to>
    <xdr:cxnSp macro="">
      <xdr:nvCxnSpPr>
        <xdr:cNvPr id="259" name="直線コネクタ 258"/>
        <xdr:cNvCxnSpPr/>
      </xdr:nvCxnSpPr>
      <xdr:spPr>
        <a:xfrm flipV="1">
          <a:off x="15290800" y="13869609"/>
          <a:ext cx="889000" cy="88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37495</xdr:rowOff>
    </xdr:from>
    <xdr:to>
      <xdr:col>23</xdr:col>
      <xdr:colOff>457200</xdr:colOff>
      <xdr:row>84</xdr:row>
      <xdr:rowOff>139095</xdr:rowOff>
    </xdr:to>
    <xdr:sp macro="" textlink="">
      <xdr:nvSpPr>
        <xdr:cNvPr id="260" name="フローチャート : 判断 259"/>
        <xdr:cNvSpPr/>
      </xdr:nvSpPr>
      <xdr:spPr>
        <a:xfrm>
          <a:off x="16129000" y="144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123872</xdr:rowOff>
    </xdr:from>
    <xdr:ext cx="736600" cy="259045"/>
    <xdr:sp macro="" textlink="">
      <xdr:nvSpPr>
        <xdr:cNvPr id="261" name="テキスト ボックス 260"/>
        <xdr:cNvSpPr txBox="1"/>
      </xdr:nvSpPr>
      <xdr:spPr>
        <a:xfrm>
          <a:off x="15798800" y="1452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158145</xdr:rowOff>
    </xdr:from>
    <xdr:to>
      <xdr:col>22</xdr:col>
      <xdr:colOff>203200</xdr:colOff>
      <xdr:row>86</xdr:row>
      <xdr:rowOff>9677</xdr:rowOff>
    </xdr:to>
    <xdr:cxnSp macro="">
      <xdr:nvCxnSpPr>
        <xdr:cNvPr id="262" name="直線コネクタ 261"/>
        <xdr:cNvCxnSpPr/>
      </xdr:nvCxnSpPr>
      <xdr:spPr>
        <a:xfrm>
          <a:off x="14401800" y="1473139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65012</xdr:rowOff>
    </xdr:from>
    <xdr:to>
      <xdr:col>22</xdr:col>
      <xdr:colOff>254000</xdr:colOff>
      <xdr:row>89</xdr:row>
      <xdr:rowOff>166612</xdr:rowOff>
    </xdr:to>
    <xdr:sp macro="" textlink="">
      <xdr:nvSpPr>
        <xdr:cNvPr id="263" name="フローチャート : 判断 262"/>
        <xdr:cNvSpPr/>
      </xdr:nvSpPr>
      <xdr:spPr>
        <a:xfrm>
          <a:off x="15240000" y="1532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151389</xdr:rowOff>
    </xdr:from>
    <xdr:ext cx="762000" cy="259045"/>
    <xdr:sp macro="" textlink="">
      <xdr:nvSpPr>
        <xdr:cNvPr id="264" name="テキスト ボックス 263"/>
        <xdr:cNvSpPr txBox="1"/>
      </xdr:nvSpPr>
      <xdr:spPr>
        <a:xfrm>
          <a:off x="14909800" y="1541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27214</xdr:rowOff>
    </xdr:from>
    <xdr:to>
      <xdr:col>21</xdr:col>
      <xdr:colOff>0</xdr:colOff>
      <xdr:row>85</xdr:row>
      <xdr:rowOff>158145</xdr:rowOff>
    </xdr:to>
    <xdr:cxnSp macro="">
      <xdr:nvCxnSpPr>
        <xdr:cNvPr id="265" name="直線コネクタ 264"/>
        <xdr:cNvCxnSpPr/>
      </xdr:nvCxnSpPr>
      <xdr:spPr>
        <a:xfrm>
          <a:off x="13512800" y="13743214"/>
          <a:ext cx="889000" cy="98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99484</xdr:rowOff>
    </xdr:from>
    <xdr:to>
      <xdr:col>21</xdr:col>
      <xdr:colOff>50800</xdr:colOff>
      <xdr:row>90</xdr:row>
      <xdr:rowOff>29634</xdr:rowOff>
    </xdr:to>
    <xdr:sp macro="" textlink="">
      <xdr:nvSpPr>
        <xdr:cNvPr id="266" name="フローチャート : 判断 265"/>
        <xdr:cNvSpPr/>
      </xdr:nvSpPr>
      <xdr:spPr>
        <a:xfrm>
          <a:off x="14351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14411</xdr:rowOff>
    </xdr:from>
    <xdr:ext cx="762000" cy="259045"/>
    <xdr:sp macro="" textlink="">
      <xdr:nvSpPr>
        <xdr:cNvPr id="267" name="テキスト ボックス 266"/>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59568</xdr:rowOff>
    </xdr:from>
    <xdr:to>
      <xdr:col>19</xdr:col>
      <xdr:colOff>533400</xdr:colOff>
      <xdr:row>83</xdr:row>
      <xdr:rowOff>161168</xdr:rowOff>
    </xdr:to>
    <xdr:sp macro="" textlink="">
      <xdr:nvSpPr>
        <xdr:cNvPr id="268" name="フローチャート : 判断 267"/>
        <xdr:cNvSpPr/>
      </xdr:nvSpPr>
      <xdr:spPr>
        <a:xfrm>
          <a:off x="13462000" y="142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145945</xdr:rowOff>
    </xdr:from>
    <xdr:ext cx="762000" cy="259045"/>
    <xdr:sp macro="" textlink="">
      <xdr:nvSpPr>
        <xdr:cNvPr id="269" name="テキスト ボックス 268"/>
        <xdr:cNvSpPr txBox="1"/>
      </xdr:nvSpPr>
      <xdr:spPr>
        <a:xfrm>
          <a:off x="131318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34773</xdr:rowOff>
    </xdr:from>
    <xdr:to>
      <xdr:col>24</xdr:col>
      <xdr:colOff>609600</xdr:colOff>
      <xdr:row>81</xdr:row>
      <xdr:rowOff>136373</xdr:rowOff>
    </xdr:to>
    <xdr:sp macro="" textlink="">
      <xdr:nvSpPr>
        <xdr:cNvPr id="275" name="円/楕円 274"/>
        <xdr:cNvSpPr/>
      </xdr:nvSpPr>
      <xdr:spPr>
        <a:xfrm>
          <a:off x="16967200" y="1392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127500</xdr:rowOff>
    </xdr:from>
    <xdr:ext cx="762000" cy="259045"/>
    <xdr:sp macro="" textlink="">
      <xdr:nvSpPr>
        <xdr:cNvPr id="276" name="給与水準   （国との比較）該当値テキスト"/>
        <xdr:cNvSpPr txBox="1"/>
      </xdr:nvSpPr>
      <xdr:spPr>
        <a:xfrm>
          <a:off x="17106900" y="13843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102809</xdr:rowOff>
    </xdr:from>
    <xdr:to>
      <xdr:col>23</xdr:col>
      <xdr:colOff>457200</xdr:colOff>
      <xdr:row>81</xdr:row>
      <xdr:rowOff>32959</xdr:rowOff>
    </xdr:to>
    <xdr:sp macro="" textlink="">
      <xdr:nvSpPr>
        <xdr:cNvPr id="277" name="円/楕円 276"/>
        <xdr:cNvSpPr/>
      </xdr:nvSpPr>
      <xdr:spPr>
        <a:xfrm>
          <a:off x="16129000" y="1381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43136</xdr:rowOff>
    </xdr:from>
    <xdr:ext cx="736600" cy="259045"/>
    <xdr:sp macro="" textlink="">
      <xdr:nvSpPr>
        <xdr:cNvPr id="278" name="テキスト ボックス 277"/>
        <xdr:cNvSpPr txBox="1"/>
      </xdr:nvSpPr>
      <xdr:spPr>
        <a:xfrm>
          <a:off x="15798800" y="13587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130327</xdr:rowOff>
    </xdr:from>
    <xdr:to>
      <xdr:col>22</xdr:col>
      <xdr:colOff>254000</xdr:colOff>
      <xdr:row>86</xdr:row>
      <xdr:rowOff>60477</xdr:rowOff>
    </xdr:to>
    <xdr:sp macro="" textlink="">
      <xdr:nvSpPr>
        <xdr:cNvPr id="279" name="円/楕円 278"/>
        <xdr:cNvSpPr/>
      </xdr:nvSpPr>
      <xdr:spPr>
        <a:xfrm>
          <a:off x="15240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70654</xdr:rowOff>
    </xdr:from>
    <xdr:ext cx="762000" cy="259045"/>
    <xdr:sp macro="" textlink="">
      <xdr:nvSpPr>
        <xdr:cNvPr id="280" name="テキスト ボックス 279"/>
        <xdr:cNvSpPr txBox="1"/>
      </xdr:nvSpPr>
      <xdr:spPr>
        <a:xfrm>
          <a:off x="14909800" y="1447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107345</xdr:rowOff>
    </xdr:from>
    <xdr:to>
      <xdr:col>21</xdr:col>
      <xdr:colOff>50800</xdr:colOff>
      <xdr:row>86</xdr:row>
      <xdr:rowOff>37495</xdr:rowOff>
    </xdr:to>
    <xdr:sp macro="" textlink="">
      <xdr:nvSpPr>
        <xdr:cNvPr id="281" name="円/楕円 280"/>
        <xdr:cNvSpPr/>
      </xdr:nvSpPr>
      <xdr:spPr>
        <a:xfrm>
          <a:off x="14351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47672</xdr:rowOff>
    </xdr:from>
    <xdr:ext cx="762000" cy="259045"/>
    <xdr:sp macro="" textlink="">
      <xdr:nvSpPr>
        <xdr:cNvPr id="282" name="テキスト ボックス 281"/>
        <xdr:cNvSpPr txBox="1"/>
      </xdr:nvSpPr>
      <xdr:spPr>
        <a:xfrm>
          <a:off x="14020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19</xdr:col>
      <xdr:colOff>431800</xdr:colOff>
      <xdr:row>79</xdr:row>
      <xdr:rowOff>147864</xdr:rowOff>
    </xdr:from>
    <xdr:to>
      <xdr:col>19</xdr:col>
      <xdr:colOff>533400</xdr:colOff>
      <xdr:row>80</xdr:row>
      <xdr:rowOff>78014</xdr:rowOff>
    </xdr:to>
    <xdr:sp macro="" textlink="">
      <xdr:nvSpPr>
        <xdr:cNvPr id="283" name="円/楕円 282"/>
        <xdr:cNvSpPr/>
      </xdr:nvSpPr>
      <xdr:spPr>
        <a:xfrm>
          <a:off x="13462000" y="1369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78</xdr:row>
      <xdr:rowOff>88191</xdr:rowOff>
    </xdr:from>
    <xdr:ext cx="762000" cy="259045"/>
    <xdr:sp macro="" textlink="">
      <xdr:nvSpPr>
        <xdr:cNvPr id="284" name="テキスト ボックス 283"/>
        <xdr:cNvSpPr txBox="1"/>
      </xdr:nvSpPr>
      <xdr:spPr>
        <a:xfrm>
          <a:off x="13131800" y="1346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50" b="0" i="0" baseline="0">
              <a:solidFill>
                <a:schemeClr val="dk1"/>
              </a:solidFill>
              <a:effectLst/>
              <a:latin typeface="+mn-lt"/>
              <a:ea typeface="+mn-ea"/>
              <a:cs typeface="+mn-cs"/>
            </a:rPr>
            <a:t>　本町では、平成22年度までを計画年度とした「定員適正化計画」に基づく、計画的な定員管理に取り組み、早期退職を勧める勧奨退職制度の活用等により、計画数値については一定の達成をみたところである。しかしながら、本町は面積が303.</a:t>
          </a:r>
          <a:r>
            <a:rPr lang="en-US" altLang="ja-JP" sz="1050" b="0" i="0" baseline="0">
              <a:solidFill>
                <a:schemeClr val="dk1"/>
              </a:solidFill>
              <a:effectLst/>
              <a:latin typeface="+mn-lt"/>
              <a:ea typeface="+mn-ea"/>
              <a:cs typeface="+mn-cs"/>
            </a:rPr>
            <a:t>09</a:t>
          </a:r>
          <a:r>
            <a:rPr lang="ja-JP" altLang="ja-JP" sz="1050" b="0" i="0" baseline="0">
              <a:solidFill>
                <a:schemeClr val="dk1"/>
              </a:solidFill>
              <a:effectLst/>
              <a:latin typeface="+mn-lt"/>
              <a:ea typeface="+mn-ea"/>
              <a:cs typeface="+mn-cs"/>
            </a:rPr>
            <a:t>㎢と類似団体と比較して広大であり、合併前の旧町単位で支所を設置していること等により、類似団体と比較して職員数が多くならざるを得ない状況にある。また、過疎地域であるがゆえに民間サービスが十分では無いことから、バス事業やCATV事業を町直営で実施せざるを得ないことが、本指標を押し上げる要因となっている。</a:t>
          </a:r>
          <a:endParaRPr lang="ja-JP" altLang="ja-JP" sz="1050">
            <a:effectLst/>
          </a:endParaRPr>
        </a:p>
        <a:p>
          <a:pPr rtl="0"/>
          <a:r>
            <a:rPr lang="ja-JP" altLang="ja-JP" sz="1050" b="0" i="0" baseline="0">
              <a:solidFill>
                <a:schemeClr val="dk1"/>
              </a:solidFill>
              <a:effectLst/>
              <a:latin typeface="+mn-lt"/>
              <a:ea typeface="+mn-ea"/>
              <a:cs typeface="+mn-cs"/>
            </a:rPr>
            <a:t>　今後においても、事務事業の整理、組織の合理化、臨時職員の登用等により、職員数の適正化に努める必要があるが、職員数の大きな削減は望めず、人口も減少傾向にあり、本指標の向上は困難な状況である。</a:t>
          </a:r>
          <a:endParaRPr lang="ja-JP" altLang="ja-JP" sz="105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66</xdr:row>
      <xdr:rowOff>40322</xdr:rowOff>
    </xdr:to>
    <xdr:cxnSp macro="">
      <xdr:nvCxnSpPr>
        <xdr:cNvPr id="314" name="直線コネクタ 313"/>
        <xdr:cNvCxnSpPr/>
      </xdr:nvCxnSpPr>
      <xdr:spPr>
        <a:xfrm flipV="1">
          <a:off x="17018000" y="10095230"/>
          <a:ext cx="0" cy="1260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12399</xdr:rowOff>
    </xdr:from>
    <xdr:ext cx="762000" cy="259045"/>
    <xdr:sp macro="" textlink="">
      <xdr:nvSpPr>
        <xdr:cNvPr id="315" name="定員管理の状況最小値テキスト"/>
        <xdr:cNvSpPr txBox="1"/>
      </xdr:nvSpPr>
      <xdr:spPr>
        <a:xfrm>
          <a:off x="17106900" y="1132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12.79</a:t>
          </a:r>
          <a:endParaRPr kumimoji="1" lang="ja-JP" altLang="en-US" sz="1000" b="1">
            <a:latin typeface="ＭＳ Ｐゴシック"/>
          </a:endParaRPr>
        </a:p>
      </xdr:txBody>
    </xdr:sp>
    <xdr:clientData/>
  </xdr:oneCellAnchor>
  <xdr:twoCellAnchor>
    <xdr:from>
      <xdr:col>24</xdr:col>
      <xdr:colOff>469900</xdr:colOff>
      <xdr:row>66</xdr:row>
      <xdr:rowOff>40322</xdr:rowOff>
    </xdr:from>
    <xdr:to>
      <xdr:col>24</xdr:col>
      <xdr:colOff>647700</xdr:colOff>
      <xdr:row>66</xdr:row>
      <xdr:rowOff>40322</xdr:rowOff>
    </xdr:to>
    <xdr:cxnSp macro="">
      <xdr:nvCxnSpPr>
        <xdr:cNvPr id="316" name="直線コネクタ 315"/>
        <xdr:cNvCxnSpPr/>
      </xdr:nvCxnSpPr>
      <xdr:spPr>
        <a:xfrm>
          <a:off x="16929100" y="1135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17"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6.52</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18" name="直線コネクタ 317"/>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125306</xdr:rowOff>
    </xdr:from>
    <xdr:to>
      <xdr:col>24</xdr:col>
      <xdr:colOff>558800</xdr:colOff>
      <xdr:row>66</xdr:row>
      <xdr:rowOff>40322</xdr:rowOff>
    </xdr:to>
    <xdr:cxnSp macro="">
      <xdr:nvCxnSpPr>
        <xdr:cNvPr id="319" name="直線コネクタ 318"/>
        <xdr:cNvCxnSpPr/>
      </xdr:nvCxnSpPr>
      <xdr:spPr>
        <a:xfrm>
          <a:off x="16179800" y="11269556"/>
          <a:ext cx="838200" cy="8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8696</xdr:rowOff>
    </xdr:from>
    <xdr:ext cx="762000" cy="259045"/>
    <xdr:sp macro="" textlink="">
      <xdr:nvSpPr>
        <xdr:cNvPr id="320" name="定員管理の状況平均値テキスト"/>
        <xdr:cNvSpPr txBox="1"/>
      </xdr:nvSpPr>
      <xdr:spPr>
        <a:xfrm>
          <a:off x="17106900" y="1029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163619</xdr:rowOff>
    </xdr:from>
    <xdr:to>
      <xdr:col>24</xdr:col>
      <xdr:colOff>609600</xdr:colOff>
      <xdr:row>61</xdr:row>
      <xdr:rowOff>93769</xdr:rowOff>
    </xdr:to>
    <xdr:sp macro="" textlink="">
      <xdr:nvSpPr>
        <xdr:cNvPr id="321" name="フローチャート : 判断 320"/>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125306</xdr:rowOff>
    </xdr:from>
    <xdr:to>
      <xdr:col>23</xdr:col>
      <xdr:colOff>406400</xdr:colOff>
      <xdr:row>65</xdr:row>
      <xdr:rowOff>147426</xdr:rowOff>
    </xdr:to>
    <xdr:cxnSp macro="">
      <xdr:nvCxnSpPr>
        <xdr:cNvPr id="322" name="直線コネクタ 321"/>
        <xdr:cNvCxnSpPr/>
      </xdr:nvCxnSpPr>
      <xdr:spPr>
        <a:xfrm flipV="1">
          <a:off x="15290800" y="11269556"/>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4233</xdr:rowOff>
    </xdr:from>
    <xdr:to>
      <xdr:col>23</xdr:col>
      <xdr:colOff>457200</xdr:colOff>
      <xdr:row>61</xdr:row>
      <xdr:rowOff>105833</xdr:rowOff>
    </xdr:to>
    <xdr:sp macro="" textlink="">
      <xdr:nvSpPr>
        <xdr:cNvPr id="323" name="フローチャート : 判断 322"/>
        <xdr:cNvSpPr/>
      </xdr:nvSpPr>
      <xdr:spPr>
        <a:xfrm>
          <a:off x="16129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116010</xdr:rowOff>
    </xdr:from>
    <xdr:ext cx="736600" cy="259045"/>
    <xdr:sp macro="" textlink="">
      <xdr:nvSpPr>
        <xdr:cNvPr id="324" name="テキスト ボックス 323"/>
        <xdr:cNvSpPr txBox="1"/>
      </xdr:nvSpPr>
      <xdr:spPr>
        <a:xfrm>
          <a:off x="15798800" y="1023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133350</xdr:rowOff>
    </xdr:from>
    <xdr:to>
      <xdr:col>22</xdr:col>
      <xdr:colOff>203200</xdr:colOff>
      <xdr:row>65</xdr:row>
      <xdr:rowOff>147426</xdr:rowOff>
    </xdr:to>
    <xdr:cxnSp macro="">
      <xdr:nvCxnSpPr>
        <xdr:cNvPr id="325" name="直線コネクタ 324"/>
        <xdr:cNvCxnSpPr/>
      </xdr:nvCxnSpPr>
      <xdr:spPr>
        <a:xfrm>
          <a:off x="14401800" y="11277600"/>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12277</xdr:rowOff>
    </xdr:from>
    <xdr:to>
      <xdr:col>22</xdr:col>
      <xdr:colOff>254000</xdr:colOff>
      <xdr:row>61</xdr:row>
      <xdr:rowOff>113877</xdr:rowOff>
    </xdr:to>
    <xdr:sp macro="" textlink="">
      <xdr:nvSpPr>
        <xdr:cNvPr id="326" name="フローチャート : 判断 325"/>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124054</xdr:rowOff>
    </xdr:from>
    <xdr:ext cx="762000" cy="259045"/>
    <xdr:sp macro="" textlink="">
      <xdr:nvSpPr>
        <xdr:cNvPr id="327" name="テキスト ボックス 326"/>
        <xdr:cNvSpPr txBox="1"/>
      </xdr:nvSpPr>
      <xdr:spPr>
        <a:xfrm>
          <a:off x="14909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127318</xdr:rowOff>
    </xdr:from>
    <xdr:to>
      <xdr:col>21</xdr:col>
      <xdr:colOff>0</xdr:colOff>
      <xdr:row>65</xdr:row>
      <xdr:rowOff>133350</xdr:rowOff>
    </xdr:to>
    <xdr:cxnSp macro="">
      <xdr:nvCxnSpPr>
        <xdr:cNvPr id="328" name="直線コネクタ 327"/>
        <xdr:cNvCxnSpPr/>
      </xdr:nvCxnSpPr>
      <xdr:spPr>
        <a:xfrm>
          <a:off x="13512800" y="1127156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161607</xdr:rowOff>
    </xdr:from>
    <xdr:to>
      <xdr:col>21</xdr:col>
      <xdr:colOff>50800</xdr:colOff>
      <xdr:row>61</xdr:row>
      <xdr:rowOff>91757</xdr:rowOff>
    </xdr:to>
    <xdr:sp macro="" textlink="">
      <xdr:nvSpPr>
        <xdr:cNvPr id="329" name="フローチャート : 判断 328"/>
        <xdr:cNvSpPr/>
      </xdr:nvSpPr>
      <xdr:spPr>
        <a:xfrm>
          <a:off x="14351000" y="1044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101934</xdr:rowOff>
    </xdr:from>
    <xdr:ext cx="762000" cy="259045"/>
    <xdr:sp macro="" textlink="">
      <xdr:nvSpPr>
        <xdr:cNvPr id="330" name="テキスト ボックス 329"/>
        <xdr:cNvSpPr txBox="1"/>
      </xdr:nvSpPr>
      <xdr:spPr>
        <a:xfrm>
          <a:off x="14020800" y="1021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52494</xdr:rowOff>
    </xdr:from>
    <xdr:to>
      <xdr:col>19</xdr:col>
      <xdr:colOff>533400</xdr:colOff>
      <xdr:row>61</xdr:row>
      <xdr:rowOff>154094</xdr:rowOff>
    </xdr:to>
    <xdr:sp macro="" textlink="">
      <xdr:nvSpPr>
        <xdr:cNvPr id="331" name="フローチャート : 判断 330"/>
        <xdr:cNvSpPr/>
      </xdr:nvSpPr>
      <xdr:spPr>
        <a:xfrm>
          <a:off x="13462000" y="105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164271</xdr:rowOff>
    </xdr:from>
    <xdr:ext cx="762000" cy="259045"/>
    <xdr:sp macro="" textlink="">
      <xdr:nvSpPr>
        <xdr:cNvPr id="332" name="テキスト ボックス 331"/>
        <xdr:cNvSpPr txBox="1"/>
      </xdr:nvSpPr>
      <xdr:spPr>
        <a:xfrm>
          <a:off x="13131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65</xdr:row>
      <xdr:rowOff>160972</xdr:rowOff>
    </xdr:from>
    <xdr:to>
      <xdr:col>24</xdr:col>
      <xdr:colOff>609600</xdr:colOff>
      <xdr:row>66</xdr:row>
      <xdr:rowOff>91122</xdr:rowOff>
    </xdr:to>
    <xdr:sp macro="" textlink="">
      <xdr:nvSpPr>
        <xdr:cNvPr id="338" name="円/楕円 337"/>
        <xdr:cNvSpPr/>
      </xdr:nvSpPr>
      <xdr:spPr>
        <a:xfrm>
          <a:off x="16967200" y="113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56849</xdr:rowOff>
    </xdr:from>
    <xdr:ext cx="762000" cy="259045"/>
    <xdr:sp macro="" textlink="">
      <xdr:nvSpPr>
        <xdr:cNvPr id="339" name="定員管理の状況該当値テキスト"/>
        <xdr:cNvSpPr txBox="1"/>
      </xdr:nvSpPr>
      <xdr:spPr>
        <a:xfrm>
          <a:off x="17106900" y="1120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12.79</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74506</xdr:rowOff>
    </xdr:from>
    <xdr:to>
      <xdr:col>23</xdr:col>
      <xdr:colOff>457200</xdr:colOff>
      <xdr:row>66</xdr:row>
      <xdr:rowOff>4656</xdr:rowOff>
    </xdr:to>
    <xdr:sp macro="" textlink="">
      <xdr:nvSpPr>
        <xdr:cNvPr id="340" name="円/楕円 339"/>
        <xdr:cNvSpPr/>
      </xdr:nvSpPr>
      <xdr:spPr>
        <a:xfrm>
          <a:off x="16129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160883</xdr:rowOff>
    </xdr:from>
    <xdr:ext cx="736600" cy="259045"/>
    <xdr:sp macro="" textlink="">
      <xdr:nvSpPr>
        <xdr:cNvPr id="341" name="テキスト ボックス 340"/>
        <xdr:cNvSpPr txBox="1"/>
      </xdr:nvSpPr>
      <xdr:spPr>
        <a:xfrm>
          <a:off x="15798800" y="1130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12.36</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96626</xdr:rowOff>
    </xdr:from>
    <xdr:to>
      <xdr:col>22</xdr:col>
      <xdr:colOff>254000</xdr:colOff>
      <xdr:row>66</xdr:row>
      <xdr:rowOff>26776</xdr:rowOff>
    </xdr:to>
    <xdr:sp macro="" textlink="">
      <xdr:nvSpPr>
        <xdr:cNvPr id="342" name="円/楕円 341"/>
        <xdr:cNvSpPr/>
      </xdr:nvSpPr>
      <xdr:spPr>
        <a:xfrm>
          <a:off x="15240000" y="1124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11553</xdr:rowOff>
    </xdr:from>
    <xdr:ext cx="762000" cy="259045"/>
    <xdr:sp macro="" textlink="">
      <xdr:nvSpPr>
        <xdr:cNvPr id="343" name="テキスト ボックス 342"/>
        <xdr:cNvSpPr txBox="1"/>
      </xdr:nvSpPr>
      <xdr:spPr>
        <a:xfrm>
          <a:off x="14909800" y="1132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12.47</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82550</xdr:rowOff>
    </xdr:from>
    <xdr:to>
      <xdr:col>21</xdr:col>
      <xdr:colOff>50800</xdr:colOff>
      <xdr:row>66</xdr:row>
      <xdr:rowOff>12700</xdr:rowOff>
    </xdr:to>
    <xdr:sp macro="" textlink="">
      <xdr:nvSpPr>
        <xdr:cNvPr id="344" name="円/楕円 343"/>
        <xdr:cNvSpPr/>
      </xdr:nvSpPr>
      <xdr:spPr>
        <a:xfrm>
          <a:off x="14351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168927</xdr:rowOff>
    </xdr:from>
    <xdr:ext cx="762000" cy="259045"/>
    <xdr:sp macro="" textlink="">
      <xdr:nvSpPr>
        <xdr:cNvPr id="345" name="テキスト ボックス 344"/>
        <xdr:cNvSpPr txBox="1"/>
      </xdr:nvSpPr>
      <xdr:spPr>
        <a:xfrm>
          <a:off x="14020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12.40</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76518</xdr:rowOff>
    </xdr:from>
    <xdr:to>
      <xdr:col>19</xdr:col>
      <xdr:colOff>533400</xdr:colOff>
      <xdr:row>66</xdr:row>
      <xdr:rowOff>6668</xdr:rowOff>
    </xdr:to>
    <xdr:sp macro="" textlink="">
      <xdr:nvSpPr>
        <xdr:cNvPr id="346" name="円/楕円 345"/>
        <xdr:cNvSpPr/>
      </xdr:nvSpPr>
      <xdr:spPr>
        <a:xfrm>
          <a:off x="13462000" y="1122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162895</xdr:rowOff>
    </xdr:from>
    <xdr:ext cx="762000" cy="259045"/>
    <xdr:sp macro="" textlink="">
      <xdr:nvSpPr>
        <xdr:cNvPr id="347" name="テキスト ボックス 346"/>
        <xdr:cNvSpPr txBox="1"/>
      </xdr:nvSpPr>
      <xdr:spPr>
        <a:xfrm>
          <a:off x="13131800" y="1130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50" b="0" i="0" baseline="0">
              <a:solidFill>
                <a:schemeClr val="dk1"/>
              </a:solidFill>
              <a:effectLst/>
              <a:latin typeface="+mn-lt"/>
              <a:ea typeface="+mn-ea"/>
              <a:cs typeface="+mn-cs"/>
            </a:rPr>
            <a:t>　本指標は、交付税等の減少により標準財政規模が減少したものの、公債費の減少等により、</a:t>
          </a:r>
          <a:r>
            <a:rPr lang="ja-JP" altLang="en-US" sz="1050" b="0" i="0" baseline="0">
              <a:solidFill>
                <a:schemeClr val="dk1"/>
              </a:solidFill>
              <a:effectLst/>
              <a:latin typeface="+mn-lt"/>
              <a:ea typeface="+mn-ea"/>
              <a:cs typeface="+mn-cs"/>
            </a:rPr>
            <a:t>前</a:t>
          </a:r>
          <a:r>
            <a:rPr lang="ja-JP" altLang="ja-JP" sz="1050" b="0" i="0" baseline="0">
              <a:solidFill>
                <a:schemeClr val="dk1"/>
              </a:solidFill>
              <a:effectLst/>
              <a:latin typeface="+mn-lt"/>
              <a:ea typeface="+mn-ea"/>
              <a:cs typeface="+mn-cs"/>
            </a:rPr>
            <a:t>年度と比較して増減無しとなった。</a:t>
          </a:r>
          <a:endParaRPr lang="ja-JP" altLang="ja-JP" sz="1050">
            <a:effectLst/>
          </a:endParaRPr>
        </a:p>
        <a:p>
          <a:pPr rtl="0"/>
          <a:r>
            <a:rPr lang="ja-JP" altLang="ja-JP" sz="1050" b="0" i="0" baseline="0">
              <a:solidFill>
                <a:schemeClr val="dk1"/>
              </a:solidFill>
              <a:effectLst/>
              <a:latin typeface="+mn-lt"/>
              <a:ea typeface="+mn-ea"/>
              <a:cs typeface="+mn-cs"/>
            </a:rPr>
            <a:t>　平成</a:t>
          </a:r>
          <a:r>
            <a:rPr lang="en-US" altLang="ja-JP" sz="1050" b="0" i="0" baseline="0">
              <a:solidFill>
                <a:schemeClr val="dk1"/>
              </a:solidFill>
              <a:effectLst/>
              <a:latin typeface="+mn-lt"/>
              <a:ea typeface="+mn-ea"/>
              <a:cs typeface="+mn-cs"/>
            </a:rPr>
            <a:t>20</a:t>
          </a:r>
          <a:r>
            <a:rPr lang="ja-JP" altLang="ja-JP" sz="1050" b="0" i="0" baseline="0">
              <a:solidFill>
                <a:schemeClr val="dk1"/>
              </a:solidFill>
              <a:effectLst/>
              <a:latin typeface="+mn-lt"/>
              <a:ea typeface="+mn-ea"/>
              <a:cs typeface="+mn-cs"/>
            </a:rPr>
            <a:t>年度からの推移では、平成18～21年度に実施した繰上償還や新規発行債の抑制による公債費の減少、交付税等の増に伴う標準財政規模の増加により向上傾向にあるものの、類似団体平均、全国平均との比較では依然として低い水準にある。</a:t>
          </a:r>
          <a:endParaRPr lang="ja-JP" altLang="ja-JP" sz="1050">
            <a:effectLst/>
          </a:endParaRPr>
        </a:p>
        <a:p>
          <a:pPr rtl="0"/>
          <a:r>
            <a:rPr lang="ja-JP" altLang="ja-JP" sz="1050" b="0" i="0" baseline="0">
              <a:solidFill>
                <a:schemeClr val="dk1"/>
              </a:solidFill>
              <a:effectLst/>
              <a:latin typeface="+mn-lt"/>
              <a:ea typeface="+mn-ea"/>
              <a:cs typeface="+mn-cs"/>
            </a:rPr>
            <a:t>　今後は新規発行債を伴う大型事業を予定しており、また、標準財政規模は合併算定期間中のため増額して交付されている普通交付税に依存していることから、期間終了後は大きく指標が悪化することとなるため、今後の推移が危惧されるところである。</a:t>
          </a:r>
          <a:endParaRPr lang="ja-JP" altLang="ja-JP" sz="105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9374</xdr:rowOff>
    </xdr:from>
    <xdr:to>
      <xdr:col>24</xdr:col>
      <xdr:colOff>558800</xdr:colOff>
      <xdr:row>43</xdr:row>
      <xdr:rowOff>83759</xdr:rowOff>
    </xdr:to>
    <xdr:cxnSp macro="">
      <xdr:nvCxnSpPr>
        <xdr:cNvPr id="379" name="直線コネクタ 378"/>
        <xdr:cNvCxnSpPr/>
      </xdr:nvCxnSpPr>
      <xdr:spPr>
        <a:xfrm flipV="1">
          <a:off x="17018000" y="6353024"/>
          <a:ext cx="0" cy="11030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55836</xdr:rowOff>
    </xdr:from>
    <xdr:ext cx="762000" cy="259045"/>
    <xdr:sp macro="" textlink="">
      <xdr:nvSpPr>
        <xdr:cNvPr id="380" name="公債費負担の状況最小値テキスト"/>
        <xdr:cNvSpPr txBox="1"/>
      </xdr:nvSpPr>
      <xdr:spPr>
        <a:xfrm>
          <a:off x="17106900" y="742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24</xdr:col>
      <xdr:colOff>469900</xdr:colOff>
      <xdr:row>43</xdr:row>
      <xdr:rowOff>83759</xdr:rowOff>
    </xdr:from>
    <xdr:to>
      <xdr:col>24</xdr:col>
      <xdr:colOff>647700</xdr:colOff>
      <xdr:row>43</xdr:row>
      <xdr:rowOff>83759</xdr:rowOff>
    </xdr:to>
    <xdr:cxnSp macro="">
      <xdr:nvCxnSpPr>
        <xdr:cNvPr id="381" name="直線コネクタ 380"/>
        <xdr:cNvCxnSpPr/>
      </xdr:nvCxnSpPr>
      <xdr:spPr>
        <a:xfrm>
          <a:off x="16929100" y="7456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95751</xdr:rowOff>
    </xdr:from>
    <xdr:ext cx="762000" cy="259045"/>
    <xdr:sp macro="" textlink="">
      <xdr:nvSpPr>
        <xdr:cNvPr id="382" name="公債費負担の状況最大値テキスト"/>
        <xdr:cNvSpPr txBox="1"/>
      </xdr:nvSpPr>
      <xdr:spPr>
        <a:xfrm>
          <a:off x="17106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24</xdr:col>
      <xdr:colOff>469900</xdr:colOff>
      <xdr:row>37</xdr:row>
      <xdr:rowOff>9374</xdr:rowOff>
    </xdr:from>
    <xdr:to>
      <xdr:col>24</xdr:col>
      <xdr:colOff>647700</xdr:colOff>
      <xdr:row>37</xdr:row>
      <xdr:rowOff>9374</xdr:rowOff>
    </xdr:to>
    <xdr:cxnSp macro="">
      <xdr:nvCxnSpPr>
        <xdr:cNvPr id="383" name="直線コネクタ 382"/>
        <xdr:cNvCxnSpPr/>
      </xdr:nvCxnSpPr>
      <xdr:spPr>
        <a:xfrm>
          <a:off x="16929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60778</xdr:rowOff>
    </xdr:from>
    <xdr:to>
      <xdr:col>24</xdr:col>
      <xdr:colOff>558800</xdr:colOff>
      <xdr:row>43</xdr:row>
      <xdr:rowOff>60778</xdr:rowOff>
    </xdr:to>
    <xdr:cxnSp macro="">
      <xdr:nvCxnSpPr>
        <xdr:cNvPr id="384" name="直線コネクタ 383"/>
        <xdr:cNvCxnSpPr/>
      </xdr:nvCxnSpPr>
      <xdr:spPr>
        <a:xfrm>
          <a:off x="16179800" y="74331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12294</xdr:rowOff>
    </xdr:from>
    <xdr:ext cx="762000" cy="259045"/>
    <xdr:sp macro="" textlink="">
      <xdr:nvSpPr>
        <xdr:cNvPr id="385" name="公債費負担の状況平均値テキスト"/>
        <xdr:cNvSpPr txBox="1"/>
      </xdr:nvSpPr>
      <xdr:spPr>
        <a:xfrm>
          <a:off x="17106900" y="6698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167217</xdr:rowOff>
    </xdr:from>
    <xdr:to>
      <xdr:col>24</xdr:col>
      <xdr:colOff>609600</xdr:colOff>
      <xdr:row>40</xdr:row>
      <xdr:rowOff>97367</xdr:rowOff>
    </xdr:to>
    <xdr:sp macro="" textlink="">
      <xdr:nvSpPr>
        <xdr:cNvPr id="386" name="フローチャート : 判断 385"/>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60778</xdr:rowOff>
    </xdr:from>
    <xdr:to>
      <xdr:col>23</xdr:col>
      <xdr:colOff>406400</xdr:colOff>
      <xdr:row>43</xdr:row>
      <xdr:rowOff>60778</xdr:rowOff>
    </xdr:to>
    <xdr:cxnSp macro="">
      <xdr:nvCxnSpPr>
        <xdr:cNvPr id="387" name="直線コネクタ 386"/>
        <xdr:cNvCxnSpPr/>
      </xdr:nvCxnSpPr>
      <xdr:spPr>
        <a:xfrm>
          <a:off x="15290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87691</xdr:rowOff>
    </xdr:from>
    <xdr:to>
      <xdr:col>23</xdr:col>
      <xdr:colOff>457200</xdr:colOff>
      <xdr:row>41</xdr:row>
      <xdr:rowOff>17841</xdr:rowOff>
    </xdr:to>
    <xdr:sp macro="" textlink="">
      <xdr:nvSpPr>
        <xdr:cNvPr id="388" name="フローチャート : 判断 387"/>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28018</xdr:rowOff>
    </xdr:from>
    <xdr:ext cx="736600" cy="259045"/>
    <xdr:sp macro="" textlink="">
      <xdr:nvSpPr>
        <xdr:cNvPr id="389" name="テキスト ボックス 388"/>
        <xdr:cNvSpPr txBox="1"/>
      </xdr:nvSpPr>
      <xdr:spPr>
        <a:xfrm>
          <a:off x="15798800" y="671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60778</xdr:rowOff>
    </xdr:from>
    <xdr:to>
      <xdr:col>22</xdr:col>
      <xdr:colOff>203200</xdr:colOff>
      <xdr:row>43</xdr:row>
      <xdr:rowOff>164193</xdr:rowOff>
    </xdr:to>
    <xdr:cxnSp macro="">
      <xdr:nvCxnSpPr>
        <xdr:cNvPr id="390" name="直線コネクタ 389"/>
        <xdr:cNvCxnSpPr/>
      </xdr:nvCxnSpPr>
      <xdr:spPr>
        <a:xfrm flipV="1">
          <a:off x="14401800" y="7433128"/>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19655</xdr:rowOff>
    </xdr:from>
    <xdr:to>
      <xdr:col>22</xdr:col>
      <xdr:colOff>254000</xdr:colOff>
      <xdr:row>41</xdr:row>
      <xdr:rowOff>121255</xdr:rowOff>
    </xdr:to>
    <xdr:sp macro="" textlink="">
      <xdr:nvSpPr>
        <xdr:cNvPr id="391" name="フローチャート : 判断 390"/>
        <xdr:cNvSpPr/>
      </xdr:nvSpPr>
      <xdr:spPr>
        <a:xfrm>
          <a:off x="15240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131432</xdr:rowOff>
    </xdr:from>
    <xdr:ext cx="762000" cy="259045"/>
    <xdr:sp macro="" textlink="">
      <xdr:nvSpPr>
        <xdr:cNvPr id="392" name="テキスト ボックス 391"/>
        <xdr:cNvSpPr txBox="1"/>
      </xdr:nvSpPr>
      <xdr:spPr>
        <a:xfrm>
          <a:off x="14909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164193</xdr:rowOff>
    </xdr:from>
    <xdr:to>
      <xdr:col>21</xdr:col>
      <xdr:colOff>0</xdr:colOff>
      <xdr:row>45</xdr:row>
      <xdr:rowOff>16631</xdr:rowOff>
    </xdr:to>
    <xdr:cxnSp macro="">
      <xdr:nvCxnSpPr>
        <xdr:cNvPr id="393" name="直線コネクタ 392"/>
        <xdr:cNvCxnSpPr/>
      </xdr:nvCxnSpPr>
      <xdr:spPr>
        <a:xfrm flipV="1">
          <a:off x="13512800" y="7536543"/>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146050</xdr:rowOff>
    </xdr:from>
    <xdr:to>
      <xdr:col>21</xdr:col>
      <xdr:colOff>50800</xdr:colOff>
      <xdr:row>42</xdr:row>
      <xdr:rowOff>76200</xdr:rowOff>
    </xdr:to>
    <xdr:sp macro="" textlink="">
      <xdr:nvSpPr>
        <xdr:cNvPr id="394" name="フローチャート : 判断 393"/>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86377</xdr:rowOff>
    </xdr:from>
    <xdr:ext cx="762000" cy="259045"/>
    <xdr:sp macro="" textlink="">
      <xdr:nvSpPr>
        <xdr:cNvPr id="395" name="テキスト ボックス 394"/>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146957</xdr:rowOff>
    </xdr:from>
    <xdr:to>
      <xdr:col>19</xdr:col>
      <xdr:colOff>533400</xdr:colOff>
      <xdr:row>43</xdr:row>
      <xdr:rowOff>77107</xdr:rowOff>
    </xdr:to>
    <xdr:sp macro="" textlink="">
      <xdr:nvSpPr>
        <xdr:cNvPr id="396" name="フローチャート : 判断 395"/>
        <xdr:cNvSpPr/>
      </xdr:nvSpPr>
      <xdr:spPr>
        <a:xfrm>
          <a:off x="13462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87284</xdr:rowOff>
    </xdr:from>
    <xdr:ext cx="762000" cy="259045"/>
    <xdr:sp macro="" textlink="">
      <xdr:nvSpPr>
        <xdr:cNvPr id="397" name="テキスト ボックス 396"/>
        <xdr:cNvSpPr txBox="1"/>
      </xdr:nvSpPr>
      <xdr:spPr>
        <a:xfrm>
          <a:off x="13131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43</xdr:row>
      <xdr:rowOff>9978</xdr:rowOff>
    </xdr:from>
    <xdr:to>
      <xdr:col>24</xdr:col>
      <xdr:colOff>609600</xdr:colOff>
      <xdr:row>43</xdr:row>
      <xdr:rowOff>111578</xdr:rowOff>
    </xdr:to>
    <xdr:sp macro="" textlink="">
      <xdr:nvSpPr>
        <xdr:cNvPr id="403" name="円/楕円 402"/>
        <xdr:cNvSpPr/>
      </xdr:nvSpPr>
      <xdr:spPr>
        <a:xfrm>
          <a:off x="16967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77305</xdr:rowOff>
    </xdr:from>
    <xdr:ext cx="762000" cy="259045"/>
    <xdr:sp macro="" textlink="">
      <xdr:nvSpPr>
        <xdr:cNvPr id="404" name="公債費負担の状況該当値テキスト"/>
        <xdr:cNvSpPr txBox="1"/>
      </xdr:nvSpPr>
      <xdr:spPr>
        <a:xfrm>
          <a:off x="17106900" y="727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9978</xdr:rowOff>
    </xdr:from>
    <xdr:to>
      <xdr:col>23</xdr:col>
      <xdr:colOff>457200</xdr:colOff>
      <xdr:row>43</xdr:row>
      <xdr:rowOff>111578</xdr:rowOff>
    </xdr:to>
    <xdr:sp macro="" textlink="">
      <xdr:nvSpPr>
        <xdr:cNvPr id="405" name="円/楕円 404"/>
        <xdr:cNvSpPr/>
      </xdr:nvSpPr>
      <xdr:spPr>
        <a:xfrm>
          <a:off x="16129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96355</xdr:rowOff>
    </xdr:from>
    <xdr:ext cx="736600" cy="259045"/>
    <xdr:sp macro="" textlink="">
      <xdr:nvSpPr>
        <xdr:cNvPr id="406" name="テキスト ボックス 405"/>
        <xdr:cNvSpPr txBox="1"/>
      </xdr:nvSpPr>
      <xdr:spPr>
        <a:xfrm>
          <a:off x="15798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9978</xdr:rowOff>
    </xdr:from>
    <xdr:to>
      <xdr:col>22</xdr:col>
      <xdr:colOff>254000</xdr:colOff>
      <xdr:row>43</xdr:row>
      <xdr:rowOff>111578</xdr:rowOff>
    </xdr:to>
    <xdr:sp macro="" textlink="">
      <xdr:nvSpPr>
        <xdr:cNvPr id="407" name="円/楕円 406"/>
        <xdr:cNvSpPr/>
      </xdr:nvSpPr>
      <xdr:spPr>
        <a:xfrm>
          <a:off x="15240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96355</xdr:rowOff>
    </xdr:from>
    <xdr:ext cx="762000" cy="259045"/>
    <xdr:sp macro="" textlink="">
      <xdr:nvSpPr>
        <xdr:cNvPr id="408" name="テキスト ボックス 407"/>
        <xdr:cNvSpPr txBox="1"/>
      </xdr:nvSpPr>
      <xdr:spPr>
        <a:xfrm>
          <a:off x="14909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113393</xdr:rowOff>
    </xdr:from>
    <xdr:to>
      <xdr:col>21</xdr:col>
      <xdr:colOff>50800</xdr:colOff>
      <xdr:row>44</xdr:row>
      <xdr:rowOff>43543</xdr:rowOff>
    </xdr:to>
    <xdr:sp macro="" textlink="">
      <xdr:nvSpPr>
        <xdr:cNvPr id="409" name="円/楕円 408"/>
        <xdr:cNvSpPr/>
      </xdr:nvSpPr>
      <xdr:spPr>
        <a:xfrm>
          <a:off x="14351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28320</xdr:rowOff>
    </xdr:from>
    <xdr:ext cx="762000" cy="259045"/>
    <xdr:sp macro="" textlink="">
      <xdr:nvSpPr>
        <xdr:cNvPr id="410" name="テキスト ボックス 409"/>
        <xdr:cNvSpPr txBox="1"/>
      </xdr:nvSpPr>
      <xdr:spPr>
        <a:xfrm>
          <a:off x="14020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137281</xdr:rowOff>
    </xdr:from>
    <xdr:to>
      <xdr:col>19</xdr:col>
      <xdr:colOff>533400</xdr:colOff>
      <xdr:row>45</xdr:row>
      <xdr:rowOff>67431</xdr:rowOff>
    </xdr:to>
    <xdr:sp macro="" textlink="">
      <xdr:nvSpPr>
        <xdr:cNvPr id="411" name="円/楕円 410"/>
        <xdr:cNvSpPr/>
      </xdr:nvSpPr>
      <xdr:spPr>
        <a:xfrm>
          <a:off x="13462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52208</xdr:rowOff>
    </xdr:from>
    <xdr:ext cx="762000" cy="259045"/>
    <xdr:sp macro="" textlink="">
      <xdr:nvSpPr>
        <xdr:cNvPr id="412" name="テキスト ボックス 411"/>
        <xdr:cNvSpPr txBox="1"/>
      </xdr:nvSpPr>
      <xdr:spPr>
        <a:xfrm>
          <a:off x="13131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050" b="0" i="0" baseline="0">
              <a:solidFill>
                <a:schemeClr val="dk1"/>
              </a:solidFill>
              <a:effectLst/>
              <a:latin typeface="+mn-lt"/>
              <a:ea typeface="+mn-ea"/>
              <a:cs typeface="+mn-cs"/>
            </a:rPr>
            <a:t>　本指標は、</a:t>
          </a:r>
          <a:r>
            <a:rPr lang="ja-JP" altLang="ja-JP" sz="1100" b="0" i="0" baseline="0">
              <a:solidFill>
                <a:schemeClr val="dk1"/>
              </a:solidFill>
              <a:effectLst/>
              <a:latin typeface="+mn-lt"/>
              <a:ea typeface="+mn-ea"/>
              <a:cs typeface="+mn-cs"/>
            </a:rPr>
            <a:t>分母となる標準財政規模が交付税等の影響により減少</a:t>
          </a:r>
          <a:r>
            <a:rPr lang="ja-JP" altLang="en-US" sz="1100" b="0" i="0" baseline="0">
              <a:solidFill>
                <a:schemeClr val="dk1"/>
              </a:solidFill>
              <a:effectLst/>
              <a:latin typeface="+mn-lt"/>
              <a:ea typeface="+mn-ea"/>
              <a:cs typeface="+mn-cs"/>
            </a:rPr>
            <a:t>、また、分子となる</a:t>
          </a:r>
          <a:r>
            <a:rPr lang="ja-JP" altLang="en-US" sz="1050" b="0" i="0" baseline="0">
              <a:solidFill>
                <a:schemeClr val="dk1"/>
              </a:solidFill>
              <a:effectLst/>
              <a:latin typeface="+mn-lt"/>
              <a:ea typeface="+mn-ea"/>
              <a:cs typeface="+mn-cs"/>
            </a:rPr>
            <a:t>将来負担額のうち</a:t>
          </a:r>
          <a:r>
            <a:rPr lang="ja-JP" altLang="ja-JP" sz="1050" b="0" i="0" baseline="0">
              <a:solidFill>
                <a:schemeClr val="dk1"/>
              </a:solidFill>
              <a:effectLst/>
              <a:latin typeface="+mn-lt"/>
              <a:ea typeface="+mn-ea"/>
              <a:cs typeface="+mn-cs"/>
            </a:rPr>
            <a:t>債務負担行為に基づく支出予定額</a:t>
          </a:r>
          <a:r>
            <a:rPr lang="ja-JP" altLang="en-US" sz="1050" b="0" i="0" baseline="0">
              <a:solidFill>
                <a:schemeClr val="dk1"/>
              </a:solidFill>
              <a:effectLst/>
              <a:latin typeface="+mn-lt"/>
              <a:ea typeface="+mn-ea"/>
              <a:cs typeface="+mn-cs"/>
            </a:rPr>
            <a:t>が皆減したものの、一方では、将来負担額から差し引かれる充当可能基金が大きく減少したことから、</a:t>
          </a:r>
          <a:r>
            <a:rPr lang="ja-JP" altLang="ja-JP" sz="1050" b="0" i="0" baseline="0">
              <a:solidFill>
                <a:schemeClr val="dk1"/>
              </a:solidFill>
              <a:effectLst/>
              <a:latin typeface="+mn-lt"/>
              <a:ea typeface="+mn-ea"/>
              <a:cs typeface="+mn-cs"/>
            </a:rPr>
            <a:t>前年度と比較して</a:t>
          </a:r>
          <a:r>
            <a:rPr lang="en-US" altLang="ja-JP" sz="1050" b="0" i="0" baseline="0">
              <a:solidFill>
                <a:schemeClr val="dk1"/>
              </a:solidFill>
              <a:effectLst/>
              <a:latin typeface="+mn-lt"/>
              <a:ea typeface="+mn-ea"/>
              <a:cs typeface="+mn-cs"/>
            </a:rPr>
            <a:t>3.8</a:t>
          </a:r>
          <a:r>
            <a:rPr lang="ja-JP" altLang="ja-JP" sz="1050" b="0" i="0" baseline="0">
              <a:solidFill>
                <a:schemeClr val="dk1"/>
              </a:solidFill>
              <a:effectLst/>
              <a:latin typeface="+mn-lt"/>
              <a:ea typeface="+mn-ea"/>
              <a:cs typeface="+mn-cs"/>
            </a:rPr>
            <a:t>ポイント</a:t>
          </a:r>
          <a:r>
            <a:rPr lang="ja-JP" altLang="en-US" sz="1050" b="0" i="0" baseline="0">
              <a:solidFill>
                <a:schemeClr val="dk1"/>
              </a:solidFill>
              <a:effectLst/>
              <a:latin typeface="+mn-lt"/>
              <a:ea typeface="+mn-ea"/>
              <a:cs typeface="+mn-cs"/>
            </a:rPr>
            <a:t>の上昇となった。</a:t>
          </a:r>
          <a:endParaRPr lang="en-US" altLang="ja-JP" sz="105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050" b="0" i="0" baseline="0">
              <a:solidFill>
                <a:schemeClr val="dk1"/>
              </a:solidFill>
              <a:effectLst/>
              <a:latin typeface="+mn-lt"/>
              <a:ea typeface="+mn-ea"/>
              <a:cs typeface="+mn-cs"/>
            </a:rPr>
            <a:t>　本町は、</a:t>
          </a:r>
          <a:r>
            <a:rPr lang="ja-JP" altLang="ja-JP" sz="1100" b="0" i="0" baseline="0">
              <a:solidFill>
                <a:schemeClr val="dk1"/>
              </a:solidFill>
              <a:effectLst/>
              <a:latin typeface="+mn-lt"/>
              <a:ea typeface="+mn-ea"/>
              <a:cs typeface="+mn-cs"/>
            </a:rPr>
            <a:t>類似団体平均、全国平均との比較では依然として低い水準にあ</a:t>
          </a:r>
          <a:r>
            <a:rPr lang="ja-JP" altLang="en-US" sz="1100" b="0" i="0" baseline="0">
              <a:solidFill>
                <a:schemeClr val="dk1"/>
              </a:solidFill>
              <a:effectLst/>
              <a:latin typeface="+mn-lt"/>
              <a:ea typeface="+mn-ea"/>
              <a:cs typeface="+mn-cs"/>
            </a:rPr>
            <a:t>り、</a:t>
          </a:r>
          <a:r>
            <a:rPr lang="ja-JP" altLang="ja-JP" sz="1050" b="0" i="0" baseline="0">
              <a:solidFill>
                <a:schemeClr val="dk1"/>
              </a:solidFill>
              <a:effectLst/>
              <a:latin typeface="+mn-lt"/>
              <a:ea typeface="+mn-ea"/>
              <a:cs typeface="+mn-cs"/>
            </a:rPr>
            <a:t>今後は</a:t>
          </a:r>
          <a:r>
            <a:rPr lang="ja-JP" altLang="en-US" sz="1050" b="0" i="0" baseline="0">
              <a:solidFill>
                <a:schemeClr val="dk1"/>
              </a:solidFill>
              <a:effectLst/>
              <a:latin typeface="+mn-lt"/>
              <a:ea typeface="+mn-ea"/>
              <a:cs typeface="+mn-cs"/>
            </a:rPr>
            <a:t>、</a:t>
          </a:r>
          <a:r>
            <a:rPr lang="ja-JP" altLang="ja-JP" sz="1050" b="0" i="0" baseline="0">
              <a:solidFill>
                <a:schemeClr val="dk1"/>
              </a:solidFill>
              <a:effectLst/>
              <a:latin typeface="+mn-lt"/>
              <a:ea typeface="+mn-ea"/>
              <a:cs typeface="+mn-cs"/>
            </a:rPr>
            <a:t>新規発行債を伴う大型事業を予定しており、また、標準財政規模は合併算定期間中のため増額して交付されている普通交付税に依存していることから、期間終了後は大きく指標が悪化することとなるため、今後の推移が危惧されるところである。</a:t>
          </a:r>
          <a:endParaRPr lang="ja-JP" altLang="ja-JP" sz="105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3454</xdr:rowOff>
    </xdr:to>
    <xdr:cxnSp macro="">
      <xdr:nvCxnSpPr>
        <xdr:cNvPr id="439" name="直線コネクタ 438"/>
        <xdr:cNvCxnSpPr/>
      </xdr:nvCxnSpPr>
      <xdr:spPr>
        <a:xfrm flipV="1">
          <a:off x="17018000" y="2451100"/>
          <a:ext cx="0" cy="1324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146981</xdr:rowOff>
    </xdr:from>
    <xdr:ext cx="762000" cy="259045"/>
    <xdr:sp macro="" textlink="">
      <xdr:nvSpPr>
        <xdr:cNvPr id="440" name="将来負担の状況最小値テキスト"/>
        <xdr:cNvSpPr txBox="1"/>
      </xdr:nvSpPr>
      <xdr:spPr>
        <a:xfrm>
          <a:off x="17106900" y="374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22</xdr:row>
      <xdr:rowOff>3454</xdr:rowOff>
    </xdr:from>
    <xdr:to>
      <xdr:col>24</xdr:col>
      <xdr:colOff>647700</xdr:colOff>
      <xdr:row>22</xdr:row>
      <xdr:rowOff>3454</xdr:rowOff>
    </xdr:to>
    <xdr:cxnSp macro="">
      <xdr:nvCxnSpPr>
        <xdr:cNvPr id="441" name="直線コネクタ 440"/>
        <xdr:cNvCxnSpPr/>
      </xdr:nvCxnSpPr>
      <xdr:spPr>
        <a:xfrm>
          <a:off x="16929100" y="3775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153314</xdr:rowOff>
    </xdr:from>
    <xdr:to>
      <xdr:col>24</xdr:col>
      <xdr:colOff>558800</xdr:colOff>
      <xdr:row>21</xdr:row>
      <xdr:rowOff>18542</xdr:rowOff>
    </xdr:to>
    <xdr:cxnSp macro="">
      <xdr:nvCxnSpPr>
        <xdr:cNvPr id="444" name="直線コネクタ 443"/>
        <xdr:cNvCxnSpPr/>
      </xdr:nvCxnSpPr>
      <xdr:spPr>
        <a:xfrm>
          <a:off x="16179800" y="3582314"/>
          <a:ext cx="838200" cy="3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62603</xdr:rowOff>
    </xdr:from>
    <xdr:ext cx="762000" cy="259045"/>
    <xdr:sp macro="" textlink="">
      <xdr:nvSpPr>
        <xdr:cNvPr id="445" name="将来負担の状況平均値テキスト"/>
        <xdr:cNvSpPr txBox="1"/>
      </xdr:nvSpPr>
      <xdr:spPr>
        <a:xfrm>
          <a:off x="17106900" y="2634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46076</xdr:rowOff>
    </xdr:from>
    <xdr:to>
      <xdr:col>24</xdr:col>
      <xdr:colOff>609600</xdr:colOff>
      <xdr:row>16</xdr:row>
      <xdr:rowOff>147676</xdr:rowOff>
    </xdr:to>
    <xdr:sp macro="" textlink="">
      <xdr:nvSpPr>
        <xdr:cNvPr id="446" name="フローチャート : 判断 445"/>
        <xdr:cNvSpPr/>
      </xdr:nvSpPr>
      <xdr:spPr>
        <a:xfrm>
          <a:off x="16967200" y="278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153314</xdr:rowOff>
    </xdr:from>
    <xdr:to>
      <xdr:col>23</xdr:col>
      <xdr:colOff>406400</xdr:colOff>
      <xdr:row>21</xdr:row>
      <xdr:rowOff>139192</xdr:rowOff>
    </xdr:to>
    <xdr:cxnSp macro="">
      <xdr:nvCxnSpPr>
        <xdr:cNvPr id="447" name="直線コネクタ 446"/>
        <xdr:cNvCxnSpPr/>
      </xdr:nvCxnSpPr>
      <xdr:spPr>
        <a:xfrm flipV="1">
          <a:off x="15290800" y="3582314"/>
          <a:ext cx="889000" cy="15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84684</xdr:rowOff>
    </xdr:from>
    <xdr:to>
      <xdr:col>23</xdr:col>
      <xdr:colOff>457200</xdr:colOff>
      <xdr:row>17</xdr:row>
      <xdr:rowOff>14834</xdr:rowOff>
    </xdr:to>
    <xdr:sp macro="" textlink="">
      <xdr:nvSpPr>
        <xdr:cNvPr id="448" name="フローチャート : 判断 447"/>
        <xdr:cNvSpPr/>
      </xdr:nvSpPr>
      <xdr:spPr>
        <a:xfrm>
          <a:off x="16129000" y="282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25011</xdr:rowOff>
    </xdr:from>
    <xdr:ext cx="736600" cy="259045"/>
    <xdr:sp macro="" textlink="">
      <xdr:nvSpPr>
        <xdr:cNvPr id="449" name="テキスト ボックス 448"/>
        <xdr:cNvSpPr txBox="1"/>
      </xdr:nvSpPr>
      <xdr:spPr>
        <a:xfrm>
          <a:off x="15798800" y="2596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139192</xdr:rowOff>
    </xdr:from>
    <xdr:to>
      <xdr:col>22</xdr:col>
      <xdr:colOff>203200</xdr:colOff>
      <xdr:row>22</xdr:row>
      <xdr:rowOff>66192</xdr:rowOff>
    </xdr:to>
    <xdr:cxnSp macro="">
      <xdr:nvCxnSpPr>
        <xdr:cNvPr id="450" name="直線コネクタ 449"/>
        <xdr:cNvCxnSpPr/>
      </xdr:nvCxnSpPr>
      <xdr:spPr>
        <a:xfrm flipV="1">
          <a:off x="14401800" y="3739642"/>
          <a:ext cx="889000" cy="9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132944</xdr:rowOff>
    </xdr:from>
    <xdr:to>
      <xdr:col>22</xdr:col>
      <xdr:colOff>254000</xdr:colOff>
      <xdr:row>17</xdr:row>
      <xdr:rowOff>63094</xdr:rowOff>
    </xdr:to>
    <xdr:sp macro="" textlink="">
      <xdr:nvSpPr>
        <xdr:cNvPr id="451" name="フローチャート : 判断 450"/>
        <xdr:cNvSpPr/>
      </xdr:nvSpPr>
      <xdr:spPr>
        <a:xfrm>
          <a:off x="15240000" y="287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73271</xdr:rowOff>
    </xdr:from>
    <xdr:ext cx="762000" cy="259045"/>
    <xdr:sp macro="" textlink="">
      <xdr:nvSpPr>
        <xdr:cNvPr id="452" name="テキスト ボックス 451"/>
        <xdr:cNvSpPr txBox="1"/>
      </xdr:nvSpPr>
      <xdr:spPr>
        <a:xfrm>
          <a:off x="14909800" y="2645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66192</xdr:rowOff>
    </xdr:from>
    <xdr:to>
      <xdr:col>21</xdr:col>
      <xdr:colOff>0</xdr:colOff>
      <xdr:row>23</xdr:row>
      <xdr:rowOff>1880</xdr:rowOff>
    </xdr:to>
    <xdr:cxnSp macro="">
      <xdr:nvCxnSpPr>
        <xdr:cNvPr id="453" name="直線コネクタ 452"/>
        <xdr:cNvCxnSpPr/>
      </xdr:nvCxnSpPr>
      <xdr:spPr>
        <a:xfrm flipV="1">
          <a:off x="13512800" y="3838092"/>
          <a:ext cx="889000" cy="10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72492</xdr:rowOff>
    </xdr:from>
    <xdr:to>
      <xdr:col>21</xdr:col>
      <xdr:colOff>50800</xdr:colOff>
      <xdr:row>18</xdr:row>
      <xdr:rowOff>2642</xdr:rowOff>
    </xdr:to>
    <xdr:sp macro="" textlink="">
      <xdr:nvSpPr>
        <xdr:cNvPr id="454" name="フローチャート : 判断 453"/>
        <xdr:cNvSpPr/>
      </xdr:nvSpPr>
      <xdr:spPr>
        <a:xfrm>
          <a:off x="14351000" y="298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12819</xdr:rowOff>
    </xdr:from>
    <xdr:ext cx="762000" cy="259045"/>
    <xdr:sp macro="" textlink="">
      <xdr:nvSpPr>
        <xdr:cNvPr id="455" name="テキスト ボックス 454"/>
        <xdr:cNvSpPr txBox="1"/>
      </xdr:nvSpPr>
      <xdr:spPr>
        <a:xfrm>
          <a:off x="14020800" y="275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132690</xdr:rowOff>
    </xdr:from>
    <xdr:to>
      <xdr:col>19</xdr:col>
      <xdr:colOff>533400</xdr:colOff>
      <xdr:row>19</xdr:row>
      <xdr:rowOff>62840</xdr:rowOff>
    </xdr:to>
    <xdr:sp macro="" textlink="">
      <xdr:nvSpPr>
        <xdr:cNvPr id="456" name="フローチャート : 判断 455"/>
        <xdr:cNvSpPr/>
      </xdr:nvSpPr>
      <xdr:spPr>
        <a:xfrm>
          <a:off x="13462000" y="321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73017</xdr:rowOff>
    </xdr:from>
    <xdr:ext cx="762000" cy="259045"/>
    <xdr:sp macro="" textlink="">
      <xdr:nvSpPr>
        <xdr:cNvPr id="457" name="テキスト ボックス 456"/>
        <xdr:cNvSpPr txBox="1"/>
      </xdr:nvSpPr>
      <xdr:spPr>
        <a:xfrm>
          <a:off x="13131800" y="298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20</xdr:row>
      <xdr:rowOff>139192</xdr:rowOff>
    </xdr:from>
    <xdr:to>
      <xdr:col>24</xdr:col>
      <xdr:colOff>609600</xdr:colOff>
      <xdr:row>21</xdr:row>
      <xdr:rowOff>69342</xdr:rowOff>
    </xdr:to>
    <xdr:sp macro="" textlink="">
      <xdr:nvSpPr>
        <xdr:cNvPr id="463" name="円/楕円 462"/>
        <xdr:cNvSpPr/>
      </xdr:nvSpPr>
      <xdr:spPr>
        <a:xfrm>
          <a:off x="16967200" y="356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111269</xdr:rowOff>
    </xdr:from>
    <xdr:ext cx="762000" cy="259045"/>
    <xdr:sp macro="" textlink="">
      <xdr:nvSpPr>
        <xdr:cNvPr id="464" name="将来負担の状況該当値テキスト"/>
        <xdr:cNvSpPr txBox="1"/>
      </xdr:nvSpPr>
      <xdr:spPr>
        <a:xfrm>
          <a:off x="17106900" y="354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121.0</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102514</xdr:rowOff>
    </xdr:from>
    <xdr:to>
      <xdr:col>23</xdr:col>
      <xdr:colOff>457200</xdr:colOff>
      <xdr:row>21</xdr:row>
      <xdr:rowOff>32664</xdr:rowOff>
    </xdr:to>
    <xdr:sp macro="" textlink="">
      <xdr:nvSpPr>
        <xdr:cNvPr id="465" name="円/楕円 464"/>
        <xdr:cNvSpPr/>
      </xdr:nvSpPr>
      <xdr:spPr>
        <a:xfrm>
          <a:off x="16129000" y="353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17441</xdr:rowOff>
    </xdr:from>
    <xdr:ext cx="736600" cy="259045"/>
    <xdr:sp macro="" textlink="">
      <xdr:nvSpPr>
        <xdr:cNvPr id="466" name="テキスト ボックス 465"/>
        <xdr:cNvSpPr txBox="1"/>
      </xdr:nvSpPr>
      <xdr:spPr>
        <a:xfrm>
          <a:off x="15798800" y="3617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117.2</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88392</xdr:rowOff>
    </xdr:from>
    <xdr:to>
      <xdr:col>22</xdr:col>
      <xdr:colOff>254000</xdr:colOff>
      <xdr:row>22</xdr:row>
      <xdr:rowOff>18542</xdr:rowOff>
    </xdr:to>
    <xdr:sp macro="" textlink="">
      <xdr:nvSpPr>
        <xdr:cNvPr id="467" name="円/楕円 466"/>
        <xdr:cNvSpPr/>
      </xdr:nvSpPr>
      <xdr:spPr>
        <a:xfrm>
          <a:off x="15240000" y="368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3319</xdr:rowOff>
    </xdr:from>
    <xdr:ext cx="762000" cy="259045"/>
    <xdr:sp macro="" textlink="">
      <xdr:nvSpPr>
        <xdr:cNvPr id="468" name="テキスト ボックス 467"/>
        <xdr:cNvSpPr txBox="1"/>
      </xdr:nvSpPr>
      <xdr:spPr>
        <a:xfrm>
          <a:off x="14909800" y="377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133.5</a:t>
          </a:r>
          <a:endParaRPr kumimoji="1" lang="ja-JP" altLang="en-US" sz="1000" b="1">
            <a:solidFill>
              <a:srgbClr val="FF0000"/>
            </a:solidFill>
            <a:latin typeface="ＭＳ Ｐゴシック"/>
          </a:endParaRPr>
        </a:p>
      </xdr:txBody>
    </xdr:sp>
    <xdr:clientData/>
  </xdr:oneCellAnchor>
  <xdr:twoCellAnchor>
    <xdr:from>
      <xdr:col>20</xdr:col>
      <xdr:colOff>635000</xdr:colOff>
      <xdr:row>22</xdr:row>
      <xdr:rowOff>15392</xdr:rowOff>
    </xdr:from>
    <xdr:to>
      <xdr:col>21</xdr:col>
      <xdr:colOff>50800</xdr:colOff>
      <xdr:row>22</xdr:row>
      <xdr:rowOff>116992</xdr:rowOff>
    </xdr:to>
    <xdr:sp macro="" textlink="">
      <xdr:nvSpPr>
        <xdr:cNvPr id="469" name="円/楕円 468"/>
        <xdr:cNvSpPr/>
      </xdr:nvSpPr>
      <xdr:spPr>
        <a:xfrm>
          <a:off x="14351000" y="378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101769</xdr:rowOff>
    </xdr:from>
    <xdr:ext cx="762000" cy="259045"/>
    <xdr:sp macro="" textlink="">
      <xdr:nvSpPr>
        <xdr:cNvPr id="470" name="テキスト ボックス 469"/>
        <xdr:cNvSpPr txBox="1"/>
      </xdr:nvSpPr>
      <xdr:spPr>
        <a:xfrm>
          <a:off x="14020800" y="387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143.7</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122530</xdr:rowOff>
    </xdr:from>
    <xdr:to>
      <xdr:col>19</xdr:col>
      <xdr:colOff>533400</xdr:colOff>
      <xdr:row>23</xdr:row>
      <xdr:rowOff>52680</xdr:rowOff>
    </xdr:to>
    <xdr:sp macro="" textlink="">
      <xdr:nvSpPr>
        <xdr:cNvPr id="471" name="円/楕円 470"/>
        <xdr:cNvSpPr/>
      </xdr:nvSpPr>
      <xdr:spPr>
        <a:xfrm>
          <a:off x="13462000" y="389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37457</xdr:rowOff>
    </xdr:from>
    <xdr:ext cx="762000" cy="259045"/>
    <xdr:sp macro="" textlink="">
      <xdr:nvSpPr>
        <xdr:cNvPr id="472" name="テキスト ボックス 471"/>
        <xdr:cNvSpPr txBox="1"/>
      </xdr:nvSpPr>
      <xdr:spPr>
        <a:xfrm>
          <a:off x="13131800" y="398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京都府京丹波町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15,555
15,411
303.09
13,340,739
13,019,149
60,469
7,280,878
14,520,488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121.0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本町は、経常収支比率の分母である経常一般財源等における地方交付税等への依存度が類似団体平均と比較して極めて高く、交付税の増減が指標に如実に反映されることから、本指標が類似団体と比較して良好な水準にあることについては、地方交付税等が合併算定期間のため、高い水準で推移していることが最大の要因であると考えられる。経常収支比率に係る人件費決算額は平成18～21年度において一貫して減少していたものの平成22年度は一定増加に転じる等、近年は下げ止まっており、また本町の人口当たりの人件費は類似団体平均と比較して高額であることから、本指標は必ずしも人件費の実態を反映できている訳ではない。</a:t>
          </a:r>
          <a:endParaRPr lang="ja-JP" altLang="ja-JP" sz="1000">
            <a:effectLst/>
          </a:endParaRPr>
        </a:p>
        <a:p>
          <a:pPr rtl="0"/>
          <a:r>
            <a:rPr lang="ja-JP" altLang="ja-JP" sz="1000" b="0" i="0" baseline="0">
              <a:solidFill>
                <a:schemeClr val="dk1"/>
              </a:solidFill>
              <a:effectLst/>
              <a:latin typeface="+mn-lt"/>
              <a:ea typeface="+mn-ea"/>
              <a:cs typeface="+mn-cs"/>
            </a:rPr>
            <a:t>　また、地方交付税の合併算定期間終了後は指標の悪化が確実であることから、今後の推移が危惧されるところである。</a:t>
          </a:r>
          <a:endParaRPr lang="ja-JP" altLang="ja-JP" sz="10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133350</xdr:rowOff>
    </xdr:from>
    <xdr:to>
      <xdr:col>7</xdr:col>
      <xdr:colOff>15875</xdr:colOff>
      <xdr:row>42</xdr:row>
      <xdr:rowOff>38100</xdr:rowOff>
    </xdr:to>
    <xdr:cxnSp macro="">
      <xdr:nvCxnSpPr>
        <xdr:cNvPr id="59" name="直線コネクタ 58"/>
        <xdr:cNvCxnSpPr/>
      </xdr:nvCxnSpPr>
      <xdr:spPr>
        <a:xfrm flipV="1">
          <a:off x="4826000" y="579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0"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1" name="直線コネクタ 60"/>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48277</xdr:rowOff>
    </xdr:from>
    <xdr:ext cx="762000" cy="259045"/>
    <xdr:sp macro="" textlink="">
      <xdr:nvSpPr>
        <xdr:cNvPr id="62" name="人件費最大値テキスト"/>
        <xdr:cNvSpPr txBox="1"/>
      </xdr:nvSpPr>
      <xdr:spPr>
        <a:xfrm>
          <a:off x="49149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133350</xdr:rowOff>
    </xdr:from>
    <xdr:to>
      <xdr:col>7</xdr:col>
      <xdr:colOff>104775</xdr:colOff>
      <xdr:row>33</xdr:row>
      <xdr:rowOff>133350</xdr:rowOff>
    </xdr:to>
    <xdr:cxnSp macro="">
      <xdr:nvCxnSpPr>
        <xdr:cNvPr id="63" name="直線コネクタ 62"/>
        <xdr:cNvCxnSpPr/>
      </xdr:nvCxnSpPr>
      <xdr:spPr>
        <a:xfrm>
          <a:off x="47371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44450</xdr:rowOff>
    </xdr:from>
    <xdr:to>
      <xdr:col>7</xdr:col>
      <xdr:colOff>15875</xdr:colOff>
      <xdr:row>37</xdr:row>
      <xdr:rowOff>95250</xdr:rowOff>
    </xdr:to>
    <xdr:cxnSp macro="">
      <xdr:nvCxnSpPr>
        <xdr:cNvPr id="64" name="直線コネクタ 63"/>
        <xdr:cNvCxnSpPr/>
      </xdr:nvCxnSpPr>
      <xdr:spPr>
        <a:xfrm>
          <a:off x="3987800" y="6388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156227</xdr:rowOff>
    </xdr:from>
    <xdr:ext cx="762000" cy="259045"/>
    <xdr:sp macro="" textlink="">
      <xdr:nvSpPr>
        <xdr:cNvPr id="65" name="人件費平均値テキスト"/>
        <xdr:cNvSpPr txBox="1"/>
      </xdr:nvSpPr>
      <xdr:spPr>
        <a:xfrm>
          <a:off x="4914900" y="6499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12700</xdr:rowOff>
    </xdr:from>
    <xdr:to>
      <xdr:col>7</xdr:col>
      <xdr:colOff>66675</xdr:colOff>
      <xdr:row>38</xdr:row>
      <xdr:rowOff>114300</xdr:rowOff>
    </xdr:to>
    <xdr:sp macro="" textlink="">
      <xdr:nvSpPr>
        <xdr:cNvPr id="66" name="フローチャート : 判断 65"/>
        <xdr:cNvSpPr/>
      </xdr:nvSpPr>
      <xdr:spPr>
        <a:xfrm>
          <a:off x="47752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31750</xdr:rowOff>
    </xdr:from>
    <xdr:to>
      <xdr:col>5</xdr:col>
      <xdr:colOff>549275</xdr:colOff>
      <xdr:row>37</xdr:row>
      <xdr:rowOff>44450</xdr:rowOff>
    </xdr:to>
    <xdr:cxnSp macro="">
      <xdr:nvCxnSpPr>
        <xdr:cNvPr id="67" name="直線コネクタ 66"/>
        <xdr:cNvCxnSpPr/>
      </xdr:nvCxnSpPr>
      <xdr:spPr>
        <a:xfrm>
          <a:off x="3098800" y="6375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158750</xdr:rowOff>
    </xdr:from>
    <xdr:to>
      <xdr:col>5</xdr:col>
      <xdr:colOff>600075</xdr:colOff>
      <xdr:row>38</xdr:row>
      <xdr:rowOff>88900</xdr:rowOff>
    </xdr:to>
    <xdr:sp macro="" textlink="">
      <xdr:nvSpPr>
        <xdr:cNvPr id="68" name="フローチャート : 判断 67"/>
        <xdr:cNvSpPr/>
      </xdr:nvSpPr>
      <xdr:spPr>
        <a:xfrm>
          <a:off x="39370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73677</xdr:rowOff>
    </xdr:from>
    <xdr:ext cx="736600" cy="259045"/>
    <xdr:sp macro="" textlink="">
      <xdr:nvSpPr>
        <xdr:cNvPr id="69" name="テキスト ボックス 68"/>
        <xdr:cNvSpPr txBox="1"/>
      </xdr:nvSpPr>
      <xdr:spPr>
        <a:xfrm>
          <a:off x="3606800" y="658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31750</xdr:rowOff>
    </xdr:from>
    <xdr:to>
      <xdr:col>4</xdr:col>
      <xdr:colOff>346075</xdr:colOff>
      <xdr:row>37</xdr:row>
      <xdr:rowOff>107950</xdr:rowOff>
    </xdr:to>
    <xdr:cxnSp macro="">
      <xdr:nvCxnSpPr>
        <xdr:cNvPr id="70" name="直線コネクタ 69"/>
        <xdr:cNvCxnSpPr/>
      </xdr:nvCxnSpPr>
      <xdr:spPr>
        <a:xfrm flipV="1">
          <a:off x="2209800" y="6375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88900</xdr:rowOff>
    </xdr:from>
    <xdr:to>
      <xdr:col>4</xdr:col>
      <xdr:colOff>396875</xdr:colOff>
      <xdr:row>39</xdr:row>
      <xdr:rowOff>19050</xdr:rowOff>
    </xdr:to>
    <xdr:sp macro="" textlink="">
      <xdr:nvSpPr>
        <xdr:cNvPr id="71" name="フローチャート : 判断 70"/>
        <xdr:cNvSpPr/>
      </xdr:nvSpPr>
      <xdr:spPr>
        <a:xfrm>
          <a:off x="3048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3827</xdr:rowOff>
    </xdr:from>
    <xdr:ext cx="762000" cy="259045"/>
    <xdr:sp macro="" textlink="">
      <xdr:nvSpPr>
        <xdr:cNvPr id="72" name="テキスト ボックス 71"/>
        <xdr:cNvSpPr txBox="1"/>
      </xdr:nvSpPr>
      <xdr:spPr>
        <a:xfrm>
          <a:off x="27178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63500</xdr:rowOff>
    </xdr:from>
    <xdr:to>
      <xdr:col>3</xdr:col>
      <xdr:colOff>142875</xdr:colOff>
      <xdr:row>37</xdr:row>
      <xdr:rowOff>107950</xdr:rowOff>
    </xdr:to>
    <xdr:cxnSp macro="">
      <xdr:nvCxnSpPr>
        <xdr:cNvPr id="73" name="直線コネクタ 72"/>
        <xdr:cNvCxnSpPr/>
      </xdr:nvCxnSpPr>
      <xdr:spPr>
        <a:xfrm>
          <a:off x="1320800" y="62357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165100</xdr:rowOff>
    </xdr:from>
    <xdr:to>
      <xdr:col>3</xdr:col>
      <xdr:colOff>193675</xdr:colOff>
      <xdr:row>39</xdr:row>
      <xdr:rowOff>95250</xdr:rowOff>
    </xdr:to>
    <xdr:sp macro="" textlink="">
      <xdr:nvSpPr>
        <xdr:cNvPr id="74" name="フローチャート : 判断 73"/>
        <xdr:cNvSpPr/>
      </xdr:nvSpPr>
      <xdr:spPr>
        <a:xfrm>
          <a:off x="21590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80027</xdr:rowOff>
    </xdr:from>
    <xdr:ext cx="762000" cy="259045"/>
    <xdr:sp macro="" textlink="">
      <xdr:nvSpPr>
        <xdr:cNvPr id="75" name="テキスト ボックス 74"/>
        <xdr:cNvSpPr txBox="1"/>
      </xdr:nvSpPr>
      <xdr:spPr>
        <a:xfrm>
          <a:off x="18288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63500</xdr:rowOff>
    </xdr:from>
    <xdr:to>
      <xdr:col>1</xdr:col>
      <xdr:colOff>676275</xdr:colOff>
      <xdr:row>38</xdr:row>
      <xdr:rowOff>165100</xdr:rowOff>
    </xdr:to>
    <xdr:sp macro="" textlink="">
      <xdr:nvSpPr>
        <xdr:cNvPr id="76" name="フローチャート : 判断 75"/>
        <xdr:cNvSpPr/>
      </xdr:nvSpPr>
      <xdr:spPr>
        <a:xfrm>
          <a:off x="12700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149877</xdr:rowOff>
    </xdr:from>
    <xdr:ext cx="762000" cy="259045"/>
    <xdr:sp macro="" textlink="">
      <xdr:nvSpPr>
        <xdr:cNvPr id="77" name="テキスト ボックス 76"/>
        <xdr:cNvSpPr txBox="1"/>
      </xdr:nvSpPr>
      <xdr:spPr>
        <a:xfrm>
          <a:off x="9398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44450</xdr:rowOff>
    </xdr:from>
    <xdr:to>
      <xdr:col>7</xdr:col>
      <xdr:colOff>66675</xdr:colOff>
      <xdr:row>37</xdr:row>
      <xdr:rowOff>146050</xdr:rowOff>
    </xdr:to>
    <xdr:sp macro="" textlink="">
      <xdr:nvSpPr>
        <xdr:cNvPr id="83" name="円/楕円 82"/>
        <xdr:cNvSpPr/>
      </xdr:nvSpPr>
      <xdr:spPr>
        <a:xfrm>
          <a:off x="47752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60977</xdr:rowOff>
    </xdr:from>
    <xdr:ext cx="762000" cy="259045"/>
    <xdr:sp macro="" textlink="">
      <xdr:nvSpPr>
        <xdr:cNvPr id="84" name="人件費該当値テキスト"/>
        <xdr:cNvSpPr txBox="1"/>
      </xdr:nvSpPr>
      <xdr:spPr>
        <a:xfrm>
          <a:off x="49149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165100</xdr:rowOff>
    </xdr:from>
    <xdr:to>
      <xdr:col>5</xdr:col>
      <xdr:colOff>600075</xdr:colOff>
      <xdr:row>37</xdr:row>
      <xdr:rowOff>95250</xdr:rowOff>
    </xdr:to>
    <xdr:sp macro="" textlink="">
      <xdr:nvSpPr>
        <xdr:cNvPr id="85" name="円/楕円 84"/>
        <xdr:cNvSpPr/>
      </xdr:nvSpPr>
      <xdr:spPr>
        <a:xfrm>
          <a:off x="39370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105427</xdr:rowOff>
    </xdr:from>
    <xdr:ext cx="736600" cy="259045"/>
    <xdr:sp macro="" textlink="">
      <xdr:nvSpPr>
        <xdr:cNvPr id="86" name="テキスト ボックス 85"/>
        <xdr:cNvSpPr txBox="1"/>
      </xdr:nvSpPr>
      <xdr:spPr>
        <a:xfrm>
          <a:off x="3606800" y="610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152400</xdr:rowOff>
    </xdr:from>
    <xdr:to>
      <xdr:col>4</xdr:col>
      <xdr:colOff>396875</xdr:colOff>
      <xdr:row>37</xdr:row>
      <xdr:rowOff>82550</xdr:rowOff>
    </xdr:to>
    <xdr:sp macro="" textlink="">
      <xdr:nvSpPr>
        <xdr:cNvPr id="87" name="円/楕円 86"/>
        <xdr:cNvSpPr/>
      </xdr:nvSpPr>
      <xdr:spPr>
        <a:xfrm>
          <a:off x="3048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92727</xdr:rowOff>
    </xdr:from>
    <xdr:ext cx="762000" cy="259045"/>
    <xdr:sp macro="" textlink="">
      <xdr:nvSpPr>
        <xdr:cNvPr id="88" name="テキスト ボックス 87"/>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57150</xdr:rowOff>
    </xdr:from>
    <xdr:to>
      <xdr:col>3</xdr:col>
      <xdr:colOff>193675</xdr:colOff>
      <xdr:row>37</xdr:row>
      <xdr:rowOff>158750</xdr:rowOff>
    </xdr:to>
    <xdr:sp macro="" textlink="">
      <xdr:nvSpPr>
        <xdr:cNvPr id="89" name="円/楕円 88"/>
        <xdr:cNvSpPr/>
      </xdr:nvSpPr>
      <xdr:spPr>
        <a:xfrm>
          <a:off x="2159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168927</xdr:rowOff>
    </xdr:from>
    <xdr:ext cx="762000" cy="259045"/>
    <xdr:sp macro="" textlink="">
      <xdr:nvSpPr>
        <xdr:cNvPr id="90" name="テキスト ボックス 89"/>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12700</xdr:rowOff>
    </xdr:from>
    <xdr:to>
      <xdr:col>1</xdr:col>
      <xdr:colOff>676275</xdr:colOff>
      <xdr:row>36</xdr:row>
      <xdr:rowOff>114300</xdr:rowOff>
    </xdr:to>
    <xdr:sp macro="" textlink="">
      <xdr:nvSpPr>
        <xdr:cNvPr id="91" name="円/楕円 90"/>
        <xdr:cNvSpPr/>
      </xdr:nvSpPr>
      <xdr:spPr>
        <a:xfrm>
          <a:off x="12700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124477</xdr:rowOff>
    </xdr:from>
    <xdr:ext cx="762000" cy="259045"/>
    <xdr:sp macro="" textlink="">
      <xdr:nvSpPr>
        <xdr:cNvPr id="92" name="テキスト ボックス 91"/>
        <xdr:cNvSpPr txBox="1"/>
      </xdr:nvSpPr>
      <xdr:spPr>
        <a:xfrm>
          <a:off x="939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本町は、経常収支比率の分母である経常一般財源等における地方交付税等への依存度が類似団体平均と比較して極めて高く、交付税の増減が指標に如実に反映されることから、本指標が類似団体と比較して良好な水準にあることについては、地方交付税等が合併算定期間のため、高い水準で推移していることが最大の要因であると考えられる。</a:t>
          </a:r>
          <a:endParaRPr lang="ja-JP" altLang="ja-JP" sz="1000">
            <a:effectLst/>
          </a:endParaRPr>
        </a:p>
        <a:p>
          <a:pPr rtl="0"/>
          <a:r>
            <a:rPr lang="ja-JP" altLang="ja-JP" sz="1000" b="0" i="0" baseline="0">
              <a:solidFill>
                <a:schemeClr val="dk1"/>
              </a:solidFill>
              <a:effectLst/>
              <a:latin typeface="+mn-lt"/>
              <a:ea typeface="+mn-ea"/>
              <a:cs typeface="+mn-cs"/>
            </a:rPr>
            <a:t>　本町の人口当たりの物件費は類似団体平均と比較して高額であることから、本指標は必ずしも物件費の実態を反映できている訳ではない。</a:t>
          </a:r>
          <a:endParaRPr lang="ja-JP" altLang="ja-JP" sz="1000">
            <a:effectLst/>
          </a:endParaRPr>
        </a:p>
        <a:p>
          <a:pPr rtl="0"/>
          <a:r>
            <a:rPr lang="ja-JP" altLang="ja-JP" sz="1000" b="0" i="0" baseline="0">
              <a:solidFill>
                <a:schemeClr val="dk1"/>
              </a:solidFill>
              <a:effectLst/>
              <a:latin typeface="+mn-lt"/>
              <a:ea typeface="+mn-ea"/>
              <a:cs typeface="+mn-cs"/>
            </a:rPr>
            <a:t>　また、経常収支比率に係る物件費決算額は増加傾向にあり、地方交付税の合併算定期間終了後は指標の悪化が確実であることから、今後の推移が危惧されるところである。</a:t>
          </a:r>
          <a:endParaRPr lang="ja-JP" altLang="ja-JP" sz="10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88900</xdr:rowOff>
    </xdr:from>
    <xdr:to>
      <xdr:col>24</xdr:col>
      <xdr:colOff>31750</xdr:colOff>
      <xdr:row>21</xdr:row>
      <xdr:rowOff>158750</xdr:rowOff>
    </xdr:to>
    <xdr:cxnSp macro="">
      <xdr:nvCxnSpPr>
        <xdr:cNvPr id="120" name="直線コネクタ 119"/>
        <xdr:cNvCxnSpPr/>
      </xdr:nvCxnSpPr>
      <xdr:spPr>
        <a:xfrm flipV="1">
          <a:off x="16510000" y="24892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130827</xdr:rowOff>
    </xdr:from>
    <xdr:ext cx="762000" cy="259045"/>
    <xdr:sp macro="" textlink="">
      <xdr:nvSpPr>
        <xdr:cNvPr id="121" name="物件費最小値テキスト"/>
        <xdr:cNvSpPr txBox="1"/>
      </xdr:nvSpPr>
      <xdr:spPr>
        <a:xfrm>
          <a:off x="16598900" y="373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23</xdr:col>
      <xdr:colOff>628650</xdr:colOff>
      <xdr:row>21</xdr:row>
      <xdr:rowOff>158750</xdr:rowOff>
    </xdr:from>
    <xdr:to>
      <xdr:col>24</xdr:col>
      <xdr:colOff>120650</xdr:colOff>
      <xdr:row>21</xdr:row>
      <xdr:rowOff>158750</xdr:rowOff>
    </xdr:to>
    <xdr:cxnSp macro="">
      <xdr:nvCxnSpPr>
        <xdr:cNvPr id="122" name="直線コネクタ 121"/>
        <xdr:cNvCxnSpPr/>
      </xdr:nvCxnSpPr>
      <xdr:spPr>
        <a:xfrm>
          <a:off x="16421100" y="375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3827</xdr:rowOff>
    </xdr:from>
    <xdr:ext cx="762000" cy="259045"/>
    <xdr:sp macro="" textlink="">
      <xdr:nvSpPr>
        <xdr:cNvPr id="123" name="物件費最大値テキスト"/>
        <xdr:cNvSpPr txBox="1"/>
      </xdr:nvSpPr>
      <xdr:spPr>
        <a:xfrm>
          <a:off x="165989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14</xdr:row>
      <xdr:rowOff>88900</xdr:rowOff>
    </xdr:from>
    <xdr:to>
      <xdr:col>24</xdr:col>
      <xdr:colOff>120650</xdr:colOff>
      <xdr:row>14</xdr:row>
      <xdr:rowOff>88900</xdr:rowOff>
    </xdr:to>
    <xdr:cxnSp macro="">
      <xdr:nvCxnSpPr>
        <xdr:cNvPr id="124" name="直線コネクタ 123"/>
        <xdr:cNvCxnSpPr/>
      </xdr:nvCxnSpPr>
      <xdr:spPr>
        <a:xfrm>
          <a:off x="16421100" y="248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31750</xdr:rowOff>
    </xdr:from>
    <xdr:to>
      <xdr:col>24</xdr:col>
      <xdr:colOff>31750</xdr:colOff>
      <xdr:row>15</xdr:row>
      <xdr:rowOff>95250</xdr:rowOff>
    </xdr:to>
    <xdr:cxnSp macro="">
      <xdr:nvCxnSpPr>
        <xdr:cNvPr id="125" name="直線コネクタ 124"/>
        <xdr:cNvCxnSpPr/>
      </xdr:nvCxnSpPr>
      <xdr:spPr>
        <a:xfrm>
          <a:off x="15671800" y="26035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92727</xdr:rowOff>
    </xdr:from>
    <xdr:ext cx="762000" cy="259045"/>
    <xdr:sp macro="" textlink="">
      <xdr:nvSpPr>
        <xdr:cNvPr id="126"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27" name="フローチャート : 判断 126"/>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152400</xdr:rowOff>
    </xdr:from>
    <xdr:to>
      <xdr:col>22</xdr:col>
      <xdr:colOff>565150</xdr:colOff>
      <xdr:row>15</xdr:row>
      <xdr:rowOff>31750</xdr:rowOff>
    </xdr:to>
    <xdr:cxnSp macro="">
      <xdr:nvCxnSpPr>
        <xdr:cNvPr id="128" name="直線コネクタ 127"/>
        <xdr:cNvCxnSpPr/>
      </xdr:nvCxnSpPr>
      <xdr:spPr>
        <a:xfrm>
          <a:off x="14782800" y="2552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44450</xdr:rowOff>
    </xdr:from>
    <xdr:to>
      <xdr:col>22</xdr:col>
      <xdr:colOff>615950</xdr:colOff>
      <xdr:row>17</xdr:row>
      <xdr:rowOff>146050</xdr:rowOff>
    </xdr:to>
    <xdr:sp macro="" textlink="">
      <xdr:nvSpPr>
        <xdr:cNvPr id="129" name="フローチャート : 判断 128"/>
        <xdr:cNvSpPr/>
      </xdr:nvSpPr>
      <xdr:spPr>
        <a:xfrm>
          <a:off x="156210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130827</xdr:rowOff>
    </xdr:from>
    <xdr:ext cx="736600" cy="259045"/>
    <xdr:sp macro="" textlink="">
      <xdr:nvSpPr>
        <xdr:cNvPr id="130" name="テキスト ボックス 129"/>
        <xdr:cNvSpPr txBox="1"/>
      </xdr:nvSpPr>
      <xdr:spPr>
        <a:xfrm>
          <a:off x="15290800" y="304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114300</xdr:rowOff>
    </xdr:from>
    <xdr:to>
      <xdr:col>21</xdr:col>
      <xdr:colOff>361950</xdr:colOff>
      <xdr:row>14</xdr:row>
      <xdr:rowOff>152400</xdr:rowOff>
    </xdr:to>
    <xdr:cxnSp macro="">
      <xdr:nvCxnSpPr>
        <xdr:cNvPr id="131" name="直線コネクタ 130"/>
        <xdr:cNvCxnSpPr/>
      </xdr:nvCxnSpPr>
      <xdr:spPr>
        <a:xfrm>
          <a:off x="13893800" y="2514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101600</xdr:rowOff>
    </xdr:from>
    <xdr:to>
      <xdr:col>21</xdr:col>
      <xdr:colOff>412750</xdr:colOff>
      <xdr:row>17</xdr:row>
      <xdr:rowOff>31750</xdr:rowOff>
    </xdr:to>
    <xdr:sp macro="" textlink="">
      <xdr:nvSpPr>
        <xdr:cNvPr id="132" name="フローチャート : 判断 131"/>
        <xdr:cNvSpPr/>
      </xdr:nvSpPr>
      <xdr:spPr>
        <a:xfrm>
          <a:off x="14732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16527</xdr:rowOff>
    </xdr:from>
    <xdr:ext cx="762000" cy="259045"/>
    <xdr:sp macro="" textlink="">
      <xdr:nvSpPr>
        <xdr:cNvPr id="133" name="テキスト ボックス 132"/>
        <xdr:cNvSpPr txBox="1"/>
      </xdr:nvSpPr>
      <xdr:spPr>
        <a:xfrm>
          <a:off x="14401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76200</xdr:rowOff>
    </xdr:from>
    <xdr:to>
      <xdr:col>20</xdr:col>
      <xdr:colOff>158750</xdr:colOff>
      <xdr:row>14</xdr:row>
      <xdr:rowOff>114300</xdr:rowOff>
    </xdr:to>
    <xdr:cxnSp macro="">
      <xdr:nvCxnSpPr>
        <xdr:cNvPr id="134" name="直線コネクタ 133"/>
        <xdr:cNvCxnSpPr/>
      </xdr:nvCxnSpPr>
      <xdr:spPr>
        <a:xfrm>
          <a:off x="13004800" y="2476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101600</xdr:rowOff>
    </xdr:from>
    <xdr:to>
      <xdr:col>20</xdr:col>
      <xdr:colOff>209550</xdr:colOff>
      <xdr:row>17</xdr:row>
      <xdr:rowOff>31750</xdr:rowOff>
    </xdr:to>
    <xdr:sp macro="" textlink="">
      <xdr:nvSpPr>
        <xdr:cNvPr id="135" name="フローチャート : 判断 134"/>
        <xdr:cNvSpPr/>
      </xdr:nvSpPr>
      <xdr:spPr>
        <a:xfrm>
          <a:off x="13843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16527</xdr:rowOff>
    </xdr:from>
    <xdr:ext cx="762000" cy="259045"/>
    <xdr:sp macro="" textlink="">
      <xdr:nvSpPr>
        <xdr:cNvPr id="136" name="テキスト ボックス 135"/>
        <xdr:cNvSpPr txBox="1"/>
      </xdr:nvSpPr>
      <xdr:spPr>
        <a:xfrm>
          <a:off x="13512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12700</xdr:rowOff>
    </xdr:from>
    <xdr:to>
      <xdr:col>19</xdr:col>
      <xdr:colOff>6350</xdr:colOff>
      <xdr:row>16</xdr:row>
      <xdr:rowOff>114300</xdr:rowOff>
    </xdr:to>
    <xdr:sp macro="" textlink="">
      <xdr:nvSpPr>
        <xdr:cNvPr id="137" name="フローチャート : 判断 136"/>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99077</xdr:rowOff>
    </xdr:from>
    <xdr:ext cx="762000" cy="259045"/>
    <xdr:sp macro="" textlink="">
      <xdr:nvSpPr>
        <xdr:cNvPr id="138" name="テキスト ボックス 137"/>
        <xdr:cNvSpPr txBox="1"/>
      </xdr:nvSpPr>
      <xdr:spPr>
        <a:xfrm>
          <a:off x="12623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44450</xdr:rowOff>
    </xdr:from>
    <xdr:to>
      <xdr:col>24</xdr:col>
      <xdr:colOff>82550</xdr:colOff>
      <xdr:row>15</xdr:row>
      <xdr:rowOff>146050</xdr:rowOff>
    </xdr:to>
    <xdr:sp macro="" textlink="">
      <xdr:nvSpPr>
        <xdr:cNvPr id="144" name="円/楕円 143"/>
        <xdr:cNvSpPr/>
      </xdr:nvSpPr>
      <xdr:spPr>
        <a:xfrm>
          <a:off x="164592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60977</xdr:rowOff>
    </xdr:from>
    <xdr:ext cx="762000" cy="259045"/>
    <xdr:sp macro="" textlink="">
      <xdr:nvSpPr>
        <xdr:cNvPr id="145" name="物件費該当値テキスト"/>
        <xdr:cNvSpPr txBox="1"/>
      </xdr:nvSpPr>
      <xdr:spPr>
        <a:xfrm>
          <a:off x="165989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152400</xdr:rowOff>
    </xdr:from>
    <xdr:to>
      <xdr:col>22</xdr:col>
      <xdr:colOff>615950</xdr:colOff>
      <xdr:row>15</xdr:row>
      <xdr:rowOff>82550</xdr:rowOff>
    </xdr:to>
    <xdr:sp macro="" textlink="">
      <xdr:nvSpPr>
        <xdr:cNvPr id="146" name="円/楕円 145"/>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92727</xdr:rowOff>
    </xdr:from>
    <xdr:ext cx="736600" cy="259045"/>
    <xdr:sp macro="" textlink="">
      <xdr:nvSpPr>
        <xdr:cNvPr id="147" name="テキスト ボックス 146"/>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101600</xdr:rowOff>
    </xdr:from>
    <xdr:to>
      <xdr:col>21</xdr:col>
      <xdr:colOff>412750</xdr:colOff>
      <xdr:row>15</xdr:row>
      <xdr:rowOff>31750</xdr:rowOff>
    </xdr:to>
    <xdr:sp macro="" textlink="">
      <xdr:nvSpPr>
        <xdr:cNvPr id="148" name="円/楕円 147"/>
        <xdr:cNvSpPr/>
      </xdr:nvSpPr>
      <xdr:spPr>
        <a:xfrm>
          <a:off x="14732000" y="25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41927</xdr:rowOff>
    </xdr:from>
    <xdr:ext cx="762000" cy="259045"/>
    <xdr:sp macro="" textlink="">
      <xdr:nvSpPr>
        <xdr:cNvPr id="149" name="テキスト ボックス 148"/>
        <xdr:cNvSpPr txBox="1"/>
      </xdr:nvSpPr>
      <xdr:spPr>
        <a:xfrm>
          <a:off x="144018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63500</xdr:rowOff>
    </xdr:from>
    <xdr:to>
      <xdr:col>20</xdr:col>
      <xdr:colOff>209550</xdr:colOff>
      <xdr:row>14</xdr:row>
      <xdr:rowOff>165100</xdr:rowOff>
    </xdr:to>
    <xdr:sp macro="" textlink="">
      <xdr:nvSpPr>
        <xdr:cNvPr id="150" name="円/楕円 149"/>
        <xdr:cNvSpPr/>
      </xdr:nvSpPr>
      <xdr:spPr>
        <a:xfrm>
          <a:off x="13843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3827</xdr:rowOff>
    </xdr:from>
    <xdr:ext cx="762000" cy="259045"/>
    <xdr:sp macro="" textlink="">
      <xdr:nvSpPr>
        <xdr:cNvPr id="151" name="テキスト ボックス 150"/>
        <xdr:cNvSpPr txBox="1"/>
      </xdr:nvSpPr>
      <xdr:spPr>
        <a:xfrm>
          <a:off x="13512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25400</xdr:rowOff>
    </xdr:from>
    <xdr:to>
      <xdr:col>19</xdr:col>
      <xdr:colOff>6350</xdr:colOff>
      <xdr:row>14</xdr:row>
      <xdr:rowOff>127000</xdr:rowOff>
    </xdr:to>
    <xdr:sp macro="" textlink="">
      <xdr:nvSpPr>
        <xdr:cNvPr id="152" name="円/楕円 151"/>
        <xdr:cNvSpPr/>
      </xdr:nvSpPr>
      <xdr:spPr>
        <a:xfrm>
          <a:off x="12954000" y="24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137177</xdr:rowOff>
    </xdr:from>
    <xdr:ext cx="762000" cy="259045"/>
    <xdr:sp macro="" textlink="">
      <xdr:nvSpPr>
        <xdr:cNvPr id="153" name="テキスト ボックス 152"/>
        <xdr:cNvSpPr txBox="1"/>
      </xdr:nvSpPr>
      <xdr:spPr>
        <a:xfrm>
          <a:off x="126238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900" b="0" i="0" baseline="0">
              <a:solidFill>
                <a:schemeClr val="dk1"/>
              </a:solidFill>
              <a:effectLst/>
              <a:latin typeface="+mn-lt"/>
              <a:ea typeface="+mn-ea"/>
              <a:cs typeface="+mn-cs"/>
            </a:rPr>
            <a:t>　本町は、経常収支比率の分母である経常一般財源等における地方交付税等への依存度が類似団体平均と比較して極めて高く、交付税の増減が指標に如実に反映されることから、本指標が類似団体と比較して良好な水準にあることについては、地方交付税等が合併算定期間のため、高い水準で推移していることが最大の要因であると考えられる。</a:t>
          </a:r>
          <a:endParaRPr lang="ja-JP" altLang="ja-JP" sz="900">
            <a:effectLst/>
          </a:endParaRPr>
        </a:p>
        <a:p>
          <a:pPr rtl="0"/>
          <a:r>
            <a:rPr lang="ja-JP" altLang="ja-JP" sz="900" b="0" i="0" baseline="0">
              <a:solidFill>
                <a:schemeClr val="dk1"/>
              </a:solidFill>
              <a:effectLst/>
              <a:latin typeface="+mn-lt"/>
              <a:ea typeface="+mn-ea"/>
              <a:cs typeface="+mn-cs"/>
            </a:rPr>
            <a:t>　本指標は平成22年度からやや悪化傾向となっているが、経常収支比率に係る扶助費決算額は以前から一貫して増加傾向にあり、平成</a:t>
          </a:r>
          <a:r>
            <a:rPr lang="en-US" altLang="ja-JP" sz="900" b="0" i="0" baseline="0">
              <a:solidFill>
                <a:schemeClr val="dk1"/>
              </a:solidFill>
              <a:effectLst/>
              <a:latin typeface="+mn-lt"/>
              <a:ea typeface="+mn-ea"/>
              <a:cs typeface="+mn-cs"/>
            </a:rPr>
            <a:t>21</a:t>
          </a:r>
          <a:r>
            <a:rPr lang="ja-JP" altLang="ja-JP" sz="900" b="0" i="0" baseline="0">
              <a:solidFill>
                <a:schemeClr val="dk1"/>
              </a:solidFill>
              <a:effectLst/>
              <a:latin typeface="+mn-lt"/>
              <a:ea typeface="+mn-ea"/>
              <a:cs typeface="+mn-cs"/>
            </a:rPr>
            <a:t>年度と</a:t>
          </a:r>
          <a:r>
            <a:rPr lang="en-US" altLang="ja-JP" sz="900" b="0" i="0" baseline="0">
              <a:solidFill>
                <a:schemeClr val="dk1"/>
              </a:solidFill>
              <a:effectLst/>
              <a:latin typeface="+mn-lt"/>
              <a:ea typeface="+mn-ea"/>
              <a:cs typeface="+mn-cs"/>
            </a:rPr>
            <a:t>26</a:t>
          </a:r>
          <a:r>
            <a:rPr lang="ja-JP" altLang="ja-JP" sz="900" b="0" i="0" baseline="0">
              <a:solidFill>
                <a:schemeClr val="dk1"/>
              </a:solidFill>
              <a:effectLst/>
              <a:latin typeface="+mn-lt"/>
              <a:ea typeface="+mn-ea"/>
              <a:cs typeface="+mn-cs"/>
            </a:rPr>
            <a:t>年度を比較すると約</a:t>
          </a:r>
          <a:r>
            <a:rPr lang="en-US" altLang="ja-JP" sz="900" b="0" i="0" baseline="0">
              <a:solidFill>
                <a:schemeClr val="dk1"/>
              </a:solidFill>
              <a:effectLst/>
              <a:latin typeface="+mn-lt"/>
              <a:ea typeface="+mn-ea"/>
              <a:cs typeface="+mn-cs"/>
            </a:rPr>
            <a:t>31</a:t>
          </a:r>
          <a:r>
            <a:rPr lang="ja-JP" altLang="ja-JP" sz="900" b="0" i="0" baseline="0">
              <a:solidFill>
                <a:schemeClr val="dk1"/>
              </a:solidFill>
              <a:effectLst/>
              <a:latin typeface="+mn-lt"/>
              <a:ea typeface="+mn-ea"/>
              <a:cs typeface="+mn-cs"/>
            </a:rPr>
            <a:t>%も増加しているのが実態である。</a:t>
          </a:r>
          <a:r>
            <a:rPr lang="ja-JP" altLang="en-US" sz="900" b="0" i="0" baseline="0">
              <a:solidFill>
                <a:schemeClr val="dk1"/>
              </a:solidFill>
              <a:effectLst/>
              <a:latin typeface="+mn-lt"/>
              <a:ea typeface="+mn-ea"/>
              <a:cs typeface="+mn-cs"/>
            </a:rPr>
            <a:t>扶助費の増加は、社会構造として全国的な問題であるが、特に本町においては、</a:t>
          </a:r>
          <a:r>
            <a:rPr lang="ja-JP" altLang="ja-JP" sz="900" b="0" i="0" baseline="0">
              <a:solidFill>
                <a:schemeClr val="dk1"/>
              </a:solidFill>
              <a:effectLst/>
              <a:latin typeface="+mn-lt"/>
              <a:ea typeface="+mn-ea"/>
              <a:cs typeface="+mn-cs"/>
            </a:rPr>
            <a:t>過疎地域であり高齢化率が</a:t>
          </a:r>
          <a:r>
            <a:rPr lang="ja-JP" altLang="en-US" sz="900" b="0" i="0" baseline="0">
              <a:solidFill>
                <a:schemeClr val="dk1"/>
              </a:solidFill>
              <a:effectLst/>
              <a:latin typeface="+mn-lt"/>
              <a:ea typeface="+mn-ea"/>
              <a:cs typeface="+mn-cs"/>
            </a:rPr>
            <a:t>高いことから、</a:t>
          </a:r>
          <a:r>
            <a:rPr lang="ja-JP" altLang="ja-JP" sz="900" b="0" i="0" baseline="0">
              <a:solidFill>
                <a:schemeClr val="dk1"/>
              </a:solidFill>
              <a:effectLst/>
              <a:latin typeface="+mn-lt"/>
              <a:ea typeface="+mn-ea"/>
              <a:cs typeface="+mn-cs"/>
            </a:rPr>
            <a:t>今後も扶助費が増加する可能性が高く、また、地方交付税の合併算定期間終了後は指標の悪化が確実であることから、今後の推移が危惧されるところである。</a:t>
          </a:r>
          <a:endParaRPr lang="ja-JP" altLang="ja-JP" sz="9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110672</xdr:rowOff>
    </xdr:from>
    <xdr:to>
      <xdr:col>7</xdr:col>
      <xdr:colOff>15875</xdr:colOff>
      <xdr:row>61</xdr:row>
      <xdr:rowOff>102507</xdr:rowOff>
    </xdr:to>
    <xdr:cxnSp macro="">
      <xdr:nvCxnSpPr>
        <xdr:cNvPr id="183" name="直線コネクタ 182"/>
        <xdr:cNvCxnSpPr/>
      </xdr:nvCxnSpPr>
      <xdr:spPr>
        <a:xfrm flipV="1">
          <a:off x="4826000" y="90260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4"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5" name="直線コネクタ 184"/>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25599</xdr:rowOff>
    </xdr:from>
    <xdr:ext cx="762000" cy="259045"/>
    <xdr:sp macro="" textlink="">
      <xdr:nvSpPr>
        <xdr:cNvPr id="186"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110672</xdr:rowOff>
    </xdr:from>
    <xdr:to>
      <xdr:col>7</xdr:col>
      <xdr:colOff>104775</xdr:colOff>
      <xdr:row>52</xdr:row>
      <xdr:rowOff>110672</xdr:rowOff>
    </xdr:to>
    <xdr:cxnSp macro="">
      <xdr:nvCxnSpPr>
        <xdr:cNvPr id="187" name="直線コネクタ 186"/>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53522</xdr:rowOff>
    </xdr:from>
    <xdr:to>
      <xdr:col>7</xdr:col>
      <xdr:colOff>15875</xdr:colOff>
      <xdr:row>55</xdr:row>
      <xdr:rowOff>118835</xdr:rowOff>
    </xdr:to>
    <xdr:cxnSp macro="">
      <xdr:nvCxnSpPr>
        <xdr:cNvPr id="188" name="直線コネクタ 187"/>
        <xdr:cNvCxnSpPr/>
      </xdr:nvCxnSpPr>
      <xdr:spPr>
        <a:xfrm>
          <a:off x="3987800" y="94832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9"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0" name="フローチャート : 判断 189"/>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20865</xdr:rowOff>
    </xdr:from>
    <xdr:to>
      <xdr:col>5</xdr:col>
      <xdr:colOff>549275</xdr:colOff>
      <xdr:row>55</xdr:row>
      <xdr:rowOff>53522</xdr:rowOff>
    </xdr:to>
    <xdr:cxnSp macro="">
      <xdr:nvCxnSpPr>
        <xdr:cNvPr id="191" name="直線コネクタ 190"/>
        <xdr:cNvCxnSpPr/>
      </xdr:nvCxnSpPr>
      <xdr:spPr>
        <a:xfrm>
          <a:off x="3098800" y="9450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2" name="フローチャート : 判断 191"/>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3" name="テキスト ボックス 192"/>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55</xdr:row>
      <xdr:rowOff>20865</xdr:rowOff>
    </xdr:to>
    <xdr:cxnSp macro="">
      <xdr:nvCxnSpPr>
        <xdr:cNvPr id="194" name="直線コネクタ 193"/>
        <xdr:cNvCxnSpPr/>
      </xdr:nvCxnSpPr>
      <xdr:spPr>
        <a:xfrm>
          <a:off x="2209800" y="93853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5" name="フローチャート : 判断 194"/>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196" name="テキスト ボックス 195"/>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167822</xdr:rowOff>
    </xdr:from>
    <xdr:to>
      <xdr:col>3</xdr:col>
      <xdr:colOff>142875</xdr:colOff>
      <xdr:row>54</xdr:row>
      <xdr:rowOff>127000</xdr:rowOff>
    </xdr:to>
    <xdr:cxnSp macro="">
      <xdr:nvCxnSpPr>
        <xdr:cNvPr id="197" name="直線コネクタ 196"/>
        <xdr:cNvCxnSpPr/>
      </xdr:nvCxnSpPr>
      <xdr:spPr>
        <a:xfrm>
          <a:off x="1320800" y="92546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2722</xdr:rowOff>
    </xdr:from>
    <xdr:to>
      <xdr:col>3</xdr:col>
      <xdr:colOff>193675</xdr:colOff>
      <xdr:row>55</xdr:row>
      <xdr:rowOff>104322</xdr:rowOff>
    </xdr:to>
    <xdr:sp macro="" textlink="">
      <xdr:nvSpPr>
        <xdr:cNvPr id="198" name="フローチャート : 判断 197"/>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89099</xdr:rowOff>
    </xdr:from>
    <xdr:ext cx="762000" cy="259045"/>
    <xdr:sp macro="" textlink="">
      <xdr:nvSpPr>
        <xdr:cNvPr id="199" name="テキスト ボックス 198"/>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macro="" textlink="">
      <xdr:nvSpPr>
        <xdr:cNvPr id="200" name="フローチャート : 判断 199"/>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89099</xdr:rowOff>
    </xdr:from>
    <xdr:ext cx="762000" cy="259045"/>
    <xdr:sp macro="" textlink="">
      <xdr:nvSpPr>
        <xdr:cNvPr id="201" name="テキスト ボックス 200"/>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68035</xdr:rowOff>
    </xdr:from>
    <xdr:to>
      <xdr:col>7</xdr:col>
      <xdr:colOff>66675</xdr:colOff>
      <xdr:row>55</xdr:row>
      <xdr:rowOff>169635</xdr:rowOff>
    </xdr:to>
    <xdr:sp macro="" textlink="">
      <xdr:nvSpPr>
        <xdr:cNvPr id="207" name="円/楕円 206"/>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84562</xdr:rowOff>
    </xdr:from>
    <xdr:ext cx="762000" cy="259045"/>
    <xdr:sp macro="" textlink="">
      <xdr:nvSpPr>
        <xdr:cNvPr id="208" name="扶助費該当値テキスト"/>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2722</xdr:rowOff>
    </xdr:from>
    <xdr:to>
      <xdr:col>5</xdr:col>
      <xdr:colOff>600075</xdr:colOff>
      <xdr:row>55</xdr:row>
      <xdr:rowOff>104322</xdr:rowOff>
    </xdr:to>
    <xdr:sp macro="" textlink="">
      <xdr:nvSpPr>
        <xdr:cNvPr id="209" name="円/楕円 208"/>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114499</xdr:rowOff>
    </xdr:from>
    <xdr:ext cx="736600" cy="259045"/>
    <xdr:sp macro="" textlink="">
      <xdr:nvSpPr>
        <xdr:cNvPr id="210" name="テキスト ボックス 209"/>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141515</xdr:rowOff>
    </xdr:from>
    <xdr:to>
      <xdr:col>4</xdr:col>
      <xdr:colOff>396875</xdr:colOff>
      <xdr:row>55</xdr:row>
      <xdr:rowOff>71665</xdr:rowOff>
    </xdr:to>
    <xdr:sp macro="" textlink="">
      <xdr:nvSpPr>
        <xdr:cNvPr id="211" name="円/楕円 210"/>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212" name="テキスト ボックス 211"/>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3" name="円/楕円 212"/>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14" name="テキスト ボックス 213"/>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117022</xdr:rowOff>
    </xdr:from>
    <xdr:to>
      <xdr:col>1</xdr:col>
      <xdr:colOff>676275</xdr:colOff>
      <xdr:row>54</xdr:row>
      <xdr:rowOff>47172</xdr:rowOff>
    </xdr:to>
    <xdr:sp macro="" textlink="">
      <xdr:nvSpPr>
        <xdr:cNvPr id="215" name="円/楕円 214"/>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57349</xdr:rowOff>
    </xdr:from>
    <xdr:ext cx="762000" cy="259045"/>
    <xdr:sp macro="" textlink="">
      <xdr:nvSpPr>
        <xdr:cNvPr id="216" name="テキスト ボックス 215"/>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本町は面積が303.0</a:t>
          </a:r>
          <a:r>
            <a:rPr lang="en-US" altLang="ja-JP" sz="1000" b="0" i="0" baseline="0">
              <a:solidFill>
                <a:schemeClr val="dk1"/>
              </a:solidFill>
              <a:effectLst/>
              <a:latin typeface="+mn-lt"/>
              <a:ea typeface="+mn-ea"/>
              <a:cs typeface="+mn-cs"/>
            </a:rPr>
            <a:t>9</a:t>
          </a:r>
          <a:r>
            <a:rPr lang="ja-JP" altLang="ja-JP" sz="1000" b="0" i="0" baseline="0">
              <a:solidFill>
                <a:schemeClr val="dk1"/>
              </a:solidFill>
              <a:effectLst/>
              <a:latin typeface="+mn-lt"/>
              <a:ea typeface="+mn-ea"/>
              <a:cs typeface="+mn-cs"/>
            </a:rPr>
            <a:t>㎢と類似団体と比較して広大であり、また集落は面積の大部分を占める山林の間に点在しており、行政運営上極めて不利な地理的条件にある。</a:t>
          </a:r>
          <a:endParaRPr lang="ja-JP" altLang="ja-JP" sz="1000">
            <a:effectLst/>
          </a:endParaRPr>
        </a:p>
        <a:p>
          <a:pPr rtl="0"/>
          <a:r>
            <a:rPr lang="ja-JP" altLang="ja-JP" sz="1000" b="0" i="0" baseline="0">
              <a:solidFill>
                <a:schemeClr val="dk1"/>
              </a:solidFill>
              <a:effectLst/>
              <a:latin typeface="+mn-lt"/>
              <a:ea typeface="+mn-ea"/>
              <a:cs typeface="+mn-cs"/>
            </a:rPr>
            <a:t>　このため、水道・下水道事業において初期投資が嵩み、財源を公営企業債に依存せざるを得ないことから、公営企業の公債費に充当する繰出金が、本指標に大きな影響を及ぼしているところであり、分母となる地方交付税等が合併算定期間のため、高い水準で推移しているにも関わらず本指標は悪化の一途を辿っている状況にある。</a:t>
          </a:r>
          <a:endParaRPr lang="ja-JP" altLang="ja-JP" sz="1000">
            <a:effectLst/>
          </a:endParaRPr>
        </a:p>
        <a:p>
          <a:pPr rtl="0"/>
          <a:r>
            <a:rPr lang="ja-JP" altLang="ja-JP" sz="1000" b="0" i="0" baseline="0">
              <a:solidFill>
                <a:schemeClr val="dk1"/>
              </a:solidFill>
              <a:effectLst/>
              <a:latin typeface="+mn-lt"/>
              <a:ea typeface="+mn-ea"/>
              <a:cs typeface="+mn-cs"/>
            </a:rPr>
            <a:t>　公営企業への繰出金は今後も増加するものと見込まれ、また、地方交付税の合併算定期間終了後は指標の悪化が確実であることから、今後の推移が危惧されるところである。</a:t>
          </a:r>
          <a:endParaRPr lang="ja-JP" altLang="ja-JP" sz="1000">
            <a:effectLst/>
          </a:endParaRPr>
        </a:p>
        <a:p>
          <a:endParaRPr kumimoji="1" lang="ja-JP" altLang="en-US" sz="10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31750</xdr:rowOff>
    </xdr:to>
    <xdr:cxnSp macro="">
      <xdr:nvCxnSpPr>
        <xdr:cNvPr id="244" name="直線コネクタ 243"/>
        <xdr:cNvCxnSpPr/>
      </xdr:nvCxnSpPr>
      <xdr:spPr>
        <a:xfrm flipV="1">
          <a:off x="16510000" y="932434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5"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6" name="直線コネクタ 245"/>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7"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48" name="直線コネクタ 247"/>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165100</xdr:rowOff>
    </xdr:from>
    <xdr:to>
      <xdr:col>24</xdr:col>
      <xdr:colOff>31750</xdr:colOff>
      <xdr:row>59</xdr:row>
      <xdr:rowOff>1270</xdr:rowOff>
    </xdr:to>
    <xdr:cxnSp macro="">
      <xdr:nvCxnSpPr>
        <xdr:cNvPr id="249" name="直線コネクタ 248"/>
        <xdr:cNvCxnSpPr/>
      </xdr:nvCxnSpPr>
      <xdr:spPr>
        <a:xfrm flipV="1">
          <a:off x="15671800" y="10109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50817</xdr:rowOff>
    </xdr:from>
    <xdr:ext cx="762000" cy="259045"/>
    <xdr:sp macro="" textlink="">
      <xdr:nvSpPr>
        <xdr:cNvPr id="250"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1" name="フローチャート : 判断 250"/>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50800</xdr:rowOff>
    </xdr:from>
    <xdr:to>
      <xdr:col>22</xdr:col>
      <xdr:colOff>565150</xdr:colOff>
      <xdr:row>59</xdr:row>
      <xdr:rowOff>1270</xdr:rowOff>
    </xdr:to>
    <xdr:cxnSp macro="">
      <xdr:nvCxnSpPr>
        <xdr:cNvPr id="252" name="直線コネクタ 251"/>
        <xdr:cNvCxnSpPr/>
      </xdr:nvCxnSpPr>
      <xdr:spPr>
        <a:xfrm>
          <a:off x="14782800" y="99949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11430</xdr:rowOff>
    </xdr:from>
    <xdr:to>
      <xdr:col>22</xdr:col>
      <xdr:colOff>615950</xdr:colOff>
      <xdr:row>57</xdr:row>
      <xdr:rowOff>113030</xdr:rowOff>
    </xdr:to>
    <xdr:sp macro="" textlink="">
      <xdr:nvSpPr>
        <xdr:cNvPr id="253" name="フローチャート :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123207</xdr:rowOff>
    </xdr:from>
    <xdr:ext cx="736600" cy="259045"/>
    <xdr:sp macro="" textlink="">
      <xdr:nvSpPr>
        <xdr:cNvPr id="254" name="テキスト ボックス 253"/>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107950</xdr:rowOff>
    </xdr:from>
    <xdr:to>
      <xdr:col>21</xdr:col>
      <xdr:colOff>361950</xdr:colOff>
      <xdr:row>58</xdr:row>
      <xdr:rowOff>50800</xdr:rowOff>
    </xdr:to>
    <xdr:cxnSp macro="">
      <xdr:nvCxnSpPr>
        <xdr:cNvPr id="255" name="直線コネクタ 254"/>
        <xdr:cNvCxnSpPr/>
      </xdr:nvCxnSpPr>
      <xdr:spPr>
        <a:xfrm>
          <a:off x="13893800" y="9880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3810</xdr:rowOff>
    </xdr:from>
    <xdr:to>
      <xdr:col>21</xdr:col>
      <xdr:colOff>412750</xdr:colOff>
      <xdr:row>57</xdr:row>
      <xdr:rowOff>105410</xdr:rowOff>
    </xdr:to>
    <xdr:sp macro="" textlink="">
      <xdr:nvSpPr>
        <xdr:cNvPr id="256" name="フローチャート : 判断 255"/>
        <xdr:cNvSpPr/>
      </xdr:nvSpPr>
      <xdr:spPr>
        <a:xfrm>
          <a:off x="14732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115587</xdr:rowOff>
    </xdr:from>
    <xdr:ext cx="762000" cy="259045"/>
    <xdr:sp macro="" textlink="">
      <xdr:nvSpPr>
        <xdr:cNvPr id="257" name="テキスト ボックス 256"/>
        <xdr:cNvSpPr txBox="1"/>
      </xdr:nvSpPr>
      <xdr:spPr>
        <a:xfrm>
          <a:off x="14401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69850</xdr:rowOff>
    </xdr:from>
    <xdr:to>
      <xdr:col>20</xdr:col>
      <xdr:colOff>158750</xdr:colOff>
      <xdr:row>57</xdr:row>
      <xdr:rowOff>107950</xdr:rowOff>
    </xdr:to>
    <xdr:cxnSp macro="">
      <xdr:nvCxnSpPr>
        <xdr:cNvPr id="258" name="直線コネクタ 257"/>
        <xdr:cNvCxnSpPr/>
      </xdr:nvCxnSpPr>
      <xdr:spPr>
        <a:xfrm>
          <a:off x="13004800" y="984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83820</xdr:rowOff>
    </xdr:from>
    <xdr:to>
      <xdr:col>20</xdr:col>
      <xdr:colOff>209550</xdr:colOff>
      <xdr:row>57</xdr:row>
      <xdr:rowOff>13970</xdr:rowOff>
    </xdr:to>
    <xdr:sp macro="" textlink="">
      <xdr:nvSpPr>
        <xdr:cNvPr id="259" name="フローチャート : 判断 258"/>
        <xdr:cNvSpPr/>
      </xdr:nvSpPr>
      <xdr:spPr>
        <a:xfrm>
          <a:off x="13843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24147</xdr:rowOff>
    </xdr:from>
    <xdr:ext cx="762000" cy="259045"/>
    <xdr:sp macro="" textlink="">
      <xdr:nvSpPr>
        <xdr:cNvPr id="260" name="テキスト ボックス 259"/>
        <xdr:cNvSpPr txBox="1"/>
      </xdr:nvSpPr>
      <xdr:spPr>
        <a:xfrm>
          <a:off x="13512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61" name="フローチャート : 判断 260"/>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85107</xdr:rowOff>
    </xdr:from>
    <xdr:ext cx="762000" cy="259045"/>
    <xdr:sp macro="" textlink="">
      <xdr:nvSpPr>
        <xdr:cNvPr id="262" name="テキスト ボックス 261"/>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114300</xdr:rowOff>
    </xdr:from>
    <xdr:to>
      <xdr:col>24</xdr:col>
      <xdr:colOff>82550</xdr:colOff>
      <xdr:row>59</xdr:row>
      <xdr:rowOff>44450</xdr:rowOff>
    </xdr:to>
    <xdr:sp macro="" textlink="">
      <xdr:nvSpPr>
        <xdr:cNvPr id="268" name="円/楕円 267"/>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86377</xdr:rowOff>
    </xdr:from>
    <xdr:ext cx="762000" cy="259045"/>
    <xdr:sp macro="" textlink="">
      <xdr:nvSpPr>
        <xdr:cNvPr id="269" name="その他該当値テキスト"/>
        <xdr:cNvSpPr txBox="1"/>
      </xdr:nvSpPr>
      <xdr:spPr>
        <a:xfrm>
          <a:off x="16598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121920</xdr:rowOff>
    </xdr:from>
    <xdr:to>
      <xdr:col>22</xdr:col>
      <xdr:colOff>615950</xdr:colOff>
      <xdr:row>59</xdr:row>
      <xdr:rowOff>52070</xdr:rowOff>
    </xdr:to>
    <xdr:sp macro="" textlink="">
      <xdr:nvSpPr>
        <xdr:cNvPr id="270" name="円/楕円 269"/>
        <xdr:cNvSpPr/>
      </xdr:nvSpPr>
      <xdr:spPr>
        <a:xfrm>
          <a:off x="15621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36847</xdr:rowOff>
    </xdr:from>
    <xdr:ext cx="736600" cy="259045"/>
    <xdr:sp macro="" textlink="">
      <xdr:nvSpPr>
        <xdr:cNvPr id="271" name="テキスト ボックス 270"/>
        <xdr:cNvSpPr txBox="1"/>
      </xdr:nvSpPr>
      <xdr:spPr>
        <a:xfrm>
          <a:off x="15290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0</xdr:rowOff>
    </xdr:from>
    <xdr:to>
      <xdr:col>21</xdr:col>
      <xdr:colOff>412750</xdr:colOff>
      <xdr:row>58</xdr:row>
      <xdr:rowOff>101600</xdr:rowOff>
    </xdr:to>
    <xdr:sp macro="" textlink="">
      <xdr:nvSpPr>
        <xdr:cNvPr id="272" name="円/楕円 271"/>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86377</xdr:rowOff>
    </xdr:from>
    <xdr:ext cx="762000" cy="259045"/>
    <xdr:sp macro="" textlink="">
      <xdr:nvSpPr>
        <xdr:cNvPr id="273" name="テキスト ボックス 272"/>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57150</xdr:rowOff>
    </xdr:from>
    <xdr:to>
      <xdr:col>20</xdr:col>
      <xdr:colOff>209550</xdr:colOff>
      <xdr:row>57</xdr:row>
      <xdr:rowOff>158750</xdr:rowOff>
    </xdr:to>
    <xdr:sp macro="" textlink="">
      <xdr:nvSpPr>
        <xdr:cNvPr id="274" name="円/楕円 273"/>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143527</xdr:rowOff>
    </xdr:from>
    <xdr:ext cx="762000" cy="259045"/>
    <xdr:sp macro="" textlink="">
      <xdr:nvSpPr>
        <xdr:cNvPr id="275" name="テキスト ボックス 274"/>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76" name="円/楕円 275"/>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105427</xdr:rowOff>
    </xdr:from>
    <xdr:ext cx="762000" cy="259045"/>
    <xdr:sp macro="" textlink="">
      <xdr:nvSpPr>
        <xdr:cNvPr id="277" name="テキスト ボックス 276"/>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本町は、経常収支比率の分母である経常一般財源等における地方交付税等への依存度が類似団体平均と比較して極めて高く、交付税の増減が指標に如実に反映されることから、本指標が類似団体と比較して良好な水準にあることについては、地方交付税等が合併算定期間のため、高い水準で推移していることが最大の要因であると考えられる。</a:t>
          </a:r>
          <a:endParaRPr lang="ja-JP" altLang="ja-JP" sz="1000">
            <a:effectLst/>
          </a:endParaRPr>
        </a:p>
        <a:p>
          <a:pPr rtl="0"/>
          <a:r>
            <a:rPr lang="ja-JP" altLang="ja-JP" sz="1000" b="0" i="0" baseline="0">
              <a:solidFill>
                <a:schemeClr val="dk1"/>
              </a:solidFill>
              <a:effectLst/>
              <a:latin typeface="+mn-lt"/>
              <a:ea typeface="+mn-ea"/>
              <a:cs typeface="+mn-cs"/>
            </a:rPr>
            <a:t>　本町の人口当たりの補助費等は類似団体平均と比較して高額であることから、本指標は必ずしも補助費等の実態を反映できている訳ではない。</a:t>
          </a:r>
          <a:endParaRPr lang="ja-JP" altLang="ja-JP" sz="1000">
            <a:effectLst/>
          </a:endParaRPr>
        </a:p>
        <a:p>
          <a:pPr rtl="0"/>
          <a:r>
            <a:rPr lang="ja-JP" altLang="ja-JP" sz="1000" b="0" i="0" baseline="0">
              <a:solidFill>
                <a:schemeClr val="dk1"/>
              </a:solidFill>
              <a:effectLst/>
              <a:latin typeface="+mn-lt"/>
              <a:ea typeface="+mn-ea"/>
              <a:cs typeface="+mn-cs"/>
            </a:rPr>
            <a:t>　また、経常収支比率に係る補助費等決算額は減少傾向には無く、地方交付税の合併算定期間終了後は指標の悪化が確実であることから、今後の推移が危惧されるところである。</a:t>
          </a:r>
          <a:endParaRPr lang="ja-JP" altLang="ja-JP" sz="1000">
            <a:effectLst/>
          </a:endParaRPr>
        </a:p>
        <a:p>
          <a:endParaRPr kumimoji="1" lang="ja-JP" altLang="en-US" sz="10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43180</xdr:rowOff>
    </xdr:from>
    <xdr:to>
      <xdr:col>24</xdr:col>
      <xdr:colOff>31750</xdr:colOff>
      <xdr:row>40</xdr:row>
      <xdr:rowOff>165100</xdr:rowOff>
    </xdr:to>
    <xdr:cxnSp macro="">
      <xdr:nvCxnSpPr>
        <xdr:cNvPr id="305" name="直線コネクタ 304"/>
        <xdr:cNvCxnSpPr/>
      </xdr:nvCxnSpPr>
      <xdr:spPr>
        <a:xfrm flipV="1">
          <a:off x="16510000" y="587248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137177</xdr:rowOff>
    </xdr:from>
    <xdr:ext cx="762000" cy="259045"/>
    <xdr:sp macro="" textlink="">
      <xdr:nvSpPr>
        <xdr:cNvPr id="306"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40</xdr:row>
      <xdr:rowOff>165100</xdr:rowOff>
    </xdr:from>
    <xdr:to>
      <xdr:col>24</xdr:col>
      <xdr:colOff>120650</xdr:colOff>
      <xdr:row>40</xdr:row>
      <xdr:rowOff>165100</xdr:rowOff>
    </xdr:to>
    <xdr:cxnSp macro="">
      <xdr:nvCxnSpPr>
        <xdr:cNvPr id="307" name="直線コネクタ 306"/>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129557</xdr:rowOff>
    </xdr:from>
    <xdr:ext cx="762000" cy="259045"/>
    <xdr:sp macro="" textlink="">
      <xdr:nvSpPr>
        <xdr:cNvPr id="308" name="補助費等最大値テキスト"/>
        <xdr:cNvSpPr txBox="1"/>
      </xdr:nvSpPr>
      <xdr:spPr>
        <a:xfrm>
          <a:off x="16598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34</xdr:row>
      <xdr:rowOff>43180</xdr:rowOff>
    </xdr:from>
    <xdr:to>
      <xdr:col>24</xdr:col>
      <xdr:colOff>120650</xdr:colOff>
      <xdr:row>34</xdr:row>
      <xdr:rowOff>43180</xdr:rowOff>
    </xdr:to>
    <xdr:cxnSp macro="">
      <xdr:nvCxnSpPr>
        <xdr:cNvPr id="309" name="直線コネクタ 308"/>
        <xdr:cNvCxnSpPr/>
      </xdr:nvCxnSpPr>
      <xdr:spPr>
        <a:xfrm>
          <a:off x="16421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24130</xdr:rowOff>
    </xdr:from>
    <xdr:to>
      <xdr:col>24</xdr:col>
      <xdr:colOff>31750</xdr:colOff>
      <xdr:row>35</xdr:row>
      <xdr:rowOff>62230</xdr:rowOff>
    </xdr:to>
    <xdr:cxnSp macro="">
      <xdr:nvCxnSpPr>
        <xdr:cNvPr id="310" name="直線コネクタ 309"/>
        <xdr:cNvCxnSpPr/>
      </xdr:nvCxnSpPr>
      <xdr:spPr>
        <a:xfrm>
          <a:off x="15671800" y="60248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6367</xdr:rowOff>
    </xdr:from>
    <xdr:ext cx="762000" cy="259045"/>
    <xdr:sp macro="" textlink="">
      <xdr:nvSpPr>
        <xdr:cNvPr id="311" name="補助費等平均値テキスト"/>
        <xdr:cNvSpPr txBox="1"/>
      </xdr:nvSpPr>
      <xdr:spPr>
        <a:xfrm>
          <a:off x="16598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34290</xdr:rowOff>
    </xdr:from>
    <xdr:to>
      <xdr:col>24</xdr:col>
      <xdr:colOff>82550</xdr:colOff>
      <xdr:row>37</xdr:row>
      <xdr:rowOff>135890</xdr:rowOff>
    </xdr:to>
    <xdr:sp macro="" textlink="">
      <xdr:nvSpPr>
        <xdr:cNvPr id="312" name="フローチャート : 判断 311"/>
        <xdr:cNvSpPr/>
      </xdr:nvSpPr>
      <xdr:spPr>
        <a:xfrm>
          <a:off x="16459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8890</xdr:rowOff>
    </xdr:from>
    <xdr:to>
      <xdr:col>22</xdr:col>
      <xdr:colOff>565150</xdr:colOff>
      <xdr:row>35</xdr:row>
      <xdr:rowOff>24130</xdr:rowOff>
    </xdr:to>
    <xdr:cxnSp macro="">
      <xdr:nvCxnSpPr>
        <xdr:cNvPr id="313" name="直線コネクタ 312"/>
        <xdr:cNvCxnSpPr/>
      </xdr:nvCxnSpPr>
      <xdr:spPr>
        <a:xfrm>
          <a:off x="14782800" y="6009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41910</xdr:rowOff>
    </xdr:from>
    <xdr:to>
      <xdr:col>22</xdr:col>
      <xdr:colOff>615950</xdr:colOff>
      <xdr:row>37</xdr:row>
      <xdr:rowOff>143510</xdr:rowOff>
    </xdr:to>
    <xdr:sp macro="" textlink="">
      <xdr:nvSpPr>
        <xdr:cNvPr id="314" name="フローチャート : 判断 313"/>
        <xdr:cNvSpPr/>
      </xdr:nvSpPr>
      <xdr:spPr>
        <a:xfrm>
          <a:off x="15621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128287</xdr:rowOff>
    </xdr:from>
    <xdr:ext cx="736600" cy="259045"/>
    <xdr:sp macro="" textlink="">
      <xdr:nvSpPr>
        <xdr:cNvPr id="315" name="テキスト ボックス 314"/>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8890</xdr:rowOff>
    </xdr:from>
    <xdr:to>
      <xdr:col>21</xdr:col>
      <xdr:colOff>361950</xdr:colOff>
      <xdr:row>35</xdr:row>
      <xdr:rowOff>69850</xdr:rowOff>
    </xdr:to>
    <xdr:cxnSp macro="">
      <xdr:nvCxnSpPr>
        <xdr:cNvPr id="316" name="直線コネクタ 315"/>
        <xdr:cNvCxnSpPr/>
      </xdr:nvCxnSpPr>
      <xdr:spPr>
        <a:xfrm flipV="1">
          <a:off x="13893800" y="60096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26670</xdr:rowOff>
    </xdr:from>
    <xdr:to>
      <xdr:col>21</xdr:col>
      <xdr:colOff>412750</xdr:colOff>
      <xdr:row>37</xdr:row>
      <xdr:rowOff>128270</xdr:rowOff>
    </xdr:to>
    <xdr:sp macro="" textlink="">
      <xdr:nvSpPr>
        <xdr:cNvPr id="317" name="フローチャート : 判断 316"/>
        <xdr:cNvSpPr/>
      </xdr:nvSpPr>
      <xdr:spPr>
        <a:xfrm>
          <a:off x="14732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113047</xdr:rowOff>
    </xdr:from>
    <xdr:ext cx="762000" cy="259045"/>
    <xdr:sp macro="" textlink="">
      <xdr:nvSpPr>
        <xdr:cNvPr id="318" name="テキスト ボックス 317"/>
        <xdr:cNvSpPr txBox="1"/>
      </xdr:nvSpPr>
      <xdr:spPr>
        <a:xfrm>
          <a:off x="14401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39370</xdr:rowOff>
    </xdr:from>
    <xdr:to>
      <xdr:col>20</xdr:col>
      <xdr:colOff>158750</xdr:colOff>
      <xdr:row>35</xdr:row>
      <xdr:rowOff>69850</xdr:rowOff>
    </xdr:to>
    <xdr:cxnSp macro="">
      <xdr:nvCxnSpPr>
        <xdr:cNvPr id="319" name="直線コネクタ 318"/>
        <xdr:cNvCxnSpPr/>
      </xdr:nvCxnSpPr>
      <xdr:spPr>
        <a:xfrm>
          <a:off x="13004800" y="6040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19050</xdr:rowOff>
    </xdr:from>
    <xdr:to>
      <xdr:col>20</xdr:col>
      <xdr:colOff>209550</xdr:colOff>
      <xdr:row>37</xdr:row>
      <xdr:rowOff>120650</xdr:rowOff>
    </xdr:to>
    <xdr:sp macro="" textlink="">
      <xdr:nvSpPr>
        <xdr:cNvPr id="320" name="フローチャート : 判断 319"/>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105427</xdr:rowOff>
    </xdr:from>
    <xdr:ext cx="762000" cy="259045"/>
    <xdr:sp macro="" textlink="">
      <xdr:nvSpPr>
        <xdr:cNvPr id="321" name="テキスト ボックス 320"/>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22" name="フローチャート : 判断 321"/>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23" name="テキスト ボックス 322"/>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11430</xdr:rowOff>
    </xdr:from>
    <xdr:to>
      <xdr:col>24</xdr:col>
      <xdr:colOff>82550</xdr:colOff>
      <xdr:row>35</xdr:row>
      <xdr:rowOff>113030</xdr:rowOff>
    </xdr:to>
    <xdr:sp macro="" textlink="">
      <xdr:nvSpPr>
        <xdr:cNvPr id="329" name="円/楕円 328"/>
        <xdr:cNvSpPr/>
      </xdr:nvSpPr>
      <xdr:spPr>
        <a:xfrm>
          <a:off x="164592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27957</xdr:rowOff>
    </xdr:from>
    <xdr:ext cx="762000" cy="259045"/>
    <xdr:sp macro="" textlink="">
      <xdr:nvSpPr>
        <xdr:cNvPr id="330" name="補助費等該当値テキスト"/>
        <xdr:cNvSpPr txBox="1"/>
      </xdr:nvSpPr>
      <xdr:spPr>
        <a:xfrm>
          <a:off x="165989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144780</xdr:rowOff>
    </xdr:from>
    <xdr:to>
      <xdr:col>22</xdr:col>
      <xdr:colOff>615950</xdr:colOff>
      <xdr:row>35</xdr:row>
      <xdr:rowOff>74930</xdr:rowOff>
    </xdr:to>
    <xdr:sp macro="" textlink="">
      <xdr:nvSpPr>
        <xdr:cNvPr id="331" name="円/楕円 330"/>
        <xdr:cNvSpPr/>
      </xdr:nvSpPr>
      <xdr:spPr>
        <a:xfrm>
          <a:off x="15621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85107</xdr:rowOff>
    </xdr:from>
    <xdr:ext cx="736600" cy="259045"/>
    <xdr:sp macro="" textlink="">
      <xdr:nvSpPr>
        <xdr:cNvPr id="332" name="テキスト ボックス 331"/>
        <xdr:cNvSpPr txBox="1"/>
      </xdr:nvSpPr>
      <xdr:spPr>
        <a:xfrm>
          <a:off x="15290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129540</xdr:rowOff>
    </xdr:from>
    <xdr:to>
      <xdr:col>21</xdr:col>
      <xdr:colOff>412750</xdr:colOff>
      <xdr:row>35</xdr:row>
      <xdr:rowOff>59690</xdr:rowOff>
    </xdr:to>
    <xdr:sp macro="" textlink="">
      <xdr:nvSpPr>
        <xdr:cNvPr id="333" name="円/楕円 332"/>
        <xdr:cNvSpPr/>
      </xdr:nvSpPr>
      <xdr:spPr>
        <a:xfrm>
          <a:off x="14732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69867</xdr:rowOff>
    </xdr:from>
    <xdr:ext cx="762000" cy="259045"/>
    <xdr:sp macro="" textlink="">
      <xdr:nvSpPr>
        <xdr:cNvPr id="334" name="テキスト ボックス 333"/>
        <xdr:cNvSpPr txBox="1"/>
      </xdr:nvSpPr>
      <xdr:spPr>
        <a:xfrm>
          <a:off x="14401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19050</xdr:rowOff>
    </xdr:from>
    <xdr:to>
      <xdr:col>20</xdr:col>
      <xdr:colOff>209550</xdr:colOff>
      <xdr:row>35</xdr:row>
      <xdr:rowOff>120650</xdr:rowOff>
    </xdr:to>
    <xdr:sp macro="" textlink="">
      <xdr:nvSpPr>
        <xdr:cNvPr id="335" name="円/楕円 334"/>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130827</xdr:rowOff>
    </xdr:from>
    <xdr:ext cx="762000" cy="259045"/>
    <xdr:sp macro="" textlink="">
      <xdr:nvSpPr>
        <xdr:cNvPr id="336" name="テキスト ボックス 335"/>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160020</xdr:rowOff>
    </xdr:from>
    <xdr:to>
      <xdr:col>19</xdr:col>
      <xdr:colOff>6350</xdr:colOff>
      <xdr:row>35</xdr:row>
      <xdr:rowOff>90170</xdr:rowOff>
    </xdr:to>
    <xdr:sp macro="" textlink="">
      <xdr:nvSpPr>
        <xdr:cNvPr id="337" name="円/楕円 336"/>
        <xdr:cNvSpPr/>
      </xdr:nvSpPr>
      <xdr:spPr>
        <a:xfrm>
          <a:off x="12954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100347</xdr:rowOff>
    </xdr:from>
    <xdr:ext cx="762000" cy="259045"/>
    <xdr:sp macro="" textlink="">
      <xdr:nvSpPr>
        <xdr:cNvPr id="338" name="テキスト ボックス 337"/>
        <xdr:cNvSpPr txBox="1"/>
      </xdr:nvSpPr>
      <xdr:spPr>
        <a:xfrm>
          <a:off x="12623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本町は、経常収支比率の分母である経常一般財源等における地方交付税等への依存度が類似団体平均と比較して極めて高く、交付税の増減が指標に如実に反映されることから、本指標が類似団体と比較して大きく向上してきたことについては、地方交付税等が合併算定期間のため、高い水準で推移していることが最大の要因であると考えられる。</a:t>
          </a:r>
          <a:endParaRPr lang="ja-JP" altLang="ja-JP" sz="1000">
            <a:effectLst/>
          </a:endParaRPr>
        </a:p>
        <a:p>
          <a:pPr rtl="0"/>
          <a:r>
            <a:rPr lang="ja-JP" altLang="ja-JP" sz="1000" b="0" i="0" baseline="0">
              <a:solidFill>
                <a:schemeClr val="dk1"/>
              </a:solidFill>
              <a:effectLst/>
              <a:latin typeface="+mn-lt"/>
              <a:ea typeface="+mn-ea"/>
              <a:cs typeface="+mn-cs"/>
            </a:rPr>
            <a:t>　また、繰上償還の実施や新規発行債の抑制により分子である公債費が年々削減されていることも指標向上に寄与したものと考えられる。</a:t>
          </a:r>
          <a:endParaRPr lang="ja-JP" altLang="ja-JP" sz="1000">
            <a:effectLst/>
          </a:endParaRPr>
        </a:p>
        <a:p>
          <a:pPr rtl="0"/>
          <a:r>
            <a:rPr lang="ja-JP" altLang="ja-JP" sz="1000" b="0" i="0" baseline="0">
              <a:solidFill>
                <a:schemeClr val="dk1"/>
              </a:solidFill>
              <a:effectLst/>
              <a:latin typeface="+mn-lt"/>
              <a:ea typeface="+mn-ea"/>
              <a:cs typeface="+mn-cs"/>
            </a:rPr>
            <a:t>　しかしながら、本指標は依然として類似団体内で最低水準にあり、財源の乏しい本町においては今後も地方債に依存せざるを得ず、また、地方交付税の合併算定期間終了後は指標の悪化が確実であることから、今後の推移が危惧されるところである。</a:t>
          </a:r>
          <a:endParaRPr lang="ja-JP" altLang="ja-JP" sz="10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33274</xdr:rowOff>
    </xdr:from>
    <xdr:to>
      <xdr:col>7</xdr:col>
      <xdr:colOff>15875</xdr:colOff>
      <xdr:row>81</xdr:row>
      <xdr:rowOff>143002</xdr:rowOff>
    </xdr:to>
    <xdr:cxnSp macro="">
      <xdr:nvCxnSpPr>
        <xdr:cNvPr id="364" name="直線コネクタ 363"/>
        <xdr:cNvCxnSpPr/>
      </xdr:nvCxnSpPr>
      <xdr:spPr>
        <a:xfrm flipV="1">
          <a:off x="4826000" y="12549124"/>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5"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6" name="直線コネクタ 365"/>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119651</xdr:rowOff>
    </xdr:from>
    <xdr:ext cx="762000" cy="259045"/>
    <xdr:sp macro="" textlink="">
      <xdr:nvSpPr>
        <xdr:cNvPr id="367" name="公債費最大値テキスト"/>
        <xdr:cNvSpPr txBox="1"/>
      </xdr:nvSpPr>
      <xdr:spPr>
        <a:xfrm>
          <a:off x="4914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6</xdr:col>
      <xdr:colOff>612775</xdr:colOff>
      <xdr:row>73</xdr:row>
      <xdr:rowOff>33274</xdr:rowOff>
    </xdr:from>
    <xdr:to>
      <xdr:col>7</xdr:col>
      <xdr:colOff>104775</xdr:colOff>
      <xdr:row>73</xdr:row>
      <xdr:rowOff>33274</xdr:rowOff>
    </xdr:to>
    <xdr:cxnSp macro="">
      <xdr:nvCxnSpPr>
        <xdr:cNvPr id="368" name="直線コネクタ 367"/>
        <xdr:cNvCxnSpPr/>
      </xdr:nvCxnSpPr>
      <xdr:spPr>
        <a:xfrm>
          <a:off x="4737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117856</xdr:rowOff>
    </xdr:from>
    <xdr:to>
      <xdr:col>7</xdr:col>
      <xdr:colOff>15875</xdr:colOff>
      <xdr:row>78</xdr:row>
      <xdr:rowOff>163576</xdr:rowOff>
    </xdr:to>
    <xdr:cxnSp macro="">
      <xdr:nvCxnSpPr>
        <xdr:cNvPr id="369" name="直線コネクタ 368"/>
        <xdr:cNvCxnSpPr/>
      </xdr:nvCxnSpPr>
      <xdr:spPr>
        <a:xfrm>
          <a:off x="3987800" y="1349095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168165</xdr:rowOff>
    </xdr:from>
    <xdr:ext cx="762000" cy="259045"/>
    <xdr:sp macro="" textlink="">
      <xdr:nvSpPr>
        <xdr:cNvPr id="370" name="公債費平均値テキスト"/>
        <xdr:cNvSpPr txBox="1"/>
      </xdr:nvSpPr>
      <xdr:spPr>
        <a:xfrm>
          <a:off x="4914900" y="12855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151637</xdr:rowOff>
    </xdr:from>
    <xdr:to>
      <xdr:col>7</xdr:col>
      <xdr:colOff>66675</xdr:colOff>
      <xdr:row>76</xdr:row>
      <xdr:rowOff>81787</xdr:rowOff>
    </xdr:to>
    <xdr:sp macro="" textlink="">
      <xdr:nvSpPr>
        <xdr:cNvPr id="371" name="フローチャート : 判断 370"/>
        <xdr:cNvSpPr/>
      </xdr:nvSpPr>
      <xdr:spPr>
        <a:xfrm>
          <a:off x="47752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117856</xdr:rowOff>
    </xdr:from>
    <xdr:to>
      <xdr:col>5</xdr:col>
      <xdr:colOff>549275</xdr:colOff>
      <xdr:row>79</xdr:row>
      <xdr:rowOff>110998</xdr:rowOff>
    </xdr:to>
    <xdr:cxnSp macro="">
      <xdr:nvCxnSpPr>
        <xdr:cNvPr id="372" name="直線コネクタ 371"/>
        <xdr:cNvCxnSpPr/>
      </xdr:nvCxnSpPr>
      <xdr:spPr>
        <a:xfrm flipV="1">
          <a:off x="3098800" y="1349095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25908</xdr:rowOff>
    </xdr:from>
    <xdr:to>
      <xdr:col>5</xdr:col>
      <xdr:colOff>600075</xdr:colOff>
      <xdr:row>76</xdr:row>
      <xdr:rowOff>127508</xdr:rowOff>
    </xdr:to>
    <xdr:sp macro="" textlink="">
      <xdr:nvSpPr>
        <xdr:cNvPr id="373" name="フローチャート : 判断 372"/>
        <xdr:cNvSpPr/>
      </xdr:nvSpPr>
      <xdr:spPr>
        <a:xfrm>
          <a:off x="3937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137685</xdr:rowOff>
    </xdr:from>
    <xdr:ext cx="736600" cy="259045"/>
    <xdr:sp macro="" textlink="">
      <xdr:nvSpPr>
        <xdr:cNvPr id="374" name="テキスト ボックス 373"/>
        <xdr:cNvSpPr txBox="1"/>
      </xdr:nvSpPr>
      <xdr:spPr>
        <a:xfrm>
          <a:off x="3606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110998</xdr:rowOff>
    </xdr:from>
    <xdr:to>
      <xdr:col>4</xdr:col>
      <xdr:colOff>346075</xdr:colOff>
      <xdr:row>79</xdr:row>
      <xdr:rowOff>147574</xdr:rowOff>
    </xdr:to>
    <xdr:cxnSp macro="">
      <xdr:nvCxnSpPr>
        <xdr:cNvPr id="375" name="直線コネクタ 374"/>
        <xdr:cNvCxnSpPr/>
      </xdr:nvCxnSpPr>
      <xdr:spPr>
        <a:xfrm flipV="1">
          <a:off x="2209800" y="136555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62485</xdr:rowOff>
    </xdr:from>
    <xdr:to>
      <xdr:col>4</xdr:col>
      <xdr:colOff>396875</xdr:colOff>
      <xdr:row>76</xdr:row>
      <xdr:rowOff>164085</xdr:rowOff>
    </xdr:to>
    <xdr:sp macro="" textlink="">
      <xdr:nvSpPr>
        <xdr:cNvPr id="376" name="フローチャート : 判断 375"/>
        <xdr:cNvSpPr/>
      </xdr:nvSpPr>
      <xdr:spPr>
        <a:xfrm>
          <a:off x="3048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2811</xdr:rowOff>
    </xdr:from>
    <xdr:ext cx="762000" cy="259045"/>
    <xdr:sp macro="" textlink="">
      <xdr:nvSpPr>
        <xdr:cNvPr id="377" name="テキスト ボックス 376"/>
        <xdr:cNvSpPr txBox="1"/>
      </xdr:nvSpPr>
      <xdr:spPr>
        <a:xfrm>
          <a:off x="2717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147574</xdr:rowOff>
    </xdr:from>
    <xdr:to>
      <xdr:col>3</xdr:col>
      <xdr:colOff>142875</xdr:colOff>
      <xdr:row>79</xdr:row>
      <xdr:rowOff>147574</xdr:rowOff>
    </xdr:to>
    <xdr:cxnSp macro="">
      <xdr:nvCxnSpPr>
        <xdr:cNvPr id="378" name="直線コネクタ 377"/>
        <xdr:cNvCxnSpPr/>
      </xdr:nvCxnSpPr>
      <xdr:spPr>
        <a:xfrm>
          <a:off x="1320800" y="136921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9" name="フローチャート : 判断 378"/>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39387</xdr:rowOff>
    </xdr:from>
    <xdr:ext cx="762000" cy="259045"/>
    <xdr:sp macro="" textlink="">
      <xdr:nvSpPr>
        <xdr:cNvPr id="380" name="テキスト ボックス 379"/>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71628</xdr:rowOff>
    </xdr:from>
    <xdr:to>
      <xdr:col>1</xdr:col>
      <xdr:colOff>676275</xdr:colOff>
      <xdr:row>77</xdr:row>
      <xdr:rowOff>1778</xdr:rowOff>
    </xdr:to>
    <xdr:sp macro="" textlink="">
      <xdr:nvSpPr>
        <xdr:cNvPr id="381" name="フローチャート : 判断 380"/>
        <xdr:cNvSpPr/>
      </xdr:nvSpPr>
      <xdr:spPr>
        <a:xfrm>
          <a:off x="1270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11955</xdr:rowOff>
    </xdr:from>
    <xdr:ext cx="762000" cy="259045"/>
    <xdr:sp macro="" textlink="">
      <xdr:nvSpPr>
        <xdr:cNvPr id="382" name="テキスト ボックス 381"/>
        <xdr:cNvSpPr txBox="1"/>
      </xdr:nvSpPr>
      <xdr:spPr>
        <a:xfrm>
          <a:off x="939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112776</xdr:rowOff>
    </xdr:from>
    <xdr:to>
      <xdr:col>7</xdr:col>
      <xdr:colOff>66675</xdr:colOff>
      <xdr:row>79</xdr:row>
      <xdr:rowOff>42926</xdr:rowOff>
    </xdr:to>
    <xdr:sp macro="" textlink="">
      <xdr:nvSpPr>
        <xdr:cNvPr id="388" name="円/楕円 387"/>
        <xdr:cNvSpPr/>
      </xdr:nvSpPr>
      <xdr:spPr>
        <a:xfrm>
          <a:off x="47752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84853</xdr:rowOff>
    </xdr:from>
    <xdr:ext cx="762000" cy="259045"/>
    <xdr:sp macro="" textlink="">
      <xdr:nvSpPr>
        <xdr:cNvPr id="389" name="公債費該当値テキスト"/>
        <xdr:cNvSpPr txBox="1"/>
      </xdr:nvSpPr>
      <xdr:spPr>
        <a:xfrm>
          <a:off x="49149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67056</xdr:rowOff>
    </xdr:from>
    <xdr:to>
      <xdr:col>5</xdr:col>
      <xdr:colOff>600075</xdr:colOff>
      <xdr:row>78</xdr:row>
      <xdr:rowOff>168656</xdr:rowOff>
    </xdr:to>
    <xdr:sp macro="" textlink="">
      <xdr:nvSpPr>
        <xdr:cNvPr id="390" name="円/楕円 389"/>
        <xdr:cNvSpPr/>
      </xdr:nvSpPr>
      <xdr:spPr>
        <a:xfrm>
          <a:off x="3937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153433</xdr:rowOff>
    </xdr:from>
    <xdr:ext cx="736600" cy="259045"/>
    <xdr:sp macro="" textlink="">
      <xdr:nvSpPr>
        <xdr:cNvPr id="391" name="テキスト ボックス 390"/>
        <xdr:cNvSpPr txBox="1"/>
      </xdr:nvSpPr>
      <xdr:spPr>
        <a:xfrm>
          <a:off x="3606800" y="1352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60198</xdr:rowOff>
    </xdr:from>
    <xdr:to>
      <xdr:col>4</xdr:col>
      <xdr:colOff>396875</xdr:colOff>
      <xdr:row>79</xdr:row>
      <xdr:rowOff>161798</xdr:rowOff>
    </xdr:to>
    <xdr:sp macro="" textlink="">
      <xdr:nvSpPr>
        <xdr:cNvPr id="392" name="円/楕円 391"/>
        <xdr:cNvSpPr/>
      </xdr:nvSpPr>
      <xdr:spPr>
        <a:xfrm>
          <a:off x="3048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146575</xdr:rowOff>
    </xdr:from>
    <xdr:ext cx="762000" cy="259045"/>
    <xdr:sp macro="" textlink="">
      <xdr:nvSpPr>
        <xdr:cNvPr id="393" name="テキスト ボックス 392"/>
        <xdr:cNvSpPr txBox="1"/>
      </xdr:nvSpPr>
      <xdr:spPr>
        <a:xfrm>
          <a:off x="2717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96774</xdr:rowOff>
    </xdr:from>
    <xdr:to>
      <xdr:col>3</xdr:col>
      <xdr:colOff>193675</xdr:colOff>
      <xdr:row>80</xdr:row>
      <xdr:rowOff>26924</xdr:rowOff>
    </xdr:to>
    <xdr:sp macro="" textlink="">
      <xdr:nvSpPr>
        <xdr:cNvPr id="394" name="円/楕円 393"/>
        <xdr:cNvSpPr/>
      </xdr:nvSpPr>
      <xdr:spPr>
        <a:xfrm>
          <a:off x="2159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11701</xdr:rowOff>
    </xdr:from>
    <xdr:ext cx="762000" cy="259045"/>
    <xdr:sp macro="" textlink="">
      <xdr:nvSpPr>
        <xdr:cNvPr id="395" name="テキスト ボックス 394"/>
        <xdr:cNvSpPr txBox="1"/>
      </xdr:nvSpPr>
      <xdr:spPr>
        <a:xfrm>
          <a:off x="18288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96774</xdr:rowOff>
    </xdr:from>
    <xdr:to>
      <xdr:col>1</xdr:col>
      <xdr:colOff>676275</xdr:colOff>
      <xdr:row>80</xdr:row>
      <xdr:rowOff>26924</xdr:rowOff>
    </xdr:to>
    <xdr:sp macro="" textlink="">
      <xdr:nvSpPr>
        <xdr:cNvPr id="396" name="円/楕円 395"/>
        <xdr:cNvSpPr/>
      </xdr:nvSpPr>
      <xdr:spPr>
        <a:xfrm>
          <a:off x="1270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11701</xdr:rowOff>
    </xdr:from>
    <xdr:ext cx="762000" cy="259045"/>
    <xdr:sp macro="" textlink="">
      <xdr:nvSpPr>
        <xdr:cNvPr id="397" name="テキスト ボックス 396"/>
        <xdr:cNvSpPr txBox="1"/>
      </xdr:nvSpPr>
      <xdr:spPr>
        <a:xfrm>
          <a:off x="9398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950" b="0" i="0" baseline="0">
              <a:solidFill>
                <a:schemeClr val="dk1"/>
              </a:solidFill>
              <a:effectLst/>
              <a:latin typeface="+mn-lt"/>
              <a:ea typeface="+mn-ea"/>
              <a:cs typeface="+mn-cs"/>
            </a:rPr>
            <a:t>　本町は、経常収支比率の分母である経常一般財源等における地方交付税等への依存度が類似団体平均と比較して極めて高く、交付税の増減が指標に如実に反映されることから、本指標が類似団体と比較して良好な水準にあることについては、地方交付税等が合併算定期間のため、高い水準で推移していることが最大の要因であると考えられる。</a:t>
          </a:r>
          <a:endParaRPr lang="ja-JP" altLang="ja-JP" sz="950">
            <a:effectLst/>
          </a:endParaRPr>
        </a:p>
        <a:p>
          <a:pPr rtl="0"/>
          <a:r>
            <a:rPr lang="ja-JP" altLang="ja-JP" sz="950" b="0" i="0" baseline="0">
              <a:solidFill>
                <a:schemeClr val="dk1"/>
              </a:solidFill>
              <a:effectLst/>
              <a:latin typeface="+mn-lt"/>
              <a:ea typeface="+mn-ea"/>
              <a:cs typeface="+mn-cs"/>
            </a:rPr>
            <a:t>　本町の人口当たりの本指標に係る決算額については類似団体平均と比較して高額であることから、本指標は必ずしも公債費以外決算額の実態を反映できている訳ではない。</a:t>
          </a:r>
          <a:endParaRPr lang="ja-JP" altLang="ja-JP" sz="950">
            <a:effectLst/>
          </a:endParaRPr>
        </a:p>
        <a:p>
          <a:pPr rtl="0"/>
          <a:r>
            <a:rPr lang="ja-JP" altLang="ja-JP" sz="950" b="0" i="0" baseline="0">
              <a:solidFill>
                <a:schemeClr val="dk1"/>
              </a:solidFill>
              <a:effectLst/>
              <a:latin typeface="+mn-lt"/>
              <a:ea typeface="+mn-ea"/>
              <a:cs typeface="+mn-cs"/>
            </a:rPr>
            <a:t>　今後においても扶助費や繰出金において増加が見込まれる状況にあり、また、地方交付税の合併算定期間終了後は指標の悪化が確実であることから、今後の推移が危惧されるところである。</a:t>
          </a:r>
          <a:endParaRPr lang="ja-JP" altLang="ja-JP" sz="95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39370</xdr:rowOff>
    </xdr:to>
    <xdr:cxnSp macro="">
      <xdr:nvCxnSpPr>
        <xdr:cNvPr id="425" name="直線コネクタ 424"/>
        <xdr:cNvCxnSpPr/>
      </xdr:nvCxnSpPr>
      <xdr:spPr>
        <a:xfrm flipV="1">
          <a:off x="16510000" y="12768580"/>
          <a:ext cx="0" cy="98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26"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27" name="直線コネクタ 426"/>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134620</xdr:rowOff>
    </xdr:from>
    <xdr:to>
      <xdr:col>24</xdr:col>
      <xdr:colOff>31750</xdr:colOff>
      <xdr:row>76</xdr:row>
      <xdr:rowOff>20320</xdr:rowOff>
    </xdr:to>
    <xdr:cxnSp macro="">
      <xdr:nvCxnSpPr>
        <xdr:cNvPr id="430" name="直線コネクタ 429"/>
        <xdr:cNvCxnSpPr/>
      </xdr:nvCxnSpPr>
      <xdr:spPr>
        <a:xfrm>
          <a:off x="15671800" y="1299337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2557</xdr:rowOff>
    </xdr:from>
    <xdr:ext cx="762000" cy="259045"/>
    <xdr:sp macro="" textlink="">
      <xdr:nvSpPr>
        <xdr:cNvPr id="431" name="公債費以外平均値テキスト"/>
        <xdr:cNvSpPr txBox="1"/>
      </xdr:nvSpPr>
      <xdr:spPr>
        <a:xfrm>
          <a:off x="16598900" y="13204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32" name="フローチャート : 判断 431"/>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43180</xdr:rowOff>
    </xdr:from>
    <xdr:to>
      <xdr:col>22</xdr:col>
      <xdr:colOff>565150</xdr:colOff>
      <xdr:row>75</xdr:row>
      <xdr:rowOff>134620</xdr:rowOff>
    </xdr:to>
    <xdr:cxnSp macro="">
      <xdr:nvCxnSpPr>
        <xdr:cNvPr id="433" name="直線コネクタ 432"/>
        <xdr:cNvCxnSpPr/>
      </xdr:nvCxnSpPr>
      <xdr:spPr>
        <a:xfrm>
          <a:off x="14782800" y="129019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34" name="フローチャート : 判断 433"/>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78757</xdr:rowOff>
    </xdr:from>
    <xdr:ext cx="736600" cy="259045"/>
    <xdr:sp macro="" textlink="">
      <xdr:nvSpPr>
        <xdr:cNvPr id="435" name="テキスト ボックス 434"/>
        <xdr:cNvSpPr txBox="1"/>
      </xdr:nvSpPr>
      <xdr:spPr>
        <a:xfrm>
          <a:off x="15290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20320</xdr:rowOff>
    </xdr:from>
    <xdr:to>
      <xdr:col>21</xdr:col>
      <xdr:colOff>361950</xdr:colOff>
      <xdr:row>75</xdr:row>
      <xdr:rowOff>43180</xdr:rowOff>
    </xdr:to>
    <xdr:cxnSp macro="">
      <xdr:nvCxnSpPr>
        <xdr:cNvPr id="436" name="直線コネクタ 435"/>
        <xdr:cNvCxnSpPr/>
      </xdr:nvCxnSpPr>
      <xdr:spPr>
        <a:xfrm>
          <a:off x="13893800" y="128790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7" name="フローチャート : 判断 436"/>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38" name="テキスト ボックス 437"/>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66040</xdr:rowOff>
    </xdr:from>
    <xdr:to>
      <xdr:col>20</xdr:col>
      <xdr:colOff>158750</xdr:colOff>
      <xdr:row>75</xdr:row>
      <xdr:rowOff>20320</xdr:rowOff>
    </xdr:to>
    <xdr:cxnSp macro="">
      <xdr:nvCxnSpPr>
        <xdr:cNvPr id="439" name="直線コネクタ 438"/>
        <xdr:cNvCxnSpPr/>
      </xdr:nvCxnSpPr>
      <xdr:spPr>
        <a:xfrm>
          <a:off x="13004800" y="1275334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106680</xdr:rowOff>
    </xdr:from>
    <xdr:to>
      <xdr:col>20</xdr:col>
      <xdr:colOff>209550</xdr:colOff>
      <xdr:row>77</xdr:row>
      <xdr:rowOff>36830</xdr:rowOff>
    </xdr:to>
    <xdr:sp macro="" textlink="">
      <xdr:nvSpPr>
        <xdr:cNvPr id="440" name="フローチャート : 判断 439"/>
        <xdr:cNvSpPr/>
      </xdr:nvSpPr>
      <xdr:spPr>
        <a:xfrm>
          <a:off x="13843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21607</xdr:rowOff>
    </xdr:from>
    <xdr:ext cx="762000" cy="259045"/>
    <xdr:sp macro="" textlink="">
      <xdr:nvSpPr>
        <xdr:cNvPr id="441" name="テキスト ボックス 440"/>
        <xdr:cNvSpPr txBox="1"/>
      </xdr:nvSpPr>
      <xdr:spPr>
        <a:xfrm>
          <a:off x="13512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57150</xdr:rowOff>
    </xdr:from>
    <xdr:to>
      <xdr:col>19</xdr:col>
      <xdr:colOff>6350</xdr:colOff>
      <xdr:row>76</xdr:row>
      <xdr:rowOff>158750</xdr:rowOff>
    </xdr:to>
    <xdr:sp macro="" textlink="">
      <xdr:nvSpPr>
        <xdr:cNvPr id="442" name="フローチャート : 判断 441"/>
        <xdr:cNvSpPr/>
      </xdr:nvSpPr>
      <xdr:spPr>
        <a:xfrm>
          <a:off x="12954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143527</xdr:rowOff>
    </xdr:from>
    <xdr:ext cx="762000" cy="259045"/>
    <xdr:sp macro="" textlink="">
      <xdr:nvSpPr>
        <xdr:cNvPr id="443" name="テキスト ボックス 442"/>
        <xdr:cNvSpPr txBox="1"/>
      </xdr:nvSpPr>
      <xdr:spPr>
        <a:xfrm>
          <a:off x="12623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140970</xdr:rowOff>
    </xdr:from>
    <xdr:to>
      <xdr:col>24</xdr:col>
      <xdr:colOff>82550</xdr:colOff>
      <xdr:row>76</xdr:row>
      <xdr:rowOff>71120</xdr:rowOff>
    </xdr:to>
    <xdr:sp macro="" textlink="">
      <xdr:nvSpPr>
        <xdr:cNvPr id="449" name="円/楕円 448"/>
        <xdr:cNvSpPr/>
      </xdr:nvSpPr>
      <xdr:spPr>
        <a:xfrm>
          <a:off x="16459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157497</xdr:rowOff>
    </xdr:from>
    <xdr:ext cx="762000" cy="259045"/>
    <xdr:sp macro="" textlink="">
      <xdr:nvSpPr>
        <xdr:cNvPr id="450" name="公債費以外該当値テキスト"/>
        <xdr:cNvSpPr txBox="1"/>
      </xdr:nvSpPr>
      <xdr:spPr>
        <a:xfrm>
          <a:off x="16598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83820</xdr:rowOff>
    </xdr:from>
    <xdr:to>
      <xdr:col>22</xdr:col>
      <xdr:colOff>615950</xdr:colOff>
      <xdr:row>76</xdr:row>
      <xdr:rowOff>13970</xdr:rowOff>
    </xdr:to>
    <xdr:sp macro="" textlink="">
      <xdr:nvSpPr>
        <xdr:cNvPr id="451" name="円/楕円 450"/>
        <xdr:cNvSpPr/>
      </xdr:nvSpPr>
      <xdr:spPr>
        <a:xfrm>
          <a:off x="15621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24147</xdr:rowOff>
    </xdr:from>
    <xdr:ext cx="736600" cy="259045"/>
    <xdr:sp macro="" textlink="">
      <xdr:nvSpPr>
        <xdr:cNvPr id="452" name="テキスト ボックス 451"/>
        <xdr:cNvSpPr txBox="1"/>
      </xdr:nvSpPr>
      <xdr:spPr>
        <a:xfrm>
          <a:off x="15290800" y="1271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163830</xdr:rowOff>
    </xdr:from>
    <xdr:to>
      <xdr:col>21</xdr:col>
      <xdr:colOff>412750</xdr:colOff>
      <xdr:row>75</xdr:row>
      <xdr:rowOff>93980</xdr:rowOff>
    </xdr:to>
    <xdr:sp macro="" textlink="">
      <xdr:nvSpPr>
        <xdr:cNvPr id="453" name="円/楕円 452"/>
        <xdr:cNvSpPr/>
      </xdr:nvSpPr>
      <xdr:spPr>
        <a:xfrm>
          <a:off x="14732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104157</xdr:rowOff>
    </xdr:from>
    <xdr:ext cx="762000" cy="259045"/>
    <xdr:sp macro="" textlink="">
      <xdr:nvSpPr>
        <xdr:cNvPr id="454" name="テキスト ボックス 453"/>
        <xdr:cNvSpPr txBox="1"/>
      </xdr:nvSpPr>
      <xdr:spPr>
        <a:xfrm>
          <a:off x="144018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140970</xdr:rowOff>
    </xdr:from>
    <xdr:to>
      <xdr:col>20</xdr:col>
      <xdr:colOff>209550</xdr:colOff>
      <xdr:row>75</xdr:row>
      <xdr:rowOff>71120</xdr:rowOff>
    </xdr:to>
    <xdr:sp macro="" textlink="">
      <xdr:nvSpPr>
        <xdr:cNvPr id="455" name="円/楕円 454"/>
        <xdr:cNvSpPr/>
      </xdr:nvSpPr>
      <xdr:spPr>
        <a:xfrm>
          <a:off x="13843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81297</xdr:rowOff>
    </xdr:from>
    <xdr:ext cx="762000" cy="259045"/>
    <xdr:sp macro="" textlink="">
      <xdr:nvSpPr>
        <xdr:cNvPr id="456" name="テキスト ボックス 455"/>
        <xdr:cNvSpPr txBox="1"/>
      </xdr:nvSpPr>
      <xdr:spPr>
        <a:xfrm>
          <a:off x="13512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15240</xdr:rowOff>
    </xdr:from>
    <xdr:to>
      <xdr:col>19</xdr:col>
      <xdr:colOff>6350</xdr:colOff>
      <xdr:row>74</xdr:row>
      <xdr:rowOff>116840</xdr:rowOff>
    </xdr:to>
    <xdr:sp macro="" textlink="">
      <xdr:nvSpPr>
        <xdr:cNvPr id="457" name="円/楕円 456"/>
        <xdr:cNvSpPr/>
      </xdr:nvSpPr>
      <xdr:spPr>
        <a:xfrm>
          <a:off x="12954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127017</xdr:rowOff>
    </xdr:from>
    <xdr:ext cx="762000" cy="259045"/>
    <xdr:sp macro="" textlink="">
      <xdr:nvSpPr>
        <xdr:cNvPr id="458" name="テキスト ボックス 457"/>
        <xdr:cNvSpPr txBox="1"/>
      </xdr:nvSpPr>
      <xdr:spPr>
        <a:xfrm>
          <a:off x="12623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京都府京丹波町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106045</xdr:rowOff>
    </xdr:from>
    <xdr:to>
      <xdr:col>4</xdr:col>
      <xdr:colOff>1117600</xdr:colOff>
      <xdr:row>19</xdr:row>
      <xdr:rowOff>86938</xdr:rowOff>
    </xdr:to>
    <xdr:cxnSp macro="">
      <xdr:nvCxnSpPr>
        <xdr:cNvPr id="45" name="直線コネクタ 44"/>
        <xdr:cNvCxnSpPr/>
      </xdr:nvCxnSpPr>
      <xdr:spPr bwMode="auto">
        <a:xfrm flipV="1">
          <a:off x="5651500" y="2211070"/>
          <a:ext cx="0" cy="11810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59015</xdr:rowOff>
    </xdr:from>
    <xdr:ext cx="762000" cy="259045"/>
    <xdr:sp macro="" textlink="">
      <xdr:nvSpPr>
        <xdr:cNvPr id="46" name="人口1人当たり決算額の推移最小値テキスト130"/>
        <xdr:cNvSpPr txBox="1"/>
      </xdr:nvSpPr>
      <xdr:spPr>
        <a:xfrm>
          <a:off x="5740400" y="336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68,603</a:t>
          </a:r>
          <a:endParaRPr kumimoji="1" lang="ja-JP" altLang="en-US" sz="1000" b="1">
            <a:latin typeface="ＭＳ Ｐゴシック"/>
          </a:endParaRPr>
        </a:p>
      </xdr:txBody>
    </xdr:sp>
    <xdr:clientData/>
  </xdr:oneCellAnchor>
  <xdr:twoCellAnchor>
    <xdr:from>
      <xdr:col>4</xdr:col>
      <xdr:colOff>1028700</xdr:colOff>
      <xdr:row>19</xdr:row>
      <xdr:rowOff>86938</xdr:rowOff>
    </xdr:from>
    <xdr:to>
      <xdr:col>5</xdr:col>
      <xdr:colOff>73025</xdr:colOff>
      <xdr:row>19</xdr:row>
      <xdr:rowOff>86938</xdr:rowOff>
    </xdr:to>
    <xdr:cxnSp macro="">
      <xdr:nvCxnSpPr>
        <xdr:cNvPr id="47" name="直線コネクタ 46"/>
        <xdr:cNvCxnSpPr/>
      </xdr:nvCxnSpPr>
      <xdr:spPr bwMode="auto">
        <a:xfrm>
          <a:off x="5562600" y="339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20972</xdr:rowOff>
    </xdr:from>
    <xdr:ext cx="762000" cy="259045"/>
    <xdr:sp macro="" textlink="">
      <xdr:nvSpPr>
        <xdr:cNvPr id="48" name="人口1人当たり決算額の推移最大値テキスト130"/>
        <xdr:cNvSpPr txBox="1"/>
      </xdr:nvSpPr>
      <xdr:spPr>
        <a:xfrm>
          <a:off x="5740400" y="1954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130,600</a:t>
          </a:r>
          <a:endParaRPr kumimoji="1" lang="ja-JP" altLang="en-US" sz="1000" b="1">
            <a:latin typeface="ＭＳ Ｐゴシック"/>
          </a:endParaRPr>
        </a:p>
      </xdr:txBody>
    </xdr:sp>
    <xdr:clientData/>
  </xdr:oneCellAnchor>
  <xdr:twoCellAnchor>
    <xdr:from>
      <xdr:col>4</xdr:col>
      <xdr:colOff>1028700</xdr:colOff>
      <xdr:row>12</xdr:row>
      <xdr:rowOff>106045</xdr:rowOff>
    </xdr:from>
    <xdr:to>
      <xdr:col>5</xdr:col>
      <xdr:colOff>73025</xdr:colOff>
      <xdr:row>12</xdr:row>
      <xdr:rowOff>106045</xdr:rowOff>
    </xdr:to>
    <xdr:cxnSp macro="">
      <xdr:nvCxnSpPr>
        <xdr:cNvPr id="49" name="直線コネクタ 48"/>
        <xdr:cNvCxnSpPr/>
      </xdr:nvCxnSpPr>
      <xdr:spPr bwMode="auto">
        <a:xfrm>
          <a:off x="5562600" y="22110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116161</xdr:rowOff>
    </xdr:from>
    <xdr:to>
      <xdr:col>4</xdr:col>
      <xdr:colOff>1117600</xdr:colOff>
      <xdr:row>13</xdr:row>
      <xdr:rowOff>56058</xdr:rowOff>
    </xdr:to>
    <xdr:cxnSp macro="">
      <xdr:nvCxnSpPr>
        <xdr:cNvPr id="50" name="直線コネクタ 49"/>
        <xdr:cNvCxnSpPr/>
      </xdr:nvCxnSpPr>
      <xdr:spPr bwMode="auto">
        <a:xfrm flipV="1">
          <a:off x="5003800" y="2221186"/>
          <a:ext cx="647700" cy="111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10253</xdr:rowOff>
    </xdr:from>
    <xdr:ext cx="762000" cy="259045"/>
    <xdr:sp macro="" textlink="">
      <xdr:nvSpPr>
        <xdr:cNvPr id="51" name="人口1人当たり決算額の推移平均値テキスト130"/>
        <xdr:cNvSpPr txBox="1"/>
      </xdr:nvSpPr>
      <xdr:spPr>
        <a:xfrm>
          <a:off x="5740400" y="28010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95,496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38176</xdr:rowOff>
    </xdr:from>
    <xdr:to>
      <xdr:col>5</xdr:col>
      <xdr:colOff>34925</xdr:colOff>
      <xdr:row>16</xdr:row>
      <xdr:rowOff>139776</xdr:rowOff>
    </xdr:to>
    <xdr:sp macro="" textlink="">
      <xdr:nvSpPr>
        <xdr:cNvPr id="52" name="フローチャート : 判断 51"/>
        <xdr:cNvSpPr/>
      </xdr:nvSpPr>
      <xdr:spPr bwMode="auto">
        <a:xfrm>
          <a:off x="5600700" y="282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56058</xdr:rowOff>
    </xdr:from>
    <xdr:to>
      <xdr:col>4</xdr:col>
      <xdr:colOff>469900</xdr:colOff>
      <xdr:row>13</xdr:row>
      <xdr:rowOff>89567</xdr:rowOff>
    </xdr:to>
    <xdr:cxnSp macro="">
      <xdr:nvCxnSpPr>
        <xdr:cNvPr id="53" name="直線コネクタ 52"/>
        <xdr:cNvCxnSpPr/>
      </xdr:nvCxnSpPr>
      <xdr:spPr bwMode="auto">
        <a:xfrm flipV="1">
          <a:off x="4305300" y="2332533"/>
          <a:ext cx="698500" cy="33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83039</xdr:rowOff>
    </xdr:from>
    <xdr:to>
      <xdr:col>4</xdr:col>
      <xdr:colOff>520700</xdr:colOff>
      <xdr:row>17</xdr:row>
      <xdr:rowOff>13189</xdr:rowOff>
    </xdr:to>
    <xdr:sp macro="" textlink="">
      <xdr:nvSpPr>
        <xdr:cNvPr id="54" name="フローチャート : 判断 53"/>
        <xdr:cNvSpPr/>
      </xdr:nvSpPr>
      <xdr:spPr bwMode="auto">
        <a:xfrm>
          <a:off x="4953000" y="2873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169416</xdr:rowOff>
    </xdr:from>
    <xdr:ext cx="736600" cy="259045"/>
    <xdr:sp macro="" textlink="">
      <xdr:nvSpPr>
        <xdr:cNvPr id="55" name="テキスト ボックス 54"/>
        <xdr:cNvSpPr txBox="1"/>
      </xdr:nvSpPr>
      <xdr:spPr>
        <a:xfrm>
          <a:off x="4622800" y="2960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93,141</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27692</xdr:rowOff>
    </xdr:from>
    <xdr:to>
      <xdr:col>3</xdr:col>
      <xdr:colOff>904875</xdr:colOff>
      <xdr:row>13</xdr:row>
      <xdr:rowOff>89567</xdr:rowOff>
    </xdr:to>
    <xdr:cxnSp macro="">
      <xdr:nvCxnSpPr>
        <xdr:cNvPr id="56" name="直線コネクタ 55"/>
        <xdr:cNvCxnSpPr/>
      </xdr:nvCxnSpPr>
      <xdr:spPr bwMode="auto">
        <a:xfrm>
          <a:off x="3606800" y="2304167"/>
          <a:ext cx="698500" cy="61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37510</xdr:rowOff>
    </xdr:from>
    <xdr:to>
      <xdr:col>3</xdr:col>
      <xdr:colOff>955675</xdr:colOff>
      <xdr:row>16</xdr:row>
      <xdr:rowOff>139110</xdr:rowOff>
    </xdr:to>
    <xdr:sp macro="" textlink="">
      <xdr:nvSpPr>
        <xdr:cNvPr id="57" name="フローチャート : 判断 56"/>
        <xdr:cNvSpPr/>
      </xdr:nvSpPr>
      <xdr:spPr bwMode="auto">
        <a:xfrm>
          <a:off x="4254500" y="282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123887</xdr:rowOff>
    </xdr:from>
    <xdr:ext cx="762000" cy="259045"/>
    <xdr:sp macro="" textlink="">
      <xdr:nvSpPr>
        <xdr:cNvPr id="58" name="テキスト ボックス 57"/>
        <xdr:cNvSpPr txBox="1"/>
      </xdr:nvSpPr>
      <xdr:spPr>
        <a:xfrm>
          <a:off x="3924300" y="291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95,531</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27692</xdr:rowOff>
    </xdr:from>
    <xdr:to>
      <xdr:col>3</xdr:col>
      <xdr:colOff>206375</xdr:colOff>
      <xdr:row>13</xdr:row>
      <xdr:rowOff>162890</xdr:rowOff>
    </xdr:to>
    <xdr:cxnSp macro="">
      <xdr:nvCxnSpPr>
        <xdr:cNvPr id="59" name="直線コネクタ 58"/>
        <xdr:cNvCxnSpPr/>
      </xdr:nvCxnSpPr>
      <xdr:spPr bwMode="auto">
        <a:xfrm flipV="1">
          <a:off x="2908300" y="2304167"/>
          <a:ext cx="698500" cy="135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3639</xdr:rowOff>
    </xdr:from>
    <xdr:to>
      <xdr:col>3</xdr:col>
      <xdr:colOff>257175</xdr:colOff>
      <xdr:row>16</xdr:row>
      <xdr:rowOff>105239</xdr:rowOff>
    </xdr:to>
    <xdr:sp macro="" textlink="">
      <xdr:nvSpPr>
        <xdr:cNvPr id="60" name="フローチャート : 判断 59"/>
        <xdr:cNvSpPr/>
      </xdr:nvSpPr>
      <xdr:spPr bwMode="auto">
        <a:xfrm>
          <a:off x="3556000" y="2794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90016</xdr:rowOff>
    </xdr:from>
    <xdr:ext cx="762000" cy="259045"/>
    <xdr:sp macro="" textlink="">
      <xdr:nvSpPr>
        <xdr:cNvPr id="61" name="テキスト ボックス 60"/>
        <xdr:cNvSpPr txBox="1"/>
      </xdr:nvSpPr>
      <xdr:spPr>
        <a:xfrm>
          <a:off x="3225800" y="288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97,309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40176</xdr:rowOff>
    </xdr:from>
    <xdr:to>
      <xdr:col>2</xdr:col>
      <xdr:colOff>692150</xdr:colOff>
      <xdr:row>16</xdr:row>
      <xdr:rowOff>141776</xdr:rowOff>
    </xdr:to>
    <xdr:sp macro="" textlink="">
      <xdr:nvSpPr>
        <xdr:cNvPr id="62" name="フローチャート : 判断 61"/>
        <xdr:cNvSpPr/>
      </xdr:nvSpPr>
      <xdr:spPr bwMode="auto">
        <a:xfrm>
          <a:off x="2857500" y="2831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126553</xdr:rowOff>
    </xdr:from>
    <xdr:ext cx="762000" cy="259045"/>
    <xdr:sp macro="" textlink="">
      <xdr:nvSpPr>
        <xdr:cNvPr id="63" name="テキスト ボックス 62"/>
        <xdr:cNvSpPr txBox="1"/>
      </xdr:nvSpPr>
      <xdr:spPr>
        <a:xfrm>
          <a:off x="2527300" y="2917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12</xdr:row>
      <xdr:rowOff>65361</xdr:rowOff>
    </xdr:from>
    <xdr:to>
      <xdr:col>5</xdr:col>
      <xdr:colOff>34925</xdr:colOff>
      <xdr:row>12</xdr:row>
      <xdr:rowOff>166961</xdr:rowOff>
    </xdr:to>
    <xdr:sp macro="" textlink="">
      <xdr:nvSpPr>
        <xdr:cNvPr id="69" name="円/楕円 68"/>
        <xdr:cNvSpPr/>
      </xdr:nvSpPr>
      <xdr:spPr bwMode="auto">
        <a:xfrm>
          <a:off x="5600700" y="2170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1922</xdr:rowOff>
    </xdr:from>
    <xdr:ext cx="762000" cy="259045"/>
    <xdr:sp macro="" textlink="">
      <xdr:nvSpPr>
        <xdr:cNvPr id="70" name="人口1人当たり決算額の推移該当値テキスト130"/>
        <xdr:cNvSpPr txBox="1"/>
      </xdr:nvSpPr>
      <xdr:spPr>
        <a:xfrm>
          <a:off x="5740400" y="2106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130,069</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5258</xdr:rowOff>
    </xdr:from>
    <xdr:to>
      <xdr:col>4</xdr:col>
      <xdr:colOff>520700</xdr:colOff>
      <xdr:row>13</xdr:row>
      <xdr:rowOff>106858</xdr:rowOff>
    </xdr:to>
    <xdr:sp macro="" textlink="">
      <xdr:nvSpPr>
        <xdr:cNvPr id="71" name="円/楕円 70"/>
        <xdr:cNvSpPr/>
      </xdr:nvSpPr>
      <xdr:spPr bwMode="auto">
        <a:xfrm>
          <a:off x="4953000" y="2281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117035</xdr:rowOff>
    </xdr:from>
    <xdr:ext cx="736600" cy="259045"/>
    <xdr:sp macro="" textlink="">
      <xdr:nvSpPr>
        <xdr:cNvPr id="72" name="テキスト ボックス 71"/>
        <xdr:cNvSpPr txBox="1"/>
      </xdr:nvSpPr>
      <xdr:spPr>
        <a:xfrm>
          <a:off x="4622800" y="2050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124,224</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38767</xdr:rowOff>
    </xdr:from>
    <xdr:to>
      <xdr:col>3</xdr:col>
      <xdr:colOff>955675</xdr:colOff>
      <xdr:row>13</xdr:row>
      <xdr:rowOff>140367</xdr:rowOff>
    </xdr:to>
    <xdr:sp macro="" textlink="">
      <xdr:nvSpPr>
        <xdr:cNvPr id="73" name="円/楕円 72"/>
        <xdr:cNvSpPr/>
      </xdr:nvSpPr>
      <xdr:spPr bwMode="auto">
        <a:xfrm>
          <a:off x="4254500" y="2315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150544</xdr:rowOff>
    </xdr:from>
    <xdr:ext cx="762000" cy="259045"/>
    <xdr:sp macro="" textlink="">
      <xdr:nvSpPr>
        <xdr:cNvPr id="74" name="テキスト ボックス 73"/>
        <xdr:cNvSpPr txBox="1"/>
      </xdr:nvSpPr>
      <xdr:spPr>
        <a:xfrm>
          <a:off x="3924300" y="2084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122,465</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148342</xdr:rowOff>
    </xdr:from>
    <xdr:to>
      <xdr:col>3</xdr:col>
      <xdr:colOff>257175</xdr:colOff>
      <xdr:row>13</xdr:row>
      <xdr:rowOff>78492</xdr:rowOff>
    </xdr:to>
    <xdr:sp macro="" textlink="">
      <xdr:nvSpPr>
        <xdr:cNvPr id="75" name="円/楕円 74"/>
        <xdr:cNvSpPr/>
      </xdr:nvSpPr>
      <xdr:spPr bwMode="auto">
        <a:xfrm>
          <a:off x="3556000" y="2253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88669</xdr:rowOff>
    </xdr:from>
    <xdr:ext cx="762000" cy="259045"/>
    <xdr:sp macro="" textlink="">
      <xdr:nvSpPr>
        <xdr:cNvPr id="76" name="テキスト ボックス 75"/>
        <xdr:cNvSpPr txBox="1"/>
      </xdr:nvSpPr>
      <xdr:spPr>
        <a:xfrm>
          <a:off x="3225800" y="2022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125,713</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112090</xdr:rowOff>
    </xdr:from>
    <xdr:to>
      <xdr:col>2</xdr:col>
      <xdr:colOff>692150</xdr:colOff>
      <xdr:row>14</xdr:row>
      <xdr:rowOff>42240</xdr:rowOff>
    </xdr:to>
    <xdr:sp macro="" textlink="">
      <xdr:nvSpPr>
        <xdr:cNvPr id="77" name="円/楕円 76"/>
        <xdr:cNvSpPr/>
      </xdr:nvSpPr>
      <xdr:spPr bwMode="auto">
        <a:xfrm>
          <a:off x="2857500" y="2388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52417</xdr:rowOff>
    </xdr:from>
    <xdr:ext cx="762000" cy="259045"/>
    <xdr:sp macro="" textlink="">
      <xdr:nvSpPr>
        <xdr:cNvPr id="78" name="テキスト ボックス 77"/>
        <xdr:cNvSpPr txBox="1"/>
      </xdr:nvSpPr>
      <xdr:spPr>
        <a:xfrm>
          <a:off x="2527300" y="2157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118,616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6" name="テキスト ボックス 95"/>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46609</xdr:rowOff>
    </xdr:from>
    <xdr:to>
      <xdr:col>4</xdr:col>
      <xdr:colOff>1117600</xdr:colOff>
      <xdr:row>38</xdr:row>
      <xdr:rowOff>133020</xdr:rowOff>
    </xdr:to>
    <xdr:cxnSp macro="">
      <xdr:nvCxnSpPr>
        <xdr:cNvPr id="108" name="直線コネクタ 107"/>
        <xdr:cNvCxnSpPr/>
      </xdr:nvCxnSpPr>
      <xdr:spPr bwMode="auto">
        <a:xfrm flipV="1">
          <a:off x="5651500" y="5971159"/>
          <a:ext cx="0" cy="1629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105097</xdr:rowOff>
    </xdr:from>
    <xdr:ext cx="762000" cy="259045"/>
    <xdr:sp macro="" textlink="">
      <xdr:nvSpPr>
        <xdr:cNvPr id="109" name="人口1人当たり決算額の推移最小値テキスト445"/>
        <xdr:cNvSpPr txBox="1"/>
      </xdr:nvSpPr>
      <xdr:spPr>
        <a:xfrm>
          <a:off x="5740400" y="757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a:t>
          </a:r>
          <a:endParaRPr kumimoji="1" lang="ja-JP" altLang="en-US" sz="1000" b="1">
            <a:latin typeface="ＭＳ Ｐゴシック"/>
          </a:endParaRPr>
        </a:p>
      </xdr:txBody>
    </xdr:sp>
    <xdr:clientData/>
  </xdr:oneCellAnchor>
  <xdr:twoCellAnchor>
    <xdr:from>
      <xdr:col>4</xdr:col>
      <xdr:colOff>1028700</xdr:colOff>
      <xdr:row>38</xdr:row>
      <xdr:rowOff>133020</xdr:rowOff>
    </xdr:from>
    <xdr:to>
      <xdr:col>5</xdr:col>
      <xdr:colOff>73025</xdr:colOff>
      <xdr:row>38</xdr:row>
      <xdr:rowOff>133020</xdr:rowOff>
    </xdr:to>
    <xdr:cxnSp macro="">
      <xdr:nvCxnSpPr>
        <xdr:cNvPr id="110" name="直線コネクタ 109"/>
        <xdr:cNvCxnSpPr/>
      </xdr:nvCxnSpPr>
      <xdr:spPr bwMode="auto">
        <a:xfrm>
          <a:off x="5562600" y="76006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304436</xdr:rowOff>
    </xdr:from>
    <xdr:ext cx="762000" cy="259045"/>
    <xdr:sp macro="" textlink="">
      <xdr:nvSpPr>
        <xdr:cNvPr id="111" name="人口1人当たり決算額の推移最大値テキスト445"/>
        <xdr:cNvSpPr txBox="1"/>
      </xdr:nvSpPr>
      <xdr:spPr>
        <a:xfrm>
          <a:off x="5740400" y="5714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51,610</a:t>
          </a:r>
          <a:endParaRPr kumimoji="1" lang="ja-JP" altLang="en-US" sz="1000" b="1">
            <a:latin typeface="ＭＳ Ｐゴシック"/>
          </a:endParaRPr>
        </a:p>
      </xdr:txBody>
    </xdr:sp>
    <xdr:clientData/>
  </xdr:oneCellAnchor>
  <xdr:twoCellAnchor>
    <xdr:from>
      <xdr:col>4</xdr:col>
      <xdr:colOff>1028700</xdr:colOff>
      <xdr:row>33</xdr:row>
      <xdr:rowOff>46609</xdr:rowOff>
    </xdr:from>
    <xdr:to>
      <xdr:col>5</xdr:col>
      <xdr:colOff>73025</xdr:colOff>
      <xdr:row>33</xdr:row>
      <xdr:rowOff>46609</xdr:rowOff>
    </xdr:to>
    <xdr:cxnSp macro="">
      <xdr:nvCxnSpPr>
        <xdr:cNvPr id="112" name="直線コネクタ 111"/>
        <xdr:cNvCxnSpPr/>
      </xdr:nvCxnSpPr>
      <xdr:spPr bwMode="auto">
        <a:xfrm>
          <a:off x="5562600" y="59711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38036</xdr:rowOff>
    </xdr:from>
    <xdr:to>
      <xdr:col>4</xdr:col>
      <xdr:colOff>1117600</xdr:colOff>
      <xdr:row>33</xdr:row>
      <xdr:rowOff>46609</xdr:rowOff>
    </xdr:to>
    <xdr:cxnSp macro="">
      <xdr:nvCxnSpPr>
        <xdr:cNvPr id="113" name="直線コネクタ 112"/>
        <xdr:cNvCxnSpPr/>
      </xdr:nvCxnSpPr>
      <xdr:spPr bwMode="auto">
        <a:xfrm>
          <a:off x="5003800" y="5962586"/>
          <a:ext cx="647700" cy="8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39933</xdr:rowOff>
    </xdr:from>
    <xdr:ext cx="762000" cy="259045"/>
    <xdr:sp macro="" textlink="">
      <xdr:nvSpPr>
        <xdr:cNvPr id="114" name="人口1人当たり決算額の推移平均値テキスト445"/>
        <xdr:cNvSpPr txBox="1"/>
      </xdr:nvSpPr>
      <xdr:spPr>
        <a:xfrm>
          <a:off x="5740400" y="699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22,719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67856</xdr:rowOff>
    </xdr:from>
    <xdr:to>
      <xdr:col>5</xdr:col>
      <xdr:colOff>34925</xdr:colOff>
      <xdr:row>36</xdr:row>
      <xdr:rowOff>169456</xdr:rowOff>
    </xdr:to>
    <xdr:sp macro="" textlink="">
      <xdr:nvSpPr>
        <xdr:cNvPr id="115" name="フローチャート : 判断 114"/>
        <xdr:cNvSpPr/>
      </xdr:nvSpPr>
      <xdr:spPr bwMode="auto">
        <a:xfrm>
          <a:off x="5600700" y="7021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38036</xdr:rowOff>
    </xdr:from>
    <xdr:to>
      <xdr:col>4</xdr:col>
      <xdr:colOff>469900</xdr:colOff>
      <xdr:row>33</xdr:row>
      <xdr:rowOff>46533</xdr:rowOff>
    </xdr:to>
    <xdr:cxnSp macro="">
      <xdr:nvCxnSpPr>
        <xdr:cNvPr id="116" name="直線コネクタ 115"/>
        <xdr:cNvCxnSpPr/>
      </xdr:nvCxnSpPr>
      <xdr:spPr bwMode="auto">
        <a:xfrm flipV="1">
          <a:off x="4305300" y="5962586"/>
          <a:ext cx="698500" cy="8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296685</xdr:rowOff>
    </xdr:from>
    <xdr:to>
      <xdr:col>4</xdr:col>
      <xdr:colOff>520700</xdr:colOff>
      <xdr:row>36</xdr:row>
      <xdr:rowOff>55385</xdr:rowOff>
    </xdr:to>
    <xdr:sp macro="" textlink="">
      <xdr:nvSpPr>
        <xdr:cNvPr id="117" name="フローチャート : 判断 116"/>
        <xdr:cNvSpPr/>
      </xdr:nvSpPr>
      <xdr:spPr bwMode="auto">
        <a:xfrm>
          <a:off x="4953000" y="6907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40162</xdr:rowOff>
    </xdr:from>
    <xdr:ext cx="736600" cy="259045"/>
    <xdr:sp macro="" textlink="">
      <xdr:nvSpPr>
        <xdr:cNvPr id="118" name="テキスト ボックス 117"/>
        <xdr:cNvSpPr txBox="1"/>
      </xdr:nvSpPr>
      <xdr:spPr>
        <a:xfrm>
          <a:off x="4622800" y="6993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25,713</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46533</xdr:rowOff>
    </xdr:from>
    <xdr:to>
      <xdr:col>3</xdr:col>
      <xdr:colOff>904875</xdr:colOff>
      <xdr:row>33</xdr:row>
      <xdr:rowOff>65697</xdr:rowOff>
    </xdr:to>
    <xdr:cxnSp macro="">
      <xdr:nvCxnSpPr>
        <xdr:cNvPr id="119" name="直線コネクタ 118"/>
        <xdr:cNvCxnSpPr/>
      </xdr:nvCxnSpPr>
      <xdr:spPr bwMode="auto">
        <a:xfrm flipV="1">
          <a:off x="3606800" y="5971083"/>
          <a:ext cx="698500" cy="19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247993</xdr:rowOff>
    </xdr:from>
    <xdr:to>
      <xdr:col>3</xdr:col>
      <xdr:colOff>955675</xdr:colOff>
      <xdr:row>36</xdr:row>
      <xdr:rowOff>6693</xdr:rowOff>
    </xdr:to>
    <xdr:sp macro="" textlink="">
      <xdr:nvSpPr>
        <xdr:cNvPr id="120" name="フローチャート : 判断 119"/>
        <xdr:cNvSpPr/>
      </xdr:nvSpPr>
      <xdr:spPr bwMode="auto">
        <a:xfrm>
          <a:off x="4254500" y="6858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334370</xdr:rowOff>
    </xdr:from>
    <xdr:ext cx="762000" cy="259045"/>
    <xdr:sp macro="" textlink="">
      <xdr:nvSpPr>
        <xdr:cNvPr id="121" name="テキスト ボックス 120"/>
        <xdr:cNvSpPr txBox="1"/>
      </xdr:nvSpPr>
      <xdr:spPr>
        <a:xfrm>
          <a:off x="3924300" y="694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26,991</a:t>
          </a:r>
          <a:endParaRPr kumimoji="1" lang="ja-JP" altLang="en-US" sz="1000" b="1">
            <a:solidFill>
              <a:srgbClr val="000080"/>
            </a:solidFill>
            <a:latin typeface="ＭＳ Ｐゴシック"/>
          </a:endParaRPr>
        </a:p>
      </xdr:txBody>
    </xdr:sp>
    <xdr:clientData/>
  </xdr:oneCellAnchor>
  <xdr:twoCellAnchor>
    <xdr:from>
      <xdr:col>2</xdr:col>
      <xdr:colOff>641350</xdr:colOff>
      <xdr:row>32</xdr:row>
      <xdr:rowOff>166243</xdr:rowOff>
    </xdr:from>
    <xdr:to>
      <xdr:col>3</xdr:col>
      <xdr:colOff>206375</xdr:colOff>
      <xdr:row>33</xdr:row>
      <xdr:rowOff>65697</xdr:rowOff>
    </xdr:to>
    <xdr:cxnSp macro="">
      <xdr:nvCxnSpPr>
        <xdr:cNvPr id="122" name="直線コネクタ 121"/>
        <xdr:cNvCxnSpPr/>
      </xdr:nvCxnSpPr>
      <xdr:spPr bwMode="auto">
        <a:xfrm>
          <a:off x="2908300" y="5919343"/>
          <a:ext cx="698500" cy="70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108851</xdr:rowOff>
    </xdr:from>
    <xdr:to>
      <xdr:col>3</xdr:col>
      <xdr:colOff>257175</xdr:colOff>
      <xdr:row>35</xdr:row>
      <xdr:rowOff>210451</xdr:rowOff>
    </xdr:to>
    <xdr:sp macro="" textlink="">
      <xdr:nvSpPr>
        <xdr:cNvPr id="123" name="フローチャート : 判断 122"/>
        <xdr:cNvSpPr/>
      </xdr:nvSpPr>
      <xdr:spPr bwMode="auto">
        <a:xfrm>
          <a:off x="3556000" y="6719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195228</xdr:rowOff>
    </xdr:from>
    <xdr:ext cx="762000" cy="259045"/>
    <xdr:sp macro="" textlink="">
      <xdr:nvSpPr>
        <xdr:cNvPr id="124" name="テキスト ボックス 123"/>
        <xdr:cNvSpPr txBox="1"/>
      </xdr:nvSpPr>
      <xdr:spPr>
        <a:xfrm>
          <a:off x="3225800" y="6805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30,643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8992</xdr:rowOff>
    </xdr:from>
    <xdr:to>
      <xdr:col>2</xdr:col>
      <xdr:colOff>692150</xdr:colOff>
      <xdr:row>35</xdr:row>
      <xdr:rowOff>110592</xdr:rowOff>
    </xdr:to>
    <xdr:sp macro="" textlink="">
      <xdr:nvSpPr>
        <xdr:cNvPr id="125" name="フローチャート : 判断 124"/>
        <xdr:cNvSpPr/>
      </xdr:nvSpPr>
      <xdr:spPr bwMode="auto">
        <a:xfrm>
          <a:off x="2857500" y="6619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95369</xdr:rowOff>
    </xdr:from>
    <xdr:ext cx="762000" cy="259045"/>
    <xdr:sp macro="" textlink="">
      <xdr:nvSpPr>
        <xdr:cNvPr id="126" name="テキスト ボックス 125"/>
        <xdr:cNvSpPr txBox="1"/>
      </xdr:nvSpPr>
      <xdr:spPr>
        <a:xfrm>
          <a:off x="2527300" y="6705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33,264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32</xdr:row>
      <xdr:rowOff>167259</xdr:rowOff>
    </xdr:from>
    <xdr:to>
      <xdr:col>5</xdr:col>
      <xdr:colOff>34925</xdr:colOff>
      <xdr:row>33</xdr:row>
      <xdr:rowOff>97409</xdr:rowOff>
    </xdr:to>
    <xdr:sp macro="" textlink="">
      <xdr:nvSpPr>
        <xdr:cNvPr id="132" name="円/楕円 131"/>
        <xdr:cNvSpPr/>
      </xdr:nvSpPr>
      <xdr:spPr bwMode="auto">
        <a:xfrm>
          <a:off x="5600700" y="5920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32</xdr:row>
      <xdr:rowOff>113936</xdr:rowOff>
    </xdr:from>
    <xdr:ext cx="762000" cy="259045"/>
    <xdr:sp macro="" textlink="">
      <xdr:nvSpPr>
        <xdr:cNvPr id="133" name="人口1人当たり決算額の推移該当値テキスト445"/>
        <xdr:cNvSpPr txBox="1"/>
      </xdr:nvSpPr>
      <xdr:spPr>
        <a:xfrm>
          <a:off x="5740400" y="586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51,610</a:t>
          </a:r>
          <a:endParaRPr kumimoji="1" lang="ja-JP" altLang="en-US" sz="1000" b="1">
            <a:solidFill>
              <a:srgbClr val="FF0000"/>
            </a:solidFill>
            <a:latin typeface="ＭＳ Ｐゴシック"/>
          </a:endParaRPr>
        </a:p>
      </xdr:txBody>
    </xdr:sp>
    <xdr:clientData/>
  </xdr:oneCellAnchor>
  <xdr:twoCellAnchor>
    <xdr:from>
      <xdr:col>4</xdr:col>
      <xdr:colOff>419100</xdr:colOff>
      <xdr:row>32</xdr:row>
      <xdr:rowOff>158686</xdr:rowOff>
    </xdr:from>
    <xdr:to>
      <xdr:col>4</xdr:col>
      <xdr:colOff>520700</xdr:colOff>
      <xdr:row>33</xdr:row>
      <xdr:rowOff>88836</xdr:rowOff>
    </xdr:to>
    <xdr:sp macro="" textlink="">
      <xdr:nvSpPr>
        <xdr:cNvPr id="134" name="円/楕円 133"/>
        <xdr:cNvSpPr/>
      </xdr:nvSpPr>
      <xdr:spPr bwMode="auto">
        <a:xfrm>
          <a:off x="4953000" y="5911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31</xdr:row>
      <xdr:rowOff>270463</xdr:rowOff>
    </xdr:from>
    <xdr:ext cx="736600" cy="259045"/>
    <xdr:sp macro="" textlink="">
      <xdr:nvSpPr>
        <xdr:cNvPr id="135" name="テキスト ボックス 134"/>
        <xdr:cNvSpPr txBox="1"/>
      </xdr:nvSpPr>
      <xdr:spPr>
        <a:xfrm>
          <a:off x="4622800" y="5680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51,835</a:t>
          </a:r>
          <a:endParaRPr kumimoji="1" lang="ja-JP" altLang="en-US" sz="1000" b="1">
            <a:solidFill>
              <a:srgbClr val="FF0000"/>
            </a:solidFill>
            <a:latin typeface="ＭＳ Ｐゴシック"/>
          </a:endParaRPr>
        </a:p>
      </xdr:txBody>
    </xdr:sp>
    <xdr:clientData/>
  </xdr:oneCellAnchor>
  <xdr:twoCellAnchor>
    <xdr:from>
      <xdr:col>3</xdr:col>
      <xdr:colOff>854075</xdr:colOff>
      <xdr:row>32</xdr:row>
      <xdr:rowOff>167183</xdr:rowOff>
    </xdr:from>
    <xdr:to>
      <xdr:col>3</xdr:col>
      <xdr:colOff>955675</xdr:colOff>
      <xdr:row>33</xdr:row>
      <xdr:rowOff>97333</xdr:rowOff>
    </xdr:to>
    <xdr:sp macro="" textlink="">
      <xdr:nvSpPr>
        <xdr:cNvPr id="136" name="円/楕円 135"/>
        <xdr:cNvSpPr/>
      </xdr:nvSpPr>
      <xdr:spPr bwMode="auto">
        <a:xfrm>
          <a:off x="4254500" y="5920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31</xdr:row>
      <xdr:rowOff>278960</xdr:rowOff>
    </xdr:from>
    <xdr:ext cx="762000" cy="259045"/>
    <xdr:sp macro="" textlink="">
      <xdr:nvSpPr>
        <xdr:cNvPr id="137" name="テキスト ボックス 136"/>
        <xdr:cNvSpPr txBox="1"/>
      </xdr:nvSpPr>
      <xdr:spPr>
        <a:xfrm>
          <a:off x="3924300" y="5689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51,612</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14897</xdr:rowOff>
    </xdr:from>
    <xdr:to>
      <xdr:col>3</xdr:col>
      <xdr:colOff>257175</xdr:colOff>
      <xdr:row>33</xdr:row>
      <xdr:rowOff>116497</xdr:rowOff>
    </xdr:to>
    <xdr:sp macro="" textlink="">
      <xdr:nvSpPr>
        <xdr:cNvPr id="138" name="円/楕円 137"/>
        <xdr:cNvSpPr/>
      </xdr:nvSpPr>
      <xdr:spPr bwMode="auto">
        <a:xfrm>
          <a:off x="3556000" y="5939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31</xdr:row>
      <xdr:rowOff>298124</xdr:rowOff>
    </xdr:from>
    <xdr:ext cx="762000" cy="259045"/>
    <xdr:sp macro="" textlink="">
      <xdr:nvSpPr>
        <xdr:cNvPr id="139" name="テキスト ボックス 138"/>
        <xdr:cNvSpPr txBox="1"/>
      </xdr:nvSpPr>
      <xdr:spPr>
        <a:xfrm>
          <a:off x="3225800" y="5708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51,109</a:t>
          </a:r>
          <a:endParaRPr kumimoji="1" lang="ja-JP" altLang="en-US" sz="1000" b="1">
            <a:solidFill>
              <a:srgbClr val="FF0000"/>
            </a:solidFill>
            <a:latin typeface="ＭＳ Ｐゴシック"/>
          </a:endParaRPr>
        </a:p>
      </xdr:txBody>
    </xdr:sp>
    <xdr:clientData/>
  </xdr:oneCellAnchor>
  <xdr:twoCellAnchor>
    <xdr:from>
      <xdr:col>2</xdr:col>
      <xdr:colOff>590550</xdr:colOff>
      <xdr:row>32</xdr:row>
      <xdr:rowOff>115443</xdr:rowOff>
    </xdr:from>
    <xdr:to>
      <xdr:col>2</xdr:col>
      <xdr:colOff>692150</xdr:colOff>
      <xdr:row>33</xdr:row>
      <xdr:rowOff>45593</xdr:rowOff>
    </xdr:to>
    <xdr:sp macro="" textlink="">
      <xdr:nvSpPr>
        <xdr:cNvPr id="140" name="円/楕円 139"/>
        <xdr:cNvSpPr/>
      </xdr:nvSpPr>
      <xdr:spPr bwMode="auto">
        <a:xfrm>
          <a:off x="2857500" y="5868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31</xdr:row>
      <xdr:rowOff>227220</xdr:rowOff>
    </xdr:from>
    <xdr:ext cx="762000" cy="259045"/>
    <xdr:sp macro="" textlink="">
      <xdr:nvSpPr>
        <xdr:cNvPr id="141" name="テキスト ボックス 140"/>
        <xdr:cNvSpPr txBox="1"/>
      </xdr:nvSpPr>
      <xdr:spPr>
        <a:xfrm>
          <a:off x="2527300" y="563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52,970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00" b="0" i="0" baseline="0">
              <a:solidFill>
                <a:schemeClr val="dk1"/>
              </a:solidFill>
              <a:effectLst/>
              <a:latin typeface="+mn-lt"/>
              <a:ea typeface="+mn-ea"/>
              <a:cs typeface="+mn-cs"/>
            </a:rPr>
            <a:t>　本町は、歳入に占める地方交付税及びその振替措置である臨時財政対策債の構成比が極めて高く、財政状況は地方交付税等の増減が如実に反映される状況である。</a:t>
          </a:r>
          <a:endParaRPr lang="ja-JP" altLang="ja-JP" sz="1000">
            <a:effectLst/>
          </a:endParaRPr>
        </a:p>
        <a:p>
          <a:pPr rtl="0"/>
          <a:r>
            <a:rPr lang="ja-JP" altLang="ja-JP" sz="1000" b="0" i="0" baseline="0">
              <a:solidFill>
                <a:schemeClr val="dk1"/>
              </a:solidFill>
              <a:effectLst/>
              <a:latin typeface="+mn-lt"/>
              <a:ea typeface="+mn-ea"/>
              <a:cs typeface="+mn-cs"/>
            </a:rPr>
            <a:t>　そのため、普通交付税等が一貫して前年度比増となった平成22年度までは、指標についても一貫して向上してきたものの、一転交付税等が前年度比減となった平成23年度以後においては、本指標は大きく悪化することとなった。自主財源に乏しい本町においては、今後も財政状況が地方交付税等の動向に左右されることとなり、地方交付税の合併算定期間終了後は交付額が減少することから、今後の財源確保について危惧されるところである。</a:t>
          </a:r>
          <a:endParaRPr lang="ja-JP" altLang="ja-JP" sz="1000">
            <a:effectLst/>
          </a:endParaRPr>
        </a:p>
        <a:p>
          <a:pPr rtl="0"/>
          <a:r>
            <a:rPr lang="ja-JP" altLang="ja-JP" sz="1000" b="0" i="0" baseline="0">
              <a:solidFill>
                <a:schemeClr val="dk1"/>
              </a:solidFill>
              <a:effectLst/>
              <a:latin typeface="+mn-lt"/>
              <a:ea typeface="+mn-ea"/>
              <a:cs typeface="+mn-cs"/>
            </a:rPr>
            <a:t>　</a:t>
          </a:r>
          <a:r>
            <a:rPr lang="ja-JP" altLang="en-US" sz="1000" b="0" i="0" baseline="0">
              <a:solidFill>
                <a:schemeClr val="dk1"/>
              </a:solidFill>
              <a:effectLst/>
              <a:latin typeface="+mn-lt"/>
              <a:ea typeface="+mn-ea"/>
              <a:cs typeface="+mn-cs"/>
            </a:rPr>
            <a:t>標準財政規模比で</a:t>
          </a:r>
          <a:r>
            <a:rPr lang="en-US" altLang="ja-JP" sz="1000" b="0" i="0" baseline="0">
              <a:solidFill>
                <a:schemeClr val="dk1"/>
              </a:solidFill>
              <a:effectLst/>
              <a:latin typeface="+mn-lt"/>
              <a:ea typeface="+mn-ea"/>
              <a:cs typeface="+mn-cs"/>
            </a:rPr>
            <a:t>20</a:t>
          </a:r>
          <a:r>
            <a:rPr lang="ja-JP" altLang="en-US" sz="1000" b="0" i="0" baseline="0">
              <a:solidFill>
                <a:schemeClr val="dk1"/>
              </a:solidFill>
              <a:effectLst/>
              <a:latin typeface="+mn-lt"/>
              <a:ea typeface="+mn-ea"/>
              <a:cs typeface="+mn-cs"/>
            </a:rPr>
            <a:t>％を超える基金残高を確保しているが、</a:t>
          </a:r>
          <a:r>
            <a:rPr lang="ja-JP" altLang="ja-JP" sz="1000" b="0" i="0" baseline="0">
              <a:solidFill>
                <a:schemeClr val="dk1"/>
              </a:solidFill>
              <a:effectLst/>
              <a:latin typeface="+mn-lt"/>
              <a:ea typeface="+mn-ea"/>
              <a:cs typeface="+mn-cs"/>
            </a:rPr>
            <a:t>今後においては</a:t>
          </a:r>
          <a:r>
            <a:rPr lang="ja-JP" altLang="en-US"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扶助費や公営企業会計への繰出金の増加が見込まれ</a:t>
          </a:r>
          <a:r>
            <a:rPr lang="ja-JP" altLang="en-US" sz="1000" b="0" i="0" baseline="0">
              <a:solidFill>
                <a:schemeClr val="dk1"/>
              </a:solidFill>
              <a:effectLst/>
              <a:latin typeface="+mn-lt"/>
              <a:ea typeface="+mn-ea"/>
              <a:cs typeface="+mn-cs"/>
            </a:rPr>
            <a:t>ることから、引き続き堅実に基金積立を実施し、また併せて、行</a:t>
          </a:r>
          <a:r>
            <a:rPr lang="ja-JP" altLang="ja-JP" sz="1000" b="0" i="0" baseline="0">
              <a:solidFill>
                <a:schemeClr val="dk1"/>
              </a:solidFill>
              <a:effectLst/>
              <a:latin typeface="+mn-lt"/>
              <a:ea typeface="+mn-ea"/>
              <a:cs typeface="+mn-cs"/>
            </a:rPr>
            <a:t>財政改革や公債費の縮減対策、</a:t>
          </a:r>
          <a:r>
            <a:rPr lang="ja-JP" altLang="en-US" sz="1000" b="0" i="0" baseline="0">
              <a:solidFill>
                <a:schemeClr val="dk1"/>
              </a:solidFill>
              <a:effectLst/>
              <a:latin typeface="+mn-lt"/>
              <a:ea typeface="+mn-ea"/>
              <a:cs typeface="+mn-cs"/>
            </a:rPr>
            <a:t>将来の財政健全化を見据えた</a:t>
          </a:r>
          <a:r>
            <a:rPr lang="ja-JP" altLang="ja-JP" sz="1000" b="0" i="0" baseline="0">
              <a:solidFill>
                <a:schemeClr val="dk1"/>
              </a:solidFill>
              <a:effectLst/>
              <a:latin typeface="+mn-lt"/>
              <a:ea typeface="+mn-ea"/>
              <a:cs typeface="+mn-cs"/>
            </a:rPr>
            <a:t>施策に積極的に取り組むこととする。</a:t>
          </a:r>
          <a:endParaRPr lang="ja-JP" altLang="ja-JP" sz="10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一般会計の実質収支については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地方交付税等の動向に大きく左右されるところであり、普通交付税等が一貫して前年度比増となった平成22年度までは、一貫して増加してきたものの、一転交付税等が前年度比減となった平成23年度以後においては大きく減少することとなり、標準財政規模との比率でも減少することとなった。</a:t>
          </a:r>
          <a:endParaRPr lang="ja-JP" altLang="ja-JP" sz="1100">
            <a:effectLst/>
          </a:endParaRPr>
        </a:p>
        <a:p>
          <a:pPr rtl="0"/>
          <a:r>
            <a:rPr lang="ja-JP" altLang="ja-JP" sz="1100" b="0" i="0" baseline="0">
              <a:solidFill>
                <a:schemeClr val="dk1"/>
              </a:solidFill>
              <a:effectLst/>
              <a:latin typeface="+mn-lt"/>
              <a:ea typeface="+mn-ea"/>
              <a:cs typeface="+mn-cs"/>
            </a:rPr>
            <a:t>　病院事業特別会計については、実質収支が増加傾向となっており、平成23～</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年度は一般会計よりも大きな黒字額を計上することとなった。</a:t>
          </a:r>
          <a:endParaRPr lang="ja-JP" altLang="ja-JP" sz="1100">
            <a:effectLst/>
          </a:endParaRPr>
        </a:p>
        <a:p>
          <a:pPr rtl="0"/>
          <a:r>
            <a:rPr lang="ja-JP" altLang="ja-JP" sz="1100" b="0" i="0" baseline="0">
              <a:solidFill>
                <a:schemeClr val="dk1"/>
              </a:solidFill>
              <a:effectLst/>
              <a:latin typeface="+mn-lt"/>
              <a:ea typeface="+mn-ea"/>
              <a:cs typeface="+mn-cs"/>
            </a:rPr>
            <a:t>　全会計で赤字額を計上することは無かったが、合計は平成2</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年度の</a:t>
          </a:r>
          <a:r>
            <a:rPr lang="en-US" altLang="ja-JP" sz="1100" b="0" i="0" baseline="0">
              <a:solidFill>
                <a:schemeClr val="dk1"/>
              </a:solidFill>
              <a:effectLst/>
              <a:latin typeface="+mn-lt"/>
              <a:ea typeface="+mn-ea"/>
              <a:cs typeface="+mn-cs"/>
            </a:rPr>
            <a:t>758</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47</a:t>
          </a:r>
          <a:r>
            <a:rPr lang="ja-JP" altLang="en-US" sz="1100" b="0" i="0" baseline="0">
              <a:solidFill>
                <a:schemeClr val="dk1"/>
              </a:solidFill>
              <a:effectLst/>
              <a:latin typeface="+mn-lt"/>
              <a:ea typeface="+mn-ea"/>
              <a:cs typeface="+mn-cs"/>
            </a:rPr>
            <a:t>百万円増の</a:t>
          </a:r>
          <a:r>
            <a:rPr lang="en-US" altLang="ja-JP" sz="1100" b="0" i="0" baseline="0">
              <a:solidFill>
                <a:schemeClr val="dk1"/>
              </a:solidFill>
              <a:effectLst/>
              <a:latin typeface="+mn-lt"/>
              <a:ea typeface="+mn-ea"/>
              <a:cs typeface="+mn-cs"/>
            </a:rPr>
            <a:t>805</a:t>
          </a:r>
          <a:r>
            <a:rPr lang="ja-JP" altLang="en-US" sz="1100" b="0" i="0" baseline="0">
              <a:solidFill>
                <a:schemeClr val="dk1"/>
              </a:solidFill>
              <a:effectLst/>
              <a:latin typeface="+mn-lt"/>
              <a:ea typeface="+mn-ea"/>
              <a:cs typeface="+mn-cs"/>
            </a:rPr>
            <a:t>百万円と微減にとどまった。</a:t>
          </a:r>
          <a:endParaRPr lang="ja-JP" altLang="ja-JP" sz="1100">
            <a:effectLst/>
          </a:endParaRPr>
        </a:p>
        <a:p>
          <a:pPr rtl="0"/>
          <a:r>
            <a:rPr lang="ja-JP" altLang="ja-JP" sz="1100" b="0" i="0" baseline="0">
              <a:solidFill>
                <a:schemeClr val="dk1"/>
              </a:solidFill>
              <a:effectLst/>
              <a:latin typeface="+mn-lt"/>
              <a:ea typeface="+mn-ea"/>
              <a:cs typeface="+mn-cs"/>
            </a:rPr>
            <a:t>　自主財源に乏しい本町においては、今後も財政状況が地方交付税等の動向に左右されることとなり、地方交付税の合併算定期間終了後は交付額が減少することから、今後の財源確保が危惧されるところである。</a:t>
          </a:r>
          <a:endParaRPr lang="ja-JP" altLang="ja-JP" sz="1100">
            <a:effectLst/>
          </a:endParaRPr>
        </a:p>
        <a:p>
          <a:pPr rtl="0"/>
          <a:r>
            <a:rPr lang="ja-JP" altLang="ja-JP" sz="1100" b="0" i="0" baseline="0">
              <a:solidFill>
                <a:schemeClr val="dk1"/>
              </a:solidFill>
              <a:effectLst/>
              <a:latin typeface="+mn-lt"/>
              <a:ea typeface="+mn-ea"/>
              <a:cs typeface="+mn-cs"/>
            </a:rPr>
            <a:t>　また、扶助費や公営企業における施設改修等の支出の増加が見込まれることから、収支の悪化が懸念されるところであり、合併以後の行財政改革や公債費の縮減対策等、将来的な財政健全化に向けた施策に積極的に取り組むこととする。</a:t>
          </a:r>
          <a:endParaRPr lang="ja-JP" altLang="ja-JP" sz="1100">
            <a:effectLst/>
          </a:endParaRPr>
        </a:p>
        <a:p>
          <a:pPr rtl="0"/>
          <a:r>
            <a:rPr lang="ja-JP" altLang="ja-JP" sz="1000" b="0" i="0" baseline="0">
              <a:solidFill>
                <a:schemeClr val="dk1"/>
              </a:solidFill>
              <a:effectLst/>
              <a:latin typeface="+mn-lt"/>
              <a:ea typeface="+mn-ea"/>
              <a:cs typeface="+mn-cs"/>
            </a:rPr>
            <a:t>　</a:t>
          </a:r>
          <a:endParaRPr lang="ja-JP" altLang="ja-JP" sz="10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一般会計等が発行した地方債</a:t>
          </a:r>
          <a:r>
            <a:rPr lang="ja-JP" altLang="ja-JP" sz="1100" b="0" i="0" baseline="0">
              <a:solidFill>
                <a:schemeClr val="dk1"/>
              </a:solidFill>
              <a:effectLst/>
              <a:latin typeface="+mn-lt"/>
              <a:ea typeface="+mn-ea"/>
              <a:cs typeface="+mn-cs"/>
            </a:rPr>
            <a:t>の元利償還金等はやや減少しているが、</a:t>
          </a:r>
          <a:r>
            <a:rPr lang="ja-JP" altLang="en-US" sz="1100" b="0" i="0" baseline="0">
              <a:solidFill>
                <a:schemeClr val="dk1"/>
              </a:solidFill>
              <a:effectLst/>
              <a:latin typeface="+mn-lt"/>
              <a:ea typeface="+mn-ea"/>
              <a:cs typeface="+mn-cs"/>
            </a:rPr>
            <a:t>公営</a:t>
          </a:r>
          <a:r>
            <a:rPr kumimoji="1" lang="ja-JP" altLang="ja-JP" sz="1100">
              <a:solidFill>
                <a:schemeClr val="dk1"/>
              </a:solidFill>
              <a:effectLst/>
              <a:latin typeface="+mn-lt"/>
              <a:ea typeface="+mn-ea"/>
              <a:cs typeface="+mn-cs"/>
            </a:rPr>
            <a:t>企業債の元利償還金に充当したと認められる一般会計からの繰</a:t>
          </a:r>
          <a:r>
            <a:rPr kumimoji="1" lang="ja-JP" altLang="en-US" sz="1100">
              <a:solidFill>
                <a:schemeClr val="dk1"/>
              </a:solidFill>
              <a:effectLst/>
              <a:latin typeface="+mn-lt"/>
              <a:ea typeface="+mn-ea"/>
              <a:cs typeface="+mn-cs"/>
            </a:rPr>
            <a:t>出</a:t>
          </a:r>
          <a:r>
            <a:rPr kumimoji="1" lang="ja-JP" altLang="ja-JP" sz="1100">
              <a:solidFill>
                <a:schemeClr val="dk1"/>
              </a:solidFill>
              <a:effectLst/>
              <a:latin typeface="+mn-lt"/>
              <a:ea typeface="+mn-ea"/>
              <a:cs typeface="+mn-cs"/>
            </a:rPr>
            <a:t>金において</a:t>
          </a:r>
          <a:r>
            <a:rPr lang="ja-JP" altLang="ja-JP" sz="1100" b="0" i="0" baseline="0">
              <a:solidFill>
                <a:schemeClr val="dk1"/>
              </a:solidFill>
              <a:effectLst/>
              <a:latin typeface="+mn-lt"/>
              <a:ea typeface="+mn-ea"/>
              <a:cs typeface="+mn-cs"/>
            </a:rPr>
            <a:t>は年々増加している現状である。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一方で、</a:t>
          </a:r>
          <a:r>
            <a:rPr lang="ja-JP" altLang="ja-JP" sz="1100" b="0" i="0" baseline="0">
              <a:solidFill>
                <a:schemeClr val="dk1"/>
              </a:solidFill>
              <a:effectLst/>
              <a:latin typeface="+mn-lt"/>
              <a:ea typeface="+mn-ea"/>
              <a:cs typeface="+mn-cs"/>
            </a:rPr>
            <a:t>算入公債費については、元利償還金等の減少に伴い減少傾向にあるが、臨時財政対策債の他、過疎債や合併特例債等、交付税の算定の基礎となる基準財政需要額への算入率の高い地方債を主にしていることから、元利償還金等の</a:t>
          </a:r>
          <a:r>
            <a:rPr lang="ja-JP" altLang="en-US" sz="1100" b="0" i="0" baseline="0">
              <a:solidFill>
                <a:schemeClr val="dk1"/>
              </a:solidFill>
              <a:effectLst/>
              <a:latin typeface="+mn-lt"/>
              <a:ea typeface="+mn-ea"/>
              <a:cs typeface="+mn-cs"/>
            </a:rPr>
            <a:t>約</a:t>
          </a:r>
          <a:r>
            <a:rPr lang="en-US" altLang="ja-JP" sz="1100" b="0" i="0" baseline="0">
              <a:solidFill>
                <a:schemeClr val="dk1"/>
              </a:solidFill>
              <a:effectLst/>
              <a:latin typeface="+mn-lt"/>
              <a:ea typeface="+mn-ea"/>
              <a:cs typeface="+mn-cs"/>
            </a:rPr>
            <a:t>68%</a:t>
          </a:r>
          <a:r>
            <a:rPr lang="ja-JP" altLang="ja-JP" sz="1100" b="0" i="0" baseline="0">
              <a:solidFill>
                <a:schemeClr val="dk1"/>
              </a:solidFill>
              <a:effectLst/>
              <a:latin typeface="+mn-lt"/>
              <a:ea typeface="+mn-ea"/>
              <a:cs typeface="+mn-cs"/>
            </a:rPr>
            <a:t>が算入されている。</a:t>
          </a:r>
          <a:endParaRPr lang="ja-JP" altLang="ja-JP" sz="1400">
            <a:effectLst/>
          </a:endParaRPr>
        </a:p>
        <a:p>
          <a:pPr rtl="0"/>
          <a:r>
            <a:rPr lang="ja-JP" altLang="ja-JP" sz="1100" b="0" i="0" baseline="0">
              <a:solidFill>
                <a:schemeClr val="dk1"/>
              </a:solidFill>
              <a:effectLst/>
              <a:latin typeface="+mn-lt"/>
              <a:ea typeface="+mn-ea"/>
              <a:cs typeface="+mn-cs"/>
            </a:rPr>
            <a:t>　結果、実質公債費比率の分子は減少傾向にあるが、今後は、新規発行債を伴う大型事業の実施等により、元利償還金の減少が頭打ちとなること</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公営企業債に対する繰出金は増加が見込まれて</a:t>
          </a:r>
          <a:r>
            <a:rPr lang="ja-JP" altLang="en-US" sz="1100" b="0" i="0" baseline="0">
              <a:solidFill>
                <a:schemeClr val="dk1"/>
              </a:solidFill>
              <a:effectLst/>
              <a:latin typeface="+mn-lt"/>
              <a:ea typeface="+mn-ea"/>
              <a:cs typeface="+mn-cs"/>
            </a:rPr>
            <a:t>いることから</a:t>
          </a:r>
          <a:r>
            <a:rPr lang="ja-JP" altLang="ja-JP" sz="1100" b="0" i="0" baseline="0">
              <a:solidFill>
                <a:schemeClr val="dk1"/>
              </a:solidFill>
              <a:effectLst/>
              <a:latin typeface="+mn-lt"/>
              <a:ea typeface="+mn-ea"/>
              <a:cs typeface="+mn-cs"/>
            </a:rPr>
            <a:t>、分子の増大が危惧されるところである。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将来負担額のうち</a:t>
          </a:r>
          <a:r>
            <a:rPr lang="ja-JP" altLang="ja-JP" sz="1100" b="0" i="0" baseline="0">
              <a:solidFill>
                <a:schemeClr val="dk1"/>
              </a:solidFill>
              <a:effectLst/>
              <a:latin typeface="+mn-lt"/>
              <a:ea typeface="+mn-ea"/>
              <a:cs typeface="+mn-cs"/>
            </a:rPr>
            <a:t>一般会計等に係る地方債現在高は、平成23年度以後は新規借入額を元利償還額が上回っていることから、前年度比減となってい</a:t>
          </a:r>
          <a:r>
            <a:rPr lang="ja-JP" altLang="en-US" sz="1100" b="0" i="0" baseline="0">
              <a:solidFill>
                <a:schemeClr val="dk1"/>
              </a:solidFill>
              <a:effectLst/>
              <a:latin typeface="+mn-lt"/>
              <a:ea typeface="+mn-ea"/>
              <a:cs typeface="+mn-cs"/>
            </a:rPr>
            <a:t>たが、平成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年度においては、道の駅「京丹波味夢の里」整備事業等の大型事業の実施により、前年度と比較して</a:t>
          </a:r>
          <a:r>
            <a:rPr lang="en-US" altLang="ja-JP" sz="1100" b="0" i="0" baseline="0">
              <a:solidFill>
                <a:schemeClr val="dk1"/>
              </a:solidFill>
              <a:effectLst/>
              <a:latin typeface="+mn-lt"/>
              <a:ea typeface="+mn-ea"/>
              <a:cs typeface="+mn-cs"/>
            </a:rPr>
            <a:t>336</a:t>
          </a:r>
          <a:r>
            <a:rPr lang="ja-JP" altLang="en-US" sz="1100" b="0" i="0" baseline="0">
              <a:solidFill>
                <a:schemeClr val="dk1"/>
              </a:solidFill>
              <a:effectLst/>
              <a:latin typeface="+mn-lt"/>
              <a:ea typeface="+mn-ea"/>
              <a:cs typeface="+mn-cs"/>
            </a:rPr>
            <a:t>百万円増となった。</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債務負担行為に基づく支出予定額については、平成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年度に土地開発公社からの買い戻しがすべて完了し、皆減となっており、また、</a:t>
          </a:r>
          <a:r>
            <a:rPr lang="ja-JP" altLang="ja-JP" sz="1100" b="0" i="0" baseline="0">
              <a:solidFill>
                <a:schemeClr val="dk1"/>
              </a:solidFill>
              <a:effectLst/>
              <a:latin typeface="+mn-lt"/>
              <a:ea typeface="+mn-ea"/>
              <a:cs typeface="+mn-cs"/>
            </a:rPr>
            <a:t>公営企業債の繰入見込額についても微減となって</a:t>
          </a:r>
          <a:r>
            <a:rPr lang="ja-JP" altLang="en-US" sz="1100" b="0" i="0" baseline="0">
              <a:solidFill>
                <a:schemeClr val="dk1"/>
              </a:solidFill>
              <a:effectLst/>
              <a:latin typeface="+mn-lt"/>
              <a:ea typeface="+mn-ea"/>
              <a:cs typeface="+mn-cs"/>
            </a:rPr>
            <a:t>いる。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一方で、将来負担額から差し引かれる</a:t>
          </a:r>
          <a:r>
            <a:rPr lang="ja-JP" altLang="ja-JP" sz="1100" b="0" i="0" baseline="0">
              <a:solidFill>
                <a:schemeClr val="dk1"/>
              </a:solidFill>
              <a:effectLst/>
              <a:latin typeface="+mn-lt"/>
              <a:ea typeface="+mn-ea"/>
              <a:cs typeface="+mn-cs"/>
            </a:rPr>
            <a:t>充当可能基金は</a:t>
          </a:r>
          <a:r>
            <a:rPr lang="ja-JP" altLang="en-US" sz="1100" b="0" i="0" baseline="0">
              <a:solidFill>
                <a:schemeClr val="dk1"/>
              </a:solidFill>
              <a:effectLst/>
              <a:latin typeface="+mn-lt"/>
              <a:ea typeface="+mn-ea"/>
              <a:cs typeface="+mn-cs"/>
            </a:rPr>
            <a:t>、増加傾向にあったが、財政融資資金の取崩しを行ったことから</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年度は前年度と比較して</a:t>
          </a:r>
          <a:r>
            <a:rPr lang="en-US" altLang="ja-JP" sz="1100" b="0" i="0" baseline="0">
              <a:solidFill>
                <a:schemeClr val="dk1"/>
              </a:solidFill>
              <a:effectLst/>
              <a:latin typeface="+mn-lt"/>
              <a:ea typeface="+mn-ea"/>
              <a:cs typeface="+mn-cs"/>
            </a:rPr>
            <a:t>700</a:t>
          </a:r>
          <a:r>
            <a:rPr lang="ja-JP" altLang="en-US" sz="1100" b="0" i="0" baseline="0">
              <a:solidFill>
                <a:schemeClr val="dk1"/>
              </a:solidFill>
              <a:effectLst/>
              <a:latin typeface="+mn-lt"/>
              <a:ea typeface="+mn-ea"/>
              <a:cs typeface="+mn-cs"/>
            </a:rPr>
            <a:t>百万円減少することとなった。</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これらの</a:t>
          </a:r>
          <a:r>
            <a:rPr lang="ja-JP" altLang="ja-JP" sz="1100" b="0" i="0" baseline="0">
              <a:solidFill>
                <a:schemeClr val="dk1"/>
              </a:solidFill>
              <a:effectLst/>
              <a:latin typeface="+mn-lt"/>
              <a:ea typeface="+mn-ea"/>
              <a:cs typeface="+mn-cs"/>
            </a:rPr>
            <a:t>結果、将来負担比率の分子は減少傾向にあるが、今後は、新規発行債を伴う大型事業の実施等が予定されているところであり、分母である標準財政規模の減少が見込まれる現状、より一層の分子の減少が必要とされ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13340739</v>
      </c>
      <c r="BO4" s="379"/>
      <c r="BP4" s="379"/>
      <c r="BQ4" s="379"/>
      <c r="BR4" s="379"/>
      <c r="BS4" s="379"/>
      <c r="BT4" s="379"/>
      <c r="BU4" s="380"/>
      <c r="BV4" s="378">
        <v>12649210</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0.8</v>
      </c>
      <c r="CU4" s="556"/>
      <c r="CV4" s="556"/>
      <c r="CW4" s="556"/>
      <c r="CX4" s="556"/>
      <c r="CY4" s="556"/>
      <c r="CZ4" s="556"/>
      <c r="DA4" s="557"/>
      <c r="DB4" s="555">
        <v>0.8</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13019149</v>
      </c>
      <c r="BO5" s="384"/>
      <c r="BP5" s="384"/>
      <c r="BQ5" s="384"/>
      <c r="BR5" s="384"/>
      <c r="BS5" s="384"/>
      <c r="BT5" s="384"/>
      <c r="BU5" s="385"/>
      <c r="BV5" s="383">
        <v>12292664</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84.6</v>
      </c>
      <c r="CU5" s="354"/>
      <c r="CV5" s="354"/>
      <c r="CW5" s="354"/>
      <c r="CX5" s="354"/>
      <c r="CY5" s="354"/>
      <c r="CZ5" s="354"/>
      <c r="DA5" s="355"/>
      <c r="DB5" s="353">
        <v>82.6</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321590</v>
      </c>
      <c r="BO6" s="384"/>
      <c r="BP6" s="384"/>
      <c r="BQ6" s="384"/>
      <c r="BR6" s="384"/>
      <c r="BS6" s="384"/>
      <c r="BT6" s="384"/>
      <c r="BU6" s="385"/>
      <c r="BV6" s="383">
        <v>356546</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89.6</v>
      </c>
      <c r="CU6" s="530"/>
      <c r="CV6" s="530"/>
      <c r="CW6" s="530"/>
      <c r="CX6" s="530"/>
      <c r="CY6" s="530"/>
      <c r="CZ6" s="530"/>
      <c r="DA6" s="531"/>
      <c r="DB6" s="529">
        <v>87.6</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261121</v>
      </c>
      <c r="BO7" s="384"/>
      <c r="BP7" s="384"/>
      <c r="BQ7" s="384"/>
      <c r="BR7" s="384"/>
      <c r="BS7" s="384"/>
      <c r="BT7" s="384"/>
      <c r="BU7" s="385"/>
      <c r="BV7" s="383">
        <v>299940</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7280878</v>
      </c>
      <c r="CU7" s="384"/>
      <c r="CV7" s="384"/>
      <c r="CW7" s="384"/>
      <c r="CX7" s="384"/>
      <c r="CY7" s="384"/>
      <c r="CZ7" s="384"/>
      <c r="DA7" s="385"/>
      <c r="DB7" s="383">
        <v>7352176</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60469</v>
      </c>
      <c r="BO8" s="384"/>
      <c r="BP8" s="384"/>
      <c r="BQ8" s="384"/>
      <c r="BR8" s="384"/>
      <c r="BS8" s="384"/>
      <c r="BT8" s="384"/>
      <c r="BU8" s="385"/>
      <c r="BV8" s="383">
        <v>56606</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0.28000000000000003</v>
      </c>
      <c r="CU8" s="493"/>
      <c r="CV8" s="493"/>
      <c r="CW8" s="493"/>
      <c r="CX8" s="493"/>
      <c r="CY8" s="493"/>
      <c r="CZ8" s="493"/>
      <c r="DA8" s="494"/>
      <c r="DB8" s="492">
        <v>0.28000000000000003</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15732</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3863</v>
      </c>
      <c r="BO9" s="384"/>
      <c r="BP9" s="384"/>
      <c r="BQ9" s="384"/>
      <c r="BR9" s="384"/>
      <c r="BS9" s="384"/>
      <c r="BT9" s="384"/>
      <c r="BU9" s="385"/>
      <c r="BV9" s="383">
        <v>-285458</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17.100000000000001</v>
      </c>
      <c r="CU9" s="354"/>
      <c r="CV9" s="354"/>
      <c r="CW9" s="354"/>
      <c r="CX9" s="354"/>
      <c r="CY9" s="354"/>
      <c r="CZ9" s="354"/>
      <c r="DA9" s="355"/>
      <c r="DB9" s="353">
        <v>16.7</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16893</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34278</v>
      </c>
      <c r="BO10" s="384"/>
      <c r="BP10" s="384"/>
      <c r="BQ10" s="384"/>
      <c r="BR10" s="384"/>
      <c r="BS10" s="384"/>
      <c r="BT10" s="384"/>
      <c r="BU10" s="385"/>
      <c r="BV10" s="383">
        <v>184025</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109</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15555</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420000</v>
      </c>
      <c r="BO12" s="384"/>
      <c r="BP12" s="384"/>
      <c r="BQ12" s="384"/>
      <c r="BR12" s="384"/>
      <c r="BS12" s="384"/>
      <c r="BT12" s="384"/>
      <c r="BU12" s="385"/>
      <c r="BV12" s="383">
        <v>180000</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15411</v>
      </c>
      <c r="S13" s="485"/>
      <c r="T13" s="485"/>
      <c r="U13" s="485"/>
      <c r="V13" s="486"/>
      <c r="W13" s="472" t="s">
        <v>123</v>
      </c>
      <c r="X13" s="396"/>
      <c r="Y13" s="396"/>
      <c r="Z13" s="396"/>
      <c r="AA13" s="396"/>
      <c r="AB13" s="397"/>
      <c r="AC13" s="359">
        <v>1174</v>
      </c>
      <c r="AD13" s="360"/>
      <c r="AE13" s="360"/>
      <c r="AF13" s="360"/>
      <c r="AG13" s="361"/>
      <c r="AH13" s="359">
        <v>1543</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-381859</v>
      </c>
      <c r="BO13" s="384"/>
      <c r="BP13" s="384"/>
      <c r="BQ13" s="384"/>
      <c r="BR13" s="384"/>
      <c r="BS13" s="384"/>
      <c r="BT13" s="384"/>
      <c r="BU13" s="385"/>
      <c r="BV13" s="383">
        <v>-281433</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14.4</v>
      </c>
      <c r="CU13" s="354"/>
      <c r="CV13" s="354"/>
      <c r="CW13" s="354"/>
      <c r="CX13" s="354"/>
      <c r="CY13" s="354"/>
      <c r="CZ13" s="354"/>
      <c r="DA13" s="355"/>
      <c r="DB13" s="353">
        <v>14.4</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15939</v>
      </c>
      <c r="S14" s="485"/>
      <c r="T14" s="485"/>
      <c r="U14" s="485"/>
      <c r="V14" s="486"/>
      <c r="W14" s="487"/>
      <c r="X14" s="399"/>
      <c r="Y14" s="399"/>
      <c r="Z14" s="399"/>
      <c r="AA14" s="399"/>
      <c r="AB14" s="400"/>
      <c r="AC14" s="477">
        <v>15.8</v>
      </c>
      <c r="AD14" s="478"/>
      <c r="AE14" s="478"/>
      <c r="AF14" s="478"/>
      <c r="AG14" s="479"/>
      <c r="AH14" s="477">
        <v>18.100000000000001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121</v>
      </c>
      <c r="CU14" s="456"/>
      <c r="CV14" s="456"/>
      <c r="CW14" s="456"/>
      <c r="CX14" s="456"/>
      <c r="CY14" s="456"/>
      <c r="CZ14" s="456"/>
      <c r="DA14" s="457"/>
      <c r="DB14" s="488">
        <v>117.2</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15790</v>
      </c>
      <c r="S15" s="485"/>
      <c r="T15" s="485"/>
      <c r="U15" s="485"/>
      <c r="V15" s="486"/>
      <c r="W15" s="472" t="s">
        <v>130</v>
      </c>
      <c r="X15" s="396"/>
      <c r="Y15" s="396"/>
      <c r="Z15" s="396"/>
      <c r="AA15" s="396"/>
      <c r="AB15" s="397"/>
      <c r="AC15" s="359">
        <v>2115</v>
      </c>
      <c r="AD15" s="360"/>
      <c r="AE15" s="360"/>
      <c r="AF15" s="360"/>
      <c r="AG15" s="361"/>
      <c r="AH15" s="359">
        <v>2533</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1558860</v>
      </c>
      <c r="BO15" s="379"/>
      <c r="BP15" s="379"/>
      <c r="BQ15" s="379"/>
      <c r="BR15" s="379"/>
      <c r="BS15" s="379"/>
      <c r="BT15" s="379"/>
      <c r="BU15" s="380"/>
      <c r="BV15" s="378">
        <v>1521854</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28.4</v>
      </c>
      <c r="AD16" s="478"/>
      <c r="AE16" s="478"/>
      <c r="AF16" s="478"/>
      <c r="AG16" s="479"/>
      <c r="AH16" s="477">
        <v>29.7</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5433793</v>
      </c>
      <c r="BO16" s="384"/>
      <c r="BP16" s="384"/>
      <c r="BQ16" s="384"/>
      <c r="BR16" s="384"/>
      <c r="BS16" s="384"/>
      <c r="BT16" s="384"/>
      <c r="BU16" s="385"/>
      <c r="BV16" s="383">
        <v>5361807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4148</v>
      </c>
      <c r="AD17" s="360"/>
      <c r="AE17" s="360"/>
      <c r="AF17" s="360"/>
      <c r="AG17" s="361"/>
      <c r="AH17" s="359">
        <v>4388</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1989435</v>
      </c>
      <c r="BO17" s="384"/>
      <c r="BP17" s="384"/>
      <c r="BQ17" s="384"/>
      <c r="BR17" s="384"/>
      <c r="BS17" s="384"/>
      <c r="BT17" s="384"/>
      <c r="BU17" s="385"/>
      <c r="BV17" s="383">
        <v>1951989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303.08999999999997</v>
      </c>
      <c r="M18" s="448"/>
      <c r="N18" s="448"/>
      <c r="O18" s="448"/>
      <c r="P18" s="448"/>
      <c r="Q18" s="448"/>
      <c r="R18" s="449"/>
      <c r="S18" s="449"/>
      <c r="T18" s="449"/>
      <c r="U18" s="449"/>
      <c r="V18" s="450"/>
      <c r="W18" s="464"/>
      <c r="X18" s="465"/>
      <c r="Y18" s="465"/>
      <c r="Z18" s="465"/>
      <c r="AA18" s="465"/>
      <c r="AB18" s="473"/>
      <c r="AC18" s="347">
        <v>55.8</v>
      </c>
      <c r="AD18" s="348"/>
      <c r="AE18" s="348"/>
      <c r="AF18" s="348"/>
      <c r="AG18" s="451"/>
      <c r="AH18" s="347">
        <v>51.5</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6253050</v>
      </c>
      <c r="BO18" s="384"/>
      <c r="BP18" s="384"/>
      <c r="BQ18" s="384"/>
      <c r="BR18" s="384"/>
      <c r="BS18" s="384"/>
      <c r="BT18" s="384"/>
      <c r="BU18" s="385"/>
      <c r="BV18" s="383">
        <v>6192798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52</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8820867</v>
      </c>
      <c r="BO19" s="384"/>
      <c r="BP19" s="384"/>
      <c r="BQ19" s="384"/>
      <c r="BR19" s="384"/>
      <c r="BS19" s="384"/>
      <c r="BT19" s="384"/>
      <c r="BU19" s="385"/>
      <c r="BV19" s="383">
        <v>8908655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5660</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14520488</v>
      </c>
      <c r="BO23" s="384"/>
      <c r="BP23" s="384"/>
      <c r="BQ23" s="384"/>
      <c r="BR23" s="384"/>
      <c r="BS23" s="384"/>
      <c r="BT23" s="384"/>
      <c r="BU23" s="385"/>
      <c r="BV23" s="383">
        <v>14183504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6750</v>
      </c>
      <c r="R24" s="360"/>
      <c r="S24" s="360"/>
      <c r="T24" s="360"/>
      <c r="U24" s="360"/>
      <c r="V24" s="361"/>
      <c r="W24" s="425"/>
      <c r="X24" s="416"/>
      <c r="Y24" s="417"/>
      <c r="Z24" s="356" t="s">
        <v>153</v>
      </c>
      <c r="AA24" s="357"/>
      <c r="AB24" s="357"/>
      <c r="AC24" s="357"/>
      <c r="AD24" s="357"/>
      <c r="AE24" s="357"/>
      <c r="AF24" s="357"/>
      <c r="AG24" s="358"/>
      <c r="AH24" s="359">
        <v>193</v>
      </c>
      <c r="AI24" s="360"/>
      <c r="AJ24" s="360"/>
      <c r="AK24" s="360"/>
      <c r="AL24" s="361"/>
      <c r="AM24" s="359">
        <v>561823</v>
      </c>
      <c r="AN24" s="360"/>
      <c r="AO24" s="360"/>
      <c r="AP24" s="360"/>
      <c r="AQ24" s="360"/>
      <c r="AR24" s="361"/>
      <c r="AS24" s="359">
        <v>2911</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10934596</v>
      </c>
      <c r="BO24" s="384"/>
      <c r="BP24" s="384"/>
      <c r="BQ24" s="384"/>
      <c r="BR24" s="384"/>
      <c r="BS24" s="384"/>
      <c r="BT24" s="384"/>
      <c r="BU24" s="385"/>
      <c r="BV24" s="383">
        <v>10878994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5580</v>
      </c>
      <c r="R25" s="360"/>
      <c r="S25" s="360"/>
      <c r="T25" s="360"/>
      <c r="U25" s="360"/>
      <c r="V25" s="361"/>
      <c r="W25" s="425"/>
      <c r="X25" s="416"/>
      <c r="Y25" s="417"/>
      <c r="Z25" s="356" t="s">
        <v>156</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214544</v>
      </c>
      <c r="BO25" s="379"/>
      <c r="BP25" s="379"/>
      <c r="BQ25" s="379"/>
      <c r="BR25" s="379"/>
      <c r="BS25" s="379"/>
      <c r="BT25" s="379"/>
      <c r="BU25" s="380"/>
      <c r="BV25" s="378">
        <v>586116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5040</v>
      </c>
      <c r="R26" s="360"/>
      <c r="S26" s="360"/>
      <c r="T26" s="360"/>
      <c r="U26" s="360"/>
      <c r="V26" s="361"/>
      <c r="W26" s="425"/>
      <c r="X26" s="416"/>
      <c r="Y26" s="417"/>
      <c r="Z26" s="356" t="s">
        <v>159</v>
      </c>
      <c r="AA26" s="438"/>
      <c r="AB26" s="438"/>
      <c r="AC26" s="438"/>
      <c r="AD26" s="438"/>
      <c r="AE26" s="438"/>
      <c r="AF26" s="438"/>
      <c r="AG26" s="439"/>
      <c r="AH26" s="359">
        <v>3</v>
      </c>
      <c r="AI26" s="360"/>
      <c r="AJ26" s="360"/>
      <c r="AK26" s="360"/>
      <c r="AL26" s="361"/>
      <c r="AM26" s="359">
        <v>8862</v>
      </c>
      <c r="AN26" s="360"/>
      <c r="AO26" s="360"/>
      <c r="AP26" s="360"/>
      <c r="AQ26" s="360"/>
      <c r="AR26" s="361"/>
      <c r="AS26" s="359">
        <v>2954</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3000</v>
      </c>
      <c r="R27" s="360"/>
      <c r="S27" s="360"/>
      <c r="T27" s="360"/>
      <c r="U27" s="360"/>
      <c r="V27" s="361"/>
      <c r="W27" s="425"/>
      <c r="X27" s="416"/>
      <c r="Y27" s="417"/>
      <c r="Z27" s="356" t="s">
        <v>162</v>
      </c>
      <c r="AA27" s="357"/>
      <c r="AB27" s="357"/>
      <c r="AC27" s="357"/>
      <c r="AD27" s="357"/>
      <c r="AE27" s="357"/>
      <c r="AF27" s="357"/>
      <c r="AG27" s="358"/>
      <c r="AH27" s="359">
        <v>6</v>
      </c>
      <c r="AI27" s="360"/>
      <c r="AJ27" s="360"/>
      <c r="AK27" s="360"/>
      <c r="AL27" s="361"/>
      <c r="AM27" s="359">
        <v>17160</v>
      </c>
      <c r="AN27" s="360"/>
      <c r="AO27" s="360"/>
      <c r="AP27" s="360"/>
      <c r="AQ27" s="360"/>
      <c r="AR27" s="361"/>
      <c r="AS27" s="359">
        <v>2860</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387571</v>
      </c>
      <c r="BO27" s="387"/>
      <c r="BP27" s="387"/>
      <c r="BQ27" s="387"/>
      <c r="BR27" s="387"/>
      <c r="BS27" s="387"/>
      <c r="BT27" s="387"/>
      <c r="BU27" s="388"/>
      <c r="BV27" s="386">
        <v>387340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2300</v>
      </c>
      <c r="R28" s="360"/>
      <c r="S28" s="360"/>
      <c r="T28" s="360"/>
      <c r="U28" s="360"/>
      <c r="V28" s="361"/>
      <c r="W28" s="425"/>
      <c r="X28" s="416"/>
      <c r="Y28" s="417"/>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1847984</v>
      </c>
      <c r="BO28" s="379"/>
      <c r="BP28" s="379"/>
      <c r="BQ28" s="379"/>
      <c r="BR28" s="379"/>
      <c r="BS28" s="379"/>
      <c r="BT28" s="379"/>
      <c r="BU28" s="380"/>
      <c r="BV28" s="378">
        <v>2233706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14</v>
      </c>
      <c r="M29" s="360"/>
      <c r="N29" s="360"/>
      <c r="O29" s="360"/>
      <c r="P29" s="361"/>
      <c r="Q29" s="359">
        <v>2100</v>
      </c>
      <c r="R29" s="360"/>
      <c r="S29" s="360"/>
      <c r="T29" s="360"/>
      <c r="U29" s="360"/>
      <c r="V29" s="361"/>
      <c r="W29" s="426"/>
      <c r="X29" s="427"/>
      <c r="Y29" s="428"/>
      <c r="Z29" s="356" t="s">
        <v>169</v>
      </c>
      <c r="AA29" s="357"/>
      <c r="AB29" s="357"/>
      <c r="AC29" s="357"/>
      <c r="AD29" s="357"/>
      <c r="AE29" s="357"/>
      <c r="AF29" s="357"/>
      <c r="AG29" s="358"/>
      <c r="AH29" s="359">
        <v>199</v>
      </c>
      <c r="AI29" s="360"/>
      <c r="AJ29" s="360"/>
      <c r="AK29" s="360"/>
      <c r="AL29" s="361"/>
      <c r="AM29" s="359">
        <v>578983</v>
      </c>
      <c r="AN29" s="360"/>
      <c r="AO29" s="360"/>
      <c r="AP29" s="360"/>
      <c r="AQ29" s="360"/>
      <c r="AR29" s="361"/>
      <c r="AS29" s="359">
        <v>2909</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414894</v>
      </c>
      <c r="BO29" s="384"/>
      <c r="BP29" s="384"/>
      <c r="BQ29" s="384"/>
      <c r="BR29" s="384"/>
      <c r="BS29" s="384"/>
      <c r="BT29" s="384"/>
      <c r="BU29" s="385"/>
      <c r="BV29" s="383">
        <v>413989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1759079</v>
      </c>
      <c r="BO30" s="387"/>
      <c r="BP30" s="387"/>
      <c r="BQ30" s="387"/>
      <c r="BR30" s="387"/>
      <c r="BS30" s="387"/>
      <c r="BT30" s="387"/>
      <c r="BU30" s="388"/>
      <c r="BV30" s="386">
        <v>1872122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国民健康保険事業特別会計（事業勘定）</v>
      </c>
      <c r="X34" s="342"/>
      <c r="Y34" s="342"/>
      <c r="Z34" s="342"/>
      <c r="AA34" s="342"/>
      <c r="AB34" s="342"/>
      <c r="AC34" s="342"/>
      <c r="AD34" s="342"/>
      <c r="AE34" s="342"/>
      <c r="AF34" s="342"/>
      <c r="AG34" s="342"/>
      <c r="AH34" s="342"/>
      <c r="AI34" s="342"/>
      <c r="AJ34" s="342"/>
      <c r="AK34" s="342"/>
      <c r="AL34" s="165"/>
      <c r="AM34" s="343">
        <f>IF(AO34="","",MAX(C34:D43,U34:V43)+1)</f>
        <v>10</v>
      </c>
      <c r="AN34" s="343"/>
      <c r="AO34" s="342" t="str">
        <f>IF('各会計、関係団体の財政状況及び健全化判断比率'!B33="","",'各会計、関係団体の財政状況及び健全化判断比率'!B33)</f>
        <v>国保京丹波町病院事業会計</v>
      </c>
      <c r="AP34" s="342"/>
      <c r="AQ34" s="342"/>
      <c r="AR34" s="342"/>
      <c r="AS34" s="342"/>
      <c r="AT34" s="342"/>
      <c r="AU34" s="342"/>
      <c r="AV34" s="342"/>
      <c r="AW34" s="342"/>
      <c r="AX34" s="342"/>
      <c r="AY34" s="342"/>
      <c r="AZ34" s="342"/>
      <c r="BA34" s="342"/>
      <c r="BB34" s="342"/>
      <c r="BC34" s="342"/>
      <c r="BD34" s="165"/>
      <c r="BE34" s="343">
        <f>IF(BG34="","",MAX(C34:D43,U34:V43,AM34:AN43)+1)</f>
        <v>11</v>
      </c>
      <c r="BF34" s="343"/>
      <c r="BG34" s="342" t="str">
        <f>IF('各会計、関係団体の財政状況及び健全化判断比率'!B34="","",'各会計、関係団体の財政状況及び健全化判断比率'!B34)</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13</v>
      </c>
      <c r="BX34" s="343"/>
      <c r="BY34" s="342" t="str">
        <f>IF('各会計、関係団体の財政状況及び健全化判断比率'!B68="","",'各会計、関係団体の財政状況及び健全化判断比率'!B68)</f>
        <v>国民健康保険南丹病院組合(病院事業会計)</v>
      </c>
      <c r="BZ34" s="342"/>
      <c r="CA34" s="342"/>
      <c r="CB34" s="342"/>
      <c r="CC34" s="342"/>
      <c r="CD34" s="342"/>
      <c r="CE34" s="342"/>
      <c r="CF34" s="342"/>
      <c r="CG34" s="342"/>
      <c r="CH34" s="342"/>
      <c r="CI34" s="342"/>
      <c r="CJ34" s="342"/>
      <c r="CK34" s="342"/>
      <c r="CL34" s="342"/>
      <c r="CM34" s="342"/>
      <c r="CN34" s="165"/>
      <c r="CO34" s="343">
        <f>IF(CQ34="","",MAX(C34:D43,U34:V43,AM34:AN43,BE34:BF43,BW34:BX43)+1)</f>
        <v>23</v>
      </c>
      <c r="CP34" s="343"/>
      <c r="CQ34" s="342" t="str">
        <f>IF('各会計、関係団体の財政状況及び健全化判断比率'!BS7="","",'各会計、関係団体の財政状況及び健全化判断比率'!BS7)</f>
        <v>丹波情報センター</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土地取得特別会計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12</v>
      </c>
      <c r="BF35" s="343"/>
      <c r="BG35" s="342" t="str">
        <f>IF('各会計、関係団体の財政状況及び健全化判断比率'!B35="","",'各会計、関係団体の財政状況及び健全化判断比率'!B35)</f>
        <v>水道事業特別会計</v>
      </c>
      <c r="BH35" s="342"/>
      <c r="BI35" s="342"/>
      <c r="BJ35" s="342"/>
      <c r="BK35" s="342"/>
      <c r="BL35" s="342"/>
      <c r="BM35" s="342"/>
      <c r="BN35" s="342"/>
      <c r="BO35" s="342"/>
      <c r="BP35" s="342"/>
      <c r="BQ35" s="342"/>
      <c r="BR35" s="342"/>
      <c r="BS35" s="342"/>
      <c r="BT35" s="342"/>
      <c r="BU35" s="342"/>
      <c r="BV35" s="165"/>
      <c r="BW35" s="343">
        <f t="shared" ref="BW35:BW43" si="2">IF(BY35="","",BW34+1)</f>
        <v>14</v>
      </c>
      <c r="BX35" s="343"/>
      <c r="BY35" s="342" t="str">
        <f>IF('各会計、関係団体の財政状況及び健全化判断比率'!B69="","",'各会計、関係団体の財政状況及び健全化判断比率'!B69)</f>
        <v>船井郡衛生管理組合(普通会計)</v>
      </c>
      <c r="BZ35" s="342"/>
      <c r="CA35" s="342"/>
      <c r="CB35" s="342"/>
      <c r="CC35" s="342"/>
      <c r="CD35" s="342"/>
      <c r="CE35" s="342"/>
      <c r="CF35" s="342"/>
      <c r="CG35" s="342"/>
      <c r="CH35" s="342"/>
      <c r="CI35" s="342"/>
      <c r="CJ35" s="342"/>
      <c r="CK35" s="342"/>
      <c r="CL35" s="342"/>
      <c r="CM35" s="342"/>
      <c r="CN35" s="165"/>
      <c r="CO35" s="343">
        <f t="shared" ref="CO35:CO43" si="3">IF(CQ35="","",CO34+1)</f>
        <v>24</v>
      </c>
      <c r="CP35" s="343"/>
      <c r="CQ35" s="342" t="str">
        <f>IF('各会計、関係団体の財政状況及び健全化判断比率'!BS8="","",'各会計、関係団体の財政状況及び健全化判断比率'!BS8)</f>
        <v>丹波地域開発</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育英資金給付事業特別会計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介護保険事業特別会計（事業勘定）</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15</v>
      </c>
      <c r="BX36" s="343"/>
      <c r="BY36" s="342" t="str">
        <f>IF('各会計、関係団体の財政状況及び健全化判断比率'!B70="","",'各会計、関係団体の財政状況及び健全化判断比率'!B70)</f>
        <v>京都府市町村職員退職手当組合（一般会計）</v>
      </c>
      <c r="BZ36" s="342"/>
      <c r="CA36" s="342"/>
      <c r="CB36" s="342"/>
      <c r="CC36" s="342"/>
      <c r="CD36" s="342"/>
      <c r="CE36" s="342"/>
      <c r="CF36" s="342"/>
      <c r="CG36" s="342"/>
      <c r="CH36" s="342"/>
      <c r="CI36" s="342"/>
      <c r="CJ36" s="342"/>
      <c r="CK36" s="342"/>
      <c r="CL36" s="342"/>
      <c r="CM36" s="342"/>
      <c r="CN36" s="165"/>
      <c r="CO36" s="343">
        <f t="shared" si="3"/>
        <v>25</v>
      </c>
      <c r="CP36" s="343"/>
      <c r="CQ36" s="342" t="str">
        <f>IF('各会計、関係団体の財政状況及び健全化判断比率'!BS9="","",'各会計、関係団体の財政状況及び健全化判断比率'!BS9)</f>
        <v>丹波ふるさと振興公社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町営バス運行事業特別会計</v>
      </c>
      <c r="F37" s="342"/>
      <c r="G37" s="342"/>
      <c r="H37" s="342"/>
      <c r="I37" s="342"/>
      <c r="J37" s="342"/>
      <c r="K37" s="342"/>
      <c r="L37" s="342"/>
      <c r="M37" s="342"/>
      <c r="N37" s="342"/>
      <c r="O37" s="342"/>
      <c r="P37" s="342"/>
      <c r="Q37" s="342"/>
      <c r="R37" s="342"/>
      <c r="S37" s="342"/>
      <c r="T37" s="165"/>
      <c r="U37" s="343">
        <f t="shared" si="4"/>
        <v>8</v>
      </c>
      <c r="V37" s="343"/>
      <c r="W37" s="342" t="str">
        <f>IF('各会計、関係団体の財政状況及び健全化判断比率'!B31="","",'各会計、関係団体の財政状況及び健全化判断比率'!B31)</f>
        <v>介護保険事業特別会計（サービス勘定）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16</v>
      </c>
      <c r="BX37" s="343"/>
      <c r="BY37" s="342" t="str">
        <f>IF('各会計、関係団体の財政状況及び健全化判断比率'!B71="","",'各会計、関係団体の財政状況及び健全化判断比率'!B71)</f>
        <v>京都府市町村議会議員公務災害補償等組合(一般会計)</v>
      </c>
      <c r="BZ37" s="342"/>
      <c r="CA37" s="342"/>
      <c r="CB37" s="342"/>
      <c r="CC37" s="342"/>
      <c r="CD37" s="342"/>
      <c r="CE37" s="342"/>
      <c r="CF37" s="342"/>
      <c r="CG37" s="342"/>
      <c r="CH37" s="342"/>
      <c r="CI37" s="342"/>
      <c r="CJ37" s="342"/>
      <c r="CK37" s="342"/>
      <c r="CL37" s="342"/>
      <c r="CM37" s="342"/>
      <c r="CN37" s="165"/>
      <c r="CO37" s="343">
        <f t="shared" si="3"/>
        <v>26</v>
      </c>
      <c r="CP37" s="343"/>
      <c r="CQ37" s="342" t="str">
        <f>IF('各会計、関係団体の財政状況及び健全化判断比率'!BS10="","",'各会計、関係団体の財政状況及び健全化判断比率'!BS10)</f>
        <v>グランベール京都ゴルフ倶楽部</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9</v>
      </c>
      <c r="V38" s="343"/>
      <c r="W38" s="342" t="str">
        <f>IF('各会計、関係団体の財政状況及び健全化判断比率'!B32="","",'各会計、関係団体の財政状況及び健全化判断比率'!B32)</f>
        <v>介護保険事業特別会計（老人保健施設サービス勘定）</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17</v>
      </c>
      <c r="BX38" s="343"/>
      <c r="BY38" s="342" t="str">
        <f>IF('各会計、関係団体の財政状況及び健全化判断比率'!B72="","",'各会計、関係団体の財政状況及び健全化判断比率'!B72)</f>
        <v>京都中部広域消防組合(一般会計)</v>
      </c>
      <c r="BZ38" s="342"/>
      <c r="CA38" s="342"/>
      <c r="CB38" s="342"/>
      <c r="CC38" s="342"/>
      <c r="CD38" s="342"/>
      <c r="CE38" s="342"/>
      <c r="CF38" s="342"/>
      <c r="CG38" s="342"/>
      <c r="CH38" s="342"/>
      <c r="CI38" s="342"/>
      <c r="CJ38" s="342"/>
      <c r="CK38" s="342"/>
      <c r="CL38" s="342"/>
      <c r="CM38" s="342"/>
      <c r="CN38" s="165"/>
      <c r="CO38" s="343">
        <f t="shared" si="3"/>
        <v>27</v>
      </c>
      <c r="CP38" s="343"/>
      <c r="CQ38" s="342" t="str">
        <f>IF('各会計、関係団体の財政状況及び健全化判断比率'!BS11="","",'各会計、関係団体の財政状況及び健全化判断比率'!BS11)</f>
        <v>瑞穂町農業公社</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18</v>
      </c>
      <c r="BX39" s="343"/>
      <c r="BY39" s="342" t="str">
        <f>IF('各会計、関係団体の財政状況及び健全化判断比率'!B73="","",'各会計、関係団体の財政状況及び健全化判断比率'!B73)</f>
        <v>京都府自治会館管理組合(一般会計)</v>
      </c>
      <c r="BZ39" s="342"/>
      <c r="CA39" s="342"/>
      <c r="CB39" s="342"/>
      <c r="CC39" s="342"/>
      <c r="CD39" s="342"/>
      <c r="CE39" s="342"/>
      <c r="CF39" s="342"/>
      <c r="CG39" s="342"/>
      <c r="CH39" s="342"/>
      <c r="CI39" s="342"/>
      <c r="CJ39" s="342"/>
      <c r="CK39" s="342"/>
      <c r="CL39" s="342"/>
      <c r="CM39" s="342"/>
      <c r="CN39" s="165"/>
      <c r="CO39" s="343">
        <f t="shared" si="3"/>
        <v>28</v>
      </c>
      <c r="CP39" s="343"/>
      <c r="CQ39" s="342" t="str">
        <f>IF('各会計、関係団体の財政状況及び健全化判断比率'!BS12="","",'各会計、関係団体の財政状況及び健全化判断比率'!BS12)</f>
        <v>グリーンランドみずほ</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19</v>
      </c>
      <c r="BX40" s="343"/>
      <c r="BY40" s="342" t="str">
        <f>IF('各会計、関係団体の財政状況及び健全化判断比率'!B74="","",'各会計、関係団体の財政状況及び健全化判断比率'!B74)</f>
        <v>京都府住宅新築資金貸付事業管理組合(一般会計)</v>
      </c>
      <c r="BZ40" s="342"/>
      <c r="CA40" s="342"/>
      <c r="CB40" s="342"/>
      <c r="CC40" s="342"/>
      <c r="CD40" s="342"/>
      <c r="CE40" s="342"/>
      <c r="CF40" s="342"/>
      <c r="CG40" s="342"/>
      <c r="CH40" s="342"/>
      <c r="CI40" s="342"/>
      <c r="CJ40" s="342"/>
      <c r="CK40" s="342"/>
      <c r="CL40" s="342"/>
      <c r="CM40" s="342"/>
      <c r="CN40" s="165"/>
      <c r="CO40" s="343">
        <f t="shared" si="3"/>
        <v>29</v>
      </c>
      <c r="CP40" s="343"/>
      <c r="CQ40" s="342" t="str">
        <f>IF('各会計、関係団体の財政状況及び健全化判断比率'!BS13="","",'各会計、関係団体の財政状況及び健全化判断比率'!BS13)</f>
        <v>瑞穂農林</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20</v>
      </c>
      <c r="BX41" s="343"/>
      <c r="BY41" s="342" t="str">
        <f>IF('各会計、関係団体の財政状況及び健全化判断比率'!B75="","",'各会計、関係団体の財政状況及び健全化判断比率'!B75)</f>
        <v>京都府住宅新築資金貸付事業管理組合(特別会計)</v>
      </c>
      <c r="BZ41" s="342"/>
      <c r="CA41" s="342"/>
      <c r="CB41" s="342"/>
      <c r="CC41" s="342"/>
      <c r="CD41" s="342"/>
      <c r="CE41" s="342"/>
      <c r="CF41" s="342"/>
      <c r="CG41" s="342"/>
      <c r="CH41" s="342"/>
      <c r="CI41" s="342"/>
      <c r="CJ41" s="342"/>
      <c r="CK41" s="342"/>
      <c r="CL41" s="342"/>
      <c r="CM41" s="342"/>
      <c r="CN41" s="165"/>
      <c r="CO41" s="343">
        <f t="shared" si="3"/>
        <v>30</v>
      </c>
      <c r="CP41" s="343"/>
      <c r="CQ41" s="342" t="str">
        <f>IF('各会計、関係団体の財政状況及び健全化判断比率'!BS14="","",'各会計、関係団体の財政状況及び健全化判断比率'!BS14)</f>
        <v>和知ふるさと振興センター</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21</v>
      </c>
      <c r="BX42" s="343"/>
      <c r="BY42" s="342" t="str">
        <f>IF('各会計、関係団体の財政状況及び健全化判断比率'!B76="","",'各会計、関係団体の財政状況及び健全化判断比率'!B76)</f>
        <v>京都府後期高齢者医療連合組合(一般会計)</v>
      </c>
      <c r="BZ42" s="342"/>
      <c r="CA42" s="342"/>
      <c r="CB42" s="342"/>
      <c r="CC42" s="342"/>
      <c r="CD42" s="342"/>
      <c r="CE42" s="342"/>
      <c r="CF42" s="342"/>
      <c r="CG42" s="342"/>
      <c r="CH42" s="342"/>
      <c r="CI42" s="342"/>
      <c r="CJ42" s="342"/>
      <c r="CK42" s="342"/>
      <c r="CL42" s="342"/>
      <c r="CM42" s="342"/>
      <c r="CN42" s="165"/>
      <c r="CO42" s="343">
        <f t="shared" si="3"/>
        <v>31</v>
      </c>
      <c r="CP42" s="343"/>
      <c r="CQ42" s="342" t="str">
        <f>IF('各会計、関係団体の財政状況及び健全化判断比率'!BS15="","",'各会計、関係団体の財政状況及び健全化判断比率'!BS15)</f>
        <v>京都府立丹波自然運動公園協力会</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22</v>
      </c>
      <c r="BX43" s="343"/>
      <c r="BY43" s="342" t="str">
        <f>IF('各会計、関係団体の財政状況及び健全化判断比率'!B77="","",'各会計、関係団体の財政状況及び健全化判断比率'!B77)</f>
        <v>京都府後期高齢者医療連合組合(後期高齢者医療特別会計)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V7"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206</v>
      </c>
      <c r="C5" s="676"/>
      <c r="D5" s="676"/>
      <c r="E5" s="676"/>
      <c r="F5" s="676"/>
      <c r="G5" s="676"/>
      <c r="H5" s="676"/>
      <c r="I5" s="676"/>
      <c r="J5" s="676"/>
      <c r="K5" s="676"/>
      <c r="L5" s="676"/>
      <c r="M5" s="676"/>
      <c r="N5" s="676"/>
      <c r="O5" s="676"/>
      <c r="P5" s="676"/>
      <c r="Q5" s="677"/>
      <c r="R5" s="638">
        <v>1721077</v>
      </c>
      <c r="S5" s="639"/>
      <c r="T5" s="639"/>
      <c r="U5" s="639"/>
      <c r="V5" s="639"/>
      <c r="W5" s="639"/>
      <c r="X5" s="639"/>
      <c r="Y5" s="686"/>
      <c r="Z5" s="699">
        <v>12.9</v>
      </c>
      <c r="AA5" s="699"/>
      <c r="AB5" s="699"/>
      <c r="AC5" s="699"/>
      <c r="AD5" s="700">
        <v>1721077</v>
      </c>
      <c r="AE5" s="700"/>
      <c r="AF5" s="700"/>
      <c r="AG5" s="700"/>
      <c r="AH5" s="700"/>
      <c r="AI5" s="700"/>
      <c r="AJ5" s="700"/>
      <c r="AK5" s="700"/>
      <c r="AL5" s="687">
        <v>24.7</v>
      </c>
      <c r="AM5" s="656"/>
      <c r="AN5" s="656"/>
      <c r="AO5" s="688"/>
      <c r="AP5" s="675" t="s">
        <v>207</v>
      </c>
      <c r="AQ5" s="676"/>
      <c r="AR5" s="676"/>
      <c r="AS5" s="676"/>
      <c r="AT5" s="676"/>
      <c r="AU5" s="676"/>
      <c r="AV5" s="676"/>
      <c r="AW5" s="676"/>
      <c r="AX5" s="676"/>
      <c r="AY5" s="676"/>
      <c r="AZ5" s="676"/>
      <c r="BA5" s="676"/>
      <c r="BB5" s="676"/>
      <c r="BC5" s="676"/>
      <c r="BD5" s="676"/>
      <c r="BE5" s="676"/>
      <c r="BF5" s="677"/>
      <c r="BG5" s="588">
        <v>1721077</v>
      </c>
      <c r="BH5" s="589"/>
      <c r="BI5" s="589"/>
      <c r="BJ5" s="589"/>
      <c r="BK5" s="589"/>
      <c r="BL5" s="589"/>
      <c r="BM5" s="589"/>
      <c r="BN5" s="590"/>
      <c r="BO5" s="641">
        <v>100</v>
      </c>
      <c r="BP5" s="641"/>
      <c r="BQ5" s="641"/>
      <c r="BR5" s="641"/>
      <c r="BS5" s="642">
        <v>84288</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89963</v>
      </c>
      <c r="S6" s="589"/>
      <c r="T6" s="589"/>
      <c r="U6" s="589"/>
      <c r="V6" s="589"/>
      <c r="W6" s="589"/>
      <c r="X6" s="589"/>
      <c r="Y6" s="590"/>
      <c r="Z6" s="641">
        <v>0.7</v>
      </c>
      <c r="AA6" s="641"/>
      <c r="AB6" s="641"/>
      <c r="AC6" s="641"/>
      <c r="AD6" s="642">
        <v>89963</v>
      </c>
      <c r="AE6" s="642"/>
      <c r="AF6" s="642"/>
      <c r="AG6" s="642"/>
      <c r="AH6" s="642"/>
      <c r="AI6" s="642"/>
      <c r="AJ6" s="642"/>
      <c r="AK6" s="642"/>
      <c r="AL6" s="611">
        <v>1.3</v>
      </c>
      <c r="AM6" s="643"/>
      <c r="AN6" s="643"/>
      <c r="AO6" s="644"/>
      <c r="AP6" s="585" t="s">
        <v>212</v>
      </c>
      <c r="AQ6" s="586"/>
      <c r="AR6" s="586"/>
      <c r="AS6" s="586"/>
      <c r="AT6" s="586"/>
      <c r="AU6" s="586"/>
      <c r="AV6" s="586"/>
      <c r="AW6" s="586"/>
      <c r="AX6" s="586"/>
      <c r="AY6" s="586"/>
      <c r="AZ6" s="586"/>
      <c r="BA6" s="586"/>
      <c r="BB6" s="586"/>
      <c r="BC6" s="586"/>
      <c r="BD6" s="586"/>
      <c r="BE6" s="586"/>
      <c r="BF6" s="587"/>
      <c r="BG6" s="588">
        <v>1721077</v>
      </c>
      <c r="BH6" s="589"/>
      <c r="BI6" s="589"/>
      <c r="BJ6" s="589"/>
      <c r="BK6" s="589"/>
      <c r="BL6" s="589"/>
      <c r="BM6" s="589"/>
      <c r="BN6" s="590"/>
      <c r="BO6" s="641">
        <v>100</v>
      </c>
      <c r="BP6" s="641"/>
      <c r="BQ6" s="641"/>
      <c r="BR6" s="641"/>
      <c r="BS6" s="642">
        <v>84288</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102086</v>
      </c>
      <c r="CS6" s="589"/>
      <c r="CT6" s="589"/>
      <c r="CU6" s="589"/>
      <c r="CV6" s="589"/>
      <c r="CW6" s="589"/>
      <c r="CX6" s="589"/>
      <c r="CY6" s="590"/>
      <c r="CZ6" s="641">
        <v>0.8</v>
      </c>
      <c r="DA6" s="641"/>
      <c r="DB6" s="641"/>
      <c r="DC6" s="641"/>
      <c r="DD6" s="594" t="s">
        <v>214</v>
      </c>
      <c r="DE6" s="589"/>
      <c r="DF6" s="589"/>
      <c r="DG6" s="589"/>
      <c r="DH6" s="589"/>
      <c r="DI6" s="589"/>
      <c r="DJ6" s="589"/>
      <c r="DK6" s="589"/>
      <c r="DL6" s="589"/>
      <c r="DM6" s="589"/>
      <c r="DN6" s="589"/>
      <c r="DO6" s="589"/>
      <c r="DP6" s="590"/>
      <c r="DQ6" s="594">
        <v>102086</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3819</v>
      </c>
      <c r="S7" s="589"/>
      <c r="T7" s="589"/>
      <c r="U7" s="589"/>
      <c r="V7" s="589"/>
      <c r="W7" s="589"/>
      <c r="X7" s="589"/>
      <c r="Y7" s="590"/>
      <c r="Z7" s="641">
        <v>0</v>
      </c>
      <c r="AA7" s="641"/>
      <c r="AB7" s="641"/>
      <c r="AC7" s="641"/>
      <c r="AD7" s="642">
        <v>3819</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649816</v>
      </c>
      <c r="BH7" s="589"/>
      <c r="BI7" s="589"/>
      <c r="BJ7" s="589"/>
      <c r="BK7" s="589"/>
      <c r="BL7" s="589"/>
      <c r="BM7" s="589"/>
      <c r="BN7" s="590"/>
      <c r="BO7" s="641">
        <v>37.799999999999997</v>
      </c>
      <c r="BP7" s="641"/>
      <c r="BQ7" s="641"/>
      <c r="BR7" s="641"/>
      <c r="BS7" s="642">
        <v>19174</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2267747</v>
      </c>
      <c r="CS7" s="589"/>
      <c r="CT7" s="589"/>
      <c r="CU7" s="589"/>
      <c r="CV7" s="589"/>
      <c r="CW7" s="589"/>
      <c r="CX7" s="589"/>
      <c r="CY7" s="590"/>
      <c r="CZ7" s="641">
        <v>17.399999999999999</v>
      </c>
      <c r="DA7" s="641"/>
      <c r="DB7" s="641"/>
      <c r="DC7" s="641"/>
      <c r="DD7" s="594">
        <v>694427</v>
      </c>
      <c r="DE7" s="589"/>
      <c r="DF7" s="589"/>
      <c r="DG7" s="589"/>
      <c r="DH7" s="589"/>
      <c r="DI7" s="589"/>
      <c r="DJ7" s="589"/>
      <c r="DK7" s="589"/>
      <c r="DL7" s="589"/>
      <c r="DM7" s="589"/>
      <c r="DN7" s="589"/>
      <c r="DO7" s="589"/>
      <c r="DP7" s="590"/>
      <c r="DQ7" s="594">
        <v>1169848</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12840</v>
      </c>
      <c r="S8" s="589"/>
      <c r="T8" s="589"/>
      <c r="U8" s="589"/>
      <c r="V8" s="589"/>
      <c r="W8" s="589"/>
      <c r="X8" s="589"/>
      <c r="Y8" s="590"/>
      <c r="Z8" s="641">
        <v>0.1</v>
      </c>
      <c r="AA8" s="641"/>
      <c r="AB8" s="641"/>
      <c r="AC8" s="641"/>
      <c r="AD8" s="642">
        <v>12840</v>
      </c>
      <c r="AE8" s="642"/>
      <c r="AF8" s="642"/>
      <c r="AG8" s="642"/>
      <c r="AH8" s="642"/>
      <c r="AI8" s="642"/>
      <c r="AJ8" s="642"/>
      <c r="AK8" s="642"/>
      <c r="AL8" s="611">
        <v>0.2</v>
      </c>
      <c r="AM8" s="643"/>
      <c r="AN8" s="643"/>
      <c r="AO8" s="644"/>
      <c r="AP8" s="585" t="s">
        <v>219</v>
      </c>
      <c r="AQ8" s="586"/>
      <c r="AR8" s="586"/>
      <c r="AS8" s="586"/>
      <c r="AT8" s="586"/>
      <c r="AU8" s="586"/>
      <c r="AV8" s="586"/>
      <c r="AW8" s="586"/>
      <c r="AX8" s="586"/>
      <c r="AY8" s="586"/>
      <c r="AZ8" s="586"/>
      <c r="BA8" s="586"/>
      <c r="BB8" s="586"/>
      <c r="BC8" s="586"/>
      <c r="BD8" s="586"/>
      <c r="BE8" s="586"/>
      <c r="BF8" s="587"/>
      <c r="BG8" s="588">
        <v>24273</v>
      </c>
      <c r="BH8" s="589"/>
      <c r="BI8" s="589"/>
      <c r="BJ8" s="589"/>
      <c r="BK8" s="589"/>
      <c r="BL8" s="589"/>
      <c r="BM8" s="589"/>
      <c r="BN8" s="590"/>
      <c r="BO8" s="641">
        <v>1.4</v>
      </c>
      <c r="BP8" s="641"/>
      <c r="BQ8" s="641"/>
      <c r="BR8" s="641"/>
      <c r="BS8" s="594" t="s">
        <v>220</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2311247</v>
      </c>
      <c r="CS8" s="589"/>
      <c r="CT8" s="589"/>
      <c r="CU8" s="589"/>
      <c r="CV8" s="589"/>
      <c r="CW8" s="589"/>
      <c r="CX8" s="589"/>
      <c r="CY8" s="590"/>
      <c r="CZ8" s="641">
        <v>17.8</v>
      </c>
      <c r="DA8" s="641"/>
      <c r="DB8" s="641"/>
      <c r="DC8" s="641"/>
      <c r="DD8" s="594">
        <v>10329</v>
      </c>
      <c r="DE8" s="589"/>
      <c r="DF8" s="589"/>
      <c r="DG8" s="589"/>
      <c r="DH8" s="589"/>
      <c r="DI8" s="589"/>
      <c r="DJ8" s="589"/>
      <c r="DK8" s="589"/>
      <c r="DL8" s="589"/>
      <c r="DM8" s="589"/>
      <c r="DN8" s="589"/>
      <c r="DO8" s="589"/>
      <c r="DP8" s="590"/>
      <c r="DQ8" s="594">
        <v>1519334</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7250</v>
      </c>
      <c r="S9" s="589"/>
      <c r="T9" s="589"/>
      <c r="U9" s="589"/>
      <c r="V9" s="589"/>
      <c r="W9" s="589"/>
      <c r="X9" s="589"/>
      <c r="Y9" s="590"/>
      <c r="Z9" s="641">
        <v>0.1</v>
      </c>
      <c r="AA9" s="641"/>
      <c r="AB9" s="641"/>
      <c r="AC9" s="641"/>
      <c r="AD9" s="642">
        <v>7250</v>
      </c>
      <c r="AE9" s="642"/>
      <c r="AF9" s="642"/>
      <c r="AG9" s="642"/>
      <c r="AH9" s="642"/>
      <c r="AI9" s="642"/>
      <c r="AJ9" s="642"/>
      <c r="AK9" s="642"/>
      <c r="AL9" s="611">
        <v>0.1</v>
      </c>
      <c r="AM9" s="643"/>
      <c r="AN9" s="643"/>
      <c r="AO9" s="644"/>
      <c r="AP9" s="585" t="s">
        <v>223</v>
      </c>
      <c r="AQ9" s="586"/>
      <c r="AR9" s="586"/>
      <c r="AS9" s="586"/>
      <c r="AT9" s="586"/>
      <c r="AU9" s="586"/>
      <c r="AV9" s="586"/>
      <c r="AW9" s="586"/>
      <c r="AX9" s="586"/>
      <c r="AY9" s="586"/>
      <c r="AZ9" s="586"/>
      <c r="BA9" s="586"/>
      <c r="BB9" s="586"/>
      <c r="BC9" s="586"/>
      <c r="BD9" s="586"/>
      <c r="BE9" s="586"/>
      <c r="BF9" s="587"/>
      <c r="BG9" s="588">
        <v>461693</v>
      </c>
      <c r="BH9" s="589"/>
      <c r="BI9" s="589"/>
      <c r="BJ9" s="589"/>
      <c r="BK9" s="589"/>
      <c r="BL9" s="589"/>
      <c r="BM9" s="589"/>
      <c r="BN9" s="590"/>
      <c r="BO9" s="641">
        <v>26.8</v>
      </c>
      <c r="BP9" s="641"/>
      <c r="BQ9" s="641"/>
      <c r="BR9" s="641"/>
      <c r="BS9" s="594" t="s">
        <v>220</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1502245</v>
      </c>
      <c r="CS9" s="589"/>
      <c r="CT9" s="589"/>
      <c r="CU9" s="589"/>
      <c r="CV9" s="589"/>
      <c r="CW9" s="589"/>
      <c r="CX9" s="589"/>
      <c r="CY9" s="590"/>
      <c r="CZ9" s="641">
        <v>11.5</v>
      </c>
      <c r="DA9" s="641"/>
      <c r="DB9" s="641"/>
      <c r="DC9" s="641"/>
      <c r="DD9" s="594">
        <v>13192</v>
      </c>
      <c r="DE9" s="589"/>
      <c r="DF9" s="589"/>
      <c r="DG9" s="589"/>
      <c r="DH9" s="589"/>
      <c r="DI9" s="589"/>
      <c r="DJ9" s="589"/>
      <c r="DK9" s="589"/>
      <c r="DL9" s="589"/>
      <c r="DM9" s="589"/>
      <c r="DN9" s="589"/>
      <c r="DO9" s="589"/>
      <c r="DP9" s="590"/>
      <c r="DQ9" s="594">
        <v>1452651</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179484</v>
      </c>
      <c r="S10" s="589"/>
      <c r="T10" s="589"/>
      <c r="U10" s="589"/>
      <c r="V10" s="589"/>
      <c r="W10" s="589"/>
      <c r="X10" s="589"/>
      <c r="Y10" s="590"/>
      <c r="Z10" s="641">
        <v>1.3</v>
      </c>
      <c r="AA10" s="641"/>
      <c r="AB10" s="641"/>
      <c r="AC10" s="641"/>
      <c r="AD10" s="642">
        <v>179484</v>
      </c>
      <c r="AE10" s="642"/>
      <c r="AF10" s="642"/>
      <c r="AG10" s="642"/>
      <c r="AH10" s="642"/>
      <c r="AI10" s="642"/>
      <c r="AJ10" s="642"/>
      <c r="AK10" s="642"/>
      <c r="AL10" s="611">
        <v>2.6</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46396</v>
      </c>
      <c r="BH10" s="589"/>
      <c r="BI10" s="589"/>
      <c r="BJ10" s="589"/>
      <c r="BK10" s="589"/>
      <c r="BL10" s="589"/>
      <c r="BM10" s="589"/>
      <c r="BN10" s="590"/>
      <c r="BO10" s="641">
        <v>2.7</v>
      </c>
      <c r="BP10" s="641"/>
      <c r="BQ10" s="641"/>
      <c r="BR10" s="641"/>
      <c r="BS10" s="594" t="s">
        <v>220</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40</v>
      </c>
      <c r="CS10" s="589"/>
      <c r="CT10" s="589"/>
      <c r="CU10" s="589"/>
      <c r="CV10" s="589"/>
      <c r="CW10" s="589"/>
      <c r="CX10" s="589"/>
      <c r="CY10" s="590"/>
      <c r="CZ10" s="641">
        <v>0</v>
      </c>
      <c r="DA10" s="641"/>
      <c r="DB10" s="641"/>
      <c r="DC10" s="641"/>
      <c r="DD10" s="594" t="s">
        <v>220</v>
      </c>
      <c r="DE10" s="589"/>
      <c r="DF10" s="589"/>
      <c r="DG10" s="589"/>
      <c r="DH10" s="589"/>
      <c r="DI10" s="589"/>
      <c r="DJ10" s="589"/>
      <c r="DK10" s="589"/>
      <c r="DL10" s="589"/>
      <c r="DM10" s="589"/>
      <c r="DN10" s="589"/>
      <c r="DO10" s="589"/>
      <c r="DP10" s="590"/>
      <c r="DQ10" s="594">
        <v>40</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v>60133</v>
      </c>
      <c r="S11" s="589"/>
      <c r="T11" s="589"/>
      <c r="U11" s="589"/>
      <c r="V11" s="589"/>
      <c r="W11" s="589"/>
      <c r="X11" s="589"/>
      <c r="Y11" s="590"/>
      <c r="Z11" s="641">
        <v>0.5</v>
      </c>
      <c r="AA11" s="641"/>
      <c r="AB11" s="641"/>
      <c r="AC11" s="641"/>
      <c r="AD11" s="642">
        <v>60133</v>
      </c>
      <c r="AE11" s="642"/>
      <c r="AF11" s="642"/>
      <c r="AG11" s="642"/>
      <c r="AH11" s="642"/>
      <c r="AI11" s="642"/>
      <c r="AJ11" s="642"/>
      <c r="AK11" s="642"/>
      <c r="AL11" s="611">
        <v>0.9</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117454</v>
      </c>
      <c r="BH11" s="589"/>
      <c r="BI11" s="589"/>
      <c r="BJ11" s="589"/>
      <c r="BK11" s="589"/>
      <c r="BL11" s="589"/>
      <c r="BM11" s="589"/>
      <c r="BN11" s="590"/>
      <c r="BO11" s="641">
        <v>6.8</v>
      </c>
      <c r="BP11" s="641"/>
      <c r="BQ11" s="641"/>
      <c r="BR11" s="641"/>
      <c r="BS11" s="594">
        <v>19174</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1146831</v>
      </c>
      <c r="CS11" s="589"/>
      <c r="CT11" s="589"/>
      <c r="CU11" s="589"/>
      <c r="CV11" s="589"/>
      <c r="CW11" s="589"/>
      <c r="CX11" s="589"/>
      <c r="CY11" s="590"/>
      <c r="CZ11" s="641">
        <v>8.8000000000000007</v>
      </c>
      <c r="DA11" s="641"/>
      <c r="DB11" s="641"/>
      <c r="DC11" s="641"/>
      <c r="DD11" s="594">
        <v>527357</v>
      </c>
      <c r="DE11" s="589"/>
      <c r="DF11" s="589"/>
      <c r="DG11" s="589"/>
      <c r="DH11" s="589"/>
      <c r="DI11" s="589"/>
      <c r="DJ11" s="589"/>
      <c r="DK11" s="589"/>
      <c r="DL11" s="589"/>
      <c r="DM11" s="589"/>
      <c r="DN11" s="589"/>
      <c r="DO11" s="589"/>
      <c r="DP11" s="590"/>
      <c r="DQ11" s="594">
        <v>605800</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220</v>
      </c>
      <c r="S12" s="589"/>
      <c r="T12" s="589"/>
      <c r="U12" s="589"/>
      <c r="V12" s="589"/>
      <c r="W12" s="589"/>
      <c r="X12" s="589"/>
      <c r="Y12" s="590"/>
      <c r="Z12" s="641" t="s">
        <v>220</v>
      </c>
      <c r="AA12" s="641"/>
      <c r="AB12" s="641"/>
      <c r="AC12" s="641"/>
      <c r="AD12" s="642" t="s">
        <v>220</v>
      </c>
      <c r="AE12" s="642"/>
      <c r="AF12" s="642"/>
      <c r="AG12" s="642"/>
      <c r="AH12" s="642"/>
      <c r="AI12" s="642"/>
      <c r="AJ12" s="642"/>
      <c r="AK12" s="642"/>
      <c r="AL12" s="611" t="s">
        <v>220</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911621</v>
      </c>
      <c r="BH12" s="589"/>
      <c r="BI12" s="589"/>
      <c r="BJ12" s="589"/>
      <c r="BK12" s="589"/>
      <c r="BL12" s="589"/>
      <c r="BM12" s="589"/>
      <c r="BN12" s="590"/>
      <c r="BO12" s="641">
        <v>53</v>
      </c>
      <c r="BP12" s="641"/>
      <c r="BQ12" s="641"/>
      <c r="BR12" s="641"/>
      <c r="BS12" s="594">
        <v>65114</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745499</v>
      </c>
      <c r="CS12" s="589"/>
      <c r="CT12" s="589"/>
      <c r="CU12" s="589"/>
      <c r="CV12" s="589"/>
      <c r="CW12" s="589"/>
      <c r="CX12" s="589"/>
      <c r="CY12" s="590"/>
      <c r="CZ12" s="641">
        <v>5.7</v>
      </c>
      <c r="DA12" s="641"/>
      <c r="DB12" s="641"/>
      <c r="DC12" s="641"/>
      <c r="DD12" s="594">
        <v>304832</v>
      </c>
      <c r="DE12" s="589"/>
      <c r="DF12" s="589"/>
      <c r="DG12" s="589"/>
      <c r="DH12" s="589"/>
      <c r="DI12" s="589"/>
      <c r="DJ12" s="589"/>
      <c r="DK12" s="589"/>
      <c r="DL12" s="589"/>
      <c r="DM12" s="589"/>
      <c r="DN12" s="589"/>
      <c r="DO12" s="589"/>
      <c r="DP12" s="590"/>
      <c r="DQ12" s="594">
        <v>727774</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18959</v>
      </c>
      <c r="S13" s="589"/>
      <c r="T13" s="589"/>
      <c r="U13" s="589"/>
      <c r="V13" s="589"/>
      <c r="W13" s="589"/>
      <c r="X13" s="589"/>
      <c r="Y13" s="590"/>
      <c r="Z13" s="641">
        <v>0.1</v>
      </c>
      <c r="AA13" s="641"/>
      <c r="AB13" s="641"/>
      <c r="AC13" s="641"/>
      <c r="AD13" s="642">
        <v>18959</v>
      </c>
      <c r="AE13" s="642"/>
      <c r="AF13" s="642"/>
      <c r="AG13" s="642"/>
      <c r="AH13" s="642"/>
      <c r="AI13" s="642"/>
      <c r="AJ13" s="642"/>
      <c r="AK13" s="642"/>
      <c r="AL13" s="611">
        <v>0.3</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910876</v>
      </c>
      <c r="BH13" s="589"/>
      <c r="BI13" s="589"/>
      <c r="BJ13" s="589"/>
      <c r="BK13" s="589"/>
      <c r="BL13" s="589"/>
      <c r="BM13" s="589"/>
      <c r="BN13" s="590"/>
      <c r="BO13" s="641">
        <v>52.9</v>
      </c>
      <c r="BP13" s="641"/>
      <c r="BQ13" s="641"/>
      <c r="BR13" s="641"/>
      <c r="BS13" s="594">
        <v>65114</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1892295</v>
      </c>
      <c r="CS13" s="589"/>
      <c r="CT13" s="589"/>
      <c r="CU13" s="589"/>
      <c r="CV13" s="589"/>
      <c r="CW13" s="589"/>
      <c r="CX13" s="589"/>
      <c r="CY13" s="590"/>
      <c r="CZ13" s="641">
        <v>14.5</v>
      </c>
      <c r="DA13" s="641"/>
      <c r="DB13" s="641"/>
      <c r="DC13" s="641"/>
      <c r="DD13" s="594">
        <v>1536322</v>
      </c>
      <c r="DE13" s="589"/>
      <c r="DF13" s="589"/>
      <c r="DG13" s="589"/>
      <c r="DH13" s="589"/>
      <c r="DI13" s="589"/>
      <c r="DJ13" s="589"/>
      <c r="DK13" s="589"/>
      <c r="DL13" s="589"/>
      <c r="DM13" s="589"/>
      <c r="DN13" s="589"/>
      <c r="DO13" s="589"/>
      <c r="DP13" s="590"/>
      <c r="DQ13" s="594">
        <v>454113</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220</v>
      </c>
      <c r="S14" s="589"/>
      <c r="T14" s="589"/>
      <c r="U14" s="589"/>
      <c r="V14" s="589"/>
      <c r="W14" s="589"/>
      <c r="X14" s="589"/>
      <c r="Y14" s="590"/>
      <c r="Z14" s="641" t="s">
        <v>220</v>
      </c>
      <c r="AA14" s="641"/>
      <c r="AB14" s="641"/>
      <c r="AC14" s="641"/>
      <c r="AD14" s="642" t="s">
        <v>220</v>
      </c>
      <c r="AE14" s="642"/>
      <c r="AF14" s="642"/>
      <c r="AG14" s="642"/>
      <c r="AH14" s="642"/>
      <c r="AI14" s="642"/>
      <c r="AJ14" s="642"/>
      <c r="AK14" s="642"/>
      <c r="AL14" s="611" t="s">
        <v>220</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47963</v>
      </c>
      <c r="BH14" s="589"/>
      <c r="BI14" s="589"/>
      <c r="BJ14" s="589"/>
      <c r="BK14" s="589"/>
      <c r="BL14" s="589"/>
      <c r="BM14" s="589"/>
      <c r="BN14" s="590"/>
      <c r="BO14" s="641">
        <v>2.8</v>
      </c>
      <c r="BP14" s="641"/>
      <c r="BQ14" s="641"/>
      <c r="BR14" s="641"/>
      <c r="BS14" s="594" t="s">
        <v>220</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400197</v>
      </c>
      <c r="CS14" s="589"/>
      <c r="CT14" s="589"/>
      <c r="CU14" s="589"/>
      <c r="CV14" s="589"/>
      <c r="CW14" s="589"/>
      <c r="CX14" s="589"/>
      <c r="CY14" s="590"/>
      <c r="CZ14" s="641">
        <v>3.1</v>
      </c>
      <c r="DA14" s="641"/>
      <c r="DB14" s="641"/>
      <c r="DC14" s="641"/>
      <c r="DD14" s="594">
        <v>56489</v>
      </c>
      <c r="DE14" s="589"/>
      <c r="DF14" s="589"/>
      <c r="DG14" s="589"/>
      <c r="DH14" s="589"/>
      <c r="DI14" s="589"/>
      <c r="DJ14" s="589"/>
      <c r="DK14" s="589"/>
      <c r="DL14" s="589"/>
      <c r="DM14" s="589"/>
      <c r="DN14" s="589"/>
      <c r="DO14" s="589"/>
      <c r="DP14" s="590"/>
      <c r="DQ14" s="594">
        <v>329285</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3409</v>
      </c>
      <c r="S15" s="589"/>
      <c r="T15" s="589"/>
      <c r="U15" s="589"/>
      <c r="V15" s="589"/>
      <c r="W15" s="589"/>
      <c r="X15" s="589"/>
      <c r="Y15" s="590"/>
      <c r="Z15" s="641">
        <v>0</v>
      </c>
      <c r="AA15" s="641"/>
      <c r="AB15" s="641"/>
      <c r="AC15" s="641"/>
      <c r="AD15" s="642">
        <v>3409</v>
      </c>
      <c r="AE15" s="642"/>
      <c r="AF15" s="642"/>
      <c r="AG15" s="642"/>
      <c r="AH15" s="642"/>
      <c r="AI15" s="642"/>
      <c r="AJ15" s="642"/>
      <c r="AK15" s="642"/>
      <c r="AL15" s="611">
        <v>0</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111677</v>
      </c>
      <c r="BH15" s="589"/>
      <c r="BI15" s="589"/>
      <c r="BJ15" s="589"/>
      <c r="BK15" s="589"/>
      <c r="BL15" s="589"/>
      <c r="BM15" s="589"/>
      <c r="BN15" s="590"/>
      <c r="BO15" s="641">
        <v>6.5</v>
      </c>
      <c r="BP15" s="641"/>
      <c r="BQ15" s="641"/>
      <c r="BR15" s="641"/>
      <c r="BS15" s="594" t="s">
        <v>220</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705527</v>
      </c>
      <c r="CS15" s="589"/>
      <c r="CT15" s="589"/>
      <c r="CU15" s="589"/>
      <c r="CV15" s="589"/>
      <c r="CW15" s="589"/>
      <c r="CX15" s="589"/>
      <c r="CY15" s="590"/>
      <c r="CZ15" s="641">
        <v>5.4</v>
      </c>
      <c r="DA15" s="641"/>
      <c r="DB15" s="641"/>
      <c r="DC15" s="641"/>
      <c r="DD15" s="594">
        <v>56551</v>
      </c>
      <c r="DE15" s="589"/>
      <c r="DF15" s="589"/>
      <c r="DG15" s="589"/>
      <c r="DH15" s="589"/>
      <c r="DI15" s="589"/>
      <c r="DJ15" s="589"/>
      <c r="DK15" s="589"/>
      <c r="DL15" s="589"/>
      <c r="DM15" s="589"/>
      <c r="DN15" s="589"/>
      <c r="DO15" s="589"/>
      <c r="DP15" s="590"/>
      <c r="DQ15" s="594">
        <v>605823</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5467736</v>
      </c>
      <c r="S16" s="589"/>
      <c r="T16" s="589"/>
      <c r="U16" s="589"/>
      <c r="V16" s="589"/>
      <c r="W16" s="589"/>
      <c r="X16" s="589"/>
      <c r="Y16" s="590"/>
      <c r="Z16" s="641">
        <v>41</v>
      </c>
      <c r="AA16" s="641"/>
      <c r="AB16" s="641"/>
      <c r="AC16" s="641"/>
      <c r="AD16" s="642">
        <v>4880135</v>
      </c>
      <c r="AE16" s="642"/>
      <c r="AF16" s="642"/>
      <c r="AG16" s="642"/>
      <c r="AH16" s="642"/>
      <c r="AI16" s="642"/>
      <c r="AJ16" s="642"/>
      <c r="AK16" s="642"/>
      <c r="AL16" s="611">
        <v>69.900000000000006</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220</v>
      </c>
      <c r="BH16" s="589"/>
      <c r="BI16" s="589"/>
      <c r="BJ16" s="589"/>
      <c r="BK16" s="589"/>
      <c r="BL16" s="589"/>
      <c r="BM16" s="589"/>
      <c r="BN16" s="590"/>
      <c r="BO16" s="641" t="s">
        <v>220</v>
      </c>
      <c r="BP16" s="641"/>
      <c r="BQ16" s="641"/>
      <c r="BR16" s="641"/>
      <c r="BS16" s="594" t="s">
        <v>220</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394540</v>
      </c>
      <c r="CS16" s="589"/>
      <c r="CT16" s="589"/>
      <c r="CU16" s="589"/>
      <c r="CV16" s="589"/>
      <c r="CW16" s="589"/>
      <c r="CX16" s="589"/>
      <c r="CY16" s="590"/>
      <c r="CZ16" s="641">
        <v>3</v>
      </c>
      <c r="DA16" s="641"/>
      <c r="DB16" s="641"/>
      <c r="DC16" s="641"/>
      <c r="DD16" s="594" t="s">
        <v>220</v>
      </c>
      <c r="DE16" s="589"/>
      <c r="DF16" s="589"/>
      <c r="DG16" s="589"/>
      <c r="DH16" s="589"/>
      <c r="DI16" s="589"/>
      <c r="DJ16" s="589"/>
      <c r="DK16" s="589"/>
      <c r="DL16" s="589"/>
      <c r="DM16" s="589"/>
      <c r="DN16" s="589"/>
      <c r="DO16" s="589"/>
      <c r="DP16" s="590"/>
      <c r="DQ16" s="594">
        <v>23672</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4880135</v>
      </c>
      <c r="S17" s="589"/>
      <c r="T17" s="589"/>
      <c r="U17" s="589"/>
      <c r="V17" s="589"/>
      <c r="W17" s="589"/>
      <c r="X17" s="589"/>
      <c r="Y17" s="590"/>
      <c r="Z17" s="641">
        <v>36.6</v>
      </c>
      <c r="AA17" s="641"/>
      <c r="AB17" s="641"/>
      <c r="AC17" s="641"/>
      <c r="AD17" s="642">
        <v>4880135</v>
      </c>
      <c r="AE17" s="642"/>
      <c r="AF17" s="642"/>
      <c r="AG17" s="642"/>
      <c r="AH17" s="642"/>
      <c r="AI17" s="642"/>
      <c r="AJ17" s="642"/>
      <c r="AK17" s="642"/>
      <c r="AL17" s="611">
        <v>69.900000000000006</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220</v>
      </c>
      <c r="BH17" s="589"/>
      <c r="BI17" s="589"/>
      <c r="BJ17" s="589"/>
      <c r="BK17" s="589"/>
      <c r="BL17" s="589"/>
      <c r="BM17" s="589"/>
      <c r="BN17" s="590"/>
      <c r="BO17" s="641" t="s">
        <v>220</v>
      </c>
      <c r="BP17" s="641"/>
      <c r="BQ17" s="641"/>
      <c r="BR17" s="641"/>
      <c r="BS17" s="594" t="s">
        <v>220</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1550895</v>
      </c>
      <c r="CS17" s="589"/>
      <c r="CT17" s="589"/>
      <c r="CU17" s="589"/>
      <c r="CV17" s="589"/>
      <c r="CW17" s="589"/>
      <c r="CX17" s="589"/>
      <c r="CY17" s="590"/>
      <c r="CZ17" s="641">
        <v>11.9</v>
      </c>
      <c r="DA17" s="641"/>
      <c r="DB17" s="641"/>
      <c r="DC17" s="641"/>
      <c r="DD17" s="594" t="s">
        <v>220</v>
      </c>
      <c r="DE17" s="589"/>
      <c r="DF17" s="589"/>
      <c r="DG17" s="589"/>
      <c r="DH17" s="589"/>
      <c r="DI17" s="589"/>
      <c r="DJ17" s="589"/>
      <c r="DK17" s="589"/>
      <c r="DL17" s="589"/>
      <c r="DM17" s="589"/>
      <c r="DN17" s="589"/>
      <c r="DO17" s="589"/>
      <c r="DP17" s="590"/>
      <c r="DQ17" s="594">
        <v>1508851</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587600</v>
      </c>
      <c r="S18" s="589"/>
      <c r="T18" s="589"/>
      <c r="U18" s="589"/>
      <c r="V18" s="589"/>
      <c r="W18" s="589"/>
      <c r="X18" s="589"/>
      <c r="Y18" s="590"/>
      <c r="Z18" s="641">
        <v>4.4000000000000004</v>
      </c>
      <c r="AA18" s="641"/>
      <c r="AB18" s="641"/>
      <c r="AC18" s="641"/>
      <c r="AD18" s="642" t="s">
        <v>220</v>
      </c>
      <c r="AE18" s="642"/>
      <c r="AF18" s="642"/>
      <c r="AG18" s="642"/>
      <c r="AH18" s="642"/>
      <c r="AI18" s="642"/>
      <c r="AJ18" s="642"/>
      <c r="AK18" s="642"/>
      <c r="AL18" s="611" t="s">
        <v>220</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220</v>
      </c>
      <c r="BH18" s="589"/>
      <c r="BI18" s="589"/>
      <c r="BJ18" s="589"/>
      <c r="BK18" s="589"/>
      <c r="BL18" s="589"/>
      <c r="BM18" s="589"/>
      <c r="BN18" s="590"/>
      <c r="BO18" s="641" t="s">
        <v>220</v>
      </c>
      <c r="BP18" s="641"/>
      <c r="BQ18" s="641"/>
      <c r="BR18" s="641"/>
      <c r="BS18" s="594" t="s">
        <v>220</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220</v>
      </c>
      <c r="CS18" s="589"/>
      <c r="CT18" s="589"/>
      <c r="CU18" s="589"/>
      <c r="CV18" s="589"/>
      <c r="CW18" s="589"/>
      <c r="CX18" s="589"/>
      <c r="CY18" s="590"/>
      <c r="CZ18" s="641" t="s">
        <v>220</v>
      </c>
      <c r="DA18" s="641"/>
      <c r="DB18" s="641"/>
      <c r="DC18" s="641"/>
      <c r="DD18" s="594" t="s">
        <v>220</v>
      </c>
      <c r="DE18" s="589"/>
      <c r="DF18" s="589"/>
      <c r="DG18" s="589"/>
      <c r="DH18" s="589"/>
      <c r="DI18" s="589"/>
      <c r="DJ18" s="589"/>
      <c r="DK18" s="589"/>
      <c r="DL18" s="589"/>
      <c r="DM18" s="589"/>
      <c r="DN18" s="589"/>
      <c r="DO18" s="589"/>
      <c r="DP18" s="590"/>
      <c r="DQ18" s="594" t="s">
        <v>220</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v>1</v>
      </c>
      <c r="S19" s="589"/>
      <c r="T19" s="589"/>
      <c r="U19" s="589"/>
      <c r="V19" s="589"/>
      <c r="W19" s="589"/>
      <c r="X19" s="589"/>
      <c r="Y19" s="590"/>
      <c r="Z19" s="641">
        <v>0</v>
      </c>
      <c r="AA19" s="641"/>
      <c r="AB19" s="641"/>
      <c r="AC19" s="641"/>
      <c r="AD19" s="642" t="s">
        <v>220</v>
      </c>
      <c r="AE19" s="642"/>
      <c r="AF19" s="642"/>
      <c r="AG19" s="642"/>
      <c r="AH19" s="642"/>
      <c r="AI19" s="642"/>
      <c r="AJ19" s="642"/>
      <c r="AK19" s="642"/>
      <c r="AL19" s="611" t="s">
        <v>220</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t="s">
        <v>220</v>
      </c>
      <c r="BH19" s="589"/>
      <c r="BI19" s="589"/>
      <c r="BJ19" s="589"/>
      <c r="BK19" s="589"/>
      <c r="BL19" s="589"/>
      <c r="BM19" s="589"/>
      <c r="BN19" s="590"/>
      <c r="BO19" s="641" t="s">
        <v>220</v>
      </c>
      <c r="BP19" s="641"/>
      <c r="BQ19" s="641"/>
      <c r="BR19" s="641"/>
      <c r="BS19" s="594" t="s">
        <v>220</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220</v>
      </c>
      <c r="CS19" s="589"/>
      <c r="CT19" s="589"/>
      <c r="CU19" s="589"/>
      <c r="CV19" s="589"/>
      <c r="CW19" s="589"/>
      <c r="CX19" s="589"/>
      <c r="CY19" s="590"/>
      <c r="CZ19" s="641" t="s">
        <v>220</v>
      </c>
      <c r="DA19" s="641"/>
      <c r="DB19" s="641"/>
      <c r="DC19" s="641"/>
      <c r="DD19" s="594" t="s">
        <v>220</v>
      </c>
      <c r="DE19" s="589"/>
      <c r="DF19" s="589"/>
      <c r="DG19" s="589"/>
      <c r="DH19" s="589"/>
      <c r="DI19" s="589"/>
      <c r="DJ19" s="589"/>
      <c r="DK19" s="589"/>
      <c r="DL19" s="589"/>
      <c r="DM19" s="589"/>
      <c r="DN19" s="589"/>
      <c r="DO19" s="589"/>
      <c r="DP19" s="590"/>
      <c r="DQ19" s="594" t="s">
        <v>220</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7564670</v>
      </c>
      <c r="S20" s="589"/>
      <c r="T20" s="589"/>
      <c r="U20" s="589"/>
      <c r="V20" s="589"/>
      <c r="W20" s="589"/>
      <c r="X20" s="589"/>
      <c r="Y20" s="590"/>
      <c r="Z20" s="641">
        <v>56.7</v>
      </c>
      <c r="AA20" s="641"/>
      <c r="AB20" s="641"/>
      <c r="AC20" s="641"/>
      <c r="AD20" s="642">
        <v>6977069</v>
      </c>
      <c r="AE20" s="642"/>
      <c r="AF20" s="642"/>
      <c r="AG20" s="642"/>
      <c r="AH20" s="642"/>
      <c r="AI20" s="642"/>
      <c r="AJ20" s="642"/>
      <c r="AK20" s="642"/>
      <c r="AL20" s="611">
        <v>99.9</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t="s">
        <v>220</v>
      </c>
      <c r="BH20" s="589"/>
      <c r="BI20" s="589"/>
      <c r="BJ20" s="589"/>
      <c r="BK20" s="589"/>
      <c r="BL20" s="589"/>
      <c r="BM20" s="589"/>
      <c r="BN20" s="590"/>
      <c r="BO20" s="641" t="s">
        <v>220</v>
      </c>
      <c r="BP20" s="641"/>
      <c r="BQ20" s="641"/>
      <c r="BR20" s="641"/>
      <c r="BS20" s="594" t="s">
        <v>220</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13019149</v>
      </c>
      <c r="CS20" s="589"/>
      <c r="CT20" s="589"/>
      <c r="CU20" s="589"/>
      <c r="CV20" s="589"/>
      <c r="CW20" s="589"/>
      <c r="CX20" s="589"/>
      <c r="CY20" s="590"/>
      <c r="CZ20" s="641">
        <v>100</v>
      </c>
      <c r="DA20" s="641"/>
      <c r="DB20" s="641"/>
      <c r="DC20" s="641"/>
      <c r="DD20" s="594">
        <v>3199499</v>
      </c>
      <c r="DE20" s="589"/>
      <c r="DF20" s="589"/>
      <c r="DG20" s="589"/>
      <c r="DH20" s="589"/>
      <c r="DI20" s="589"/>
      <c r="DJ20" s="589"/>
      <c r="DK20" s="589"/>
      <c r="DL20" s="589"/>
      <c r="DM20" s="589"/>
      <c r="DN20" s="589"/>
      <c r="DO20" s="589"/>
      <c r="DP20" s="590"/>
      <c r="DQ20" s="594">
        <v>8499277</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3204</v>
      </c>
      <c r="S21" s="589"/>
      <c r="T21" s="589"/>
      <c r="U21" s="589"/>
      <c r="V21" s="589"/>
      <c r="W21" s="589"/>
      <c r="X21" s="589"/>
      <c r="Y21" s="590"/>
      <c r="Z21" s="641">
        <v>0</v>
      </c>
      <c r="AA21" s="641"/>
      <c r="AB21" s="641"/>
      <c r="AC21" s="641"/>
      <c r="AD21" s="642">
        <v>3204</v>
      </c>
      <c r="AE21" s="642"/>
      <c r="AF21" s="642"/>
      <c r="AG21" s="642"/>
      <c r="AH21" s="642"/>
      <c r="AI21" s="642"/>
      <c r="AJ21" s="642"/>
      <c r="AK21" s="642"/>
      <c r="AL21" s="611">
        <v>0</v>
      </c>
      <c r="AM21" s="643"/>
      <c r="AN21" s="643"/>
      <c r="AO21" s="644"/>
      <c r="AP21" s="682" t="s">
        <v>259</v>
      </c>
      <c r="AQ21" s="689"/>
      <c r="AR21" s="689"/>
      <c r="AS21" s="689"/>
      <c r="AT21" s="689"/>
      <c r="AU21" s="689"/>
      <c r="AV21" s="689"/>
      <c r="AW21" s="689"/>
      <c r="AX21" s="689"/>
      <c r="AY21" s="689"/>
      <c r="AZ21" s="689"/>
      <c r="BA21" s="689"/>
      <c r="BB21" s="689"/>
      <c r="BC21" s="689"/>
      <c r="BD21" s="689"/>
      <c r="BE21" s="689"/>
      <c r="BF21" s="684"/>
      <c r="BG21" s="588" t="s">
        <v>220</v>
      </c>
      <c r="BH21" s="589"/>
      <c r="BI21" s="589"/>
      <c r="BJ21" s="589"/>
      <c r="BK21" s="589"/>
      <c r="BL21" s="589"/>
      <c r="BM21" s="589"/>
      <c r="BN21" s="590"/>
      <c r="BO21" s="641" t="s">
        <v>220</v>
      </c>
      <c r="BP21" s="641"/>
      <c r="BQ21" s="641"/>
      <c r="BR21" s="641"/>
      <c r="BS21" s="594" t="s">
        <v>220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35584</v>
      </c>
      <c r="S22" s="589"/>
      <c r="T22" s="589"/>
      <c r="U22" s="589"/>
      <c r="V22" s="589"/>
      <c r="W22" s="589"/>
      <c r="X22" s="589"/>
      <c r="Y22" s="590"/>
      <c r="Z22" s="641">
        <v>0.3</v>
      </c>
      <c r="AA22" s="641"/>
      <c r="AB22" s="641"/>
      <c r="AC22" s="641"/>
      <c r="AD22" s="642" t="s">
        <v>220</v>
      </c>
      <c r="AE22" s="642"/>
      <c r="AF22" s="642"/>
      <c r="AG22" s="642"/>
      <c r="AH22" s="642"/>
      <c r="AI22" s="642"/>
      <c r="AJ22" s="642"/>
      <c r="AK22" s="642"/>
      <c r="AL22" s="611" t="s">
        <v>220</v>
      </c>
      <c r="AM22" s="643"/>
      <c r="AN22" s="643"/>
      <c r="AO22" s="644"/>
      <c r="AP22" s="682" t="s">
        <v>261</v>
      </c>
      <c r="AQ22" s="689"/>
      <c r="AR22" s="689"/>
      <c r="AS22" s="689"/>
      <c r="AT22" s="689"/>
      <c r="AU22" s="689"/>
      <c r="AV22" s="689"/>
      <c r="AW22" s="689"/>
      <c r="AX22" s="689"/>
      <c r="AY22" s="689"/>
      <c r="AZ22" s="689"/>
      <c r="BA22" s="689"/>
      <c r="BB22" s="689"/>
      <c r="BC22" s="689"/>
      <c r="BD22" s="689"/>
      <c r="BE22" s="689"/>
      <c r="BF22" s="684"/>
      <c r="BG22" s="588" t="s">
        <v>220</v>
      </c>
      <c r="BH22" s="589"/>
      <c r="BI22" s="589"/>
      <c r="BJ22" s="589"/>
      <c r="BK22" s="589"/>
      <c r="BL22" s="589"/>
      <c r="BM22" s="589"/>
      <c r="BN22" s="590"/>
      <c r="BO22" s="641" t="s">
        <v>220</v>
      </c>
      <c r="BP22" s="641"/>
      <c r="BQ22" s="641"/>
      <c r="BR22" s="641"/>
      <c r="BS22" s="594" t="s">
        <v>220</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364519</v>
      </c>
      <c r="S23" s="589"/>
      <c r="T23" s="589"/>
      <c r="U23" s="589"/>
      <c r="V23" s="589"/>
      <c r="W23" s="589"/>
      <c r="X23" s="589"/>
      <c r="Y23" s="590"/>
      <c r="Z23" s="641">
        <v>2.7</v>
      </c>
      <c r="AA23" s="641"/>
      <c r="AB23" s="641"/>
      <c r="AC23" s="641"/>
      <c r="AD23" s="642">
        <v>228</v>
      </c>
      <c r="AE23" s="642"/>
      <c r="AF23" s="642"/>
      <c r="AG23" s="642"/>
      <c r="AH23" s="642"/>
      <c r="AI23" s="642"/>
      <c r="AJ23" s="642"/>
      <c r="AK23" s="642"/>
      <c r="AL23" s="611">
        <v>0</v>
      </c>
      <c r="AM23" s="643"/>
      <c r="AN23" s="643"/>
      <c r="AO23" s="644"/>
      <c r="AP23" s="682" t="s">
        <v>264</v>
      </c>
      <c r="AQ23" s="689"/>
      <c r="AR23" s="689"/>
      <c r="AS23" s="689"/>
      <c r="AT23" s="689"/>
      <c r="AU23" s="689"/>
      <c r="AV23" s="689"/>
      <c r="AW23" s="689"/>
      <c r="AX23" s="689"/>
      <c r="AY23" s="689"/>
      <c r="AZ23" s="689"/>
      <c r="BA23" s="689"/>
      <c r="BB23" s="689"/>
      <c r="BC23" s="689"/>
      <c r="BD23" s="689"/>
      <c r="BE23" s="689"/>
      <c r="BF23" s="684"/>
      <c r="BG23" s="588" t="s">
        <v>220</v>
      </c>
      <c r="BH23" s="589"/>
      <c r="BI23" s="589"/>
      <c r="BJ23" s="589"/>
      <c r="BK23" s="589"/>
      <c r="BL23" s="589"/>
      <c r="BM23" s="589"/>
      <c r="BN23" s="590"/>
      <c r="BO23" s="641" t="s">
        <v>220</v>
      </c>
      <c r="BP23" s="641"/>
      <c r="BQ23" s="641"/>
      <c r="BR23" s="641"/>
      <c r="BS23" s="594" t="s">
        <v>220</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11549</v>
      </c>
      <c r="S24" s="589"/>
      <c r="T24" s="589"/>
      <c r="U24" s="589"/>
      <c r="V24" s="589"/>
      <c r="W24" s="589"/>
      <c r="X24" s="589"/>
      <c r="Y24" s="590"/>
      <c r="Z24" s="641">
        <v>0.1</v>
      </c>
      <c r="AA24" s="641"/>
      <c r="AB24" s="641"/>
      <c r="AC24" s="641"/>
      <c r="AD24" s="642" t="s">
        <v>220</v>
      </c>
      <c r="AE24" s="642"/>
      <c r="AF24" s="642"/>
      <c r="AG24" s="642"/>
      <c r="AH24" s="642"/>
      <c r="AI24" s="642"/>
      <c r="AJ24" s="642"/>
      <c r="AK24" s="642"/>
      <c r="AL24" s="611" t="s">
        <v>220</v>
      </c>
      <c r="AM24" s="643"/>
      <c r="AN24" s="643"/>
      <c r="AO24" s="644"/>
      <c r="AP24" s="682" t="s">
        <v>271</v>
      </c>
      <c r="AQ24" s="689"/>
      <c r="AR24" s="689"/>
      <c r="AS24" s="689"/>
      <c r="AT24" s="689"/>
      <c r="AU24" s="689"/>
      <c r="AV24" s="689"/>
      <c r="AW24" s="689"/>
      <c r="AX24" s="689"/>
      <c r="AY24" s="689"/>
      <c r="AZ24" s="689"/>
      <c r="BA24" s="689"/>
      <c r="BB24" s="689"/>
      <c r="BC24" s="689"/>
      <c r="BD24" s="689"/>
      <c r="BE24" s="689"/>
      <c r="BF24" s="684"/>
      <c r="BG24" s="588" t="s">
        <v>220</v>
      </c>
      <c r="BH24" s="589"/>
      <c r="BI24" s="589"/>
      <c r="BJ24" s="589"/>
      <c r="BK24" s="589"/>
      <c r="BL24" s="589"/>
      <c r="BM24" s="589"/>
      <c r="BN24" s="590"/>
      <c r="BO24" s="641" t="s">
        <v>220</v>
      </c>
      <c r="BP24" s="641"/>
      <c r="BQ24" s="641"/>
      <c r="BR24" s="641"/>
      <c r="BS24" s="594" t="s">
        <v>220</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4180038</v>
      </c>
      <c r="CS24" s="639"/>
      <c r="CT24" s="639"/>
      <c r="CU24" s="639"/>
      <c r="CV24" s="639"/>
      <c r="CW24" s="639"/>
      <c r="CX24" s="639"/>
      <c r="CY24" s="686"/>
      <c r="CZ24" s="690">
        <v>32.1</v>
      </c>
      <c r="DA24" s="691"/>
      <c r="DB24" s="691"/>
      <c r="DC24" s="692"/>
      <c r="DD24" s="685">
        <v>3469145</v>
      </c>
      <c r="DE24" s="639"/>
      <c r="DF24" s="639"/>
      <c r="DG24" s="639"/>
      <c r="DH24" s="639"/>
      <c r="DI24" s="639"/>
      <c r="DJ24" s="639"/>
      <c r="DK24" s="686"/>
      <c r="DL24" s="685">
        <v>3413089</v>
      </c>
      <c r="DM24" s="639"/>
      <c r="DN24" s="639"/>
      <c r="DO24" s="639"/>
      <c r="DP24" s="639"/>
      <c r="DQ24" s="639"/>
      <c r="DR24" s="639"/>
      <c r="DS24" s="639"/>
      <c r="DT24" s="639"/>
      <c r="DU24" s="639"/>
      <c r="DV24" s="686"/>
      <c r="DW24" s="687">
        <v>46.2</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1266052</v>
      </c>
      <c r="S25" s="589"/>
      <c r="T25" s="589"/>
      <c r="U25" s="589"/>
      <c r="V25" s="589"/>
      <c r="W25" s="589"/>
      <c r="X25" s="589"/>
      <c r="Y25" s="590"/>
      <c r="Z25" s="641">
        <v>9.5</v>
      </c>
      <c r="AA25" s="641"/>
      <c r="AB25" s="641"/>
      <c r="AC25" s="641"/>
      <c r="AD25" s="642" t="s">
        <v>220</v>
      </c>
      <c r="AE25" s="642"/>
      <c r="AF25" s="642"/>
      <c r="AG25" s="642"/>
      <c r="AH25" s="642"/>
      <c r="AI25" s="642"/>
      <c r="AJ25" s="642"/>
      <c r="AK25" s="642"/>
      <c r="AL25" s="611" t="s">
        <v>220</v>
      </c>
      <c r="AM25" s="643"/>
      <c r="AN25" s="643"/>
      <c r="AO25" s="644"/>
      <c r="AP25" s="682" t="s">
        <v>274</v>
      </c>
      <c r="AQ25" s="689"/>
      <c r="AR25" s="689"/>
      <c r="AS25" s="689"/>
      <c r="AT25" s="689"/>
      <c r="AU25" s="689"/>
      <c r="AV25" s="689"/>
      <c r="AW25" s="689"/>
      <c r="AX25" s="689"/>
      <c r="AY25" s="689"/>
      <c r="AZ25" s="689"/>
      <c r="BA25" s="689"/>
      <c r="BB25" s="689"/>
      <c r="BC25" s="689"/>
      <c r="BD25" s="689"/>
      <c r="BE25" s="689"/>
      <c r="BF25" s="684"/>
      <c r="BG25" s="588" t="s">
        <v>220</v>
      </c>
      <c r="BH25" s="589"/>
      <c r="BI25" s="589"/>
      <c r="BJ25" s="589"/>
      <c r="BK25" s="589"/>
      <c r="BL25" s="589"/>
      <c r="BM25" s="589"/>
      <c r="BN25" s="590"/>
      <c r="BO25" s="641" t="s">
        <v>220</v>
      </c>
      <c r="BP25" s="641"/>
      <c r="BQ25" s="641"/>
      <c r="BR25" s="641"/>
      <c r="BS25" s="594" t="s">
        <v>220</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1719280</v>
      </c>
      <c r="CS25" s="607"/>
      <c r="CT25" s="607"/>
      <c r="CU25" s="607"/>
      <c r="CV25" s="607"/>
      <c r="CW25" s="607"/>
      <c r="CX25" s="607"/>
      <c r="CY25" s="608"/>
      <c r="CZ25" s="591">
        <v>13.2</v>
      </c>
      <c r="DA25" s="609"/>
      <c r="DB25" s="609"/>
      <c r="DC25" s="610"/>
      <c r="DD25" s="594">
        <v>1621997</v>
      </c>
      <c r="DE25" s="607"/>
      <c r="DF25" s="607"/>
      <c r="DG25" s="607"/>
      <c r="DH25" s="607"/>
      <c r="DI25" s="607"/>
      <c r="DJ25" s="607"/>
      <c r="DK25" s="608"/>
      <c r="DL25" s="594">
        <v>1565941</v>
      </c>
      <c r="DM25" s="607"/>
      <c r="DN25" s="607"/>
      <c r="DO25" s="607"/>
      <c r="DP25" s="607"/>
      <c r="DQ25" s="607"/>
      <c r="DR25" s="607"/>
      <c r="DS25" s="607"/>
      <c r="DT25" s="607"/>
      <c r="DU25" s="607"/>
      <c r="DV25" s="608"/>
      <c r="DW25" s="611">
        <v>21.2</v>
      </c>
      <c r="DX25" s="612"/>
      <c r="DY25" s="612"/>
      <c r="DZ25" s="612"/>
      <c r="EA25" s="612"/>
      <c r="EB25" s="612"/>
      <c r="EC25" s="613"/>
    </row>
    <row r="26" spans="2:133" ht="11.25" customHeight="1">
      <c r="B26" s="679" t="s">
        <v>276</v>
      </c>
      <c r="C26" s="680"/>
      <c r="D26" s="680"/>
      <c r="E26" s="680"/>
      <c r="F26" s="680"/>
      <c r="G26" s="680"/>
      <c r="H26" s="680"/>
      <c r="I26" s="680"/>
      <c r="J26" s="680"/>
      <c r="K26" s="680"/>
      <c r="L26" s="680"/>
      <c r="M26" s="680"/>
      <c r="N26" s="680"/>
      <c r="O26" s="680"/>
      <c r="P26" s="680"/>
      <c r="Q26" s="681"/>
      <c r="R26" s="588" t="s">
        <v>220</v>
      </c>
      <c r="S26" s="589"/>
      <c r="T26" s="589"/>
      <c r="U26" s="589"/>
      <c r="V26" s="589"/>
      <c r="W26" s="589"/>
      <c r="X26" s="589"/>
      <c r="Y26" s="590"/>
      <c r="Z26" s="641" t="s">
        <v>220</v>
      </c>
      <c r="AA26" s="641"/>
      <c r="AB26" s="641"/>
      <c r="AC26" s="641"/>
      <c r="AD26" s="642" t="s">
        <v>220</v>
      </c>
      <c r="AE26" s="642"/>
      <c r="AF26" s="642"/>
      <c r="AG26" s="642"/>
      <c r="AH26" s="642"/>
      <c r="AI26" s="642"/>
      <c r="AJ26" s="642"/>
      <c r="AK26" s="642"/>
      <c r="AL26" s="611" t="s">
        <v>220</v>
      </c>
      <c r="AM26" s="643"/>
      <c r="AN26" s="643"/>
      <c r="AO26" s="644"/>
      <c r="AP26" s="682" t="s">
        <v>277</v>
      </c>
      <c r="AQ26" s="683"/>
      <c r="AR26" s="683"/>
      <c r="AS26" s="683"/>
      <c r="AT26" s="683"/>
      <c r="AU26" s="683"/>
      <c r="AV26" s="683"/>
      <c r="AW26" s="683"/>
      <c r="AX26" s="683"/>
      <c r="AY26" s="683"/>
      <c r="AZ26" s="683"/>
      <c r="BA26" s="683"/>
      <c r="BB26" s="683"/>
      <c r="BC26" s="683"/>
      <c r="BD26" s="683"/>
      <c r="BE26" s="683"/>
      <c r="BF26" s="684"/>
      <c r="BG26" s="588" t="s">
        <v>220</v>
      </c>
      <c r="BH26" s="589"/>
      <c r="BI26" s="589"/>
      <c r="BJ26" s="589"/>
      <c r="BK26" s="589"/>
      <c r="BL26" s="589"/>
      <c r="BM26" s="589"/>
      <c r="BN26" s="590"/>
      <c r="BO26" s="641" t="s">
        <v>220</v>
      </c>
      <c r="BP26" s="641"/>
      <c r="BQ26" s="641"/>
      <c r="BR26" s="641"/>
      <c r="BS26" s="594" t="s">
        <v>220</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1106527</v>
      </c>
      <c r="CS26" s="589"/>
      <c r="CT26" s="589"/>
      <c r="CU26" s="589"/>
      <c r="CV26" s="589"/>
      <c r="CW26" s="589"/>
      <c r="CX26" s="589"/>
      <c r="CY26" s="590"/>
      <c r="CZ26" s="591">
        <v>8.5</v>
      </c>
      <c r="DA26" s="609"/>
      <c r="DB26" s="609"/>
      <c r="DC26" s="610"/>
      <c r="DD26" s="594">
        <v>1019254</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816147</v>
      </c>
      <c r="S27" s="589"/>
      <c r="T27" s="589"/>
      <c r="U27" s="589"/>
      <c r="V27" s="589"/>
      <c r="W27" s="589"/>
      <c r="X27" s="589"/>
      <c r="Y27" s="590"/>
      <c r="Z27" s="641">
        <v>6.1</v>
      </c>
      <c r="AA27" s="641"/>
      <c r="AB27" s="641"/>
      <c r="AC27" s="641"/>
      <c r="AD27" s="642" t="s">
        <v>220</v>
      </c>
      <c r="AE27" s="642"/>
      <c r="AF27" s="642"/>
      <c r="AG27" s="642"/>
      <c r="AH27" s="642"/>
      <c r="AI27" s="642"/>
      <c r="AJ27" s="642"/>
      <c r="AK27" s="642"/>
      <c r="AL27" s="611" t="s">
        <v>220</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1721077</v>
      </c>
      <c r="BH27" s="589"/>
      <c r="BI27" s="589"/>
      <c r="BJ27" s="589"/>
      <c r="BK27" s="589"/>
      <c r="BL27" s="589"/>
      <c r="BM27" s="589"/>
      <c r="BN27" s="590"/>
      <c r="BO27" s="641">
        <v>100</v>
      </c>
      <c r="BP27" s="641"/>
      <c r="BQ27" s="641"/>
      <c r="BR27" s="641"/>
      <c r="BS27" s="594">
        <v>84288</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909863</v>
      </c>
      <c r="CS27" s="607"/>
      <c r="CT27" s="607"/>
      <c r="CU27" s="607"/>
      <c r="CV27" s="607"/>
      <c r="CW27" s="607"/>
      <c r="CX27" s="607"/>
      <c r="CY27" s="608"/>
      <c r="CZ27" s="591">
        <v>7</v>
      </c>
      <c r="DA27" s="609"/>
      <c r="DB27" s="609"/>
      <c r="DC27" s="610"/>
      <c r="DD27" s="594">
        <v>338297</v>
      </c>
      <c r="DE27" s="607"/>
      <c r="DF27" s="607"/>
      <c r="DG27" s="607"/>
      <c r="DH27" s="607"/>
      <c r="DI27" s="607"/>
      <c r="DJ27" s="607"/>
      <c r="DK27" s="608"/>
      <c r="DL27" s="594">
        <v>338297</v>
      </c>
      <c r="DM27" s="607"/>
      <c r="DN27" s="607"/>
      <c r="DO27" s="607"/>
      <c r="DP27" s="607"/>
      <c r="DQ27" s="607"/>
      <c r="DR27" s="607"/>
      <c r="DS27" s="607"/>
      <c r="DT27" s="607"/>
      <c r="DU27" s="607"/>
      <c r="DV27" s="608"/>
      <c r="DW27" s="611">
        <v>4.5999999999999996</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80202</v>
      </c>
      <c r="S28" s="589"/>
      <c r="T28" s="589"/>
      <c r="U28" s="589"/>
      <c r="V28" s="589"/>
      <c r="W28" s="589"/>
      <c r="X28" s="589"/>
      <c r="Y28" s="590"/>
      <c r="Z28" s="641">
        <v>0.6</v>
      </c>
      <c r="AA28" s="641"/>
      <c r="AB28" s="641"/>
      <c r="AC28" s="641"/>
      <c r="AD28" s="642" t="s">
        <v>220</v>
      </c>
      <c r="AE28" s="642"/>
      <c r="AF28" s="642"/>
      <c r="AG28" s="642"/>
      <c r="AH28" s="642"/>
      <c r="AI28" s="642"/>
      <c r="AJ28" s="642"/>
      <c r="AK28" s="642"/>
      <c r="AL28" s="611" t="s">
        <v>220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1550895</v>
      </c>
      <c r="CS28" s="589"/>
      <c r="CT28" s="589"/>
      <c r="CU28" s="589"/>
      <c r="CV28" s="589"/>
      <c r="CW28" s="589"/>
      <c r="CX28" s="589"/>
      <c r="CY28" s="590"/>
      <c r="CZ28" s="591">
        <v>11.9</v>
      </c>
      <c r="DA28" s="609"/>
      <c r="DB28" s="609"/>
      <c r="DC28" s="610"/>
      <c r="DD28" s="594">
        <v>1508851</v>
      </c>
      <c r="DE28" s="589"/>
      <c r="DF28" s="589"/>
      <c r="DG28" s="589"/>
      <c r="DH28" s="589"/>
      <c r="DI28" s="589"/>
      <c r="DJ28" s="589"/>
      <c r="DK28" s="590"/>
      <c r="DL28" s="594">
        <v>1508851</v>
      </c>
      <c r="DM28" s="589"/>
      <c r="DN28" s="589"/>
      <c r="DO28" s="589"/>
      <c r="DP28" s="589"/>
      <c r="DQ28" s="589"/>
      <c r="DR28" s="589"/>
      <c r="DS28" s="589"/>
      <c r="DT28" s="589"/>
      <c r="DU28" s="589"/>
      <c r="DV28" s="590"/>
      <c r="DW28" s="611">
        <v>20.399999999999999</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7023</v>
      </c>
      <c r="S29" s="589"/>
      <c r="T29" s="589"/>
      <c r="U29" s="589"/>
      <c r="V29" s="589"/>
      <c r="W29" s="589"/>
      <c r="X29" s="589"/>
      <c r="Y29" s="590"/>
      <c r="Z29" s="641">
        <v>0.1</v>
      </c>
      <c r="AA29" s="641"/>
      <c r="AB29" s="641"/>
      <c r="AC29" s="641"/>
      <c r="AD29" s="642" t="s">
        <v>220</v>
      </c>
      <c r="AE29" s="642"/>
      <c r="AF29" s="642"/>
      <c r="AG29" s="642"/>
      <c r="AH29" s="642"/>
      <c r="AI29" s="642"/>
      <c r="AJ29" s="642"/>
      <c r="AK29" s="642"/>
      <c r="AL29" s="611" t="s">
        <v>220</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1550895</v>
      </c>
      <c r="CS29" s="607"/>
      <c r="CT29" s="607"/>
      <c r="CU29" s="607"/>
      <c r="CV29" s="607"/>
      <c r="CW29" s="607"/>
      <c r="CX29" s="607"/>
      <c r="CY29" s="608"/>
      <c r="CZ29" s="591">
        <v>11.9</v>
      </c>
      <c r="DA29" s="609"/>
      <c r="DB29" s="609"/>
      <c r="DC29" s="610"/>
      <c r="DD29" s="594">
        <v>1508851</v>
      </c>
      <c r="DE29" s="607"/>
      <c r="DF29" s="607"/>
      <c r="DG29" s="607"/>
      <c r="DH29" s="607"/>
      <c r="DI29" s="607"/>
      <c r="DJ29" s="607"/>
      <c r="DK29" s="608"/>
      <c r="DL29" s="594">
        <v>1508851</v>
      </c>
      <c r="DM29" s="607"/>
      <c r="DN29" s="607"/>
      <c r="DO29" s="607"/>
      <c r="DP29" s="607"/>
      <c r="DQ29" s="607"/>
      <c r="DR29" s="607"/>
      <c r="DS29" s="607"/>
      <c r="DT29" s="607"/>
      <c r="DU29" s="607"/>
      <c r="DV29" s="608"/>
      <c r="DW29" s="611">
        <v>20.399999999999999</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872408</v>
      </c>
      <c r="S30" s="589"/>
      <c r="T30" s="589"/>
      <c r="U30" s="589"/>
      <c r="V30" s="589"/>
      <c r="W30" s="589"/>
      <c r="X30" s="589"/>
      <c r="Y30" s="590"/>
      <c r="Z30" s="641">
        <v>6.5</v>
      </c>
      <c r="AA30" s="641"/>
      <c r="AB30" s="641"/>
      <c r="AC30" s="641"/>
      <c r="AD30" s="642" t="s">
        <v>220</v>
      </c>
      <c r="AE30" s="642"/>
      <c r="AF30" s="642"/>
      <c r="AG30" s="642"/>
      <c r="AH30" s="642"/>
      <c r="AI30" s="642"/>
      <c r="AJ30" s="642"/>
      <c r="AK30" s="642"/>
      <c r="AL30" s="611" t="s">
        <v>220</v>
      </c>
      <c r="AM30" s="643"/>
      <c r="AN30" s="643"/>
      <c r="AO30" s="644"/>
      <c r="AP30" s="666" t="s">
        <v>290</v>
      </c>
      <c r="AQ30" s="667"/>
      <c r="AR30" s="667"/>
      <c r="AS30" s="667"/>
      <c r="AT30" s="672" t="s">
        <v>291</v>
      </c>
      <c r="AU30" s="182"/>
      <c r="AV30" s="182"/>
      <c r="AW30" s="182"/>
      <c r="AX30" s="675" t="s">
        <v>169</v>
      </c>
      <c r="AY30" s="676"/>
      <c r="AZ30" s="676"/>
      <c r="BA30" s="676"/>
      <c r="BB30" s="676"/>
      <c r="BC30" s="676"/>
      <c r="BD30" s="676"/>
      <c r="BE30" s="676"/>
      <c r="BF30" s="677"/>
      <c r="BG30" s="654">
        <v>98.9</v>
      </c>
      <c r="BH30" s="655"/>
      <c r="BI30" s="655"/>
      <c r="BJ30" s="655"/>
      <c r="BK30" s="655"/>
      <c r="BL30" s="655"/>
      <c r="BM30" s="656">
        <v>94</v>
      </c>
      <c r="BN30" s="655"/>
      <c r="BO30" s="655"/>
      <c r="BP30" s="655"/>
      <c r="BQ30" s="657"/>
      <c r="BR30" s="654">
        <v>98.6</v>
      </c>
      <c r="BS30" s="655"/>
      <c r="BT30" s="655"/>
      <c r="BU30" s="655"/>
      <c r="BV30" s="655"/>
      <c r="BW30" s="655"/>
      <c r="BX30" s="656">
        <v>92.2</v>
      </c>
      <c r="BY30" s="655"/>
      <c r="BZ30" s="655"/>
      <c r="CA30" s="655"/>
      <c r="CB30" s="657"/>
      <c r="CD30" s="660"/>
      <c r="CE30" s="661"/>
      <c r="CF30" s="625" t="s">
        <v>292</v>
      </c>
      <c r="CG30" s="622"/>
      <c r="CH30" s="622"/>
      <c r="CI30" s="622"/>
      <c r="CJ30" s="622"/>
      <c r="CK30" s="622"/>
      <c r="CL30" s="622"/>
      <c r="CM30" s="622"/>
      <c r="CN30" s="622"/>
      <c r="CO30" s="622"/>
      <c r="CP30" s="622"/>
      <c r="CQ30" s="623"/>
      <c r="CR30" s="588">
        <v>1385016</v>
      </c>
      <c r="CS30" s="589"/>
      <c r="CT30" s="589"/>
      <c r="CU30" s="589"/>
      <c r="CV30" s="589"/>
      <c r="CW30" s="589"/>
      <c r="CX30" s="589"/>
      <c r="CY30" s="590"/>
      <c r="CZ30" s="591">
        <v>10.6</v>
      </c>
      <c r="DA30" s="609"/>
      <c r="DB30" s="609"/>
      <c r="DC30" s="610"/>
      <c r="DD30" s="594">
        <v>1342972</v>
      </c>
      <c r="DE30" s="589"/>
      <c r="DF30" s="589"/>
      <c r="DG30" s="589"/>
      <c r="DH30" s="589"/>
      <c r="DI30" s="589"/>
      <c r="DJ30" s="589"/>
      <c r="DK30" s="590"/>
      <c r="DL30" s="594">
        <v>1342972</v>
      </c>
      <c r="DM30" s="589"/>
      <c r="DN30" s="589"/>
      <c r="DO30" s="589"/>
      <c r="DP30" s="589"/>
      <c r="DQ30" s="589"/>
      <c r="DR30" s="589"/>
      <c r="DS30" s="589"/>
      <c r="DT30" s="589"/>
      <c r="DU30" s="589"/>
      <c r="DV30" s="590"/>
      <c r="DW30" s="611">
        <v>18.2</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356546</v>
      </c>
      <c r="S31" s="589"/>
      <c r="T31" s="589"/>
      <c r="U31" s="589"/>
      <c r="V31" s="589"/>
      <c r="W31" s="589"/>
      <c r="X31" s="589"/>
      <c r="Y31" s="590"/>
      <c r="Z31" s="641">
        <v>2.7</v>
      </c>
      <c r="AA31" s="641"/>
      <c r="AB31" s="641"/>
      <c r="AC31" s="641"/>
      <c r="AD31" s="642" t="s">
        <v>220</v>
      </c>
      <c r="AE31" s="642"/>
      <c r="AF31" s="642"/>
      <c r="AG31" s="642"/>
      <c r="AH31" s="642"/>
      <c r="AI31" s="642"/>
      <c r="AJ31" s="642"/>
      <c r="AK31" s="642"/>
      <c r="AL31" s="611" t="s">
        <v>220</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98.6</v>
      </c>
      <c r="BH31" s="607"/>
      <c r="BI31" s="607"/>
      <c r="BJ31" s="607"/>
      <c r="BK31" s="607"/>
      <c r="BL31" s="607"/>
      <c r="BM31" s="643">
        <v>95.8</v>
      </c>
      <c r="BN31" s="653"/>
      <c r="BO31" s="653"/>
      <c r="BP31" s="653"/>
      <c r="BQ31" s="617"/>
      <c r="BR31" s="652">
        <v>98.3</v>
      </c>
      <c r="BS31" s="607"/>
      <c r="BT31" s="607"/>
      <c r="BU31" s="607"/>
      <c r="BV31" s="607"/>
      <c r="BW31" s="607"/>
      <c r="BX31" s="643">
        <v>94.9</v>
      </c>
      <c r="BY31" s="653"/>
      <c r="BZ31" s="653"/>
      <c r="CA31" s="653"/>
      <c r="CB31" s="617"/>
      <c r="CD31" s="660"/>
      <c r="CE31" s="661"/>
      <c r="CF31" s="625" t="s">
        <v>296</v>
      </c>
      <c r="CG31" s="622"/>
      <c r="CH31" s="622"/>
      <c r="CI31" s="622"/>
      <c r="CJ31" s="622"/>
      <c r="CK31" s="622"/>
      <c r="CL31" s="622"/>
      <c r="CM31" s="622"/>
      <c r="CN31" s="622"/>
      <c r="CO31" s="622"/>
      <c r="CP31" s="622"/>
      <c r="CQ31" s="623"/>
      <c r="CR31" s="588">
        <v>165879</v>
      </c>
      <c r="CS31" s="607"/>
      <c r="CT31" s="607"/>
      <c r="CU31" s="607"/>
      <c r="CV31" s="607"/>
      <c r="CW31" s="607"/>
      <c r="CX31" s="607"/>
      <c r="CY31" s="608"/>
      <c r="CZ31" s="591">
        <v>1.3</v>
      </c>
      <c r="DA31" s="609"/>
      <c r="DB31" s="609"/>
      <c r="DC31" s="610"/>
      <c r="DD31" s="594">
        <v>165879</v>
      </c>
      <c r="DE31" s="607"/>
      <c r="DF31" s="607"/>
      <c r="DG31" s="607"/>
      <c r="DH31" s="607"/>
      <c r="DI31" s="607"/>
      <c r="DJ31" s="607"/>
      <c r="DK31" s="608"/>
      <c r="DL31" s="594">
        <v>165879</v>
      </c>
      <c r="DM31" s="607"/>
      <c r="DN31" s="607"/>
      <c r="DO31" s="607"/>
      <c r="DP31" s="607"/>
      <c r="DQ31" s="607"/>
      <c r="DR31" s="607"/>
      <c r="DS31" s="607"/>
      <c r="DT31" s="607"/>
      <c r="DU31" s="607"/>
      <c r="DV31" s="608"/>
      <c r="DW31" s="611">
        <v>2.2000000000000002</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240835</v>
      </c>
      <c r="S32" s="589"/>
      <c r="T32" s="589"/>
      <c r="U32" s="589"/>
      <c r="V32" s="589"/>
      <c r="W32" s="589"/>
      <c r="X32" s="589"/>
      <c r="Y32" s="590"/>
      <c r="Z32" s="641">
        <v>1.8</v>
      </c>
      <c r="AA32" s="641"/>
      <c r="AB32" s="641"/>
      <c r="AC32" s="641"/>
      <c r="AD32" s="642">
        <v>885</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99</v>
      </c>
      <c r="BH32" s="573"/>
      <c r="BI32" s="573"/>
      <c r="BJ32" s="573"/>
      <c r="BK32" s="573"/>
      <c r="BL32" s="573"/>
      <c r="BM32" s="636">
        <v>92.3</v>
      </c>
      <c r="BN32" s="573"/>
      <c r="BO32" s="573"/>
      <c r="BP32" s="573"/>
      <c r="BQ32" s="630"/>
      <c r="BR32" s="651">
        <v>98.6</v>
      </c>
      <c r="BS32" s="573"/>
      <c r="BT32" s="573"/>
      <c r="BU32" s="573"/>
      <c r="BV32" s="573"/>
      <c r="BW32" s="573"/>
      <c r="BX32" s="636">
        <v>89.6</v>
      </c>
      <c r="BY32" s="573"/>
      <c r="BZ32" s="573"/>
      <c r="CA32" s="573"/>
      <c r="CB32" s="630"/>
      <c r="CD32" s="662"/>
      <c r="CE32" s="663"/>
      <c r="CF32" s="625" t="s">
        <v>299</v>
      </c>
      <c r="CG32" s="622"/>
      <c r="CH32" s="622"/>
      <c r="CI32" s="622"/>
      <c r="CJ32" s="622"/>
      <c r="CK32" s="622"/>
      <c r="CL32" s="622"/>
      <c r="CM32" s="622"/>
      <c r="CN32" s="622"/>
      <c r="CO32" s="622"/>
      <c r="CP32" s="622"/>
      <c r="CQ32" s="623"/>
      <c r="CR32" s="588" t="s">
        <v>220</v>
      </c>
      <c r="CS32" s="589"/>
      <c r="CT32" s="589"/>
      <c r="CU32" s="589"/>
      <c r="CV32" s="589"/>
      <c r="CW32" s="589"/>
      <c r="CX32" s="589"/>
      <c r="CY32" s="590"/>
      <c r="CZ32" s="591" t="s">
        <v>220</v>
      </c>
      <c r="DA32" s="609"/>
      <c r="DB32" s="609"/>
      <c r="DC32" s="610"/>
      <c r="DD32" s="594" t="s">
        <v>220</v>
      </c>
      <c r="DE32" s="589"/>
      <c r="DF32" s="589"/>
      <c r="DG32" s="589"/>
      <c r="DH32" s="589"/>
      <c r="DI32" s="589"/>
      <c r="DJ32" s="589"/>
      <c r="DK32" s="590"/>
      <c r="DL32" s="594" t="s">
        <v>220</v>
      </c>
      <c r="DM32" s="589"/>
      <c r="DN32" s="589"/>
      <c r="DO32" s="589"/>
      <c r="DP32" s="589"/>
      <c r="DQ32" s="589"/>
      <c r="DR32" s="589"/>
      <c r="DS32" s="589"/>
      <c r="DT32" s="589"/>
      <c r="DU32" s="589"/>
      <c r="DV32" s="590"/>
      <c r="DW32" s="611" t="s">
        <v>220</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1722000</v>
      </c>
      <c r="S33" s="589"/>
      <c r="T33" s="589"/>
      <c r="U33" s="589"/>
      <c r="V33" s="589"/>
      <c r="W33" s="589"/>
      <c r="X33" s="589"/>
      <c r="Y33" s="590"/>
      <c r="Z33" s="641">
        <v>12.9</v>
      </c>
      <c r="AA33" s="641"/>
      <c r="AB33" s="641"/>
      <c r="AC33" s="641"/>
      <c r="AD33" s="642" t="s">
        <v>220</v>
      </c>
      <c r="AE33" s="642"/>
      <c r="AF33" s="642"/>
      <c r="AG33" s="642"/>
      <c r="AH33" s="642"/>
      <c r="AI33" s="642"/>
      <c r="AJ33" s="642"/>
      <c r="AK33" s="642"/>
      <c r="AL33" s="611" t="s">
        <v>220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5245072</v>
      </c>
      <c r="CS33" s="607"/>
      <c r="CT33" s="607"/>
      <c r="CU33" s="607"/>
      <c r="CV33" s="607"/>
      <c r="CW33" s="607"/>
      <c r="CX33" s="607"/>
      <c r="CY33" s="608"/>
      <c r="CZ33" s="591">
        <v>40.299999999999997</v>
      </c>
      <c r="DA33" s="609"/>
      <c r="DB33" s="609"/>
      <c r="DC33" s="610"/>
      <c r="DD33" s="594">
        <v>4174430</v>
      </c>
      <c r="DE33" s="607"/>
      <c r="DF33" s="607"/>
      <c r="DG33" s="607"/>
      <c r="DH33" s="607"/>
      <c r="DI33" s="607"/>
      <c r="DJ33" s="607"/>
      <c r="DK33" s="608"/>
      <c r="DL33" s="594">
        <v>2839961</v>
      </c>
      <c r="DM33" s="607"/>
      <c r="DN33" s="607"/>
      <c r="DO33" s="607"/>
      <c r="DP33" s="607"/>
      <c r="DQ33" s="607"/>
      <c r="DR33" s="607"/>
      <c r="DS33" s="607"/>
      <c r="DT33" s="607"/>
      <c r="DU33" s="607"/>
      <c r="DV33" s="608"/>
      <c r="DW33" s="611">
        <v>38.4</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220</v>
      </c>
      <c r="S34" s="589"/>
      <c r="T34" s="589"/>
      <c r="U34" s="589"/>
      <c r="V34" s="589"/>
      <c r="W34" s="589"/>
      <c r="X34" s="589"/>
      <c r="Y34" s="590"/>
      <c r="Z34" s="641" t="s">
        <v>220</v>
      </c>
      <c r="AA34" s="641"/>
      <c r="AB34" s="641"/>
      <c r="AC34" s="641"/>
      <c r="AD34" s="642" t="s">
        <v>220</v>
      </c>
      <c r="AE34" s="642"/>
      <c r="AF34" s="642"/>
      <c r="AG34" s="642"/>
      <c r="AH34" s="642"/>
      <c r="AI34" s="642"/>
      <c r="AJ34" s="642"/>
      <c r="AK34" s="642"/>
      <c r="AL34" s="611" t="s">
        <v>220</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1283448</v>
      </c>
      <c r="CS34" s="589"/>
      <c r="CT34" s="589"/>
      <c r="CU34" s="589"/>
      <c r="CV34" s="589"/>
      <c r="CW34" s="589"/>
      <c r="CX34" s="589"/>
      <c r="CY34" s="590"/>
      <c r="CZ34" s="591">
        <v>9.9</v>
      </c>
      <c r="DA34" s="609"/>
      <c r="DB34" s="609"/>
      <c r="DC34" s="610"/>
      <c r="DD34" s="594">
        <v>785026</v>
      </c>
      <c r="DE34" s="589"/>
      <c r="DF34" s="589"/>
      <c r="DG34" s="589"/>
      <c r="DH34" s="589"/>
      <c r="DI34" s="589"/>
      <c r="DJ34" s="589"/>
      <c r="DK34" s="590"/>
      <c r="DL34" s="594">
        <v>704404</v>
      </c>
      <c r="DM34" s="589"/>
      <c r="DN34" s="589"/>
      <c r="DO34" s="589"/>
      <c r="DP34" s="589"/>
      <c r="DQ34" s="589"/>
      <c r="DR34" s="589"/>
      <c r="DS34" s="589"/>
      <c r="DT34" s="589"/>
      <c r="DU34" s="589"/>
      <c r="DV34" s="590"/>
      <c r="DW34" s="611">
        <v>9.5</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411300</v>
      </c>
      <c r="S35" s="589"/>
      <c r="T35" s="589"/>
      <c r="U35" s="589"/>
      <c r="V35" s="589"/>
      <c r="W35" s="589"/>
      <c r="X35" s="589"/>
      <c r="Y35" s="590"/>
      <c r="Z35" s="641">
        <v>3.1</v>
      </c>
      <c r="AA35" s="641"/>
      <c r="AB35" s="641"/>
      <c r="AC35" s="641"/>
      <c r="AD35" s="642" t="s">
        <v>220</v>
      </c>
      <c r="AE35" s="642"/>
      <c r="AF35" s="642"/>
      <c r="AG35" s="642"/>
      <c r="AH35" s="642"/>
      <c r="AI35" s="642"/>
      <c r="AJ35" s="642"/>
      <c r="AK35" s="642"/>
      <c r="AL35" s="611" t="s">
        <v>220</v>
      </c>
      <c r="AM35" s="643"/>
      <c r="AN35" s="643"/>
      <c r="AO35" s="644"/>
      <c r="AP35" s="186"/>
      <c r="AQ35" s="645" t="s">
        <v>307</v>
      </c>
      <c r="AR35" s="646"/>
      <c r="AS35" s="646"/>
      <c r="AT35" s="646"/>
      <c r="AU35" s="646"/>
      <c r="AV35" s="646"/>
      <c r="AW35" s="646"/>
      <c r="AX35" s="646"/>
      <c r="AY35" s="647"/>
      <c r="AZ35" s="638">
        <v>2202628</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19993</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7471</v>
      </c>
      <c r="CS35" s="607"/>
      <c r="CT35" s="607"/>
      <c r="CU35" s="607"/>
      <c r="CV35" s="607"/>
      <c r="CW35" s="607"/>
      <c r="CX35" s="607"/>
      <c r="CY35" s="608"/>
      <c r="CZ35" s="591">
        <v>0.1</v>
      </c>
      <c r="DA35" s="609"/>
      <c r="DB35" s="609"/>
      <c r="DC35" s="610"/>
      <c r="DD35" s="594">
        <v>5796</v>
      </c>
      <c r="DE35" s="607"/>
      <c r="DF35" s="607"/>
      <c r="DG35" s="607"/>
      <c r="DH35" s="607"/>
      <c r="DI35" s="607"/>
      <c r="DJ35" s="607"/>
      <c r="DK35" s="608"/>
      <c r="DL35" s="594">
        <v>5796</v>
      </c>
      <c r="DM35" s="607"/>
      <c r="DN35" s="607"/>
      <c r="DO35" s="607"/>
      <c r="DP35" s="607"/>
      <c r="DQ35" s="607"/>
      <c r="DR35" s="607"/>
      <c r="DS35" s="607"/>
      <c r="DT35" s="607"/>
      <c r="DU35" s="607"/>
      <c r="DV35" s="608"/>
      <c r="DW35" s="611">
        <v>0.1</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13340739</v>
      </c>
      <c r="S36" s="629"/>
      <c r="T36" s="629"/>
      <c r="U36" s="629"/>
      <c r="V36" s="629"/>
      <c r="W36" s="629"/>
      <c r="X36" s="629"/>
      <c r="Y36" s="632"/>
      <c r="Z36" s="633">
        <v>100</v>
      </c>
      <c r="AA36" s="633"/>
      <c r="AB36" s="633"/>
      <c r="AC36" s="633"/>
      <c r="AD36" s="634">
        <v>6981386</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535795</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-4899</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1654952</v>
      </c>
      <c r="CS36" s="589"/>
      <c r="CT36" s="589"/>
      <c r="CU36" s="589"/>
      <c r="CV36" s="589"/>
      <c r="CW36" s="589"/>
      <c r="CX36" s="589"/>
      <c r="CY36" s="590"/>
      <c r="CZ36" s="591">
        <v>12.7</v>
      </c>
      <c r="DA36" s="609"/>
      <c r="DB36" s="609"/>
      <c r="DC36" s="610"/>
      <c r="DD36" s="594">
        <v>1460841</v>
      </c>
      <c r="DE36" s="589"/>
      <c r="DF36" s="589"/>
      <c r="DG36" s="589"/>
      <c r="DH36" s="589"/>
      <c r="DI36" s="589"/>
      <c r="DJ36" s="589"/>
      <c r="DK36" s="590"/>
      <c r="DL36" s="594">
        <v>768232</v>
      </c>
      <c r="DM36" s="589"/>
      <c r="DN36" s="589"/>
      <c r="DO36" s="589"/>
      <c r="DP36" s="589"/>
      <c r="DQ36" s="589"/>
      <c r="DR36" s="589"/>
      <c r="DS36" s="589"/>
      <c r="DT36" s="589"/>
      <c r="DU36" s="589"/>
      <c r="DV36" s="590"/>
      <c r="DW36" s="611">
        <v>10.4</v>
      </c>
      <c r="DX36" s="612"/>
      <c r="DY36" s="612"/>
      <c r="DZ36" s="612"/>
      <c r="EA36" s="612"/>
      <c r="EB36" s="612"/>
      <c r="EC36" s="613"/>
    </row>
    <row r="37" spans="2:133" ht="11.25" customHeight="1">
      <c r="AQ37" s="614" t="s">
        <v>314</v>
      </c>
      <c r="AR37" s="615"/>
      <c r="AS37" s="615"/>
      <c r="AT37" s="615"/>
      <c r="AU37" s="615"/>
      <c r="AV37" s="615"/>
      <c r="AW37" s="615"/>
      <c r="AX37" s="615"/>
      <c r="AY37" s="616"/>
      <c r="AZ37" s="588">
        <v>480853</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2611</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516695</v>
      </c>
      <c r="CS37" s="607"/>
      <c r="CT37" s="607"/>
      <c r="CU37" s="607"/>
      <c r="CV37" s="607"/>
      <c r="CW37" s="607"/>
      <c r="CX37" s="607"/>
      <c r="CY37" s="608"/>
      <c r="CZ37" s="591">
        <v>4</v>
      </c>
      <c r="DA37" s="609"/>
      <c r="DB37" s="609"/>
      <c r="DC37" s="610"/>
      <c r="DD37" s="594">
        <v>516657</v>
      </c>
      <c r="DE37" s="607"/>
      <c r="DF37" s="607"/>
      <c r="DG37" s="607"/>
      <c r="DH37" s="607"/>
      <c r="DI37" s="607"/>
      <c r="DJ37" s="607"/>
      <c r="DK37" s="608"/>
      <c r="DL37" s="594">
        <v>440765</v>
      </c>
      <c r="DM37" s="607"/>
      <c r="DN37" s="607"/>
      <c r="DO37" s="607"/>
      <c r="DP37" s="607"/>
      <c r="DQ37" s="607"/>
      <c r="DR37" s="607"/>
      <c r="DS37" s="607"/>
      <c r="DT37" s="607"/>
      <c r="DU37" s="607"/>
      <c r="DV37" s="608"/>
      <c r="DW37" s="611">
        <v>6</v>
      </c>
      <c r="DX37" s="612"/>
      <c r="DY37" s="612"/>
      <c r="DZ37" s="612"/>
      <c r="EA37" s="612"/>
      <c r="EB37" s="612"/>
      <c r="EC37" s="613"/>
    </row>
    <row r="38" spans="2:133" ht="11.25" customHeight="1">
      <c r="AQ38" s="614" t="s">
        <v>317</v>
      </c>
      <c r="AR38" s="615"/>
      <c r="AS38" s="615"/>
      <c r="AT38" s="615"/>
      <c r="AU38" s="615"/>
      <c r="AV38" s="615"/>
      <c r="AW38" s="615"/>
      <c r="AX38" s="615"/>
      <c r="AY38" s="616"/>
      <c r="AZ38" s="588">
        <v>374546</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4507</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1828082</v>
      </c>
      <c r="CS38" s="589"/>
      <c r="CT38" s="589"/>
      <c r="CU38" s="589"/>
      <c r="CV38" s="589"/>
      <c r="CW38" s="589"/>
      <c r="CX38" s="589"/>
      <c r="CY38" s="590"/>
      <c r="CZ38" s="591">
        <v>14</v>
      </c>
      <c r="DA38" s="609"/>
      <c r="DB38" s="609"/>
      <c r="DC38" s="610"/>
      <c r="DD38" s="594">
        <v>1717531</v>
      </c>
      <c r="DE38" s="589"/>
      <c r="DF38" s="589"/>
      <c r="DG38" s="589"/>
      <c r="DH38" s="589"/>
      <c r="DI38" s="589"/>
      <c r="DJ38" s="589"/>
      <c r="DK38" s="590"/>
      <c r="DL38" s="594">
        <v>1282857</v>
      </c>
      <c r="DM38" s="589"/>
      <c r="DN38" s="589"/>
      <c r="DO38" s="589"/>
      <c r="DP38" s="589"/>
      <c r="DQ38" s="589"/>
      <c r="DR38" s="589"/>
      <c r="DS38" s="589"/>
      <c r="DT38" s="589"/>
      <c r="DU38" s="589"/>
      <c r="DV38" s="590"/>
      <c r="DW38" s="611">
        <v>17.399999999999999</v>
      </c>
      <c r="DX38" s="612"/>
      <c r="DY38" s="612"/>
      <c r="DZ38" s="612"/>
      <c r="EA38" s="612"/>
      <c r="EB38" s="612"/>
      <c r="EC38" s="613"/>
    </row>
    <row r="39" spans="2:133" ht="11.25" customHeight="1">
      <c r="AQ39" s="614" t="s">
        <v>320</v>
      </c>
      <c r="AR39" s="615"/>
      <c r="AS39" s="615"/>
      <c r="AT39" s="615"/>
      <c r="AU39" s="615"/>
      <c r="AV39" s="615"/>
      <c r="AW39" s="615"/>
      <c r="AX39" s="615"/>
      <c r="AY39" s="616"/>
      <c r="AZ39" s="588">
        <v>88000</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84</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352827</v>
      </c>
      <c r="CS39" s="607"/>
      <c r="CT39" s="607"/>
      <c r="CU39" s="607"/>
      <c r="CV39" s="607"/>
      <c r="CW39" s="607"/>
      <c r="CX39" s="607"/>
      <c r="CY39" s="608"/>
      <c r="CZ39" s="591">
        <v>2.7</v>
      </c>
      <c r="DA39" s="609"/>
      <c r="DB39" s="609"/>
      <c r="DC39" s="610"/>
      <c r="DD39" s="594">
        <v>86944</v>
      </c>
      <c r="DE39" s="607"/>
      <c r="DF39" s="607"/>
      <c r="DG39" s="607"/>
      <c r="DH39" s="607"/>
      <c r="DI39" s="607"/>
      <c r="DJ39" s="607"/>
      <c r="DK39" s="608"/>
      <c r="DL39" s="594" t="s">
        <v>220</v>
      </c>
      <c r="DM39" s="607"/>
      <c r="DN39" s="607"/>
      <c r="DO39" s="607"/>
      <c r="DP39" s="607"/>
      <c r="DQ39" s="607"/>
      <c r="DR39" s="607"/>
      <c r="DS39" s="607"/>
      <c r="DT39" s="607"/>
      <c r="DU39" s="607"/>
      <c r="DV39" s="608"/>
      <c r="DW39" s="611" t="s">
        <v>220</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131689</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106</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118292</v>
      </c>
      <c r="CS40" s="589"/>
      <c r="CT40" s="589"/>
      <c r="CU40" s="589"/>
      <c r="CV40" s="589"/>
      <c r="CW40" s="589"/>
      <c r="CX40" s="589"/>
      <c r="CY40" s="590"/>
      <c r="CZ40" s="591">
        <v>0.9</v>
      </c>
      <c r="DA40" s="609"/>
      <c r="DB40" s="609"/>
      <c r="DC40" s="610"/>
      <c r="DD40" s="594">
        <v>118292</v>
      </c>
      <c r="DE40" s="589"/>
      <c r="DF40" s="589"/>
      <c r="DG40" s="589"/>
      <c r="DH40" s="589"/>
      <c r="DI40" s="589"/>
      <c r="DJ40" s="589"/>
      <c r="DK40" s="590"/>
      <c r="DL40" s="594">
        <v>78672</v>
      </c>
      <c r="DM40" s="589"/>
      <c r="DN40" s="589"/>
      <c r="DO40" s="589"/>
      <c r="DP40" s="589"/>
      <c r="DQ40" s="589"/>
      <c r="DR40" s="589"/>
      <c r="DS40" s="589"/>
      <c r="DT40" s="589"/>
      <c r="DU40" s="589"/>
      <c r="DV40" s="590"/>
      <c r="DW40" s="611">
        <v>1.1000000000000001</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591745</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298</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214</v>
      </c>
      <c r="CS41" s="607"/>
      <c r="CT41" s="607"/>
      <c r="CU41" s="607"/>
      <c r="CV41" s="607"/>
      <c r="CW41" s="607"/>
      <c r="CX41" s="607"/>
      <c r="CY41" s="608"/>
      <c r="CZ41" s="591" t="s">
        <v>214</v>
      </c>
      <c r="DA41" s="609"/>
      <c r="DB41" s="609"/>
      <c r="DC41" s="610"/>
      <c r="DD41" s="594" t="s">
        <v>214</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3594039</v>
      </c>
      <c r="CS42" s="589"/>
      <c r="CT42" s="589"/>
      <c r="CU42" s="589"/>
      <c r="CV42" s="589"/>
      <c r="CW42" s="589"/>
      <c r="CX42" s="589"/>
      <c r="CY42" s="590"/>
      <c r="CZ42" s="591">
        <v>27.6</v>
      </c>
      <c r="DA42" s="592"/>
      <c r="DB42" s="592"/>
      <c r="DC42" s="593"/>
      <c r="DD42" s="594">
        <v>855702</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36937</v>
      </c>
      <c r="CS43" s="607"/>
      <c r="CT43" s="607"/>
      <c r="CU43" s="607"/>
      <c r="CV43" s="607"/>
      <c r="CW43" s="607"/>
      <c r="CX43" s="607"/>
      <c r="CY43" s="608"/>
      <c r="CZ43" s="591">
        <v>0.3</v>
      </c>
      <c r="DA43" s="609"/>
      <c r="DB43" s="609"/>
      <c r="DC43" s="610"/>
      <c r="DD43" s="594">
        <v>13298</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334</v>
      </c>
      <c r="CD44" s="601" t="s">
        <v>287</v>
      </c>
      <c r="CE44" s="602"/>
      <c r="CF44" s="585" t="s">
        <v>335</v>
      </c>
      <c r="CG44" s="586"/>
      <c r="CH44" s="586"/>
      <c r="CI44" s="586"/>
      <c r="CJ44" s="586"/>
      <c r="CK44" s="586"/>
      <c r="CL44" s="586"/>
      <c r="CM44" s="586"/>
      <c r="CN44" s="586"/>
      <c r="CO44" s="586"/>
      <c r="CP44" s="586"/>
      <c r="CQ44" s="587"/>
      <c r="CR44" s="588">
        <v>3199499</v>
      </c>
      <c r="CS44" s="589"/>
      <c r="CT44" s="589"/>
      <c r="CU44" s="589"/>
      <c r="CV44" s="589"/>
      <c r="CW44" s="589"/>
      <c r="CX44" s="589"/>
      <c r="CY44" s="590"/>
      <c r="CZ44" s="591">
        <v>24.6</v>
      </c>
      <c r="DA44" s="592"/>
      <c r="DB44" s="592"/>
      <c r="DC44" s="593"/>
      <c r="DD44" s="594">
        <v>832030</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336</v>
      </c>
      <c r="CG45" s="586"/>
      <c r="CH45" s="586"/>
      <c r="CI45" s="586"/>
      <c r="CJ45" s="586"/>
      <c r="CK45" s="586"/>
      <c r="CL45" s="586"/>
      <c r="CM45" s="586"/>
      <c r="CN45" s="586"/>
      <c r="CO45" s="586"/>
      <c r="CP45" s="586"/>
      <c r="CQ45" s="587"/>
      <c r="CR45" s="588">
        <v>1337410</v>
      </c>
      <c r="CS45" s="607"/>
      <c r="CT45" s="607"/>
      <c r="CU45" s="607"/>
      <c r="CV45" s="607"/>
      <c r="CW45" s="607"/>
      <c r="CX45" s="607"/>
      <c r="CY45" s="608"/>
      <c r="CZ45" s="591">
        <v>10.3</v>
      </c>
      <c r="DA45" s="609"/>
      <c r="DB45" s="609"/>
      <c r="DC45" s="610"/>
      <c r="DD45" s="594">
        <v>25993</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337</v>
      </c>
      <c r="CG46" s="586"/>
      <c r="CH46" s="586"/>
      <c r="CI46" s="586"/>
      <c r="CJ46" s="586"/>
      <c r="CK46" s="586"/>
      <c r="CL46" s="586"/>
      <c r="CM46" s="586"/>
      <c r="CN46" s="586"/>
      <c r="CO46" s="586"/>
      <c r="CP46" s="586"/>
      <c r="CQ46" s="587"/>
      <c r="CR46" s="588">
        <v>1861703</v>
      </c>
      <c r="CS46" s="589"/>
      <c r="CT46" s="589"/>
      <c r="CU46" s="589"/>
      <c r="CV46" s="589"/>
      <c r="CW46" s="589"/>
      <c r="CX46" s="589"/>
      <c r="CY46" s="590"/>
      <c r="CZ46" s="591">
        <v>14.3</v>
      </c>
      <c r="DA46" s="592"/>
      <c r="DB46" s="592"/>
      <c r="DC46" s="593"/>
      <c r="DD46" s="594">
        <v>805651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338</v>
      </c>
      <c r="CG47" s="586"/>
      <c r="CH47" s="586"/>
      <c r="CI47" s="586"/>
      <c r="CJ47" s="586"/>
      <c r="CK47" s="586"/>
      <c r="CL47" s="586"/>
      <c r="CM47" s="586"/>
      <c r="CN47" s="586"/>
      <c r="CO47" s="586"/>
      <c r="CP47" s="586"/>
      <c r="CQ47" s="587"/>
      <c r="CR47" s="588">
        <v>394540</v>
      </c>
      <c r="CS47" s="607"/>
      <c r="CT47" s="607"/>
      <c r="CU47" s="607"/>
      <c r="CV47" s="607"/>
      <c r="CW47" s="607"/>
      <c r="CX47" s="607"/>
      <c r="CY47" s="608"/>
      <c r="CZ47" s="591">
        <v>3</v>
      </c>
      <c r="DA47" s="609"/>
      <c r="DB47" s="609"/>
      <c r="DC47" s="610"/>
      <c r="DD47" s="594">
        <v>23672</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339</v>
      </c>
      <c r="CG48" s="586"/>
      <c r="CH48" s="586"/>
      <c r="CI48" s="586"/>
      <c r="CJ48" s="586"/>
      <c r="CK48" s="586"/>
      <c r="CL48" s="586"/>
      <c r="CM48" s="586"/>
      <c r="CN48" s="586"/>
      <c r="CO48" s="586"/>
      <c r="CP48" s="586"/>
      <c r="CQ48" s="587"/>
      <c r="CR48" s="588" t="s">
        <v>220</v>
      </c>
      <c r="CS48" s="589"/>
      <c r="CT48" s="589"/>
      <c r="CU48" s="589"/>
      <c r="CV48" s="589"/>
      <c r="CW48" s="589"/>
      <c r="CX48" s="589"/>
      <c r="CY48" s="590"/>
      <c r="CZ48" s="591" t="s">
        <v>220</v>
      </c>
      <c r="DA48" s="592"/>
      <c r="DB48" s="592"/>
      <c r="DC48" s="593"/>
      <c r="DD48" s="594" t="s">
        <v>220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340</v>
      </c>
      <c r="CE49" s="570"/>
      <c r="CF49" s="570"/>
      <c r="CG49" s="570"/>
      <c r="CH49" s="570"/>
      <c r="CI49" s="570"/>
      <c r="CJ49" s="570"/>
      <c r="CK49" s="570"/>
      <c r="CL49" s="570"/>
      <c r="CM49" s="570"/>
      <c r="CN49" s="570"/>
      <c r="CO49" s="570"/>
      <c r="CP49" s="570"/>
      <c r="CQ49" s="571"/>
      <c r="CR49" s="572">
        <v>13019149</v>
      </c>
      <c r="CS49" s="573"/>
      <c r="CT49" s="573"/>
      <c r="CU49" s="573"/>
      <c r="CV49" s="573"/>
      <c r="CW49" s="573"/>
      <c r="CX49" s="573"/>
      <c r="CY49" s="574"/>
      <c r="CZ49" s="575">
        <v>100</v>
      </c>
      <c r="DA49" s="576"/>
      <c r="DB49" s="576"/>
      <c r="DC49" s="577"/>
      <c r="DD49" s="578">
        <v>8499277</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342</v>
      </c>
      <c r="DK2" s="1107"/>
      <c r="DL2" s="1107"/>
      <c r="DM2" s="1107"/>
      <c r="DN2" s="1107"/>
      <c r="DO2" s="1108"/>
      <c r="DP2" s="200"/>
      <c r="DQ2" s="1106" t="s">
        <v>343</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09"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094" t="s">
        <v>360</v>
      </c>
      <c r="DH5" s="1095"/>
      <c r="DI5" s="1095"/>
      <c r="DJ5" s="1095"/>
      <c r="DK5" s="1096"/>
      <c r="DL5" s="1094" t="s">
        <v>361</v>
      </c>
      <c r="DM5" s="1095"/>
      <c r="DN5" s="1095"/>
      <c r="DO5" s="1095"/>
      <c r="DP5" s="1096"/>
      <c r="DQ5" s="997" t="s">
        <v>362</v>
      </c>
      <c r="DR5" s="998"/>
      <c r="DS5" s="998"/>
      <c r="DT5" s="998"/>
      <c r="DU5" s="999"/>
      <c r="DV5" s="997" t="s">
        <v>353</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363</v>
      </c>
      <c r="C7" s="1047"/>
      <c r="D7" s="1047"/>
      <c r="E7" s="1047"/>
      <c r="F7" s="1047"/>
      <c r="G7" s="1047"/>
      <c r="H7" s="1047"/>
      <c r="I7" s="1047"/>
      <c r="J7" s="1047"/>
      <c r="K7" s="1047"/>
      <c r="L7" s="1047"/>
      <c r="M7" s="1047"/>
      <c r="N7" s="1047"/>
      <c r="O7" s="1047"/>
      <c r="P7" s="1048"/>
      <c r="Q7" s="1100">
        <v>13295</v>
      </c>
      <c r="R7" s="1101"/>
      <c r="S7" s="1101"/>
      <c r="T7" s="1101"/>
      <c r="U7" s="1101"/>
      <c r="V7" s="1101">
        <v>12974</v>
      </c>
      <c r="W7" s="1101"/>
      <c r="X7" s="1101"/>
      <c r="Y7" s="1101"/>
      <c r="Z7" s="1101"/>
      <c r="AA7" s="1101">
        <v>321</v>
      </c>
      <c r="AB7" s="1101"/>
      <c r="AC7" s="1101"/>
      <c r="AD7" s="1101"/>
      <c r="AE7" s="1102"/>
      <c r="AF7" s="1103">
        <v>60</v>
      </c>
      <c r="AG7" s="1104"/>
      <c r="AH7" s="1104"/>
      <c r="AI7" s="1104"/>
      <c r="AJ7" s="1105"/>
      <c r="AK7" s="1087">
        <v>871</v>
      </c>
      <c r="AL7" s="1088"/>
      <c r="AM7" s="1088"/>
      <c r="AN7" s="1088"/>
      <c r="AO7" s="1088"/>
      <c r="AP7" s="1088">
        <v>14472</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552</v>
      </c>
      <c r="BT7" s="1092" t="s">
        <v>552</v>
      </c>
      <c r="BU7" s="1092" t="s">
        <v>552</v>
      </c>
      <c r="BV7" s="1092" t="s">
        <v>552</v>
      </c>
      <c r="BW7" s="1092" t="s">
        <v>552</v>
      </c>
      <c r="BX7" s="1092" t="s">
        <v>552</v>
      </c>
      <c r="BY7" s="1092" t="s">
        <v>552</v>
      </c>
      <c r="BZ7" s="1092" t="s">
        <v>552</v>
      </c>
      <c r="CA7" s="1092" t="s">
        <v>552</v>
      </c>
      <c r="CB7" s="1092" t="s">
        <v>552</v>
      </c>
      <c r="CC7" s="1092" t="s">
        <v>552</v>
      </c>
      <c r="CD7" s="1092" t="s">
        <v>552</v>
      </c>
      <c r="CE7" s="1092" t="s">
        <v>552</v>
      </c>
      <c r="CF7" s="1092" t="s">
        <v>552</v>
      </c>
      <c r="CG7" s="1093" t="s">
        <v>552</v>
      </c>
      <c r="CH7" s="1084">
        <v>1</v>
      </c>
      <c r="CI7" s="1085"/>
      <c r="CJ7" s="1085"/>
      <c r="CK7" s="1085"/>
      <c r="CL7" s="1086"/>
      <c r="CM7" s="1084">
        <v>22</v>
      </c>
      <c r="CN7" s="1085"/>
      <c r="CO7" s="1085"/>
      <c r="CP7" s="1085"/>
      <c r="CQ7" s="1086"/>
      <c r="CR7" s="1084">
        <v>10</v>
      </c>
      <c r="CS7" s="1085"/>
      <c r="CT7" s="1085"/>
      <c r="CU7" s="1085"/>
      <c r="CV7" s="1086"/>
      <c r="CW7" s="1084" t="s">
        <v>540</v>
      </c>
      <c r="CX7" s="1085"/>
      <c r="CY7" s="1085"/>
      <c r="CZ7" s="1085"/>
      <c r="DA7" s="1086"/>
      <c r="DB7" s="1084" t="s">
        <v>540</v>
      </c>
      <c r="DC7" s="1085"/>
      <c r="DD7" s="1085"/>
      <c r="DE7" s="1085"/>
      <c r="DF7" s="1086"/>
      <c r="DG7" s="1084" t="s">
        <v>540</v>
      </c>
      <c r="DH7" s="1085"/>
      <c r="DI7" s="1085"/>
      <c r="DJ7" s="1085"/>
      <c r="DK7" s="1086"/>
      <c r="DL7" s="1084" t="s">
        <v>540</v>
      </c>
      <c r="DM7" s="1085"/>
      <c r="DN7" s="1085"/>
      <c r="DO7" s="1085"/>
      <c r="DP7" s="1086"/>
      <c r="DQ7" s="1084" t="s">
        <v>540</v>
      </c>
      <c r="DR7" s="1085"/>
      <c r="DS7" s="1085"/>
      <c r="DT7" s="1085"/>
      <c r="DU7" s="1086"/>
      <c r="DV7" s="1111"/>
      <c r="DW7" s="1112"/>
      <c r="DX7" s="1112"/>
      <c r="DY7" s="1112"/>
      <c r="DZ7" s="1113"/>
      <c r="EA7" s="205"/>
    </row>
    <row r="8" spans="1:131" s="206" customFormat="1" ht="26.25" customHeight="1">
      <c r="A8" s="212">
        <v>2</v>
      </c>
      <c r="B8" s="1027" t="s">
        <v>364</v>
      </c>
      <c r="C8" s="1028"/>
      <c r="D8" s="1028"/>
      <c r="E8" s="1028"/>
      <c r="F8" s="1028"/>
      <c r="G8" s="1028"/>
      <c r="H8" s="1028"/>
      <c r="I8" s="1028"/>
      <c r="J8" s="1028"/>
      <c r="K8" s="1028"/>
      <c r="L8" s="1028"/>
      <c r="M8" s="1028"/>
      <c r="N8" s="1028"/>
      <c r="O8" s="1028"/>
      <c r="P8" s="1029"/>
      <c r="Q8" s="1039">
        <v>0</v>
      </c>
      <c r="R8" s="1040"/>
      <c r="S8" s="1040"/>
      <c r="T8" s="1040"/>
      <c r="U8" s="1040"/>
      <c r="V8" s="1040">
        <v>0</v>
      </c>
      <c r="W8" s="1040"/>
      <c r="X8" s="1040"/>
      <c r="Y8" s="1040"/>
      <c r="Z8" s="1040"/>
      <c r="AA8" s="1040" t="s">
        <v>539</v>
      </c>
      <c r="AB8" s="1040"/>
      <c r="AC8" s="1040"/>
      <c r="AD8" s="1040"/>
      <c r="AE8" s="1041"/>
      <c r="AF8" s="1033" t="s">
        <v>537</v>
      </c>
      <c r="AG8" s="1034"/>
      <c r="AH8" s="1034"/>
      <c r="AI8" s="1034"/>
      <c r="AJ8" s="1035"/>
      <c r="AK8" s="1082">
        <v>0</v>
      </c>
      <c r="AL8" s="1083"/>
      <c r="AM8" s="1083"/>
      <c r="AN8" s="1083"/>
      <c r="AO8" s="1083"/>
      <c r="AP8" s="1083" t="s">
        <v>539</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553</v>
      </c>
      <c r="BT8" s="1011" t="s">
        <v>553</v>
      </c>
      <c r="BU8" s="1011" t="s">
        <v>553</v>
      </c>
      <c r="BV8" s="1011" t="s">
        <v>553</v>
      </c>
      <c r="BW8" s="1011" t="s">
        <v>553</v>
      </c>
      <c r="BX8" s="1011" t="s">
        <v>553</v>
      </c>
      <c r="BY8" s="1011" t="s">
        <v>553</v>
      </c>
      <c r="BZ8" s="1011" t="s">
        <v>553</v>
      </c>
      <c r="CA8" s="1011" t="s">
        <v>553</v>
      </c>
      <c r="CB8" s="1011" t="s">
        <v>553</v>
      </c>
      <c r="CC8" s="1011" t="s">
        <v>553</v>
      </c>
      <c r="CD8" s="1011" t="s">
        <v>553</v>
      </c>
      <c r="CE8" s="1011" t="s">
        <v>553</v>
      </c>
      <c r="CF8" s="1011" t="s">
        <v>553</v>
      </c>
      <c r="CG8" s="1012" t="s">
        <v>553</v>
      </c>
      <c r="CH8" s="985">
        <v>359</v>
      </c>
      <c r="CI8" s="986"/>
      <c r="CJ8" s="986"/>
      <c r="CK8" s="986"/>
      <c r="CL8" s="987"/>
      <c r="CM8" s="985">
        <v>442</v>
      </c>
      <c r="CN8" s="986"/>
      <c r="CO8" s="986"/>
      <c r="CP8" s="986"/>
      <c r="CQ8" s="987"/>
      <c r="CR8" s="985">
        <v>303</v>
      </c>
      <c r="CS8" s="986"/>
      <c r="CT8" s="986"/>
      <c r="CU8" s="986"/>
      <c r="CV8" s="987"/>
      <c r="CW8" s="985">
        <v>325</v>
      </c>
      <c r="CX8" s="986"/>
      <c r="CY8" s="986"/>
      <c r="CZ8" s="986"/>
      <c r="DA8" s="987"/>
      <c r="DB8" s="985" t="s">
        <v>561</v>
      </c>
      <c r="DC8" s="986"/>
      <c r="DD8" s="986"/>
      <c r="DE8" s="986"/>
      <c r="DF8" s="987"/>
      <c r="DG8" s="985" t="s">
        <v>561</v>
      </c>
      <c r="DH8" s="986"/>
      <c r="DI8" s="986"/>
      <c r="DJ8" s="986"/>
      <c r="DK8" s="987"/>
      <c r="DL8" s="985" t="s">
        <v>561</v>
      </c>
      <c r="DM8" s="986"/>
      <c r="DN8" s="986"/>
      <c r="DO8" s="986"/>
      <c r="DP8" s="987"/>
      <c r="DQ8" s="985" t="s">
        <v>561</v>
      </c>
      <c r="DR8" s="986"/>
      <c r="DS8" s="986"/>
      <c r="DT8" s="986"/>
      <c r="DU8" s="987"/>
      <c r="DV8" s="988"/>
      <c r="DW8" s="989"/>
      <c r="DX8" s="989"/>
      <c r="DY8" s="989"/>
      <c r="DZ8" s="990"/>
      <c r="EA8" s="205"/>
    </row>
    <row r="9" spans="1:131" s="206" customFormat="1" ht="26.25" customHeight="1">
      <c r="A9" s="212">
        <v>3</v>
      </c>
      <c r="B9" s="1027" t="s">
        <v>365</v>
      </c>
      <c r="C9" s="1028"/>
      <c r="D9" s="1028"/>
      <c r="E9" s="1028"/>
      <c r="F9" s="1028"/>
      <c r="G9" s="1028"/>
      <c r="H9" s="1028"/>
      <c r="I9" s="1028"/>
      <c r="J9" s="1028"/>
      <c r="K9" s="1028"/>
      <c r="L9" s="1028"/>
      <c r="M9" s="1028"/>
      <c r="N9" s="1028"/>
      <c r="O9" s="1028"/>
      <c r="P9" s="1029"/>
      <c r="Q9" s="1039">
        <v>3</v>
      </c>
      <c r="R9" s="1040"/>
      <c r="S9" s="1040"/>
      <c r="T9" s="1040"/>
      <c r="U9" s="1040"/>
      <c r="V9" s="1040">
        <v>3</v>
      </c>
      <c r="W9" s="1040"/>
      <c r="X9" s="1040"/>
      <c r="Y9" s="1040"/>
      <c r="Z9" s="1040"/>
      <c r="AA9" s="1040">
        <v>0</v>
      </c>
      <c r="AB9" s="1040"/>
      <c r="AC9" s="1040"/>
      <c r="AD9" s="1040"/>
      <c r="AE9" s="1041"/>
      <c r="AF9" s="1033">
        <v>0</v>
      </c>
      <c r="AG9" s="1034"/>
      <c r="AH9" s="1034"/>
      <c r="AI9" s="1034"/>
      <c r="AJ9" s="1035"/>
      <c r="AK9" s="1082">
        <v>3</v>
      </c>
      <c r="AL9" s="1083"/>
      <c r="AM9" s="1083"/>
      <c r="AN9" s="1083"/>
      <c r="AO9" s="1083"/>
      <c r="AP9" s="1083" t="s">
        <v>538</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554</v>
      </c>
      <c r="BT9" s="1011" t="s">
        <v>554</v>
      </c>
      <c r="BU9" s="1011" t="s">
        <v>554</v>
      </c>
      <c r="BV9" s="1011" t="s">
        <v>554</v>
      </c>
      <c r="BW9" s="1011" t="s">
        <v>554</v>
      </c>
      <c r="BX9" s="1011" t="s">
        <v>554</v>
      </c>
      <c r="BY9" s="1011" t="s">
        <v>554</v>
      </c>
      <c r="BZ9" s="1011" t="s">
        <v>554</v>
      </c>
      <c r="CA9" s="1011" t="s">
        <v>554</v>
      </c>
      <c r="CB9" s="1011" t="s">
        <v>554</v>
      </c>
      <c r="CC9" s="1011" t="s">
        <v>554</v>
      </c>
      <c r="CD9" s="1011" t="s">
        <v>554</v>
      </c>
      <c r="CE9" s="1011" t="s">
        <v>554</v>
      </c>
      <c r="CF9" s="1011" t="s">
        <v>554</v>
      </c>
      <c r="CG9" s="1012" t="s">
        <v>554</v>
      </c>
      <c r="CH9" s="985">
        <v>-1</v>
      </c>
      <c r="CI9" s="986"/>
      <c r="CJ9" s="986"/>
      <c r="CK9" s="986"/>
      <c r="CL9" s="987"/>
      <c r="CM9" s="985">
        <v>16</v>
      </c>
      <c r="CN9" s="986"/>
      <c r="CO9" s="986"/>
      <c r="CP9" s="986"/>
      <c r="CQ9" s="987"/>
      <c r="CR9" s="985">
        <v>15</v>
      </c>
      <c r="CS9" s="986"/>
      <c r="CT9" s="986"/>
      <c r="CU9" s="986"/>
      <c r="CV9" s="987"/>
      <c r="CW9" s="985">
        <v>5</v>
      </c>
      <c r="CX9" s="986"/>
      <c r="CY9" s="986"/>
      <c r="CZ9" s="986"/>
      <c r="DA9" s="987"/>
      <c r="DB9" s="985" t="s">
        <v>561</v>
      </c>
      <c r="DC9" s="986"/>
      <c r="DD9" s="986"/>
      <c r="DE9" s="986"/>
      <c r="DF9" s="987"/>
      <c r="DG9" s="985" t="s">
        <v>561</v>
      </c>
      <c r="DH9" s="986"/>
      <c r="DI9" s="986"/>
      <c r="DJ9" s="986"/>
      <c r="DK9" s="987"/>
      <c r="DL9" s="985" t="s">
        <v>561</v>
      </c>
      <c r="DM9" s="986"/>
      <c r="DN9" s="986"/>
      <c r="DO9" s="986"/>
      <c r="DP9" s="987"/>
      <c r="DQ9" s="985" t="s">
        <v>561</v>
      </c>
      <c r="DR9" s="986"/>
      <c r="DS9" s="986"/>
      <c r="DT9" s="986"/>
      <c r="DU9" s="987"/>
      <c r="DV9" s="988"/>
      <c r="DW9" s="989"/>
      <c r="DX9" s="989"/>
      <c r="DY9" s="989"/>
      <c r="DZ9" s="990"/>
      <c r="EA9" s="205"/>
    </row>
    <row r="10" spans="1:131" s="206" customFormat="1" ht="26.25" customHeight="1">
      <c r="A10" s="212">
        <v>4</v>
      </c>
      <c r="B10" s="1027" t="s">
        <v>366</v>
      </c>
      <c r="C10" s="1028"/>
      <c r="D10" s="1028"/>
      <c r="E10" s="1028"/>
      <c r="F10" s="1028"/>
      <c r="G10" s="1028"/>
      <c r="H10" s="1028"/>
      <c r="I10" s="1028"/>
      <c r="J10" s="1028"/>
      <c r="K10" s="1028"/>
      <c r="L10" s="1028"/>
      <c r="M10" s="1028"/>
      <c r="N10" s="1028"/>
      <c r="O10" s="1028"/>
      <c r="P10" s="1029"/>
      <c r="Q10" s="1039">
        <v>106</v>
      </c>
      <c r="R10" s="1040"/>
      <c r="S10" s="1040"/>
      <c r="T10" s="1040"/>
      <c r="U10" s="1040"/>
      <c r="V10" s="1040">
        <v>106</v>
      </c>
      <c r="W10" s="1040"/>
      <c r="X10" s="1040"/>
      <c r="Y10" s="1040"/>
      <c r="Z10" s="1040"/>
      <c r="AA10" s="1040">
        <v>0</v>
      </c>
      <c r="AB10" s="1040"/>
      <c r="AC10" s="1040"/>
      <c r="AD10" s="1040"/>
      <c r="AE10" s="1041"/>
      <c r="AF10" s="1033">
        <v>0</v>
      </c>
      <c r="AG10" s="1034"/>
      <c r="AH10" s="1034"/>
      <c r="AI10" s="1034"/>
      <c r="AJ10" s="1035"/>
      <c r="AK10" s="1082">
        <v>64</v>
      </c>
      <c r="AL10" s="1083"/>
      <c r="AM10" s="1083"/>
      <c r="AN10" s="1083"/>
      <c r="AO10" s="1083"/>
      <c r="AP10" s="1083">
        <v>49</v>
      </c>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555</v>
      </c>
      <c r="BT10" s="1011" t="s">
        <v>555</v>
      </c>
      <c r="BU10" s="1011" t="s">
        <v>555</v>
      </c>
      <c r="BV10" s="1011" t="s">
        <v>555</v>
      </c>
      <c r="BW10" s="1011" t="s">
        <v>555</v>
      </c>
      <c r="BX10" s="1011" t="s">
        <v>555</v>
      </c>
      <c r="BY10" s="1011" t="s">
        <v>555</v>
      </c>
      <c r="BZ10" s="1011" t="s">
        <v>555</v>
      </c>
      <c r="CA10" s="1011" t="s">
        <v>555</v>
      </c>
      <c r="CB10" s="1011" t="s">
        <v>555</v>
      </c>
      <c r="CC10" s="1011" t="s">
        <v>555</v>
      </c>
      <c r="CD10" s="1011" t="s">
        <v>555</v>
      </c>
      <c r="CE10" s="1011" t="s">
        <v>555</v>
      </c>
      <c r="CF10" s="1011" t="s">
        <v>555</v>
      </c>
      <c r="CG10" s="1012" t="s">
        <v>555</v>
      </c>
      <c r="CH10" s="985" t="s">
        <v>538</v>
      </c>
      <c r="CI10" s="986"/>
      <c r="CJ10" s="986"/>
      <c r="CK10" s="986"/>
      <c r="CL10" s="987"/>
      <c r="CM10" s="985" t="s">
        <v>538</v>
      </c>
      <c r="CN10" s="986"/>
      <c r="CO10" s="986"/>
      <c r="CP10" s="986"/>
      <c r="CQ10" s="987"/>
      <c r="CR10" s="985">
        <v>1</v>
      </c>
      <c r="CS10" s="986"/>
      <c r="CT10" s="986"/>
      <c r="CU10" s="986"/>
      <c r="CV10" s="987"/>
      <c r="CW10" s="985" t="s">
        <v>561</v>
      </c>
      <c r="CX10" s="986"/>
      <c r="CY10" s="986"/>
      <c r="CZ10" s="986"/>
      <c r="DA10" s="987"/>
      <c r="DB10" s="985" t="s">
        <v>561</v>
      </c>
      <c r="DC10" s="986"/>
      <c r="DD10" s="986"/>
      <c r="DE10" s="986"/>
      <c r="DF10" s="987"/>
      <c r="DG10" s="985" t="s">
        <v>561</v>
      </c>
      <c r="DH10" s="986"/>
      <c r="DI10" s="986"/>
      <c r="DJ10" s="986"/>
      <c r="DK10" s="987"/>
      <c r="DL10" s="985" t="s">
        <v>561</v>
      </c>
      <c r="DM10" s="986"/>
      <c r="DN10" s="986"/>
      <c r="DO10" s="986"/>
      <c r="DP10" s="987"/>
      <c r="DQ10" s="985" t="s">
        <v>561</v>
      </c>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556</v>
      </c>
      <c r="BT11" s="1011" t="s">
        <v>556</v>
      </c>
      <c r="BU11" s="1011" t="s">
        <v>556</v>
      </c>
      <c r="BV11" s="1011" t="s">
        <v>556</v>
      </c>
      <c r="BW11" s="1011" t="s">
        <v>556</v>
      </c>
      <c r="BX11" s="1011" t="s">
        <v>556</v>
      </c>
      <c r="BY11" s="1011" t="s">
        <v>556</v>
      </c>
      <c r="BZ11" s="1011" t="s">
        <v>556</v>
      </c>
      <c r="CA11" s="1011" t="s">
        <v>556</v>
      </c>
      <c r="CB11" s="1011" t="s">
        <v>556</v>
      </c>
      <c r="CC11" s="1011" t="s">
        <v>556</v>
      </c>
      <c r="CD11" s="1011" t="s">
        <v>556</v>
      </c>
      <c r="CE11" s="1011" t="s">
        <v>556</v>
      </c>
      <c r="CF11" s="1011" t="s">
        <v>556</v>
      </c>
      <c r="CG11" s="1012" t="s">
        <v>556</v>
      </c>
      <c r="CH11" s="985">
        <v>-1</v>
      </c>
      <c r="CI11" s="986"/>
      <c r="CJ11" s="986"/>
      <c r="CK11" s="986"/>
      <c r="CL11" s="987"/>
      <c r="CM11" s="985">
        <v>45</v>
      </c>
      <c r="CN11" s="986"/>
      <c r="CO11" s="986"/>
      <c r="CP11" s="986"/>
      <c r="CQ11" s="987"/>
      <c r="CR11" s="985">
        <v>20</v>
      </c>
      <c r="CS11" s="986"/>
      <c r="CT11" s="986"/>
      <c r="CU11" s="986"/>
      <c r="CV11" s="987"/>
      <c r="CW11" s="985">
        <v>14</v>
      </c>
      <c r="CX11" s="986"/>
      <c r="CY11" s="986"/>
      <c r="CZ11" s="986"/>
      <c r="DA11" s="987"/>
      <c r="DB11" s="985">
        <v>84</v>
      </c>
      <c r="DC11" s="986"/>
      <c r="DD11" s="986"/>
      <c r="DE11" s="986"/>
      <c r="DF11" s="987"/>
      <c r="DG11" s="985" t="s">
        <v>561</v>
      </c>
      <c r="DH11" s="986"/>
      <c r="DI11" s="986"/>
      <c r="DJ11" s="986"/>
      <c r="DK11" s="987"/>
      <c r="DL11" s="985" t="s">
        <v>561</v>
      </c>
      <c r="DM11" s="986"/>
      <c r="DN11" s="986"/>
      <c r="DO11" s="986"/>
      <c r="DP11" s="987"/>
      <c r="DQ11" s="985" t="s">
        <v>561</v>
      </c>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t="s">
        <v>557</v>
      </c>
      <c r="BT12" s="1011" t="s">
        <v>557</v>
      </c>
      <c r="BU12" s="1011" t="s">
        <v>557</v>
      </c>
      <c r="BV12" s="1011" t="s">
        <v>557</v>
      </c>
      <c r="BW12" s="1011" t="s">
        <v>557</v>
      </c>
      <c r="BX12" s="1011" t="s">
        <v>557</v>
      </c>
      <c r="BY12" s="1011" t="s">
        <v>557</v>
      </c>
      <c r="BZ12" s="1011" t="s">
        <v>557</v>
      </c>
      <c r="CA12" s="1011" t="s">
        <v>557</v>
      </c>
      <c r="CB12" s="1011" t="s">
        <v>557</v>
      </c>
      <c r="CC12" s="1011" t="s">
        <v>557</v>
      </c>
      <c r="CD12" s="1011" t="s">
        <v>557</v>
      </c>
      <c r="CE12" s="1011" t="s">
        <v>557</v>
      </c>
      <c r="CF12" s="1011" t="s">
        <v>557</v>
      </c>
      <c r="CG12" s="1012" t="s">
        <v>557</v>
      </c>
      <c r="CH12" s="985">
        <v>-4</v>
      </c>
      <c r="CI12" s="986"/>
      <c r="CJ12" s="986"/>
      <c r="CK12" s="986"/>
      <c r="CL12" s="987"/>
      <c r="CM12" s="985">
        <v>78</v>
      </c>
      <c r="CN12" s="986"/>
      <c r="CO12" s="986"/>
      <c r="CP12" s="986"/>
      <c r="CQ12" s="987"/>
      <c r="CR12" s="985">
        <v>35</v>
      </c>
      <c r="CS12" s="986"/>
      <c r="CT12" s="986"/>
      <c r="CU12" s="986"/>
      <c r="CV12" s="987"/>
      <c r="CW12" s="985" t="s">
        <v>538</v>
      </c>
      <c r="CX12" s="986"/>
      <c r="CY12" s="986"/>
      <c r="CZ12" s="986"/>
      <c r="DA12" s="987"/>
      <c r="DB12" s="985" t="s">
        <v>538</v>
      </c>
      <c r="DC12" s="986"/>
      <c r="DD12" s="986"/>
      <c r="DE12" s="986"/>
      <c r="DF12" s="987"/>
      <c r="DG12" s="985" t="s">
        <v>561</v>
      </c>
      <c r="DH12" s="986"/>
      <c r="DI12" s="986"/>
      <c r="DJ12" s="986"/>
      <c r="DK12" s="987"/>
      <c r="DL12" s="985" t="s">
        <v>561</v>
      </c>
      <c r="DM12" s="986"/>
      <c r="DN12" s="986"/>
      <c r="DO12" s="986"/>
      <c r="DP12" s="987"/>
      <c r="DQ12" s="985" t="s">
        <v>561</v>
      </c>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t="s">
        <v>558</v>
      </c>
      <c r="BT13" s="1011" t="s">
        <v>558</v>
      </c>
      <c r="BU13" s="1011" t="s">
        <v>558</v>
      </c>
      <c r="BV13" s="1011" t="s">
        <v>558</v>
      </c>
      <c r="BW13" s="1011" t="s">
        <v>558</v>
      </c>
      <c r="BX13" s="1011" t="s">
        <v>558</v>
      </c>
      <c r="BY13" s="1011" t="s">
        <v>558</v>
      </c>
      <c r="BZ13" s="1011" t="s">
        <v>558</v>
      </c>
      <c r="CA13" s="1011" t="s">
        <v>558</v>
      </c>
      <c r="CB13" s="1011" t="s">
        <v>558</v>
      </c>
      <c r="CC13" s="1011" t="s">
        <v>558</v>
      </c>
      <c r="CD13" s="1011" t="s">
        <v>558</v>
      </c>
      <c r="CE13" s="1011" t="s">
        <v>558</v>
      </c>
      <c r="CF13" s="1011" t="s">
        <v>558</v>
      </c>
      <c r="CG13" s="1012" t="s">
        <v>558</v>
      </c>
      <c r="CH13" s="985">
        <v>-17</v>
      </c>
      <c r="CI13" s="986"/>
      <c r="CJ13" s="986"/>
      <c r="CK13" s="986"/>
      <c r="CL13" s="987"/>
      <c r="CM13" s="985">
        <v>-680</v>
      </c>
      <c r="CN13" s="986"/>
      <c r="CO13" s="986"/>
      <c r="CP13" s="986"/>
      <c r="CQ13" s="987"/>
      <c r="CR13" s="985">
        <v>4</v>
      </c>
      <c r="CS13" s="986"/>
      <c r="CT13" s="986"/>
      <c r="CU13" s="986"/>
      <c r="CV13" s="987"/>
      <c r="CW13" s="985" t="s">
        <v>538</v>
      </c>
      <c r="CX13" s="986"/>
      <c r="CY13" s="986"/>
      <c r="CZ13" s="986"/>
      <c r="DA13" s="987"/>
      <c r="DB13" s="985" t="s">
        <v>538</v>
      </c>
      <c r="DC13" s="986"/>
      <c r="DD13" s="986"/>
      <c r="DE13" s="986"/>
      <c r="DF13" s="987"/>
      <c r="DG13" s="985" t="s">
        <v>561</v>
      </c>
      <c r="DH13" s="986"/>
      <c r="DI13" s="986"/>
      <c r="DJ13" s="986"/>
      <c r="DK13" s="987"/>
      <c r="DL13" s="985" t="s">
        <v>561</v>
      </c>
      <c r="DM13" s="986"/>
      <c r="DN13" s="986"/>
      <c r="DO13" s="986"/>
      <c r="DP13" s="987"/>
      <c r="DQ13" s="985" t="s">
        <v>561</v>
      </c>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t="s">
        <v>559</v>
      </c>
      <c r="BT14" s="1011" t="s">
        <v>559</v>
      </c>
      <c r="BU14" s="1011" t="s">
        <v>559</v>
      </c>
      <c r="BV14" s="1011" t="s">
        <v>559</v>
      </c>
      <c r="BW14" s="1011" t="s">
        <v>559</v>
      </c>
      <c r="BX14" s="1011" t="s">
        <v>559</v>
      </c>
      <c r="BY14" s="1011" t="s">
        <v>559</v>
      </c>
      <c r="BZ14" s="1011" t="s">
        <v>559</v>
      </c>
      <c r="CA14" s="1011" t="s">
        <v>559</v>
      </c>
      <c r="CB14" s="1011" t="s">
        <v>559</v>
      </c>
      <c r="CC14" s="1011" t="s">
        <v>559</v>
      </c>
      <c r="CD14" s="1011" t="s">
        <v>559</v>
      </c>
      <c r="CE14" s="1011" t="s">
        <v>559</v>
      </c>
      <c r="CF14" s="1011" t="s">
        <v>559</v>
      </c>
      <c r="CG14" s="1012" t="s">
        <v>559</v>
      </c>
      <c r="CH14" s="985">
        <v>1</v>
      </c>
      <c r="CI14" s="986"/>
      <c r="CJ14" s="986"/>
      <c r="CK14" s="986"/>
      <c r="CL14" s="987"/>
      <c r="CM14" s="985">
        <v>123</v>
      </c>
      <c r="CN14" s="986"/>
      <c r="CO14" s="986"/>
      <c r="CP14" s="986"/>
      <c r="CQ14" s="987"/>
      <c r="CR14" s="985">
        <v>27</v>
      </c>
      <c r="CS14" s="986"/>
      <c r="CT14" s="986"/>
      <c r="CU14" s="986"/>
      <c r="CV14" s="987"/>
      <c r="CW14" s="985">
        <v>3</v>
      </c>
      <c r="CX14" s="986"/>
      <c r="CY14" s="986"/>
      <c r="CZ14" s="986"/>
      <c r="DA14" s="987"/>
      <c r="DB14" s="985" t="s">
        <v>538</v>
      </c>
      <c r="DC14" s="986"/>
      <c r="DD14" s="986"/>
      <c r="DE14" s="986"/>
      <c r="DF14" s="987"/>
      <c r="DG14" s="985" t="s">
        <v>561</v>
      </c>
      <c r="DH14" s="986"/>
      <c r="DI14" s="986"/>
      <c r="DJ14" s="986"/>
      <c r="DK14" s="987"/>
      <c r="DL14" s="985" t="s">
        <v>561</v>
      </c>
      <c r="DM14" s="986"/>
      <c r="DN14" s="986"/>
      <c r="DO14" s="986"/>
      <c r="DP14" s="987"/>
      <c r="DQ14" s="985" t="s">
        <v>561</v>
      </c>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t="s">
        <v>560</v>
      </c>
      <c r="BT15" s="1011" t="s">
        <v>560</v>
      </c>
      <c r="BU15" s="1011" t="s">
        <v>560</v>
      </c>
      <c r="BV15" s="1011" t="s">
        <v>560</v>
      </c>
      <c r="BW15" s="1011" t="s">
        <v>560</v>
      </c>
      <c r="BX15" s="1011" t="s">
        <v>560</v>
      </c>
      <c r="BY15" s="1011" t="s">
        <v>560</v>
      </c>
      <c r="BZ15" s="1011" t="s">
        <v>560</v>
      </c>
      <c r="CA15" s="1011" t="s">
        <v>560</v>
      </c>
      <c r="CB15" s="1011" t="s">
        <v>560</v>
      </c>
      <c r="CC15" s="1011" t="s">
        <v>560</v>
      </c>
      <c r="CD15" s="1011" t="s">
        <v>560</v>
      </c>
      <c r="CE15" s="1011" t="s">
        <v>560</v>
      </c>
      <c r="CF15" s="1011" t="s">
        <v>560</v>
      </c>
      <c r="CG15" s="1012" t="s">
        <v>560</v>
      </c>
      <c r="CH15" s="985">
        <v>3</v>
      </c>
      <c r="CI15" s="986"/>
      <c r="CJ15" s="986"/>
      <c r="CK15" s="986"/>
      <c r="CL15" s="987"/>
      <c r="CM15" s="985">
        <v>37</v>
      </c>
      <c r="CN15" s="986"/>
      <c r="CO15" s="986"/>
      <c r="CP15" s="986"/>
      <c r="CQ15" s="987"/>
      <c r="CR15" s="985">
        <v>2</v>
      </c>
      <c r="CS15" s="986"/>
      <c r="CT15" s="986"/>
      <c r="CU15" s="986"/>
      <c r="CV15" s="987"/>
      <c r="CW15" s="985" t="s">
        <v>538</v>
      </c>
      <c r="CX15" s="986"/>
      <c r="CY15" s="986"/>
      <c r="CZ15" s="986"/>
      <c r="DA15" s="987"/>
      <c r="DB15" s="985" t="s">
        <v>538</v>
      </c>
      <c r="DC15" s="986"/>
      <c r="DD15" s="986"/>
      <c r="DE15" s="986"/>
      <c r="DF15" s="987"/>
      <c r="DG15" s="985" t="s">
        <v>561</v>
      </c>
      <c r="DH15" s="986"/>
      <c r="DI15" s="986"/>
      <c r="DJ15" s="986"/>
      <c r="DK15" s="987"/>
      <c r="DL15" s="985" t="s">
        <v>561</v>
      </c>
      <c r="DM15" s="986"/>
      <c r="DN15" s="986"/>
      <c r="DO15" s="986"/>
      <c r="DP15" s="987"/>
      <c r="DQ15" s="985" t="s">
        <v>561</v>
      </c>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367</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368</v>
      </c>
      <c r="B23" s="940" t="s">
        <v>369</v>
      </c>
      <c r="C23" s="941"/>
      <c r="D23" s="941"/>
      <c r="E23" s="941"/>
      <c r="F23" s="941"/>
      <c r="G23" s="941"/>
      <c r="H23" s="941"/>
      <c r="I23" s="941"/>
      <c r="J23" s="941"/>
      <c r="K23" s="941"/>
      <c r="L23" s="941"/>
      <c r="M23" s="941"/>
      <c r="N23" s="941"/>
      <c r="O23" s="941"/>
      <c r="P23" s="942"/>
      <c r="Q23" s="1064">
        <v>13338</v>
      </c>
      <c r="R23" s="1065"/>
      <c r="S23" s="1065"/>
      <c r="T23" s="1065"/>
      <c r="U23" s="1065"/>
      <c r="V23" s="1065">
        <v>13017</v>
      </c>
      <c r="W23" s="1065"/>
      <c r="X23" s="1065"/>
      <c r="Y23" s="1065"/>
      <c r="Z23" s="1065"/>
      <c r="AA23" s="1065">
        <v>322</v>
      </c>
      <c r="AB23" s="1065"/>
      <c r="AC23" s="1065"/>
      <c r="AD23" s="1065"/>
      <c r="AE23" s="1066"/>
      <c r="AF23" s="1067">
        <v>60</v>
      </c>
      <c r="AG23" s="1065"/>
      <c r="AH23" s="1065"/>
      <c r="AI23" s="1065"/>
      <c r="AJ23" s="1068"/>
      <c r="AK23" s="1069"/>
      <c r="AL23" s="1070"/>
      <c r="AM23" s="1070"/>
      <c r="AN23" s="1070"/>
      <c r="AO23" s="1070"/>
      <c r="AP23" s="1065">
        <v>14520</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346</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353</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380</v>
      </c>
      <c r="C28" s="1047"/>
      <c r="D28" s="1047"/>
      <c r="E28" s="1047"/>
      <c r="F28" s="1047"/>
      <c r="G28" s="1047"/>
      <c r="H28" s="1047"/>
      <c r="I28" s="1047"/>
      <c r="J28" s="1047"/>
      <c r="K28" s="1047"/>
      <c r="L28" s="1047"/>
      <c r="M28" s="1047"/>
      <c r="N28" s="1047"/>
      <c r="O28" s="1047"/>
      <c r="P28" s="1048"/>
      <c r="Q28" s="1049">
        <v>1996</v>
      </c>
      <c r="R28" s="1050"/>
      <c r="S28" s="1050"/>
      <c r="T28" s="1050"/>
      <c r="U28" s="1050"/>
      <c r="V28" s="1050">
        <v>1976</v>
      </c>
      <c r="W28" s="1050"/>
      <c r="X28" s="1050"/>
      <c r="Y28" s="1050"/>
      <c r="Z28" s="1050"/>
      <c r="AA28" s="1050">
        <v>20</v>
      </c>
      <c r="AB28" s="1050"/>
      <c r="AC28" s="1050"/>
      <c r="AD28" s="1050"/>
      <c r="AE28" s="1051"/>
      <c r="AF28" s="1052">
        <v>20</v>
      </c>
      <c r="AG28" s="1050"/>
      <c r="AH28" s="1050"/>
      <c r="AI28" s="1050"/>
      <c r="AJ28" s="1053"/>
      <c r="AK28" s="1054">
        <v>117</v>
      </c>
      <c r="AL28" s="1042"/>
      <c r="AM28" s="1042"/>
      <c r="AN28" s="1042"/>
      <c r="AO28" s="1042"/>
      <c r="AP28" s="1042" t="s">
        <v>538</v>
      </c>
      <c r="AQ28" s="1042"/>
      <c r="AR28" s="1042"/>
      <c r="AS28" s="1042"/>
      <c r="AT28" s="1042"/>
      <c r="AU28" s="1042" t="s">
        <v>539</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381</v>
      </c>
      <c r="C29" s="1028"/>
      <c r="D29" s="1028"/>
      <c r="E29" s="1028"/>
      <c r="F29" s="1028"/>
      <c r="G29" s="1028"/>
      <c r="H29" s="1028"/>
      <c r="I29" s="1028"/>
      <c r="J29" s="1028"/>
      <c r="K29" s="1028"/>
      <c r="L29" s="1028"/>
      <c r="M29" s="1028"/>
      <c r="N29" s="1028"/>
      <c r="O29" s="1028"/>
      <c r="P29" s="1029"/>
      <c r="Q29" s="1039">
        <v>215</v>
      </c>
      <c r="R29" s="1040"/>
      <c r="S29" s="1040"/>
      <c r="T29" s="1040"/>
      <c r="U29" s="1040"/>
      <c r="V29" s="1040">
        <v>212</v>
      </c>
      <c r="W29" s="1040"/>
      <c r="X29" s="1040"/>
      <c r="Y29" s="1040"/>
      <c r="Z29" s="1040"/>
      <c r="AA29" s="1040">
        <v>3</v>
      </c>
      <c r="AB29" s="1040"/>
      <c r="AC29" s="1040"/>
      <c r="AD29" s="1040"/>
      <c r="AE29" s="1041"/>
      <c r="AF29" s="1033">
        <v>3</v>
      </c>
      <c r="AG29" s="1034"/>
      <c r="AH29" s="1034"/>
      <c r="AI29" s="1034"/>
      <c r="AJ29" s="1035"/>
      <c r="AK29" s="976">
        <v>70</v>
      </c>
      <c r="AL29" s="967"/>
      <c r="AM29" s="967"/>
      <c r="AN29" s="967"/>
      <c r="AO29" s="967"/>
      <c r="AP29" s="967" t="s">
        <v>540</v>
      </c>
      <c r="AQ29" s="967"/>
      <c r="AR29" s="967"/>
      <c r="AS29" s="967"/>
      <c r="AT29" s="967"/>
      <c r="AU29" s="967" t="s">
        <v>540</v>
      </c>
      <c r="AV29" s="967"/>
      <c r="AW29" s="967"/>
      <c r="AX29" s="967"/>
      <c r="AY29" s="967"/>
      <c r="AZ29" s="1038"/>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382</v>
      </c>
      <c r="C30" s="1028"/>
      <c r="D30" s="1028"/>
      <c r="E30" s="1028"/>
      <c r="F30" s="1028"/>
      <c r="G30" s="1028"/>
      <c r="H30" s="1028"/>
      <c r="I30" s="1028"/>
      <c r="J30" s="1028"/>
      <c r="K30" s="1028"/>
      <c r="L30" s="1028"/>
      <c r="M30" s="1028"/>
      <c r="N30" s="1028"/>
      <c r="O30" s="1028"/>
      <c r="P30" s="1029"/>
      <c r="Q30" s="1039">
        <v>2091</v>
      </c>
      <c r="R30" s="1040"/>
      <c r="S30" s="1040"/>
      <c r="T30" s="1040"/>
      <c r="U30" s="1040"/>
      <c r="V30" s="1040">
        <v>2063</v>
      </c>
      <c r="W30" s="1040"/>
      <c r="X30" s="1040"/>
      <c r="Y30" s="1040"/>
      <c r="Z30" s="1040"/>
      <c r="AA30" s="1040">
        <v>28</v>
      </c>
      <c r="AB30" s="1040"/>
      <c r="AC30" s="1040"/>
      <c r="AD30" s="1040"/>
      <c r="AE30" s="1041"/>
      <c r="AF30" s="1033">
        <v>28</v>
      </c>
      <c r="AG30" s="1034"/>
      <c r="AH30" s="1034"/>
      <c r="AI30" s="1034"/>
      <c r="AJ30" s="1035"/>
      <c r="AK30" s="976">
        <v>278</v>
      </c>
      <c r="AL30" s="967"/>
      <c r="AM30" s="967"/>
      <c r="AN30" s="967"/>
      <c r="AO30" s="967"/>
      <c r="AP30" s="967" t="s">
        <v>540</v>
      </c>
      <c r="AQ30" s="967"/>
      <c r="AR30" s="967"/>
      <c r="AS30" s="967"/>
      <c r="AT30" s="967"/>
      <c r="AU30" s="967" t="s">
        <v>540</v>
      </c>
      <c r="AV30" s="967"/>
      <c r="AW30" s="967"/>
      <c r="AX30" s="967"/>
      <c r="AY30" s="967"/>
      <c r="AZ30" s="1038"/>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383</v>
      </c>
      <c r="C31" s="1028"/>
      <c r="D31" s="1028"/>
      <c r="E31" s="1028"/>
      <c r="F31" s="1028"/>
      <c r="G31" s="1028"/>
      <c r="H31" s="1028"/>
      <c r="I31" s="1028"/>
      <c r="J31" s="1028"/>
      <c r="K31" s="1028"/>
      <c r="L31" s="1028"/>
      <c r="M31" s="1028"/>
      <c r="N31" s="1028"/>
      <c r="O31" s="1028"/>
      <c r="P31" s="1029"/>
      <c r="Q31" s="1039">
        <v>7</v>
      </c>
      <c r="R31" s="1040"/>
      <c r="S31" s="1040"/>
      <c r="T31" s="1040"/>
      <c r="U31" s="1040"/>
      <c r="V31" s="1040">
        <v>6</v>
      </c>
      <c r="W31" s="1040"/>
      <c r="X31" s="1040"/>
      <c r="Y31" s="1040"/>
      <c r="Z31" s="1040"/>
      <c r="AA31" s="1040">
        <v>1</v>
      </c>
      <c r="AB31" s="1040"/>
      <c r="AC31" s="1040"/>
      <c r="AD31" s="1040"/>
      <c r="AE31" s="1041"/>
      <c r="AF31" s="1033">
        <v>1</v>
      </c>
      <c r="AG31" s="1034"/>
      <c r="AH31" s="1034"/>
      <c r="AI31" s="1034"/>
      <c r="AJ31" s="1035"/>
      <c r="AK31" s="976">
        <v>0</v>
      </c>
      <c r="AL31" s="967"/>
      <c r="AM31" s="967"/>
      <c r="AN31" s="967"/>
      <c r="AO31" s="967"/>
      <c r="AP31" s="967" t="s">
        <v>540</v>
      </c>
      <c r="AQ31" s="967"/>
      <c r="AR31" s="967"/>
      <c r="AS31" s="967"/>
      <c r="AT31" s="967"/>
      <c r="AU31" s="967" t="s">
        <v>540</v>
      </c>
      <c r="AV31" s="967"/>
      <c r="AW31" s="967"/>
      <c r="AX31" s="967"/>
      <c r="AY31" s="967"/>
      <c r="AZ31" s="1038"/>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384</v>
      </c>
      <c r="C32" s="1028"/>
      <c r="D32" s="1028"/>
      <c r="E32" s="1028"/>
      <c r="F32" s="1028"/>
      <c r="G32" s="1028"/>
      <c r="H32" s="1028"/>
      <c r="I32" s="1028"/>
      <c r="J32" s="1028"/>
      <c r="K32" s="1028"/>
      <c r="L32" s="1028"/>
      <c r="M32" s="1028"/>
      <c r="N32" s="1028"/>
      <c r="O32" s="1028"/>
      <c r="P32" s="1029"/>
      <c r="Q32" s="1039">
        <v>165</v>
      </c>
      <c r="R32" s="1040"/>
      <c r="S32" s="1040"/>
      <c r="T32" s="1040"/>
      <c r="U32" s="1040"/>
      <c r="V32" s="1040">
        <v>164</v>
      </c>
      <c r="W32" s="1040"/>
      <c r="X32" s="1040"/>
      <c r="Y32" s="1040"/>
      <c r="Z32" s="1040"/>
      <c r="AA32" s="1040">
        <v>0</v>
      </c>
      <c r="AB32" s="1040"/>
      <c r="AC32" s="1040"/>
      <c r="AD32" s="1040"/>
      <c r="AE32" s="1041"/>
      <c r="AF32" s="1033">
        <v>0</v>
      </c>
      <c r="AG32" s="1034"/>
      <c r="AH32" s="1034"/>
      <c r="AI32" s="1034"/>
      <c r="AJ32" s="1035"/>
      <c r="AK32" s="976">
        <v>88</v>
      </c>
      <c r="AL32" s="967"/>
      <c r="AM32" s="967"/>
      <c r="AN32" s="967"/>
      <c r="AO32" s="967"/>
      <c r="AP32" s="967" t="s">
        <v>538</v>
      </c>
      <c r="AQ32" s="967"/>
      <c r="AR32" s="967"/>
      <c r="AS32" s="967"/>
      <c r="AT32" s="967"/>
      <c r="AU32" s="967" t="s">
        <v>540</v>
      </c>
      <c r="AV32" s="967"/>
      <c r="AW32" s="967"/>
      <c r="AX32" s="967"/>
      <c r="AY32" s="967"/>
      <c r="AZ32" s="1038"/>
      <c r="BA32" s="1038"/>
      <c r="BB32" s="1038"/>
      <c r="BC32" s="1038"/>
      <c r="BD32" s="1038"/>
      <c r="BE32" s="1022"/>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385</v>
      </c>
      <c r="C33" s="1028"/>
      <c r="D33" s="1028"/>
      <c r="E33" s="1028"/>
      <c r="F33" s="1028"/>
      <c r="G33" s="1028"/>
      <c r="H33" s="1028"/>
      <c r="I33" s="1028"/>
      <c r="J33" s="1028"/>
      <c r="K33" s="1028"/>
      <c r="L33" s="1028"/>
      <c r="M33" s="1028"/>
      <c r="N33" s="1028"/>
      <c r="O33" s="1028"/>
      <c r="P33" s="1029"/>
      <c r="Q33" s="1039">
        <v>958</v>
      </c>
      <c r="R33" s="1040"/>
      <c r="S33" s="1040"/>
      <c r="T33" s="1040"/>
      <c r="U33" s="1040"/>
      <c r="V33" s="1040">
        <v>944</v>
      </c>
      <c r="W33" s="1040"/>
      <c r="X33" s="1040"/>
      <c r="Y33" s="1040"/>
      <c r="Z33" s="1040"/>
      <c r="AA33" s="1040">
        <v>14</v>
      </c>
      <c r="AB33" s="1040"/>
      <c r="AC33" s="1040"/>
      <c r="AD33" s="1040"/>
      <c r="AE33" s="1041"/>
      <c r="AF33" s="1033">
        <v>680</v>
      </c>
      <c r="AG33" s="1034"/>
      <c r="AH33" s="1034"/>
      <c r="AI33" s="1034"/>
      <c r="AJ33" s="1035"/>
      <c r="AK33" s="976">
        <v>357</v>
      </c>
      <c r="AL33" s="967"/>
      <c r="AM33" s="967"/>
      <c r="AN33" s="967"/>
      <c r="AO33" s="967"/>
      <c r="AP33" s="967">
        <v>957</v>
      </c>
      <c r="AQ33" s="967"/>
      <c r="AR33" s="967"/>
      <c r="AS33" s="967"/>
      <c r="AT33" s="967"/>
      <c r="AU33" s="967">
        <v>847</v>
      </c>
      <c r="AV33" s="967"/>
      <c r="AW33" s="967"/>
      <c r="AX33" s="967"/>
      <c r="AY33" s="967"/>
      <c r="AZ33" s="1038" t="s">
        <v>539</v>
      </c>
      <c r="BA33" s="1038"/>
      <c r="BB33" s="1038"/>
      <c r="BC33" s="1038"/>
      <c r="BD33" s="1038"/>
      <c r="BE33" s="1022" t="s">
        <v>386</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387</v>
      </c>
      <c r="C34" s="1028"/>
      <c r="D34" s="1028"/>
      <c r="E34" s="1028"/>
      <c r="F34" s="1028"/>
      <c r="G34" s="1028"/>
      <c r="H34" s="1028"/>
      <c r="I34" s="1028"/>
      <c r="J34" s="1028"/>
      <c r="K34" s="1028"/>
      <c r="L34" s="1028"/>
      <c r="M34" s="1028"/>
      <c r="N34" s="1028"/>
      <c r="O34" s="1028"/>
      <c r="P34" s="1029"/>
      <c r="Q34" s="1039">
        <v>932</v>
      </c>
      <c r="R34" s="1040"/>
      <c r="S34" s="1040"/>
      <c r="T34" s="1040"/>
      <c r="U34" s="1040"/>
      <c r="V34" s="1040">
        <v>927</v>
      </c>
      <c r="W34" s="1040"/>
      <c r="X34" s="1040"/>
      <c r="Y34" s="1040"/>
      <c r="Z34" s="1040"/>
      <c r="AA34" s="1040">
        <v>5</v>
      </c>
      <c r="AB34" s="1040"/>
      <c r="AC34" s="1040"/>
      <c r="AD34" s="1040"/>
      <c r="AE34" s="1041"/>
      <c r="AF34" s="1033">
        <v>5</v>
      </c>
      <c r="AG34" s="1034"/>
      <c r="AH34" s="1034"/>
      <c r="AI34" s="1034"/>
      <c r="AJ34" s="1035"/>
      <c r="AK34" s="976">
        <v>481</v>
      </c>
      <c r="AL34" s="967"/>
      <c r="AM34" s="967"/>
      <c r="AN34" s="967"/>
      <c r="AO34" s="967"/>
      <c r="AP34" s="967">
        <v>6518</v>
      </c>
      <c r="AQ34" s="967"/>
      <c r="AR34" s="967"/>
      <c r="AS34" s="967"/>
      <c r="AT34" s="967"/>
      <c r="AU34" s="967">
        <v>4921</v>
      </c>
      <c r="AV34" s="967"/>
      <c r="AW34" s="967"/>
      <c r="AX34" s="967"/>
      <c r="AY34" s="967"/>
      <c r="AZ34" s="1038" t="s">
        <v>539</v>
      </c>
      <c r="BA34" s="1038"/>
      <c r="BB34" s="1038"/>
      <c r="BC34" s="1038"/>
      <c r="BD34" s="1038"/>
      <c r="BE34" s="1022" t="s">
        <v>388</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t="s">
        <v>389</v>
      </c>
      <c r="C35" s="1028"/>
      <c r="D35" s="1028"/>
      <c r="E35" s="1028"/>
      <c r="F35" s="1028"/>
      <c r="G35" s="1028"/>
      <c r="H35" s="1028"/>
      <c r="I35" s="1028"/>
      <c r="J35" s="1028"/>
      <c r="K35" s="1028"/>
      <c r="L35" s="1028"/>
      <c r="M35" s="1028"/>
      <c r="N35" s="1028"/>
      <c r="O35" s="1028"/>
      <c r="P35" s="1029"/>
      <c r="Q35" s="1039">
        <v>1353</v>
      </c>
      <c r="R35" s="1040"/>
      <c r="S35" s="1040"/>
      <c r="T35" s="1040"/>
      <c r="U35" s="1040"/>
      <c r="V35" s="1040">
        <v>1293</v>
      </c>
      <c r="W35" s="1040"/>
      <c r="X35" s="1040"/>
      <c r="Y35" s="1040"/>
      <c r="Z35" s="1040"/>
      <c r="AA35" s="1040">
        <v>60</v>
      </c>
      <c r="AB35" s="1040"/>
      <c r="AC35" s="1040"/>
      <c r="AD35" s="1040"/>
      <c r="AE35" s="1041"/>
      <c r="AF35" s="1033">
        <v>8</v>
      </c>
      <c r="AG35" s="1034"/>
      <c r="AH35" s="1034"/>
      <c r="AI35" s="1034"/>
      <c r="AJ35" s="1035"/>
      <c r="AK35" s="976">
        <v>561</v>
      </c>
      <c r="AL35" s="967"/>
      <c r="AM35" s="967"/>
      <c r="AN35" s="967"/>
      <c r="AO35" s="967"/>
      <c r="AP35" s="967">
        <v>9388</v>
      </c>
      <c r="AQ35" s="967"/>
      <c r="AR35" s="967"/>
      <c r="AS35" s="967"/>
      <c r="AT35" s="967"/>
      <c r="AU35" s="967">
        <v>4788</v>
      </c>
      <c r="AV35" s="967"/>
      <c r="AW35" s="967"/>
      <c r="AX35" s="967"/>
      <c r="AY35" s="967"/>
      <c r="AZ35" s="1038" t="s">
        <v>539</v>
      </c>
      <c r="BA35" s="1038"/>
      <c r="BB35" s="1038"/>
      <c r="BC35" s="1038"/>
      <c r="BD35" s="1038"/>
      <c r="BE35" s="1022" t="s">
        <v>388</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390</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368</v>
      </c>
      <c r="B63" s="940" t="s">
        <v>391</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745</v>
      </c>
      <c r="AG63" s="955"/>
      <c r="AH63" s="955"/>
      <c r="AI63" s="955"/>
      <c r="AJ63" s="1020"/>
      <c r="AK63" s="1021"/>
      <c r="AL63" s="959"/>
      <c r="AM63" s="959"/>
      <c r="AN63" s="959"/>
      <c r="AO63" s="959"/>
      <c r="AP63" s="955">
        <v>16863</v>
      </c>
      <c r="AQ63" s="955"/>
      <c r="AR63" s="955"/>
      <c r="AS63" s="955"/>
      <c r="AT63" s="955"/>
      <c r="AU63" s="955">
        <v>10556</v>
      </c>
      <c r="AV63" s="955"/>
      <c r="AW63" s="955"/>
      <c r="AX63" s="955"/>
      <c r="AY63" s="955"/>
      <c r="AZ63" s="1015"/>
      <c r="BA63" s="1015"/>
      <c r="BB63" s="1015"/>
      <c r="BC63" s="1015"/>
      <c r="BD63" s="1015"/>
      <c r="BE63" s="956"/>
      <c r="BF63" s="956"/>
      <c r="BG63" s="956"/>
      <c r="BH63" s="956"/>
      <c r="BI63" s="957"/>
      <c r="BJ63" s="1016" t="s">
        <v>111</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393</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394</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541</v>
      </c>
      <c r="C68" s="982"/>
      <c r="D68" s="982"/>
      <c r="E68" s="982"/>
      <c r="F68" s="982"/>
      <c r="G68" s="982"/>
      <c r="H68" s="982"/>
      <c r="I68" s="982"/>
      <c r="J68" s="982"/>
      <c r="K68" s="982"/>
      <c r="L68" s="982"/>
      <c r="M68" s="982"/>
      <c r="N68" s="982"/>
      <c r="O68" s="982"/>
      <c r="P68" s="983"/>
      <c r="Q68" s="984">
        <v>9467</v>
      </c>
      <c r="R68" s="978"/>
      <c r="S68" s="978"/>
      <c r="T68" s="978"/>
      <c r="U68" s="978"/>
      <c r="V68" s="978">
        <v>10370</v>
      </c>
      <c r="W68" s="978"/>
      <c r="X68" s="978"/>
      <c r="Y68" s="978"/>
      <c r="Z68" s="978"/>
      <c r="AA68" s="978">
        <v>-902</v>
      </c>
      <c r="AB68" s="978"/>
      <c r="AC68" s="978"/>
      <c r="AD68" s="978"/>
      <c r="AE68" s="978"/>
      <c r="AF68" s="978">
        <v>2327</v>
      </c>
      <c r="AG68" s="978"/>
      <c r="AH68" s="978"/>
      <c r="AI68" s="978"/>
      <c r="AJ68" s="978"/>
      <c r="AK68" s="978" t="s">
        <v>538</v>
      </c>
      <c r="AL68" s="978"/>
      <c r="AM68" s="978"/>
      <c r="AN68" s="978"/>
      <c r="AO68" s="978"/>
      <c r="AP68" s="978">
        <v>5838</v>
      </c>
      <c r="AQ68" s="978"/>
      <c r="AR68" s="978"/>
      <c r="AS68" s="978"/>
      <c r="AT68" s="978"/>
      <c r="AU68" s="978">
        <v>330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542</v>
      </c>
      <c r="C69" s="971"/>
      <c r="D69" s="971"/>
      <c r="E69" s="971"/>
      <c r="F69" s="971"/>
      <c r="G69" s="971"/>
      <c r="H69" s="971"/>
      <c r="I69" s="971"/>
      <c r="J69" s="971"/>
      <c r="K69" s="971"/>
      <c r="L69" s="971"/>
      <c r="M69" s="971"/>
      <c r="N69" s="971"/>
      <c r="O69" s="971"/>
      <c r="P69" s="972"/>
      <c r="Q69" s="973">
        <v>1408</v>
      </c>
      <c r="R69" s="967"/>
      <c r="S69" s="967"/>
      <c r="T69" s="967"/>
      <c r="U69" s="967"/>
      <c r="V69" s="967">
        <v>1345</v>
      </c>
      <c r="W69" s="967"/>
      <c r="X69" s="967"/>
      <c r="Y69" s="967"/>
      <c r="Z69" s="967"/>
      <c r="AA69" s="967">
        <v>63</v>
      </c>
      <c r="AB69" s="967"/>
      <c r="AC69" s="967"/>
      <c r="AD69" s="967"/>
      <c r="AE69" s="967"/>
      <c r="AF69" s="967">
        <v>52</v>
      </c>
      <c r="AG69" s="967"/>
      <c r="AH69" s="967"/>
      <c r="AI69" s="967"/>
      <c r="AJ69" s="967"/>
      <c r="AK69" s="967" t="s">
        <v>540</v>
      </c>
      <c r="AL69" s="967"/>
      <c r="AM69" s="967"/>
      <c r="AN69" s="967"/>
      <c r="AO69" s="967"/>
      <c r="AP69" s="967" t="s">
        <v>540</v>
      </c>
      <c r="AQ69" s="967"/>
      <c r="AR69" s="967"/>
      <c r="AS69" s="967"/>
      <c r="AT69" s="967"/>
      <c r="AU69" s="967" t="s">
        <v>540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543</v>
      </c>
      <c r="C70" s="971"/>
      <c r="D70" s="971"/>
      <c r="E70" s="971"/>
      <c r="F70" s="971"/>
      <c r="G70" s="971"/>
      <c r="H70" s="971"/>
      <c r="I70" s="971"/>
      <c r="J70" s="971"/>
      <c r="K70" s="971"/>
      <c r="L70" s="971"/>
      <c r="M70" s="971"/>
      <c r="N70" s="971"/>
      <c r="O70" s="971"/>
      <c r="P70" s="972"/>
      <c r="Q70" s="973">
        <v>4885</v>
      </c>
      <c r="R70" s="967"/>
      <c r="S70" s="967"/>
      <c r="T70" s="967"/>
      <c r="U70" s="967"/>
      <c r="V70" s="967">
        <v>4744</v>
      </c>
      <c r="W70" s="967"/>
      <c r="X70" s="967"/>
      <c r="Y70" s="967"/>
      <c r="Z70" s="967"/>
      <c r="AA70" s="967">
        <v>141</v>
      </c>
      <c r="AB70" s="967"/>
      <c r="AC70" s="967"/>
      <c r="AD70" s="967"/>
      <c r="AE70" s="967"/>
      <c r="AF70" s="967">
        <v>141</v>
      </c>
      <c r="AG70" s="967"/>
      <c r="AH70" s="967"/>
      <c r="AI70" s="967"/>
      <c r="AJ70" s="967"/>
      <c r="AK70" s="967">
        <v>100</v>
      </c>
      <c r="AL70" s="967"/>
      <c r="AM70" s="967"/>
      <c r="AN70" s="967"/>
      <c r="AO70" s="967"/>
      <c r="AP70" s="967" t="s">
        <v>540</v>
      </c>
      <c r="AQ70" s="967"/>
      <c r="AR70" s="967"/>
      <c r="AS70" s="967"/>
      <c r="AT70" s="967"/>
      <c r="AU70" s="967" t="s">
        <v>540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544</v>
      </c>
      <c r="C71" s="971"/>
      <c r="D71" s="971"/>
      <c r="E71" s="971"/>
      <c r="F71" s="971"/>
      <c r="G71" s="971"/>
      <c r="H71" s="971"/>
      <c r="I71" s="971"/>
      <c r="J71" s="971"/>
      <c r="K71" s="971"/>
      <c r="L71" s="971"/>
      <c r="M71" s="971"/>
      <c r="N71" s="971"/>
      <c r="O71" s="971"/>
      <c r="P71" s="972"/>
      <c r="Q71" s="973">
        <v>10</v>
      </c>
      <c r="R71" s="967"/>
      <c r="S71" s="967"/>
      <c r="T71" s="967"/>
      <c r="U71" s="967"/>
      <c r="V71" s="967">
        <v>7</v>
      </c>
      <c r="W71" s="967"/>
      <c r="X71" s="967"/>
      <c r="Y71" s="967"/>
      <c r="Z71" s="967"/>
      <c r="AA71" s="967">
        <v>2</v>
      </c>
      <c r="AB71" s="967"/>
      <c r="AC71" s="967"/>
      <c r="AD71" s="967"/>
      <c r="AE71" s="967"/>
      <c r="AF71" s="967">
        <v>2</v>
      </c>
      <c r="AG71" s="967"/>
      <c r="AH71" s="967"/>
      <c r="AI71" s="967"/>
      <c r="AJ71" s="967"/>
      <c r="AK71" s="967" t="s">
        <v>540</v>
      </c>
      <c r="AL71" s="967"/>
      <c r="AM71" s="967"/>
      <c r="AN71" s="967"/>
      <c r="AO71" s="967"/>
      <c r="AP71" s="967" t="s">
        <v>540</v>
      </c>
      <c r="AQ71" s="967"/>
      <c r="AR71" s="967"/>
      <c r="AS71" s="967"/>
      <c r="AT71" s="967"/>
      <c r="AU71" s="967" t="s">
        <v>540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545</v>
      </c>
      <c r="C72" s="971"/>
      <c r="D72" s="971"/>
      <c r="E72" s="971"/>
      <c r="F72" s="971"/>
      <c r="G72" s="971"/>
      <c r="H72" s="971"/>
      <c r="I72" s="971"/>
      <c r="J72" s="971"/>
      <c r="K72" s="971"/>
      <c r="L72" s="971"/>
      <c r="M72" s="971"/>
      <c r="N72" s="971"/>
      <c r="O72" s="971"/>
      <c r="P72" s="972"/>
      <c r="Q72" s="973">
        <v>2253</v>
      </c>
      <c r="R72" s="967"/>
      <c r="S72" s="967"/>
      <c r="T72" s="967"/>
      <c r="U72" s="967"/>
      <c r="V72" s="967">
        <v>2225</v>
      </c>
      <c r="W72" s="967"/>
      <c r="X72" s="967"/>
      <c r="Y72" s="967"/>
      <c r="Z72" s="967"/>
      <c r="AA72" s="967">
        <v>28</v>
      </c>
      <c r="AB72" s="967"/>
      <c r="AC72" s="967"/>
      <c r="AD72" s="967"/>
      <c r="AE72" s="967"/>
      <c r="AF72" s="967">
        <v>28</v>
      </c>
      <c r="AG72" s="967"/>
      <c r="AH72" s="967"/>
      <c r="AI72" s="967"/>
      <c r="AJ72" s="967"/>
      <c r="AK72" s="967">
        <v>120</v>
      </c>
      <c r="AL72" s="967"/>
      <c r="AM72" s="967"/>
      <c r="AN72" s="967"/>
      <c r="AO72" s="967"/>
      <c r="AP72" s="967">
        <v>948</v>
      </c>
      <c r="AQ72" s="967"/>
      <c r="AR72" s="967"/>
      <c r="AS72" s="967"/>
      <c r="AT72" s="967"/>
      <c r="AU72" s="967">
        <v>274</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546</v>
      </c>
      <c r="C73" s="971"/>
      <c r="D73" s="971"/>
      <c r="E73" s="971"/>
      <c r="F73" s="971"/>
      <c r="G73" s="971"/>
      <c r="H73" s="971"/>
      <c r="I73" s="971"/>
      <c r="J73" s="971"/>
      <c r="K73" s="971"/>
      <c r="L73" s="971"/>
      <c r="M73" s="971"/>
      <c r="N73" s="971"/>
      <c r="O73" s="971"/>
      <c r="P73" s="972"/>
      <c r="Q73" s="973">
        <v>105</v>
      </c>
      <c r="R73" s="967"/>
      <c r="S73" s="967"/>
      <c r="T73" s="967"/>
      <c r="U73" s="967"/>
      <c r="V73" s="967">
        <v>93</v>
      </c>
      <c r="W73" s="967"/>
      <c r="X73" s="967"/>
      <c r="Y73" s="967"/>
      <c r="Z73" s="967"/>
      <c r="AA73" s="967">
        <v>12</v>
      </c>
      <c r="AB73" s="967"/>
      <c r="AC73" s="967"/>
      <c r="AD73" s="967"/>
      <c r="AE73" s="967"/>
      <c r="AF73" s="967">
        <v>12</v>
      </c>
      <c r="AG73" s="967"/>
      <c r="AH73" s="967"/>
      <c r="AI73" s="967"/>
      <c r="AJ73" s="967"/>
      <c r="AK73" s="967" t="s">
        <v>540</v>
      </c>
      <c r="AL73" s="967"/>
      <c r="AM73" s="967"/>
      <c r="AN73" s="967"/>
      <c r="AO73" s="967"/>
      <c r="AP73" s="967" t="s">
        <v>540</v>
      </c>
      <c r="AQ73" s="967"/>
      <c r="AR73" s="967"/>
      <c r="AS73" s="967"/>
      <c r="AT73" s="967"/>
      <c r="AU73" s="967" t="s">
        <v>540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547</v>
      </c>
      <c r="C74" s="971"/>
      <c r="D74" s="971"/>
      <c r="E74" s="971"/>
      <c r="F74" s="971"/>
      <c r="G74" s="971"/>
      <c r="H74" s="971"/>
      <c r="I74" s="971"/>
      <c r="J74" s="971"/>
      <c r="K74" s="971"/>
      <c r="L74" s="971"/>
      <c r="M74" s="971"/>
      <c r="N74" s="971"/>
      <c r="O74" s="971"/>
      <c r="P74" s="972"/>
      <c r="Q74" s="973">
        <v>37</v>
      </c>
      <c r="R74" s="967"/>
      <c r="S74" s="967"/>
      <c r="T74" s="967"/>
      <c r="U74" s="967"/>
      <c r="V74" s="967">
        <v>57</v>
      </c>
      <c r="W74" s="967"/>
      <c r="X74" s="967"/>
      <c r="Y74" s="967"/>
      <c r="Z74" s="967"/>
      <c r="AA74" s="967">
        <v>-20</v>
      </c>
      <c r="AB74" s="967"/>
      <c r="AC74" s="967"/>
      <c r="AD74" s="967"/>
      <c r="AE74" s="967"/>
      <c r="AF74" s="967">
        <v>4</v>
      </c>
      <c r="AG74" s="967"/>
      <c r="AH74" s="967"/>
      <c r="AI74" s="967"/>
      <c r="AJ74" s="967"/>
      <c r="AK74" s="967" t="s">
        <v>540</v>
      </c>
      <c r="AL74" s="967"/>
      <c r="AM74" s="967"/>
      <c r="AN74" s="967"/>
      <c r="AO74" s="967"/>
      <c r="AP74" s="967" t="s">
        <v>540</v>
      </c>
      <c r="AQ74" s="967"/>
      <c r="AR74" s="967"/>
      <c r="AS74" s="967"/>
      <c r="AT74" s="967"/>
      <c r="AU74" s="967" t="s">
        <v>540</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548</v>
      </c>
      <c r="C75" s="971"/>
      <c r="D75" s="971"/>
      <c r="E75" s="971"/>
      <c r="F75" s="971"/>
      <c r="G75" s="971"/>
      <c r="H75" s="971"/>
      <c r="I75" s="971"/>
      <c r="J75" s="971"/>
      <c r="K75" s="971"/>
      <c r="L75" s="971"/>
      <c r="M75" s="971"/>
      <c r="N75" s="971"/>
      <c r="O75" s="971"/>
      <c r="P75" s="972"/>
      <c r="Q75" s="974">
        <v>862</v>
      </c>
      <c r="R75" s="975"/>
      <c r="S75" s="975"/>
      <c r="T75" s="975"/>
      <c r="U75" s="976"/>
      <c r="V75" s="977">
        <v>108</v>
      </c>
      <c r="W75" s="975"/>
      <c r="X75" s="975"/>
      <c r="Y75" s="975"/>
      <c r="Z75" s="976"/>
      <c r="AA75" s="977">
        <v>755</v>
      </c>
      <c r="AB75" s="975"/>
      <c r="AC75" s="975"/>
      <c r="AD75" s="975"/>
      <c r="AE75" s="976"/>
      <c r="AF75" s="977">
        <v>731</v>
      </c>
      <c r="AG75" s="975"/>
      <c r="AH75" s="975"/>
      <c r="AI75" s="975"/>
      <c r="AJ75" s="976"/>
      <c r="AK75" s="977">
        <v>5</v>
      </c>
      <c r="AL75" s="975"/>
      <c r="AM75" s="975"/>
      <c r="AN75" s="975"/>
      <c r="AO75" s="976"/>
      <c r="AP75" s="977">
        <v>222</v>
      </c>
      <c r="AQ75" s="975"/>
      <c r="AR75" s="975"/>
      <c r="AS75" s="975"/>
      <c r="AT75" s="976"/>
      <c r="AU75" s="977">
        <v>1</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549</v>
      </c>
      <c r="C76" s="971"/>
      <c r="D76" s="971"/>
      <c r="E76" s="971"/>
      <c r="F76" s="971"/>
      <c r="G76" s="971"/>
      <c r="H76" s="971"/>
      <c r="I76" s="971"/>
      <c r="J76" s="971"/>
      <c r="K76" s="971"/>
      <c r="L76" s="971"/>
      <c r="M76" s="971"/>
      <c r="N76" s="971"/>
      <c r="O76" s="971"/>
      <c r="P76" s="972"/>
      <c r="Q76" s="974">
        <v>2614</v>
      </c>
      <c r="R76" s="975"/>
      <c r="S76" s="975"/>
      <c r="T76" s="975"/>
      <c r="U76" s="976"/>
      <c r="V76" s="977">
        <v>2558</v>
      </c>
      <c r="W76" s="975"/>
      <c r="X76" s="975"/>
      <c r="Y76" s="975"/>
      <c r="Z76" s="976"/>
      <c r="AA76" s="977">
        <v>55</v>
      </c>
      <c r="AB76" s="975"/>
      <c r="AC76" s="975"/>
      <c r="AD76" s="975"/>
      <c r="AE76" s="976"/>
      <c r="AF76" s="977">
        <v>55</v>
      </c>
      <c r="AG76" s="975"/>
      <c r="AH76" s="975"/>
      <c r="AI76" s="975"/>
      <c r="AJ76" s="976"/>
      <c r="AK76" s="977">
        <v>18</v>
      </c>
      <c r="AL76" s="975"/>
      <c r="AM76" s="975"/>
      <c r="AN76" s="975"/>
      <c r="AO76" s="976"/>
      <c r="AP76" s="967" t="s">
        <v>540</v>
      </c>
      <c r="AQ76" s="967"/>
      <c r="AR76" s="967"/>
      <c r="AS76" s="967"/>
      <c r="AT76" s="967"/>
      <c r="AU76" s="967" t="s">
        <v>540</v>
      </c>
      <c r="AV76" s="967"/>
      <c r="AW76" s="967"/>
      <c r="AX76" s="967"/>
      <c r="AY76" s="967"/>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550</v>
      </c>
      <c r="C77" s="971"/>
      <c r="D77" s="971"/>
      <c r="E77" s="971"/>
      <c r="F77" s="971"/>
      <c r="G77" s="971"/>
      <c r="H77" s="971"/>
      <c r="I77" s="971"/>
      <c r="J77" s="971"/>
      <c r="K77" s="971"/>
      <c r="L77" s="971"/>
      <c r="M77" s="971"/>
      <c r="N77" s="971"/>
      <c r="O77" s="971"/>
      <c r="P77" s="972"/>
      <c r="Q77" s="974">
        <v>325977</v>
      </c>
      <c r="R77" s="975"/>
      <c r="S77" s="975"/>
      <c r="T77" s="975"/>
      <c r="U77" s="976"/>
      <c r="V77" s="977">
        <v>309321</v>
      </c>
      <c r="W77" s="975"/>
      <c r="X77" s="975"/>
      <c r="Y77" s="975"/>
      <c r="Z77" s="976"/>
      <c r="AA77" s="977">
        <v>16656</v>
      </c>
      <c r="AB77" s="975"/>
      <c r="AC77" s="975"/>
      <c r="AD77" s="975"/>
      <c r="AE77" s="976"/>
      <c r="AF77" s="977">
        <v>16656</v>
      </c>
      <c r="AG77" s="975"/>
      <c r="AH77" s="975"/>
      <c r="AI77" s="975"/>
      <c r="AJ77" s="976"/>
      <c r="AK77" s="977">
        <v>1899</v>
      </c>
      <c r="AL77" s="975"/>
      <c r="AM77" s="975"/>
      <c r="AN77" s="975"/>
      <c r="AO77" s="976"/>
      <c r="AP77" s="967" t="s">
        <v>540</v>
      </c>
      <c r="AQ77" s="967"/>
      <c r="AR77" s="967"/>
      <c r="AS77" s="967"/>
      <c r="AT77" s="967"/>
      <c r="AU77" s="967" t="s">
        <v>540</v>
      </c>
      <c r="AV77" s="967"/>
      <c r="AW77" s="967"/>
      <c r="AX77" s="967"/>
      <c r="AY77" s="967"/>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t="s">
        <v>551</v>
      </c>
      <c r="C78" s="971"/>
      <c r="D78" s="971"/>
      <c r="E78" s="971"/>
      <c r="F78" s="971"/>
      <c r="G78" s="971"/>
      <c r="H78" s="971"/>
      <c r="I78" s="971"/>
      <c r="J78" s="971"/>
      <c r="K78" s="971"/>
      <c r="L78" s="971"/>
      <c r="M78" s="971"/>
      <c r="N78" s="971"/>
      <c r="O78" s="971"/>
      <c r="P78" s="972"/>
      <c r="Q78" s="973">
        <v>2466</v>
      </c>
      <c r="R78" s="967"/>
      <c r="S78" s="967"/>
      <c r="T78" s="967"/>
      <c r="U78" s="967"/>
      <c r="V78" s="967">
        <v>2465</v>
      </c>
      <c r="W78" s="967"/>
      <c r="X78" s="967"/>
      <c r="Y78" s="967"/>
      <c r="Z78" s="967"/>
      <c r="AA78" s="967">
        <v>1</v>
      </c>
      <c r="AB78" s="967"/>
      <c r="AC78" s="967"/>
      <c r="AD78" s="967"/>
      <c r="AE78" s="967"/>
      <c r="AF78" s="967">
        <v>1</v>
      </c>
      <c r="AG78" s="967"/>
      <c r="AH78" s="967"/>
      <c r="AI78" s="967"/>
      <c r="AJ78" s="967"/>
      <c r="AK78" s="967" t="s">
        <v>540</v>
      </c>
      <c r="AL78" s="967"/>
      <c r="AM78" s="967"/>
      <c r="AN78" s="967"/>
      <c r="AO78" s="967"/>
      <c r="AP78" s="967" t="s">
        <v>540</v>
      </c>
      <c r="AQ78" s="967"/>
      <c r="AR78" s="967"/>
      <c r="AS78" s="967"/>
      <c r="AT78" s="967"/>
      <c r="AU78" s="967" t="s">
        <v>540</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368</v>
      </c>
      <c r="B88" s="940" t="s">
        <v>395</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20009</v>
      </c>
      <c r="AG88" s="955"/>
      <c r="AH88" s="955"/>
      <c r="AI88" s="955"/>
      <c r="AJ88" s="955"/>
      <c r="AK88" s="959"/>
      <c r="AL88" s="959"/>
      <c r="AM88" s="959"/>
      <c r="AN88" s="959"/>
      <c r="AO88" s="959"/>
      <c r="AP88" s="955">
        <v>7008</v>
      </c>
      <c r="AQ88" s="955"/>
      <c r="AR88" s="955"/>
      <c r="AS88" s="955"/>
      <c r="AT88" s="955"/>
      <c r="AU88" s="955">
        <v>606</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396</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416</v>
      </c>
      <c r="CS102" s="947"/>
      <c r="CT102" s="947"/>
      <c r="CU102" s="947"/>
      <c r="CV102" s="948"/>
      <c r="CW102" s="946">
        <v>346</v>
      </c>
      <c r="CX102" s="947"/>
      <c r="CY102" s="947"/>
      <c r="CZ102" s="947"/>
      <c r="DA102" s="948"/>
      <c r="DB102" s="946">
        <v>84</v>
      </c>
      <c r="DC102" s="947"/>
      <c r="DD102" s="947"/>
      <c r="DE102" s="947"/>
      <c r="DF102" s="948"/>
      <c r="DG102" s="946" t="s">
        <v>540</v>
      </c>
      <c r="DH102" s="947"/>
      <c r="DI102" s="947"/>
      <c r="DJ102" s="947"/>
      <c r="DK102" s="948"/>
      <c r="DL102" s="946" t="s">
        <v>540</v>
      </c>
      <c r="DM102" s="947"/>
      <c r="DN102" s="947"/>
      <c r="DO102" s="947"/>
      <c r="DP102" s="948"/>
      <c r="DQ102" s="946" t="s">
        <v>540</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397</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398</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401</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402</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403</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404</v>
      </c>
      <c r="AB109" s="888"/>
      <c r="AC109" s="888"/>
      <c r="AD109" s="888"/>
      <c r="AE109" s="889"/>
      <c r="AF109" s="890" t="s">
        <v>286</v>
      </c>
      <c r="AG109" s="888"/>
      <c r="AH109" s="888"/>
      <c r="AI109" s="888"/>
      <c r="AJ109" s="889"/>
      <c r="AK109" s="890" t="s">
        <v>285</v>
      </c>
      <c r="AL109" s="888"/>
      <c r="AM109" s="888"/>
      <c r="AN109" s="888"/>
      <c r="AO109" s="889"/>
      <c r="AP109" s="890" t="s">
        <v>405</v>
      </c>
      <c r="AQ109" s="888"/>
      <c r="AR109" s="888"/>
      <c r="AS109" s="888"/>
      <c r="AT109" s="919"/>
      <c r="AU109" s="887" t="s">
        <v>403</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404</v>
      </c>
      <c r="BR109" s="888"/>
      <c r="BS109" s="888"/>
      <c r="BT109" s="888"/>
      <c r="BU109" s="889"/>
      <c r="BV109" s="890" t="s">
        <v>286</v>
      </c>
      <c r="BW109" s="888"/>
      <c r="BX109" s="888"/>
      <c r="BY109" s="888"/>
      <c r="BZ109" s="889"/>
      <c r="CA109" s="890" t="s">
        <v>285</v>
      </c>
      <c r="CB109" s="888"/>
      <c r="CC109" s="888"/>
      <c r="CD109" s="888"/>
      <c r="CE109" s="889"/>
      <c r="CF109" s="928" t="s">
        <v>405</v>
      </c>
      <c r="CG109" s="928"/>
      <c r="CH109" s="928"/>
      <c r="CI109" s="928"/>
      <c r="CJ109" s="928"/>
      <c r="CK109" s="890" t="s">
        <v>406</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404</v>
      </c>
      <c r="DH109" s="888"/>
      <c r="DI109" s="888"/>
      <c r="DJ109" s="888"/>
      <c r="DK109" s="889"/>
      <c r="DL109" s="890" t="s">
        <v>286</v>
      </c>
      <c r="DM109" s="888"/>
      <c r="DN109" s="888"/>
      <c r="DO109" s="888"/>
      <c r="DP109" s="889"/>
      <c r="DQ109" s="890" t="s">
        <v>285</v>
      </c>
      <c r="DR109" s="888"/>
      <c r="DS109" s="888"/>
      <c r="DT109" s="888"/>
      <c r="DU109" s="889"/>
      <c r="DV109" s="890" t="s">
        <v>405</v>
      </c>
      <c r="DW109" s="888"/>
      <c r="DX109" s="888"/>
      <c r="DY109" s="888"/>
      <c r="DZ109" s="919"/>
    </row>
    <row r="110" spans="1:131" s="197" customFormat="1" ht="26.25" customHeight="1">
      <c r="A110" s="757" t="s">
        <v>407</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1694743</v>
      </c>
      <c r="AB110" s="873"/>
      <c r="AC110" s="873"/>
      <c r="AD110" s="873"/>
      <c r="AE110" s="874"/>
      <c r="AF110" s="875">
        <v>1554743</v>
      </c>
      <c r="AG110" s="873"/>
      <c r="AH110" s="873"/>
      <c r="AI110" s="873"/>
      <c r="AJ110" s="874"/>
      <c r="AK110" s="875">
        <v>1550895</v>
      </c>
      <c r="AL110" s="873"/>
      <c r="AM110" s="873"/>
      <c r="AN110" s="873"/>
      <c r="AO110" s="874"/>
      <c r="AP110" s="876">
        <v>27.7</v>
      </c>
      <c r="AQ110" s="877"/>
      <c r="AR110" s="877"/>
      <c r="AS110" s="877"/>
      <c r="AT110" s="878"/>
      <c r="AU110" s="920" t="s">
        <v>60</v>
      </c>
      <c r="AV110" s="921"/>
      <c r="AW110" s="921"/>
      <c r="AX110" s="921"/>
      <c r="AY110" s="922"/>
      <c r="AZ110" s="816" t="s">
        <v>408</v>
      </c>
      <c r="BA110" s="758"/>
      <c r="BB110" s="758"/>
      <c r="BC110" s="758"/>
      <c r="BD110" s="758"/>
      <c r="BE110" s="758"/>
      <c r="BF110" s="758"/>
      <c r="BG110" s="758"/>
      <c r="BH110" s="758"/>
      <c r="BI110" s="758"/>
      <c r="BJ110" s="758"/>
      <c r="BK110" s="758"/>
      <c r="BL110" s="758"/>
      <c r="BM110" s="758"/>
      <c r="BN110" s="758"/>
      <c r="BO110" s="758"/>
      <c r="BP110" s="759"/>
      <c r="BQ110" s="799">
        <v>14301076</v>
      </c>
      <c r="BR110" s="800"/>
      <c r="BS110" s="800"/>
      <c r="BT110" s="800"/>
      <c r="BU110" s="800"/>
      <c r="BV110" s="800">
        <v>14183504</v>
      </c>
      <c r="BW110" s="800"/>
      <c r="BX110" s="800"/>
      <c r="BY110" s="800"/>
      <c r="BZ110" s="800"/>
      <c r="CA110" s="800">
        <v>14520488</v>
      </c>
      <c r="CB110" s="800"/>
      <c r="CC110" s="800"/>
      <c r="CD110" s="800"/>
      <c r="CE110" s="800"/>
      <c r="CF110" s="861">
        <v>259</v>
      </c>
      <c r="CG110" s="862"/>
      <c r="CH110" s="862"/>
      <c r="CI110" s="862"/>
      <c r="CJ110" s="862"/>
      <c r="CK110" s="916" t="s">
        <v>409</v>
      </c>
      <c r="CL110" s="864"/>
      <c r="CM110" s="869" t="s">
        <v>410</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220</v>
      </c>
      <c r="DH110" s="800"/>
      <c r="DI110" s="800"/>
      <c r="DJ110" s="800"/>
      <c r="DK110" s="800"/>
      <c r="DL110" s="800" t="s">
        <v>220</v>
      </c>
      <c r="DM110" s="800"/>
      <c r="DN110" s="800"/>
      <c r="DO110" s="800"/>
      <c r="DP110" s="800"/>
      <c r="DQ110" s="800" t="s">
        <v>220</v>
      </c>
      <c r="DR110" s="800"/>
      <c r="DS110" s="800"/>
      <c r="DT110" s="800"/>
      <c r="DU110" s="800"/>
      <c r="DV110" s="801" t="s">
        <v>220</v>
      </c>
      <c r="DW110" s="801"/>
      <c r="DX110" s="801"/>
      <c r="DY110" s="801"/>
      <c r="DZ110" s="802"/>
    </row>
    <row r="111" spans="1:131" s="197" customFormat="1" ht="26.25" customHeight="1">
      <c r="A111" s="778" t="s">
        <v>411</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412</v>
      </c>
      <c r="BA111" s="768"/>
      <c r="BB111" s="768"/>
      <c r="BC111" s="768"/>
      <c r="BD111" s="768"/>
      <c r="BE111" s="768"/>
      <c r="BF111" s="768"/>
      <c r="BG111" s="768"/>
      <c r="BH111" s="768"/>
      <c r="BI111" s="768"/>
      <c r="BJ111" s="768"/>
      <c r="BK111" s="768"/>
      <c r="BL111" s="768"/>
      <c r="BM111" s="768"/>
      <c r="BN111" s="768"/>
      <c r="BO111" s="768"/>
      <c r="BP111" s="769"/>
      <c r="BQ111" s="770">
        <v>791333</v>
      </c>
      <c r="BR111" s="771"/>
      <c r="BS111" s="771"/>
      <c r="BT111" s="771"/>
      <c r="BU111" s="771"/>
      <c r="BV111" s="771">
        <v>367341</v>
      </c>
      <c r="BW111" s="771"/>
      <c r="BX111" s="771"/>
      <c r="BY111" s="771"/>
      <c r="BZ111" s="771"/>
      <c r="CA111" s="771" t="s">
        <v>111</v>
      </c>
      <c r="CB111" s="771"/>
      <c r="CC111" s="771"/>
      <c r="CD111" s="771"/>
      <c r="CE111" s="771"/>
      <c r="CF111" s="848" t="s">
        <v>111</v>
      </c>
      <c r="CG111" s="849"/>
      <c r="CH111" s="849"/>
      <c r="CI111" s="849"/>
      <c r="CJ111" s="849"/>
      <c r="CK111" s="917"/>
      <c r="CL111" s="866"/>
      <c r="CM111" s="803" t="s">
        <v>413</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414</v>
      </c>
      <c r="B112" s="903"/>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416</v>
      </c>
      <c r="BA112" s="768"/>
      <c r="BB112" s="768"/>
      <c r="BC112" s="768"/>
      <c r="BD112" s="768"/>
      <c r="BE112" s="768"/>
      <c r="BF112" s="768"/>
      <c r="BG112" s="768"/>
      <c r="BH112" s="768"/>
      <c r="BI112" s="768"/>
      <c r="BJ112" s="768"/>
      <c r="BK112" s="768"/>
      <c r="BL112" s="768"/>
      <c r="BM112" s="768"/>
      <c r="BN112" s="768"/>
      <c r="BO112" s="768"/>
      <c r="BP112" s="769"/>
      <c r="BQ112" s="770">
        <v>11901394</v>
      </c>
      <c r="BR112" s="771"/>
      <c r="BS112" s="771"/>
      <c r="BT112" s="771"/>
      <c r="BU112" s="771"/>
      <c r="BV112" s="771">
        <v>11094187</v>
      </c>
      <c r="BW112" s="771"/>
      <c r="BX112" s="771"/>
      <c r="BY112" s="771"/>
      <c r="BZ112" s="771"/>
      <c r="CA112" s="771">
        <v>10556229</v>
      </c>
      <c r="CB112" s="771"/>
      <c r="CC112" s="771"/>
      <c r="CD112" s="771"/>
      <c r="CE112" s="771"/>
      <c r="CF112" s="848">
        <v>188.3</v>
      </c>
      <c r="CG112" s="849"/>
      <c r="CH112" s="849"/>
      <c r="CI112" s="849"/>
      <c r="CJ112" s="849"/>
      <c r="CK112" s="917"/>
      <c r="CL112" s="866"/>
      <c r="CM112" s="803" t="s">
        <v>417</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856298</v>
      </c>
      <c r="AB113" s="909"/>
      <c r="AC113" s="909"/>
      <c r="AD113" s="909"/>
      <c r="AE113" s="910"/>
      <c r="AF113" s="911">
        <v>945904</v>
      </c>
      <c r="AG113" s="909"/>
      <c r="AH113" s="909"/>
      <c r="AI113" s="909"/>
      <c r="AJ113" s="910"/>
      <c r="AK113" s="911">
        <v>956932</v>
      </c>
      <c r="AL113" s="909"/>
      <c r="AM113" s="909"/>
      <c r="AN113" s="909"/>
      <c r="AO113" s="910"/>
      <c r="AP113" s="912">
        <v>17.100000000000001</v>
      </c>
      <c r="AQ113" s="913"/>
      <c r="AR113" s="913"/>
      <c r="AS113" s="913"/>
      <c r="AT113" s="914"/>
      <c r="AU113" s="923"/>
      <c r="AV113" s="924"/>
      <c r="AW113" s="924"/>
      <c r="AX113" s="924"/>
      <c r="AY113" s="925"/>
      <c r="AZ113" s="767" t="s">
        <v>419</v>
      </c>
      <c r="BA113" s="768"/>
      <c r="BB113" s="768"/>
      <c r="BC113" s="768"/>
      <c r="BD113" s="768"/>
      <c r="BE113" s="768"/>
      <c r="BF113" s="768"/>
      <c r="BG113" s="768"/>
      <c r="BH113" s="768"/>
      <c r="BI113" s="768"/>
      <c r="BJ113" s="768"/>
      <c r="BK113" s="768"/>
      <c r="BL113" s="768"/>
      <c r="BM113" s="768"/>
      <c r="BN113" s="768"/>
      <c r="BO113" s="768"/>
      <c r="BP113" s="769"/>
      <c r="BQ113" s="770">
        <v>402787</v>
      </c>
      <c r="BR113" s="771"/>
      <c r="BS113" s="771"/>
      <c r="BT113" s="771"/>
      <c r="BU113" s="771"/>
      <c r="BV113" s="771">
        <v>518885</v>
      </c>
      <c r="BW113" s="771"/>
      <c r="BX113" s="771"/>
      <c r="BY113" s="771"/>
      <c r="BZ113" s="771"/>
      <c r="CA113" s="771">
        <v>605538</v>
      </c>
      <c r="CB113" s="771"/>
      <c r="CC113" s="771"/>
      <c r="CD113" s="771"/>
      <c r="CE113" s="771"/>
      <c r="CF113" s="848">
        <v>10.8</v>
      </c>
      <c r="CG113" s="849"/>
      <c r="CH113" s="849"/>
      <c r="CI113" s="849"/>
      <c r="CJ113" s="849"/>
      <c r="CK113" s="917"/>
      <c r="CL113" s="866"/>
      <c r="CM113" s="803" t="s">
        <v>420</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22608</v>
      </c>
      <c r="AB114" s="784"/>
      <c r="AC114" s="784"/>
      <c r="AD114" s="784"/>
      <c r="AE114" s="785"/>
      <c r="AF114" s="786">
        <v>9505</v>
      </c>
      <c r="AG114" s="784"/>
      <c r="AH114" s="784"/>
      <c r="AI114" s="784"/>
      <c r="AJ114" s="785"/>
      <c r="AK114" s="786">
        <v>10721</v>
      </c>
      <c r="AL114" s="784"/>
      <c r="AM114" s="784"/>
      <c r="AN114" s="784"/>
      <c r="AO114" s="785"/>
      <c r="AP114" s="754">
        <v>0.2</v>
      </c>
      <c r="AQ114" s="755"/>
      <c r="AR114" s="755"/>
      <c r="AS114" s="755"/>
      <c r="AT114" s="756"/>
      <c r="AU114" s="923"/>
      <c r="AV114" s="924"/>
      <c r="AW114" s="924"/>
      <c r="AX114" s="924"/>
      <c r="AY114" s="925"/>
      <c r="AZ114" s="767" t="s">
        <v>422</v>
      </c>
      <c r="BA114" s="768"/>
      <c r="BB114" s="768"/>
      <c r="BC114" s="768"/>
      <c r="BD114" s="768"/>
      <c r="BE114" s="768"/>
      <c r="BF114" s="768"/>
      <c r="BG114" s="768"/>
      <c r="BH114" s="768"/>
      <c r="BI114" s="768"/>
      <c r="BJ114" s="768"/>
      <c r="BK114" s="768"/>
      <c r="BL114" s="768"/>
      <c r="BM114" s="768"/>
      <c r="BN114" s="768"/>
      <c r="BO114" s="768"/>
      <c r="BP114" s="769"/>
      <c r="BQ114" s="770">
        <v>1437342</v>
      </c>
      <c r="BR114" s="771"/>
      <c r="BS114" s="771"/>
      <c r="BT114" s="771"/>
      <c r="BU114" s="771"/>
      <c r="BV114" s="771">
        <v>1412017</v>
      </c>
      <c r="BW114" s="771"/>
      <c r="BX114" s="771"/>
      <c r="BY114" s="771"/>
      <c r="BZ114" s="771"/>
      <c r="CA114" s="771">
        <v>1352287</v>
      </c>
      <c r="CB114" s="771"/>
      <c r="CC114" s="771"/>
      <c r="CD114" s="771"/>
      <c r="CE114" s="771"/>
      <c r="CF114" s="848">
        <v>24.1</v>
      </c>
      <c r="CG114" s="849"/>
      <c r="CH114" s="849"/>
      <c r="CI114" s="849"/>
      <c r="CJ114" s="849"/>
      <c r="CK114" s="917"/>
      <c r="CL114" s="866"/>
      <c r="CM114" s="803" t="s">
        <v>423</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111</v>
      </c>
      <c r="AB115" s="909"/>
      <c r="AC115" s="909"/>
      <c r="AD115" s="909"/>
      <c r="AE115" s="910"/>
      <c r="AF115" s="911" t="s">
        <v>111</v>
      </c>
      <c r="AG115" s="909"/>
      <c r="AH115" s="909"/>
      <c r="AI115" s="909"/>
      <c r="AJ115" s="910"/>
      <c r="AK115" s="911" t="s">
        <v>111</v>
      </c>
      <c r="AL115" s="909"/>
      <c r="AM115" s="909"/>
      <c r="AN115" s="909"/>
      <c r="AO115" s="910"/>
      <c r="AP115" s="912" t="s">
        <v>111</v>
      </c>
      <c r="AQ115" s="913"/>
      <c r="AR115" s="913"/>
      <c r="AS115" s="913"/>
      <c r="AT115" s="914"/>
      <c r="AU115" s="923"/>
      <c r="AV115" s="924"/>
      <c r="AW115" s="924"/>
      <c r="AX115" s="924"/>
      <c r="AY115" s="925"/>
      <c r="AZ115" s="767" t="s">
        <v>425</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426</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791333</v>
      </c>
      <c r="DH115" s="784"/>
      <c r="DI115" s="784"/>
      <c r="DJ115" s="784"/>
      <c r="DK115" s="785"/>
      <c r="DL115" s="786">
        <v>367341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427</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428</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429</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430</v>
      </c>
      <c r="Z117" s="889"/>
      <c r="AA117" s="894">
        <v>2573649</v>
      </c>
      <c r="AB117" s="895"/>
      <c r="AC117" s="895"/>
      <c r="AD117" s="895"/>
      <c r="AE117" s="896"/>
      <c r="AF117" s="898">
        <v>2510152</v>
      </c>
      <c r="AG117" s="895"/>
      <c r="AH117" s="895"/>
      <c r="AI117" s="895"/>
      <c r="AJ117" s="896"/>
      <c r="AK117" s="898">
        <v>2518548</v>
      </c>
      <c r="AL117" s="895"/>
      <c r="AM117" s="895"/>
      <c r="AN117" s="895"/>
      <c r="AO117" s="896"/>
      <c r="AP117" s="899"/>
      <c r="AQ117" s="900"/>
      <c r="AR117" s="900"/>
      <c r="AS117" s="900"/>
      <c r="AT117" s="901"/>
      <c r="AU117" s="923"/>
      <c r="AV117" s="924"/>
      <c r="AW117" s="924"/>
      <c r="AX117" s="924"/>
      <c r="AY117" s="925"/>
      <c r="AZ117" s="845" t="s">
        <v>431</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432</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406</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404</v>
      </c>
      <c r="AB118" s="888"/>
      <c r="AC118" s="888"/>
      <c r="AD118" s="888"/>
      <c r="AE118" s="889"/>
      <c r="AF118" s="890" t="s">
        <v>286</v>
      </c>
      <c r="AG118" s="888"/>
      <c r="AH118" s="888"/>
      <c r="AI118" s="888"/>
      <c r="AJ118" s="889"/>
      <c r="AK118" s="890" t="s">
        <v>285</v>
      </c>
      <c r="AL118" s="888"/>
      <c r="AM118" s="888"/>
      <c r="AN118" s="888"/>
      <c r="AO118" s="889"/>
      <c r="AP118" s="891" t="s">
        <v>405</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433</v>
      </c>
      <c r="BP118" s="838"/>
      <c r="BQ118" s="857">
        <v>28833932</v>
      </c>
      <c r="BR118" s="858"/>
      <c r="BS118" s="858"/>
      <c r="BT118" s="858"/>
      <c r="BU118" s="858"/>
      <c r="BV118" s="858">
        <v>27575934</v>
      </c>
      <c r="BW118" s="858"/>
      <c r="BX118" s="858"/>
      <c r="BY118" s="858"/>
      <c r="BZ118" s="858"/>
      <c r="CA118" s="858">
        <v>27034542</v>
      </c>
      <c r="CB118" s="858"/>
      <c r="CC118" s="858"/>
      <c r="CD118" s="858"/>
      <c r="CE118" s="858"/>
      <c r="CF118" s="743"/>
      <c r="CG118" s="744"/>
      <c r="CH118" s="744"/>
      <c r="CI118" s="744"/>
      <c r="CJ118" s="841"/>
      <c r="CK118" s="917"/>
      <c r="CL118" s="866"/>
      <c r="CM118" s="803" t="s">
        <v>434</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409</v>
      </c>
      <c r="B119" s="864"/>
      <c r="C119" s="869" t="s">
        <v>410</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435</v>
      </c>
      <c r="AV119" s="880"/>
      <c r="AW119" s="880"/>
      <c r="AX119" s="880"/>
      <c r="AY119" s="881"/>
      <c r="AZ119" s="816" t="s">
        <v>436</v>
      </c>
      <c r="BA119" s="758"/>
      <c r="BB119" s="758"/>
      <c r="BC119" s="758"/>
      <c r="BD119" s="758"/>
      <c r="BE119" s="758"/>
      <c r="BF119" s="758"/>
      <c r="BG119" s="758"/>
      <c r="BH119" s="758"/>
      <c r="BI119" s="758"/>
      <c r="BJ119" s="758"/>
      <c r="BK119" s="758"/>
      <c r="BL119" s="758"/>
      <c r="BM119" s="758"/>
      <c r="BN119" s="758"/>
      <c r="BO119" s="758"/>
      <c r="BP119" s="759"/>
      <c r="BQ119" s="799">
        <v>3441979</v>
      </c>
      <c r="BR119" s="800"/>
      <c r="BS119" s="800"/>
      <c r="BT119" s="800"/>
      <c r="BU119" s="800"/>
      <c r="BV119" s="800">
        <v>3564525</v>
      </c>
      <c r="BW119" s="800"/>
      <c r="BX119" s="800"/>
      <c r="BY119" s="800"/>
      <c r="BZ119" s="800"/>
      <c r="CA119" s="800">
        <v>2864692</v>
      </c>
      <c r="CB119" s="800"/>
      <c r="CC119" s="800"/>
      <c r="CD119" s="800"/>
      <c r="CE119" s="800"/>
      <c r="CF119" s="861">
        <v>51.1</v>
      </c>
      <c r="CG119" s="862"/>
      <c r="CH119" s="862"/>
      <c r="CI119" s="862"/>
      <c r="CJ119" s="862"/>
      <c r="CK119" s="918"/>
      <c r="CL119" s="868"/>
      <c r="CM119" s="825" t="s">
        <v>437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c r="A120" s="865"/>
      <c r="B120" s="866"/>
      <c r="C120" s="803" t="s">
        <v>413</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438</v>
      </c>
      <c r="BA120" s="768"/>
      <c r="BB120" s="768"/>
      <c r="BC120" s="768"/>
      <c r="BD120" s="768"/>
      <c r="BE120" s="768"/>
      <c r="BF120" s="768"/>
      <c r="BG120" s="768"/>
      <c r="BH120" s="768"/>
      <c r="BI120" s="768"/>
      <c r="BJ120" s="768"/>
      <c r="BK120" s="768"/>
      <c r="BL120" s="768"/>
      <c r="BM120" s="768"/>
      <c r="BN120" s="768"/>
      <c r="BO120" s="768"/>
      <c r="BP120" s="769"/>
      <c r="BQ120" s="770">
        <v>489452</v>
      </c>
      <c r="BR120" s="771"/>
      <c r="BS120" s="771"/>
      <c r="BT120" s="771"/>
      <c r="BU120" s="771"/>
      <c r="BV120" s="771">
        <v>385765</v>
      </c>
      <c r="BW120" s="771"/>
      <c r="BX120" s="771"/>
      <c r="BY120" s="771"/>
      <c r="BZ120" s="771"/>
      <c r="CA120" s="771">
        <v>330712</v>
      </c>
      <c r="CB120" s="771"/>
      <c r="CC120" s="771"/>
      <c r="CD120" s="771"/>
      <c r="CE120" s="771"/>
      <c r="CF120" s="848">
        <v>5.9</v>
      </c>
      <c r="CG120" s="849"/>
      <c r="CH120" s="849"/>
      <c r="CI120" s="849"/>
      <c r="CJ120" s="849"/>
      <c r="CK120" s="850" t="s">
        <v>439</v>
      </c>
      <c r="CL120" s="810"/>
      <c r="CM120" s="810"/>
      <c r="CN120" s="810"/>
      <c r="CO120" s="811"/>
      <c r="CP120" s="854" t="s">
        <v>387</v>
      </c>
      <c r="CQ120" s="855"/>
      <c r="CR120" s="855"/>
      <c r="CS120" s="855"/>
      <c r="CT120" s="855"/>
      <c r="CU120" s="855"/>
      <c r="CV120" s="855"/>
      <c r="CW120" s="855"/>
      <c r="CX120" s="855"/>
      <c r="CY120" s="855"/>
      <c r="CZ120" s="855"/>
      <c r="DA120" s="855"/>
      <c r="DB120" s="855"/>
      <c r="DC120" s="855"/>
      <c r="DD120" s="855"/>
      <c r="DE120" s="855"/>
      <c r="DF120" s="856"/>
      <c r="DG120" s="799">
        <v>5406649</v>
      </c>
      <c r="DH120" s="800"/>
      <c r="DI120" s="800"/>
      <c r="DJ120" s="800"/>
      <c r="DK120" s="800"/>
      <c r="DL120" s="800">
        <v>5189789</v>
      </c>
      <c r="DM120" s="800"/>
      <c r="DN120" s="800"/>
      <c r="DO120" s="800"/>
      <c r="DP120" s="800"/>
      <c r="DQ120" s="800">
        <v>4921078</v>
      </c>
      <c r="DR120" s="800"/>
      <c r="DS120" s="800"/>
      <c r="DT120" s="800"/>
      <c r="DU120" s="800"/>
      <c r="DV120" s="801">
        <v>87.8</v>
      </c>
      <c r="DW120" s="801"/>
      <c r="DX120" s="801"/>
      <c r="DY120" s="801"/>
      <c r="DZ120" s="802"/>
    </row>
    <row r="121" spans="1:130" s="197" customFormat="1" ht="26.25" customHeight="1">
      <c r="A121" s="865"/>
      <c r="B121" s="866"/>
      <c r="C121" s="842" t="s">
        <v>440</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441</v>
      </c>
      <c r="BA121" s="846"/>
      <c r="BB121" s="846"/>
      <c r="BC121" s="846"/>
      <c r="BD121" s="846"/>
      <c r="BE121" s="846"/>
      <c r="BF121" s="846"/>
      <c r="BG121" s="846"/>
      <c r="BH121" s="846"/>
      <c r="BI121" s="846"/>
      <c r="BJ121" s="846"/>
      <c r="BK121" s="846"/>
      <c r="BL121" s="846"/>
      <c r="BM121" s="846"/>
      <c r="BN121" s="846"/>
      <c r="BO121" s="846"/>
      <c r="BP121" s="847"/>
      <c r="BQ121" s="857">
        <v>17303437</v>
      </c>
      <c r="BR121" s="858"/>
      <c r="BS121" s="858"/>
      <c r="BT121" s="858"/>
      <c r="BU121" s="858"/>
      <c r="BV121" s="858">
        <v>16906915</v>
      </c>
      <c r="BW121" s="858"/>
      <c r="BX121" s="858"/>
      <c r="BY121" s="858"/>
      <c r="BZ121" s="858"/>
      <c r="CA121" s="858">
        <v>17053484</v>
      </c>
      <c r="CB121" s="858"/>
      <c r="CC121" s="858"/>
      <c r="CD121" s="858"/>
      <c r="CE121" s="858"/>
      <c r="CF121" s="859">
        <v>304.10000000000002</v>
      </c>
      <c r="CG121" s="860"/>
      <c r="CH121" s="860"/>
      <c r="CI121" s="860"/>
      <c r="CJ121" s="860"/>
      <c r="CK121" s="851"/>
      <c r="CL121" s="812"/>
      <c r="CM121" s="812"/>
      <c r="CN121" s="812"/>
      <c r="CO121" s="813"/>
      <c r="CP121" s="828" t="s">
        <v>442</v>
      </c>
      <c r="CQ121" s="829"/>
      <c r="CR121" s="829"/>
      <c r="CS121" s="829"/>
      <c r="CT121" s="829"/>
      <c r="CU121" s="829"/>
      <c r="CV121" s="829"/>
      <c r="CW121" s="829"/>
      <c r="CX121" s="829"/>
      <c r="CY121" s="829"/>
      <c r="CZ121" s="829"/>
      <c r="DA121" s="829"/>
      <c r="DB121" s="829"/>
      <c r="DC121" s="829"/>
      <c r="DD121" s="829"/>
      <c r="DE121" s="829"/>
      <c r="DF121" s="830"/>
      <c r="DG121" s="770">
        <v>5472044</v>
      </c>
      <c r="DH121" s="771"/>
      <c r="DI121" s="771"/>
      <c r="DJ121" s="771"/>
      <c r="DK121" s="771"/>
      <c r="DL121" s="771">
        <v>4964344</v>
      </c>
      <c r="DM121" s="771"/>
      <c r="DN121" s="771"/>
      <c r="DO121" s="771"/>
      <c r="DP121" s="771"/>
      <c r="DQ121" s="771">
        <v>4787954</v>
      </c>
      <c r="DR121" s="771"/>
      <c r="DS121" s="771"/>
      <c r="DT121" s="771"/>
      <c r="DU121" s="771"/>
      <c r="DV121" s="823">
        <v>85.4</v>
      </c>
      <c r="DW121" s="823"/>
      <c r="DX121" s="823"/>
      <c r="DY121" s="823"/>
      <c r="DZ121" s="824"/>
    </row>
    <row r="122" spans="1:130" s="197" customFormat="1" ht="26.25" customHeight="1">
      <c r="A122" s="865"/>
      <c r="B122" s="866"/>
      <c r="C122" s="803" t="s">
        <v>423</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443</v>
      </c>
      <c r="AB122" s="784"/>
      <c r="AC122" s="784"/>
      <c r="AD122" s="784"/>
      <c r="AE122" s="785"/>
      <c r="AF122" s="786" t="s">
        <v>443</v>
      </c>
      <c r="AG122" s="784"/>
      <c r="AH122" s="784"/>
      <c r="AI122" s="784"/>
      <c r="AJ122" s="785"/>
      <c r="AK122" s="786" t="s">
        <v>443</v>
      </c>
      <c r="AL122" s="784"/>
      <c r="AM122" s="784"/>
      <c r="AN122" s="784"/>
      <c r="AO122" s="785"/>
      <c r="AP122" s="754" t="s">
        <v>443</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444</v>
      </c>
      <c r="BP122" s="838"/>
      <c r="BQ122" s="839">
        <v>21234868</v>
      </c>
      <c r="BR122" s="840"/>
      <c r="BS122" s="840"/>
      <c r="BT122" s="840"/>
      <c r="BU122" s="840"/>
      <c r="BV122" s="840">
        <v>20857205</v>
      </c>
      <c r="BW122" s="840"/>
      <c r="BX122" s="840"/>
      <c r="BY122" s="840"/>
      <c r="BZ122" s="840"/>
      <c r="CA122" s="840">
        <v>20248888</v>
      </c>
      <c r="CB122" s="840"/>
      <c r="CC122" s="840"/>
      <c r="CD122" s="840"/>
      <c r="CE122" s="840"/>
      <c r="CF122" s="743"/>
      <c r="CG122" s="744"/>
      <c r="CH122" s="744"/>
      <c r="CI122" s="744"/>
      <c r="CJ122" s="841"/>
      <c r="CK122" s="851"/>
      <c r="CL122" s="812"/>
      <c r="CM122" s="812"/>
      <c r="CN122" s="812"/>
      <c r="CO122" s="813"/>
      <c r="CP122" s="828" t="s">
        <v>445</v>
      </c>
      <c r="CQ122" s="829"/>
      <c r="CR122" s="829"/>
      <c r="CS122" s="829"/>
      <c r="CT122" s="829"/>
      <c r="CU122" s="829"/>
      <c r="CV122" s="829"/>
      <c r="CW122" s="829"/>
      <c r="CX122" s="829"/>
      <c r="CY122" s="829"/>
      <c r="CZ122" s="829"/>
      <c r="DA122" s="829"/>
      <c r="DB122" s="829"/>
      <c r="DC122" s="829"/>
      <c r="DD122" s="829"/>
      <c r="DE122" s="829"/>
      <c r="DF122" s="830"/>
      <c r="DG122" s="770">
        <v>1022701</v>
      </c>
      <c r="DH122" s="771"/>
      <c r="DI122" s="771"/>
      <c r="DJ122" s="771"/>
      <c r="DK122" s="771"/>
      <c r="DL122" s="771">
        <v>940054</v>
      </c>
      <c r="DM122" s="771"/>
      <c r="DN122" s="771"/>
      <c r="DO122" s="771"/>
      <c r="DP122" s="771"/>
      <c r="DQ122" s="771">
        <v>847197</v>
      </c>
      <c r="DR122" s="771"/>
      <c r="DS122" s="771"/>
      <c r="DT122" s="771"/>
      <c r="DU122" s="771"/>
      <c r="DV122" s="823">
        <v>15.1</v>
      </c>
      <c r="DW122" s="823"/>
      <c r="DX122" s="823"/>
      <c r="DY122" s="823"/>
      <c r="DZ122" s="824"/>
    </row>
    <row r="123" spans="1:130" s="197" customFormat="1" ht="26.25" customHeight="1" thickBot="1">
      <c r="A123" s="865"/>
      <c r="B123" s="866"/>
      <c r="C123" s="803" t="s">
        <v>429</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443</v>
      </c>
      <c r="AB123" s="784"/>
      <c r="AC123" s="784"/>
      <c r="AD123" s="784"/>
      <c r="AE123" s="785"/>
      <c r="AF123" s="786" t="s">
        <v>443</v>
      </c>
      <c r="AG123" s="784"/>
      <c r="AH123" s="784"/>
      <c r="AI123" s="784"/>
      <c r="AJ123" s="785"/>
      <c r="AK123" s="786" t="s">
        <v>443</v>
      </c>
      <c r="AL123" s="784"/>
      <c r="AM123" s="784"/>
      <c r="AN123" s="784"/>
      <c r="AO123" s="785"/>
      <c r="AP123" s="754" t="s">
        <v>443</v>
      </c>
      <c r="AQ123" s="755"/>
      <c r="AR123" s="755"/>
      <c r="AS123" s="755"/>
      <c r="AT123" s="756"/>
      <c r="AU123" s="834" t="s">
        <v>446</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133.5</v>
      </c>
      <c r="BR123" s="832"/>
      <c r="BS123" s="832"/>
      <c r="BT123" s="832"/>
      <c r="BU123" s="832"/>
      <c r="BV123" s="832">
        <v>117.2</v>
      </c>
      <c r="BW123" s="832"/>
      <c r="BX123" s="832"/>
      <c r="BY123" s="832"/>
      <c r="BZ123" s="832"/>
      <c r="CA123" s="832">
        <v>121</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432</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447</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434</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448</v>
      </c>
      <c r="CL125" s="810"/>
      <c r="CM125" s="810"/>
      <c r="CN125" s="810"/>
      <c r="CO125" s="811"/>
      <c r="CP125" s="816" t="s">
        <v>449</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437</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450</v>
      </c>
      <c r="AY126" s="764"/>
      <c r="AZ126" s="764"/>
      <c r="BA126" s="764"/>
      <c r="BB126" s="764"/>
      <c r="BC126" s="764"/>
      <c r="BD126" s="764"/>
      <c r="BE126" s="765"/>
      <c r="BF126" s="763" t="s">
        <v>451</v>
      </c>
      <c r="BG126" s="764"/>
      <c r="BH126" s="764"/>
      <c r="BI126" s="764"/>
      <c r="BJ126" s="764"/>
      <c r="BK126" s="764"/>
      <c r="BL126" s="765"/>
      <c r="BM126" s="763" t="s">
        <v>452</v>
      </c>
      <c r="BN126" s="764"/>
      <c r="BO126" s="764"/>
      <c r="BP126" s="764"/>
      <c r="BQ126" s="764"/>
      <c r="BR126" s="764"/>
      <c r="BS126" s="765"/>
      <c r="BT126" s="763" t="s">
        <v>453</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454</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456</v>
      </c>
      <c r="AY127" s="758"/>
      <c r="AZ127" s="758"/>
      <c r="BA127" s="758"/>
      <c r="BB127" s="758"/>
      <c r="BC127" s="758"/>
      <c r="BD127" s="758"/>
      <c r="BE127" s="759"/>
      <c r="BF127" s="760" t="s">
        <v>111</v>
      </c>
      <c r="BG127" s="761"/>
      <c r="BH127" s="761"/>
      <c r="BI127" s="761"/>
      <c r="BJ127" s="761"/>
      <c r="BK127" s="761"/>
      <c r="BL127" s="762"/>
      <c r="BM127" s="760">
        <v>13.96</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457</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c r="A128" s="795" t="s">
        <v>458</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459</v>
      </c>
      <c r="X128" s="797"/>
      <c r="Y128" s="797"/>
      <c r="Z128" s="798"/>
      <c r="AA128" s="723">
        <v>71305</v>
      </c>
      <c r="AB128" s="724"/>
      <c r="AC128" s="724"/>
      <c r="AD128" s="724"/>
      <c r="AE128" s="725"/>
      <c r="AF128" s="726">
        <v>63437</v>
      </c>
      <c r="AG128" s="724"/>
      <c r="AH128" s="724"/>
      <c r="AI128" s="724"/>
      <c r="AJ128" s="725"/>
      <c r="AK128" s="726">
        <v>42044</v>
      </c>
      <c r="AL128" s="724"/>
      <c r="AM128" s="724"/>
      <c r="AN128" s="724"/>
      <c r="AO128" s="725"/>
      <c r="AP128" s="727"/>
      <c r="AQ128" s="728"/>
      <c r="AR128" s="728"/>
      <c r="AS128" s="728"/>
      <c r="AT128" s="729"/>
      <c r="AU128" s="235"/>
      <c r="AV128" s="235"/>
      <c r="AW128" s="235"/>
      <c r="AX128" s="772" t="s">
        <v>460</v>
      </c>
      <c r="AY128" s="768"/>
      <c r="AZ128" s="768"/>
      <c r="BA128" s="768"/>
      <c r="BB128" s="768"/>
      <c r="BC128" s="768"/>
      <c r="BD128" s="768"/>
      <c r="BE128" s="769"/>
      <c r="BF128" s="790" t="s">
        <v>443</v>
      </c>
      <c r="BG128" s="791"/>
      <c r="BH128" s="791"/>
      <c r="BI128" s="791"/>
      <c r="BJ128" s="791"/>
      <c r="BK128" s="791"/>
      <c r="BL128" s="792"/>
      <c r="BM128" s="790">
        <v>18.96</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461</v>
      </c>
      <c r="X129" s="781"/>
      <c r="Y129" s="781"/>
      <c r="Z129" s="782"/>
      <c r="AA129" s="783">
        <v>7359427</v>
      </c>
      <c r="AB129" s="784"/>
      <c r="AC129" s="784"/>
      <c r="AD129" s="784"/>
      <c r="AE129" s="785"/>
      <c r="AF129" s="786">
        <v>7352176</v>
      </c>
      <c r="AG129" s="784"/>
      <c r="AH129" s="784"/>
      <c r="AI129" s="784"/>
      <c r="AJ129" s="785"/>
      <c r="AK129" s="786">
        <v>7280878</v>
      </c>
      <c r="AL129" s="784"/>
      <c r="AM129" s="784"/>
      <c r="AN129" s="784"/>
      <c r="AO129" s="785"/>
      <c r="AP129" s="787"/>
      <c r="AQ129" s="788"/>
      <c r="AR129" s="788"/>
      <c r="AS129" s="788"/>
      <c r="AT129" s="789"/>
      <c r="AU129" s="235"/>
      <c r="AV129" s="235"/>
      <c r="AW129" s="235"/>
      <c r="AX129" s="772" t="s">
        <v>462</v>
      </c>
      <c r="AY129" s="768"/>
      <c r="AZ129" s="768"/>
      <c r="BA129" s="768"/>
      <c r="BB129" s="768"/>
      <c r="BC129" s="768"/>
      <c r="BD129" s="768"/>
      <c r="BE129" s="769"/>
      <c r="BF129" s="773">
        <v>14.4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463</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464</v>
      </c>
      <c r="X130" s="781"/>
      <c r="Y130" s="781"/>
      <c r="Z130" s="782"/>
      <c r="AA130" s="783">
        <v>1670416</v>
      </c>
      <c r="AB130" s="784"/>
      <c r="AC130" s="784"/>
      <c r="AD130" s="784"/>
      <c r="AE130" s="785"/>
      <c r="AF130" s="786">
        <v>1620515</v>
      </c>
      <c r="AG130" s="784"/>
      <c r="AH130" s="784"/>
      <c r="AI130" s="784"/>
      <c r="AJ130" s="785"/>
      <c r="AK130" s="786">
        <v>1673708</v>
      </c>
      <c r="AL130" s="784"/>
      <c r="AM130" s="784"/>
      <c r="AN130" s="784"/>
      <c r="AO130" s="785"/>
      <c r="AP130" s="787"/>
      <c r="AQ130" s="788"/>
      <c r="AR130" s="788"/>
      <c r="AS130" s="788"/>
      <c r="AT130" s="789"/>
      <c r="AU130" s="235"/>
      <c r="AV130" s="235"/>
      <c r="AW130" s="235"/>
      <c r="AX130" s="751" t="s">
        <v>465</v>
      </c>
      <c r="AY130" s="752"/>
      <c r="AZ130" s="752"/>
      <c r="BA130" s="752"/>
      <c r="BB130" s="752"/>
      <c r="BC130" s="752"/>
      <c r="BD130" s="752"/>
      <c r="BE130" s="753"/>
      <c r="BF130" s="705">
        <v>121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466</v>
      </c>
      <c r="X131" s="714"/>
      <c r="Y131" s="714"/>
      <c r="Z131" s="715"/>
      <c r="AA131" s="716">
        <v>5689011</v>
      </c>
      <c r="AB131" s="717"/>
      <c r="AC131" s="717"/>
      <c r="AD131" s="717"/>
      <c r="AE131" s="718"/>
      <c r="AF131" s="719">
        <v>5731661</v>
      </c>
      <c r="AG131" s="717"/>
      <c r="AH131" s="717"/>
      <c r="AI131" s="717"/>
      <c r="AJ131" s="718"/>
      <c r="AK131" s="719">
        <v>5607170</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467</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468</v>
      </c>
      <c r="W132" s="737"/>
      <c r="X132" s="737"/>
      <c r="Y132" s="737"/>
      <c r="Z132" s="738"/>
      <c r="AA132" s="739">
        <v>14.623420490000001</v>
      </c>
      <c r="AB132" s="740"/>
      <c r="AC132" s="740"/>
      <c r="AD132" s="740"/>
      <c r="AE132" s="741"/>
      <c r="AF132" s="742">
        <v>14.41466967</v>
      </c>
      <c r="AG132" s="740"/>
      <c r="AH132" s="740"/>
      <c r="AI132" s="740"/>
      <c r="AJ132" s="741"/>
      <c r="AK132" s="742">
        <v>14.31731158</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469</v>
      </c>
      <c r="W133" s="746"/>
      <c r="X133" s="746"/>
      <c r="Y133" s="746"/>
      <c r="Z133" s="747"/>
      <c r="AA133" s="748">
        <v>14.4</v>
      </c>
      <c r="AB133" s="749"/>
      <c r="AC133" s="749"/>
      <c r="AD133" s="749"/>
      <c r="AE133" s="750"/>
      <c r="AF133" s="748">
        <v>14.4</v>
      </c>
      <c r="AG133" s="749"/>
      <c r="AH133" s="749"/>
      <c r="AI133" s="749"/>
      <c r="AJ133" s="750"/>
      <c r="AK133" s="748">
        <v>14.4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46"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52"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19" t="s">
        <v>472</v>
      </c>
      <c r="L7" s="254"/>
      <c r="M7" s="255" t="s">
        <v>473</v>
      </c>
      <c r="N7" s="256"/>
    </row>
    <row r="8" spans="1:16">
      <c r="A8" s="248"/>
      <c r="B8" s="244"/>
      <c r="C8" s="244"/>
      <c r="D8" s="244"/>
      <c r="E8" s="244"/>
      <c r="F8" s="244"/>
      <c r="G8" s="257"/>
      <c r="H8" s="258"/>
      <c r="I8" s="258"/>
      <c r="J8" s="259"/>
      <c r="K8" s="1120"/>
      <c r="L8" s="260" t="s">
        <v>474</v>
      </c>
      <c r="M8" s="261" t="s">
        <v>475</v>
      </c>
      <c r="N8" s="262" t="s">
        <v>476</v>
      </c>
    </row>
    <row r="9" spans="1:16">
      <c r="A9" s="248"/>
      <c r="B9" s="244"/>
      <c r="C9" s="244"/>
      <c r="D9" s="244"/>
      <c r="E9" s="244"/>
      <c r="F9" s="244"/>
      <c r="G9" s="1133" t="s">
        <v>477</v>
      </c>
      <c r="H9" s="1134"/>
      <c r="I9" s="1134"/>
      <c r="J9" s="1135"/>
      <c r="K9" s="263">
        <v>1719280</v>
      </c>
      <c r="L9" s="264">
        <v>110529</v>
      </c>
      <c r="M9" s="265">
        <v>76459</v>
      </c>
      <c r="N9" s="266">
        <v>44.6</v>
      </c>
    </row>
    <row r="10" spans="1:16">
      <c r="A10" s="248"/>
      <c r="B10" s="244"/>
      <c r="C10" s="244"/>
      <c r="D10" s="244"/>
      <c r="E10" s="244"/>
      <c r="F10" s="244"/>
      <c r="G10" s="1133" t="s">
        <v>478</v>
      </c>
      <c r="H10" s="1134"/>
      <c r="I10" s="1134"/>
      <c r="J10" s="1135"/>
      <c r="K10" s="267">
        <v>116554</v>
      </c>
      <c r="L10" s="268">
        <v>7493</v>
      </c>
      <c r="M10" s="269">
        <v>7458</v>
      </c>
      <c r="N10" s="270">
        <v>0.5</v>
      </c>
    </row>
    <row r="11" spans="1:16" ht="13.5" customHeight="1">
      <c r="A11" s="248"/>
      <c r="B11" s="244"/>
      <c r="C11" s="244"/>
      <c r="D11" s="244"/>
      <c r="E11" s="244"/>
      <c r="F11" s="244"/>
      <c r="G11" s="1133" t="s">
        <v>479</v>
      </c>
      <c r="H11" s="1134"/>
      <c r="I11" s="1134"/>
      <c r="J11" s="1135"/>
      <c r="K11" s="267">
        <v>233536</v>
      </c>
      <c r="L11" s="268">
        <v>15014</v>
      </c>
      <c r="M11" s="269">
        <v>12890</v>
      </c>
      <c r="N11" s="270">
        <v>16.5</v>
      </c>
    </row>
    <row r="12" spans="1:16" ht="13.5" customHeight="1">
      <c r="A12" s="248"/>
      <c r="B12" s="244"/>
      <c r="C12" s="244"/>
      <c r="D12" s="244"/>
      <c r="E12" s="244"/>
      <c r="F12" s="244"/>
      <c r="G12" s="1133" t="s">
        <v>480</v>
      </c>
      <c r="H12" s="1134"/>
      <c r="I12" s="1134"/>
      <c r="J12" s="1135"/>
      <c r="K12" s="267" t="s">
        <v>481</v>
      </c>
      <c r="L12" s="268" t="s">
        <v>481</v>
      </c>
      <c r="M12" s="269">
        <v>1175</v>
      </c>
      <c r="N12" s="270" t="s">
        <v>481</v>
      </c>
    </row>
    <row r="13" spans="1:16" ht="13.5" customHeight="1">
      <c r="A13" s="248"/>
      <c r="B13" s="244"/>
      <c r="C13" s="244"/>
      <c r="D13" s="244"/>
      <c r="E13" s="244"/>
      <c r="F13" s="244"/>
      <c r="G13" s="1133" t="s">
        <v>482</v>
      </c>
      <c r="H13" s="1134"/>
      <c r="I13" s="1134"/>
      <c r="J13" s="1135"/>
      <c r="K13" s="267" t="s">
        <v>481</v>
      </c>
      <c r="L13" s="268" t="s">
        <v>481</v>
      </c>
      <c r="M13" s="269" t="s">
        <v>481</v>
      </c>
      <c r="N13" s="270" t="s">
        <v>481</v>
      </c>
    </row>
    <row r="14" spans="1:16" ht="13.5" customHeight="1">
      <c r="A14" s="248"/>
      <c r="B14" s="244"/>
      <c r="C14" s="244"/>
      <c r="D14" s="244"/>
      <c r="E14" s="244"/>
      <c r="F14" s="244"/>
      <c r="G14" s="1133" t="s">
        <v>483</v>
      </c>
      <c r="H14" s="1134"/>
      <c r="I14" s="1134"/>
      <c r="J14" s="1135"/>
      <c r="K14" s="267">
        <v>86601</v>
      </c>
      <c r="L14" s="268">
        <v>5567</v>
      </c>
      <c r="M14" s="269">
        <v>3686</v>
      </c>
      <c r="N14" s="270">
        <v>51</v>
      </c>
    </row>
    <row r="15" spans="1:16" ht="13.5" customHeight="1">
      <c r="A15" s="248"/>
      <c r="B15" s="244"/>
      <c r="C15" s="244"/>
      <c r="D15" s="244"/>
      <c r="E15" s="244"/>
      <c r="F15" s="244"/>
      <c r="G15" s="1133" t="s">
        <v>484</v>
      </c>
      <c r="H15" s="1134"/>
      <c r="I15" s="1134"/>
      <c r="J15" s="1135"/>
      <c r="K15" s="267">
        <v>36937</v>
      </c>
      <c r="L15" s="268">
        <v>2375</v>
      </c>
      <c r="M15" s="269">
        <v>1687</v>
      </c>
      <c r="N15" s="270">
        <v>40.799999999999997</v>
      </c>
    </row>
    <row r="16" spans="1:16">
      <c r="A16" s="248"/>
      <c r="B16" s="244"/>
      <c r="C16" s="244"/>
      <c r="D16" s="244"/>
      <c r="E16" s="244"/>
      <c r="F16" s="244"/>
      <c r="G16" s="1136" t="s">
        <v>485</v>
      </c>
      <c r="H16" s="1137"/>
      <c r="I16" s="1137"/>
      <c r="J16" s="1138"/>
      <c r="K16" s="268">
        <v>-169688</v>
      </c>
      <c r="L16" s="268">
        <v>-10909</v>
      </c>
      <c r="M16" s="269">
        <v>-7857</v>
      </c>
      <c r="N16" s="270">
        <v>38.799999999999997</v>
      </c>
    </row>
    <row r="17" spans="1:16">
      <c r="A17" s="248"/>
      <c r="B17" s="244"/>
      <c r="C17" s="244"/>
      <c r="D17" s="244"/>
      <c r="E17" s="244"/>
      <c r="F17" s="244"/>
      <c r="G17" s="1136" t="s">
        <v>169</v>
      </c>
      <c r="H17" s="1137"/>
      <c r="I17" s="1137"/>
      <c r="J17" s="1138"/>
      <c r="K17" s="268">
        <v>2023220</v>
      </c>
      <c r="L17" s="268">
        <v>130069</v>
      </c>
      <c r="M17" s="269">
        <v>95496</v>
      </c>
      <c r="N17" s="270">
        <v>36.200000000000003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30" t="s">
        <v>490</v>
      </c>
      <c r="H21" s="1131"/>
      <c r="I21" s="1131"/>
      <c r="J21" s="1132"/>
      <c r="K21" s="280">
        <v>12.79</v>
      </c>
      <c r="L21" s="281">
        <v>8.5399999999999991</v>
      </c>
      <c r="M21" s="282">
        <v>4.25</v>
      </c>
      <c r="N21" s="249"/>
      <c r="O21" s="283"/>
      <c r="P21" s="279"/>
    </row>
    <row r="22" spans="1:16" s="284" customFormat="1">
      <c r="A22" s="279"/>
      <c r="B22" s="249"/>
      <c r="C22" s="249"/>
      <c r="D22" s="249"/>
      <c r="E22" s="249"/>
      <c r="F22" s="249"/>
      <c r="G22" s="1130" t="s">
        <v>491</v>
      </c>
      <c r="H22" s="1131"/>
      <c r="I22" s="1131"/>
      <c r="J22" s="1132"/>
      <c r="K22" s="285">
        <v>92</v>
      </c>
      <c r="L22" s="286">
        <v>96.8</v>
      </c>
      <c r="M22" s="287">
        <v>-4.8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9" t="s">
        <v>472</v>
      </c>
      <c r="L30" s="254"/>
      <c r="M30" s="255" t="s">
        <v>473</v>
      </c>
      <c r="N30" s="256"/>
    </row>
    <row r="31" spans="1:16">
      <c r="A31" s="248"/>
      <c r="B31" s="244"/>
      <c r="C31" s="244"/>
      <c r="D31" s="244"/>
      <c r="E31" s="244"/>
      <c r="F31" s="244"/>
      <c r="G31" s="257"/>
      <c r="H31" s="258"/>
      <c r="I31" s="258"/>
      <c r="J31" s="259"/>
      <c r="K31" s="1120"/>
      <c r="L31" s="260" t="s">
        <v>474</v>
      </c>
      <c r="M31" s="261" t="s">
        <v>475</v>
      </c>
      <c r="N31" s="262" t="s">
        <v>476</v>
      </c>
    </row>
    <row r="32" spans="1:16" ht="27" customHeight="1">
      <c r="A32" s="248"/>
      <c r="B32" s="244"/>
      <c r="C32" s="244"/>
      <c r="D32" s="244"/>
      <c r="E32" s="244"/>
      <c r="F32" s="244"/>
      <c r="G32" s="1121" t="s">
        <v>494</v>
      </c>
      <c r="H32" s="1122"/>
      <c r="I32" s="1122"/>
      <c r="J32" s="1123"/>
      <c r="K32" s="294">
        <v>1550895</v>
      </c>
      <c r="L32" s="294">
        <v>99704</v>
      </c>
      <c r="M32" s="295">
        <v>48551</v>
      </c>
      <c r="N32" s="296">
        <v>105.4</v>
      </c>
    </row>
    <row r="33" spans="1:16" ht="13.5" customHeight="1">
      <c r="A33" s="248"/>
      <c r="B33" s="244"/>
      <c r="C33" s="244"/>
      <c r="D33" s="244"/>
      <c r="E33" s="244"/>
      <c r="F33" s="244"/>
      <c r="G33" s="1121" t="s">
        <v>495</v>
      </c>
      <c r="H33" s="1122"/>
      <c r="I33" s="1122"/>
      <c r="J33" s="1123"/>
      <c r="K33" s="294" t="s">
        <v>481</v>
      </c>
      <c r="L33" s="294" t="s">
        <v>481</v>
      </c>
      <c r="M33" s="295" t="s">
        <v>481</v>
      </c>
      <c r="N33" s="296" t="s">
        <v>481</v>
      </c>
    </row>
    <row r="34" spans="1:16" ht="27" customHeight="1">
      <c r="A34" s="248"/>
      <c r="B34" s="244"/>
      <c r="C34" s="244"/>
      <c r="D34" s="244"/>
      <c r="E34" s="244"/>
      <c r="F34" s="244"/>
      <c r="G34" s="1121" t="s">
        <v>496</v>
      </c>
      <c r="H34" s="1122"/>
      <c r="I34" s="1122"/>
      <c r="J34" s="1123"/>
      <c r="K34" s="294" t="s">
        <v>481</v>
      </c>
      <c r="L34" s="294" t="s">
        <v>481</v>
      </c>
      <c r="M34" s="295" t="s">
        <v>481</v>
      </c>
      <c r="N34" s="296" t="s">
        <v>481</v>
      </c>
    </row>
    <row r="35" spans="1:16" ht="27" customHeight="1">
      <c r="A35" s="248"/>
      <c r="B35" s="244"/>
      <c r="C35" s="244"/>
      <c r="D35" s="244"/>
      <c r="E35" s="244"/>
      <c r="F35" s="244"/>
      <c r="G35" s="1121" t="s">
        <v>497</v>
      </c>
      <c r="H35" s="1122"/>
      <c r="I35" s="1122"/>
      <c r="J35" s="1123"/>
      <c r="K35" s="294">
        <v>956932</v>
      </c>
      <c r="L35" s="294">
        <v>61519</v>
      </c>
      <c r="M35" s="295">
        <v>20444</v>
      </c>
      <c r="N35" s="296">
        <v>200.9</v>
      </c>
    </row>
    <row r="36" spans="1:16" ht="27" customHeight="1">
      <c r="A36" s="248"/>
      <c r="B36" s="244"/>
      <c r="C36" s="244"/>
      <c r="D36" s="244"/>
      <c r="E36" s="244"/>
      <c r="F36" s="244"/>
      <c r="G36" s="1121" t="s">
        <v>498</v>
      </c>
      <c r="H36" s="1122"/>
      <c r="I36" s="1122"/>
      <c r="J36" s="1123"/>
      <c r="K36" s="294">
        <v>10721</v>
      </c>
      <c r="L36" s="294">
        <v>689</v>
      </c>
      <c r="M36" s="295">
        <v>4415</v>
      </c>
      <c r="N36" s="296">
        <v>-84.4</v>
      </c>
    </row>
    <row r="37" spans="1:16" ht="13.5" customHeight="1">
      <c r="A37" s="248"/>
      <c r="B37" s="244"/>
      <c r="C37" s="244"/>
      <c r="D37" s="244"/>
      <c r="E37" s="244"/>
      <c r="F37" s="244"/>
      <c r="G37" s="1121" t="s">
        <v>499</v>
      </c>
      <c r="H37" s="1122"/>
      <c r="I37" s="1122"/>
      <c r="J37" s="1123"/>
      <c r="K37" s="294" t="s">
        <v>481</v>
      </c>
      <c r="L37" s="294" t="s">
        <v>481</v>
      </c>
      <c r="M37" s="295">
        <v>1952</v>
      </c>
      <c r="N37" s="296" t="s">
        <v>481</v>
      </c>
    </row>
    <row r="38" spans="1:16" ht="27" customHeight="1">
      <c r="A38" s="248"/>
      <c r="B38" s="244"/>
      <c r="C38" s="244"/>
      <c r="D38" s="244"/>
      <c r="E38" s="244"/>
      <c r="F38" s="244"/>
      <c r="G38" s="1124" t="s">
        <v>500</v>
      </c>
      <c r="H38" s="1125"/>
      <c r="I38" s="1125"/>
      <c r="J38" s="1126"/>
      <c r="K38" s="297" t="s">
        <v>481</v>
      </c>
      <c r="L38" s="297" t="s">
        <v>481</v>
      </c>
      <c r="M38" s="298">
        <v>5</v>
      </c>
      <c r="N38" s="299" t="s">
        <v>481</v>
      </c>
      <c r="O38" s="293"/>
    </row>
    <row r="39" spans="1:16">
      <c r="A39" s="248"/>
      <c r="B39" s="244"/>
      <c r="C39" s="244"/>
      <c r="D39" s="244"/>
      <c r="E39" s="244"/>
      <c r="F39" s="244"/>
      <c r="G39" s="1124" t="s">
        <v>501</v>
      </c>
      <c r="H39" s="1125"/>
      <c r="I39" s="1125"/>
      <c r="J39" s="1126"/>
      <c r="K39" s="300">
        <v>-42044</v>
      </c>
      <c r="L39" s="300">
        <v>-2703</v>
      </c>
      <c r="M39" s="301">
        <v>-2359</v>
      </c>
      <c r="N39" s="302">
        <v>14.6</v>
      </c>
      <c r="O39" s="293"/>
    </row>
    <row r="40" spans="1:16" ht="27" customHeight="1">
      <c r="A40" s="248"/>
      <c r="B40" s="244"/>
      <c r="C40" s="244"/>
      <c r="D40" s="244"/>
      <c r="E40" s="244"/>
      <c r="F40" s="244"/>
      <c r="G40" s="1121" t="s">
        <v>502</v>
      </c>
      <c r="H40" s="1122"/>
      <c r="I40" s="1122"/>
      <c r="J40" s="1123"/>
      <c r="K40" s="300">
        <v>-1673708</v>
      </c>
      <c r="L40" s="300">
        <v>-107599</v>
      </c>
      <c r="M40" s="301">
        <v>-50288</v>
      </c>
      <c r="N40" s="302">
        <v>114</v>
      </c>
      <c r="O40" s="293"/>
    </row>
    <row r="41" spans="1:16">
      <c r="A41" s="248"/>
      <c r="B41" s="244"/>
      <c r="C41" s="244"/>
      <c r="D41" s="244"/>
      <c r="E41" s="244"/>
      <c r="F41" s="244"/>
      <c r="G41" s="1127" t="s">
        <v>280</v>
      </c>
      <c r="H41" s="1128"/>
      <c r="I41" s="1128"/>
      <c r="J41" s="1129"/>
      <c r="K41" s="294">
        <v>802796</v>
      </c>
      <c r="L41" s="300">
        <v>51610</v>
      </c>
      <c r="M41" s="301">
        <v>22719</v>
      </c>
      <c r="N41" s="302">
        <v>127.2</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14" t="s">
        <v>472</v>
      </c>
      <c r="J49" s="1116" t="s">
        <v>506</v>
      </c>
      <c r="K49" s="1117"/>
      <c r="L49" s="1117"/>
      <c r="M49" s="1117"/>
      <c r="N49" s="1118"/>
    </row>
    <row r="50" spans="1:14">
      <c r="A50" s="248"/>
      <c r="B50" s="244"/>
      <c r="C50" s="244"/>
      <c r="D50" s="244"/>
      <c r="E50" s="244"/>
      <c r="F50" s="244"/>
      <c r="G50" s="312"/>
      <c r="H50" s="313"/>
      <c r="I50" s="1115"/>
      <c r="J50" s="314" t="s">
        <v>507</v>
      </c>
      <c r="K50" s="315" t="s">
        <v>508</v>
      </c>
      <c r="L50" s="316" t="s">
        <v>509</v>
      </c>
      <c r="M50" s="317" t="s">
        <v>510</v>
      </c>
      <c r="N50" s="318" t="s">
        <v>511</v>
      </c>
    </row>
    <row r="51" spans="1:14">
      <c r="A51" s="248"/>
      <c r="B51" s="244"/>
      <c r="C51" s="244"/>
      <c r="D51" s="244"/>
      <c r="E51" s="244"/>
      <c r="F51" s="244"/>
      <c r="G51" s="310" t="s">
        <v>512</v>
      </c>
      <c r="H51" s="311"/>
      <c r="I51" s="319">
        <v>3448206</v>
      </c>
      <c r="J51" s="320">
        <v>210103</v>
      </c>
      <c r="K51" s="321">
        <v>79.400000000000006</v>
      </c>
      <c r="L51" s="322">
        <v>71812</v>
      </c>
      <c r="M51" s="323">
        <v>25</v>
      </c>
      <c r="N51" s="324">
        <v>54.4</v>
      </c>
    </row>
    <row r="52" spans="1:14">
      <c r="A52" s="248"/>
      <c r="B52" s="244"/>
      <c r="C52" s="244"/>
      <c r="D52" s="244"/>
      <c r="E52" s="244"/>
      <c r="F52" s="244"/>
      <c r="G52" s="325"/>
      <c r="H52" s="326" t="s">
        <v>513</v>
      </c>
      <c r="I52" s="327">
        <v>1617556</v>
      </c>
      <c r="J52" s="328">
        <v>98559</v>
      </c>
      <c r="K52" s="329">
        <v>83.6</v>
      </c>
      <c r="L52" s="330">
        <v>35025</v>
      </c>
      <c r="M52" s="331">
        <v>3.1</v>
      </c>
      <c r="N52" s="332">
        <v>80.5</v>
      </c>
    </row>
    <row r="53" spans="1:14">
      <c r="A53" s="248"/>
      <c r="B53" s="244"/>
      <c r="C53" s="244"/>
      <c r="D53" s="244"/>
      <c r="E53" s="244"/>
      <c r="F53" s="244"/>
      <c r="G53" s="310" t="s">
        <v>514</v>
      </c>
      <c r="H53" s="311"/>
      <c r="I53" s="319">
        <v>1657602</v>
      </c>
      <c r="J53" s="320">
        <v>102271</v>
      </c>
      <c r="K53" s="321">
        <v>-51.3</v>
      </c>
      <c r="L53" s="322">
        <v>59829</v>
      </c>
      <c r="M53" s="323">
        <v>-16.7</v>
      </c>
      <c r="N53" s="324">
        <v>-34.6</v>
      </c>
    </row>
    <row r="54" spans="1:14">
      <c r="A54" s="248"/>
      <c r="B54" s="244"/>
      <c r="C54" s="244"/>
      <c r="D54" s="244"/>
      <c r="E54" s="244"/>
      <c r="F54" s="244"/>
      <c r="G54" s="325"/>
      <c r="H54" s="326" t="s">
        <v>513</v>
      </c>
      <c r="I54" s="327">
        <v>1370987</v>
      </c>
      <c r="J54" s="328">
        <v>84587</v>
      </c>
      <c r="K54" s="329">
        <v>-14.2</v>
      </c>
      <c r="L54" s="330">
        <v>33669</v>
      </c>
      <c r="M54" s="331">
        <v>-3.9</v>
      </c>
      <c r="N54" s="332">
        <v>-10.3</v>
      </c>
    </row>
    <row r="55" spans="1:14">
      <c r="A55" s="248"/>
      <c r="B55" s="244"/>
      <c r="C55" s="244"/>
      <c r="D55" s="244"/>
      <c r="E55" s="244"/>
      <c r="F55" s="244"/>
      <c r="G55" s="310" t="s">
        <v>515</v>
      </c>
      <c r="H55" s="311"/>
      <c r="I55" s="319">
        <v>2697140</v>
      </c>
      <c r="J55" s="320">
        <v>167327</v>
      </c>
      <c r="K55" s="321">
        <v>63.6</v>
      </c>
      <c r="L55" s="322">
        <v>70582</v>
      </c>
      <c r="M55" s="323">
        <v>18</v>
      </c>
      <c r="N55" s="324">
        <v>45.6</v>
      </c>
    </row>
    <row r="56" spans="1:14">
      <c r="A56" s="248"/>
      <c r="B56" s="244"/>
      <c r="C56" s="244"/>
      <c r="D56" s="244"/>
      <c r="E56" s="244"/>
      <c r="F56" s="244"/>
      <c r="G56" s="325"/>
      <c r="H56" s="326" t="s">
        <v>513</v>
      </c>
      <c r="I56" s="327">
        <v>1716301</v>
      </c>
      <c r="J56" s="328">
        <v>106477</v>
      </c>
      <c r="K56" s="329">
        <v>25.9</v>
      </c>
      <c r="L56" s="330">
        <v>36117</v>
      </c>
      <c r="M56" s="331">
        <v>7.3</v>
      </c>
      <c r="N56" s="332">
        <v>18.600000000000001</v>
      </c>
    </row>
    <row r="57" spans="1:14">
      <c r="A57" s="248"/>
      <c r="B57" s="244"/>
      <c r="C57" s="244"/>
      <c r="D57" s="244"/>
      <c r="E57" s="244"/>
      <c r="F57" s="244"/>
      <c r="G57" s="310" t="s">
        <v>516</v>
      </c>
      <c r="H57" s="311"/>
      <c r="I57" s="319">
        <v>2571579</v>
      </c>
      <c r="J57" s="320">
        <v>161339</v>
      </c>
      <c r="K57" s="321">
        <v>-3.6</v>
      </c>
      <c r="L57" s="322">
        <v>81990</v>
      </c>
      <c r="M57" s="323">
        <v>16.2</v>
      </c>
      <c r="N57" s="324">
        <v>-19.8</v>
      </c>
    </row>
    <row r="58" spans="1:14">
      <c r="A58" s="248"/>
      <c r="B58" s="244"/>
      <c r="C58" s="244"/>
      <c r="D58" s="244"/>
      <c r="E58" s="244"/>
      <c r="F58" s="244"/>
      <c r="G58" s="325"/>
      <c r="H58" s="326" t="s">
        <v>513</v>
      </c>
      <c r="I58" s="327">
        <v>1270340</v>
      </c>
      <c r="J58" s="328">
        <v>79700</v>
      </c>
      <c r="K58" s="329">
        <v>-25.1</v>
      </c>
      <c r="L58" s="330">
        <v>34482</v>
      </c>
      <c r="M58" s="331">
        <v>-4.5</v>
      </c>
      <c r="N58" s="332">
        <v>-20.6</v>
      </c>
    </row>
    <row r="59" spans="1:14">
      <c r="A59" s="248"/>
      <c r="B59" s="244"/>
      <c r="C59" s="244"/>
      <c r="D59" s="244"/>
      <c r="E59" s="244"/>
      <c r="F59" s="244"/>
      <c r="G59" s="310" t="s">
        <v>517</v>
      </c>
      <c r="H59" s="311"/>
      <c r="I59" s="319">
        <v>3199499</v>
      </c>
      <c r="J59" s="320">
        <v>205689</v>
      </c>
      <c r="K59" s="321">
        <v>27.5</v>
      </c>
      <c r="L59" s="322">
        <v>87551</v>
      </c>
      <c r="M59" s="323">
        <v>6.8</v>
      </c>
      <c r="N59" s="324">
        <v>20.7</v>
      </c>
    </row>
    <row r="60" spans="1:14">
      <c r="A60" s="248"/>
      <c r="B60" s="244"/>
      <c r="C60" s="244"/>
      <c r="D60" s="244"/>
      <c r="E60" s="244"/>
      <c r="F60" s="244"/>
      <c r="G60" s="325"/>
      <c r="H60" s="326" t="s">
        <v>513</v>
      </c>
      <c r="I60" s="333">
        <v>1861703</v>
      </c>
      <c r="J60" s="328">
        <v>119685</v>
      </c>
      <c r="K60" s="329">
        <v>50.2</v>
      </c>
      <c r="L60" s="330">
        <v>43994</v>
      </c>
      <c r="M60" s="331">
        <v>27.6</v>
      </c>
      <c r="N60" s="332">
        <v>22.6</v>
      </c>
    </row>
    <row r="61" spans="1:14">
      <c r="A61" s="248"/>
      <c r="B61" s="244"/>
      <c r="C61" s="244"/>
      <c r="D61" s="244"/>
      <c r="E61" s="244"/>
      <c r="F61" s="244"/>
      <c r="G61" s="310" t="s">
        <v>518</v>
      </c>
      <c r="H61" s="334"/>
      <c r="I61" s="335">
        <v>2714805</v>
      </c>
      <c r="J61" s="336">
        <v>169346</v>
      </c>
      <c r="K61" s="337">
        <v>23.1</v>
      </c>
      <c r="L61" s="338">
        <v>74353</v>
      </c>
      <c r="M61" s="339">
        <v>9.9</v>
      </c>
      <c r="N61" s="324">
        <v>13.2</v>
      </c>
    </row>
    <row r="62" spans="1:14">
      <c r="A62" s="248"/>
      <c r="B62" s="244"/>
      <c r="C62" s="244"/>
      <c r="D62" s="244"/>
      <c r="E62" s="244"/>
      <c r="F62" s="244"/>
      <c r="G62" s="325"/>
      <c r="H62" s="326" t="s">
        <v>513</v>
      </c>
      <c r="I62" s="327">
        <v>1567377</v>
      </c>
      <c r="J62" s="328">
        <v>97802</v>
      </c>
      <c r="K62" s="329">
        <v>24.1</v>
      </c>
      <c r="L62" s="330">
        <v>36657</v>
      </c>
      <c r="M62" s="331">
        <v>5.9</v>
      </c>
      <c r="N62" s="332">
        <v>18.2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34"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39" t="s">
        <v>3</v>
      </c>
      <c r="D47" s="1139"/>
      <c r="E47" s="1140"/>
      <c r="F47" s="11">
        <v>21.49</v>
      </c>
      <c r="G47" s="12">
        <v>27.03</v>
      </c>
      <c r="H47" s="12">
        <v>30.3</v>
      </c>
      <c r="I47" s="12">
        <v>30.38</v>
      </c>
      <c r="J47" s="13">
        <v>25.38</v>
      </c>
    </row>
    <row r="48" spans="2:10" ht="57.75" customHeight="1">
      <c r="B48" s="14"/>
      <c r="C48" s="1141" t="s">
        <v>4</v>
      </c>
      <c r="D48" s="1141"/>
      <c r="E48" s="1142"/>
      <c r="F48" s="15">
        <v>8.89</v>
      </c>
      <c r="G48" s="16">
        <v>6.33</v>
      </c>
      <c r="H48" s="16">
        <v>4.6500000000000004</v>
      </c>
      <c r="I48" s="16">
        <v>0.77</v>
      </c>
      <c r="J48" s="17">
        <v>0.83</v>
      </c>
    </row>
    <row r="49" spans="2:10" ht="57.75" customHeight="1" thickBot="1">
      <c r="B49" s="18"/>
      <c r="C49" s="1143" t="s">
        <v>5</v>
      </c>
      <c r="D49" s="1143"/>
      <c r="E49" s="1144"/>
      <c r="F49" s="19">
        <v>12.97</v>
      </c>
      <c r="G49" s="20">
        <v>1.74</v>
      </c>
      <c r="H49" s="20">
        <v>1.52</v>
      </c>
      <c r="I49" s="20" t="s">
        <v>525</v>
      </c>
      <c r="J49" s="21" t="s">
        <v>526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19"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51" t="s">
        <v>527</v>
      </c>
      <c r="D34" s="1151"/>
      <c r="E34" s="1152"/>
      <c r="F34" s="32">
        <v>5.39</v>
      </c>
      <c r="G34" s="33">
        <v>6.58</v>
      </c>
      <c r="H34" s="33">
        <v>7.58</v>
      </c>
      <c r="I34" s="33">
        <v>8.5299999999999994</v>
      </c>
      <c r="J34" s="34">
        <v>9.34</v>
      </c>
      <c r="K34" s="22"/>
      <c r="L34" s="22"/>
      <c r="M34" s="22"/>
      <c r="N34" s="22"/>
      <c r="O34" s="22"/>
      <c r="P34" s="22"/>
    </row>
    <row r="35" spans="1:16" ht="39" customHeight="1">
      <c r="A35" s="22"/>
      <c r="B35" s="35"/>
      <c r="C35" s="1145" t="s">
        <v>528</v>
      </c>
      <c r="D35" s="1146"/>
      <c r="E35" s="1147"/>
      <c r="F35" s="36">
        <v>8.89</v>
      </c>
      <c r="G35" s="37">
        <v>6.33</v>
      </c>
      <c r="H35" s="37">
        <v>4.6399999999999997</v>
      </c>
      <c r="I35" s="37">
        <v>0.76</v>
      </c>
      <c r="J35" s="38">
        <v>0.82</v>
      </c>
      <c r="K35" s="22"/>
      <c r="L35" s="22"/>
      <c r="M35" s="22"/>
      <c r="N35" s="22"/>
      <c r="O35" s="22"/>
      <c r="P35" s="22"/>
    </row>
    <row r="36" spans="1:16" ht="39" customHeight="1">
      <c r="A36" s="22"/>
      <c r="B36" s="35"/>
      <c r="C36" s="1145" t="s">
        <v>529</v>
      </c>
      <c r="D36" s="1146"/>
      <c r="E36" s="1147"/>
      <c r="F36" s="36">
        <v>0.2</v>
      </c>
      <c r="G36" s="37">
        <v>0.13</v>
      </c>
      <c r="H36" s="37">
        <v>0.14000000000000001</v>
      </c>
      <c r="I36" s="37">
        <v>0.11</v>
      </c>
      <c r="J36" s="38">
        <v>0.38</v>
      </c>
      <c r="K36" s="22"/>
      <c r="L36" s="22"/>
      <c r="M36" s="22"/>
      <c r="N36" s="22"/>
      <c r="O36" s="22"/>
      <c r="P36" s="22"/>
    </row>
    <row r="37" spans="1:16" ht="39" customHeight="1">
      <c r="A37" s="22"/>
      <c r="B37" s="35"/>
      <c r="C37" s="1145" t="s">
        <v>530</v>
      </c>
      <c r="D37" s="1146"/>
      <c r="E37" s="1147"/>
      <c r="F37" s="36">
        <v>0.23</v>
      </c>
      <c r="G37" s="37">
        <v>0.08</v>
      </c>
      <c r="H37" s="37">
        <v>0.77</v>
      </c>
      <c r="I37" s="37">
        <v>0.64</v>
      </c>
      <c r="J37" s="38">
        <v>0.27</v>
      </c>
      <c r="K37" s="22"/>
      <c r="L37" s="22"/>
      <c r="M37" s="22"/>
      <c r="N37" s="22"/>
      <c r="O37" s="22"/>
      <c r="P37" s="22"/>
    </row>
    <row r="38" spans="1:16" ht="39" customHeight="1">
      <c r="A38" s="22"/>
      <c r="B38" s="35"/>
      <c r="C38" s="1145" t="s">
        <v>531</v>
      </c>
      <c r="D38" s="1146"/>
      <c r="E38" s="1147"/>
      <c r="F38" s="36">
        <v>0.15</v>
      </c>
      <c r="G38" s="37">
        <v>0.33</v>
      </c>
      <c r="H38" s="37">
        <v>0.34</v>
      </c>
      <c r="I38" s="37">
        <v>0.19</v>
      </c>
      <c r="J38" s="38">
        <v>0.1</v>
      </c>
      <c r="K38" s="22"/>
      <c r="L38" s="22"/>
      <c r="M38" s="22"/>
      <c r="N38" s="22"/>
      <c r="O38" s="22"/>
      <c r="P38" s="22"/>
    </row>
    <row r="39" spans="1:16" ht="39" customHeight="1">
      <c r="A39" s="22"/>
      <c r="B39" s="35"/>
      <c r="C39" s="1145" t="s">
        <v>532</v>
      </c>
      <c r="D39" s="1146"/>
      <c r="E39" s="1147"/>
      <c r="F39" s="36">
        <v>0.02</v>
      </c>
      <c r="G39" s="37">
        <v>0.17</v>
      </c>
      <c r="H39" s="37">
        <v>0</v>
      </c>
      <c r="I39" s="37">
        <v>0</v>
      </c>
      <c r="J39" s="38">
        <v>7.0000000000000007E-2</v>
      </c>
      <c r="K39" s="22"/>
      <c r="L39" s="22"/>
      <c r="M39" s="22"/>
      <c r="N39" s="22"/>
      <c r="O39" s="22"/>
      <c r="P39" s="22"/>
    </row>
    <row r="40" spans="1:16" ht="39" customHeight="1">
      <c r="A40" s="22"/>
      <c r="B40" s="35"/>
      <c r="C40" s="1145" t="s">
        <v>533</v>
      </c>
      <c r="D40" s="1146"/>
      <c r="E40" s="1147"/>
      <c r="F40" s="36">
        <v>0.03</v>
      </c>
      <c r="G40" s="37">
        <v>0.01</v>
      </c>
      <c r="H40" s="37">
        <v>0.04</v>
      </c>
      <c r="I40" s="37">
        <v>0.04</v>
      </c>
      <c r="J40" s="38">
        <v>0.03</v>
      </c>
      <c r="K40" s="22"/>
      <c r="L40" s="22"/>
      <c r="M40" s="22"/>
      <c r="N40" s="22"/>
      <c r="O40" s="22"/>
      <c r="P40" s="22"/>
    </row>
    <row r="41" spans="1:16" ht="39" customHeight="1">
      <c r="A41" s="22"/>
      <c r="B41" s="35"/>
      <c r="C41" s="1145" t="s">
        <v>534</v>
      </c>
      <c r="D41" s="1146"/>
      <c r="E41" s="1147"/>
      <c r="F41" s="36">
        <v>0</v>
      </c>
      <c r="G41" s="37">
        <v>0</v>
      </c>
      <c r="H41" s="37">
        <v>0</v>
      </c>
      <c r="I41" s="37">
        <v>0</v>
      </c>
      <c r="J41" s="38">
        <v>0.01</v>
      </c>
      <c r="K41" s="22"/>
      <c r="L41" s="22"/>
      <c r="M41" s="22"/>
      <c r="N41" s="22"/>
      <c r="O41" s="22"/>
      <c r="P41" s="22"/>
    </row>
    <row r="42" spans="1:16" ht="39" customHeight="1">
      <c r="A42" s="22"/>
      <c r="B42" s="39"/>
      <c r="C42" s="1145" t="s">
        <v>535</v>
      </c>
      <c r="D42" s="1146"/>
      <c r="E42" s="1147"/>
      <c r="F42" s="36" t="s">
        <v>481</v>
      </c>
      <c r="G42" s="37" t="s">
        <v>481</v>
      </c>
      <c r="H42" s="37" t="s">
        <v>481</v>
      </c>
      <c r="I42" s="37" t="s">
        <v>481</v>
      </c>
      <c r="J42" s="38" t="s">
        <v>481</v>
      </c>
      <c r="K42" s="22"/>
      <c r="L42" s="22"/>
      <c r="M42" s="22"/>
      <c r="N42" s="22"/>
      <c r="O42" s="22"/>
      <c r="P42" s="22"/>
    </row>
    <row r="43" spans="1:16" ht="39" customHeight="1" thickBot="1">
      <c r="A43" s="22"/>
      <c r="B43" s="40"/>
      <c r="C43" s="1148" t="s">
        <v>536</v>
      </c>
      <c r="D43" s="1149"/>
      <c r="E43" s="1150"/>
      <c r="F43" s="41">
        <v>0.01</v>
      </c>
      <c r="G43" s="42">
        <v>0.02</v>
      </c>
      <c r="H43" s="42">
        <v>0.01</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31"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61" t="s">
        <v>11</v>
      </c>
      <c r="C45" s="1162"/>
      <c r="D45" s="58"/>
      <c r="E45" s="1167" t="s">
        <v>12</v>
      </c>
      <c r="F45" s="1167"/>
      <c r="G45" s="1167"/>
      <c r="H45" s="1167"/>
      <c r="I45" s="1167"/>
      <c r="J45" s="1168"/>
      <c r="K45" s="59">
        <v>1809</v>
      </c>
      <c r="L45" s="60">
        <v>1730</v>
      </c>
      <c r="M45" s="60">
        <v>1695</v>
      </c>
      <c r="N45" s="60">
        <v>1555</v>
      </c>
      <c r="O45" s="61">
        <v>1551</v>
      </c>
      <c r="P45" s="48"/>
      <c r="Q45" s="48"/>
      <c r="R45" s="48"/>
      <c r="S45" s="48"/>
      <c r="T45" s="48"/>
      <c r="U45" s="48"/>
    </row>
    <row r="46" spans="1:21" ht="30.75" customHeight="1">
      <c r="A46" s="48"/>
      <c r="B46" s="1163"/>
      <c r="C46" s="1164"/>
      <c r="D46" s="62"/>
      <c r="E46" s="1155" t="s">
        <v>13</v>
      </c>
      <c r="F46" s="1155"/>
      <c r="G46" s="1155"/>
      <c r="H46" s="1155"/>
      <c r="I46" s="1155"/>
      <c r="J46" s="1156"/>
      <c r="K46" s="63" t="s">
        <v>481</v>
      </c>
      <c r="L46" s="64" t="s">
        <v>481</v>
      </c>
      <c r="M46" s="64" t="s">
        <v>481</v>
      </c>
      <c r="N46" s="64" t="s">
        <v>481</v>
      </c>
      <c r="O46" s="65" t="s">
        <v>481</v>
      </c>
      <c r="P46" s="48"/>
      <c r="Q46" s="48"/>
      <c r="R46" s="48"/>
      <c r="S46" s="48"/>
      <c r="T46" s="48"/>
      <c r="U46" s="48"/>
    </row>
    <row r="47" spans="1:21" ht="30.75" customHeight="1">
      <c r="A47" s="48"/>
      <c r="B47" s="1163"/>
      <c r="C47" s="1164"/>
      <c r="D47" s="62"/>
      <c r="E47" s="1155" t="s">
        <v>14</v>
      </c>
      <c r="F47" s="1155"/>
      <c r="G47" s="1155"/>
      <c r="H47" s="1155"/>
      <c r="I47" s="1155"/>
      <c r="J47" s="1156"/>
      <c r="K47" s="63" t="s">
        <v>481</v>
      </c>
      <c r="L47" s="64" t="s">
        <v>481</v>
      </c>
      <c r="M47" s="64" t="s">
        <v>481</v>
      </c>
      <c r="N47" s="64" t="s">
        <v>481</v>
      </c>
      <c r="O47" s="65" t="s">
        <v>481</v>
      </c>
      <c r="P47" s="48"/>
      <c r="Q47" s="48"/>
      <c r="R47" s="48"/>
      <c r="S47" s="48"/>
      <c r="T47" s="48"/>
      <c r="U47" s="48"/>
    </row>
    <row r="48" spans="1:21" ht="30.75" customHeight="1">
      <c r="A48" s="48"/>
      <c r="B48" s="1163"/>
      <c r="C48" s="1164"/>
      <c r="D48" s="62"/>
      <c r="E48" s="1155" t="s">
        <v>15</v>
      </c>
      <c r="F48" s="1155"/>
      <c r="G48" s="1155"/>
      <c r="H48" s="1155"/>
      <c r="I48" s="1155"/>
      <c r="J48" s="1156"/>
      <c r="K48" s="63">
        <v>750</v>
      </c>
      <c r="L48" s="64">
        <v>767</v>
      </c>
      <c r="M48" s="64">
        <v>856</v>
      </c>
      <c r="N48" s="64">
        <v>946</v>
      </c>
      <c r="O48" s="65">
        <v>957</v>
      </c>
      <c r="P48" s="48"/>
      <c r="Q48" s="48"/>
      <c r="R48" s="48"/>
      <c r="S48" s="48"/>
      <c r="T48" s="48"/>
      <c r="U48" s="48"/>
    </row>
    <row r="49" spans="1:21" ht="30.75" customHeight="1">
      <c r="A49" s="48"/>
      <c r="B49" s="1163"/>
      <c r="C49" s="1164"/>
      <c r="D49" s="62"/>
      <c r="E49" s="1155" t="s">
        <v>16</v>
      </c>
      <c r="F49" s="1155"/>
      <c r="G49" s="1155"/>
      <c r="H49" s="1155"/>
      <c r="I49" s="1155"/>
      <c r="J49" s="1156"/>
      <c r="K49" s="63">
        <v>62</v>
      </c>
      <c r="L49" s="64">
        <v>45</v>
      </c>
      <c r="M49" s="64">
        <v>23</v>
      </c>
      <c r="N49" s="64">
        <v>10</v>
      </c>
      <c r="O49" s="65">
        <v>11</v>
      </c>
      <c r="P49" s="48"/>
      <c r="Q49" s="48"/>
      <c r="R49" s="48"/>
      <c r="S49" s="48"/>
      <c r="T49" s="48"/>
      <c r="U49" s="48"/>
    </row>
    <row r="50" spans="1:21" ht="30.75" customHeight="1">
      <c r="A50" s="48"/>
      <c r="B50" s="1163"/>
      <c r="C50" s="1164"/>
      <c r="D50" s="62"/>
      <c r="E50" s="1155" t="s">
        <v>17</v>
      </c>
      <c r="F50" s="1155"/>
      <c r="G50" s="1155"/>
      <c r="H50" s="1155"/>
      <c r="I50" s="1155"/>
      <c r="J50" s="1156"/>
      <c r="K50" s="63" t="s">
        <v>481</v>
      </c>
      <c r="L50" s="64" t="s">
        <v>481</v>
      </c>
      <c r="M50" s="64" t="s">
        <v>481</v>
      </c>
      <c r="N50" s="64" t="s">
        <v>481</v>
      </c>
      <c r="O50" s="65" t="s">
        <v>481</v>
      </c>
      <c r="P50" s="48"/>
      <c r="Q50" s="48"/>
      <c r="R50" s="48"/>
      <c r="S50" s="48"/>
      <c r="T50" s="48"/>
      <c r="U50" s="48"/>
    </row>
    <row r="51" spans="1:21" ht="30.75" customHeight="1">
      <c r="A51" s="48"/>
      <c r="B51" s="1165"/>
      <c r="C51" s="1166"/>
      <c r="D51" s="66"/>
      <c r="E51" s="1155" t="s">
        <v>18</v>
      </c>
      <c r="F51" s="1155"/>
      <c r="G51" s="1155"/>
      <c r="H51" s="1155"/>
      <c r="I51" s="1155"/>
      <c r="J51" s="1156"/>
      <c r="K51" s="63" t="s">
        <v>481</v>
      </c>
      <c r="L51" s="64" t="s">
        <v>481</v>
      </c>
      <c r="M51" s="64" t="s">
        <v>481</v>
      </c>
      <c r="N51" s="64" t="s">
        <v>481</v>
      </c>
      <c r="O51" s="65" t="s">
        <v>481</v>
      </c>
      <c r="P51" s="48"/>
      <c r="Q51" s="48"/>
      <c r="R51" s="48"/>
      <c r="S51" s="48"/>
      <c r="T51" s="48"/>
      <c r="U51" s="48"/>
    </row>
    <row r="52" spans="1:21" ht="30.75" customHeight="1">
      <c r="A52" s="48"/>
      <c r="B52" s="1153" t="s">
        <v>19</v>
      </c>
      <c r="C52" s="1154"/>
      <c r="D52" s="66"/>
      <c r="E52" s="1155" t="s">
        <v>20</v>
      </c>
      <c r="F52" s="1155"/>
      <c r="G52" s="1155"/>
      <c r="H52" s="1155"/>
      <c r="I52" s="1155"/>
      <c r="J52" s="1156"/>
      <c r="K52" s="63">
        <v>1752</v>
      </c>
      <c r="L52" s="64">
        <v>1714</v>
      </c>
      <c r="M52" s="64">
        <v>1741</v>
      </c>
      <c r="N52" s="64">
        <v>1684</v>
      </c>
      <c r="O52" s="65">
        <v>1714</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869</v>
      </c>
      <c r="L53" s="69">
        <v>828</v>
      </c>
      <c r="M53" s="69">
        <v>833</v>
      </c>
      <c r="N53" s="69">
        <v>827</v>
      </c>
      <c r="O53" s="70">
        <v>805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J28"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81" t="s">
        <v>24</v>
      </c>
      <c r="C41" s="1182"/>
      <c r="D41" s="81"/>
      <c r="E41" s="1183" t="s">
        <v>25</v>
      </c>
      <c r="F41" s="1183"/>
      <c r="G41" s="1183"/>
      <c r="H41" s="1184"/>
      <c r="I41" s="82">
        <v>15163</v>
      </c>
      <c r="J41" s="83">
        <v>14467</v>
      </c>
      <c r="K41" s="83">
        <v>14301</v>
      </c>
      <c r="L41" s="83">
        <v>14184</v>
      </c>
      <c r="M41" s="84">
        <v>14520</v>
      </c>
    </row>
    <row r="42" spans="2:13" ht="27.75" customHeight="1">
      <c r="B42" s="1171"/>
      <c r="C42" s="1172"/>
      <c r="D42" s="85"/>
      <c r="E42" s="1175" t="s">
        <v>26</v>
      </c>
      <c r="F42" s="1175"/>
      <c r="G42" s="1175"/>
      <c r="H42" s="1176"/>
      <c r="I42" s="86">
        <v>2048</v>
      </c>
      <c r="J42" s="87">
        <v>1687</v>
      </c>
      <c r="K42" s="87">
        <v>791</v>
      </c>
      <c r="L42" s="87">
        <v>367</v>
      </c>
      <c r="M42" s="88" t="s">
        <v>481</v>
      </c>
    </row>
    <row r="43" spans="2:13" ht="27.75" customHeight="1">
      <c r="B43" s="1171"/>
      <c r="C43" s="1172"/>
      <c r="D43" s="85"/>
      <c r="E43" s="1175" t="s">
        <v>27</v>
      </c>
      <c r="F43" s="1175"/>
      <c r="G43" s="1175"/>
      <c r="H43" s="1176"/>
      <c r="I43" s="86">
        <v>12453</v>
      </c>
      <c r="J43" s="87">
        <v>12245</v>
      </c>
      <c r="K43" s="87">
        <v>11901</v>
      </c>
      <c r="L43" s="87">
        <v>11094</v>
      </c>
      <c r="M43" s="88">
        <v>10556</v>
      </c>
    </row>
    <row r="44" spans="2:13" ht="27.75" customHeight="1">
      <c r="B44" s="1171"/>
      <c r="C44" s="1172"/>
      <c r="D44" s="85"/>
      <c r="E44" s="1175" t="s">
        <v>28</v>
      </c>
      <c r="F44" s="1175"/>
      <c r="G44" s="1175"/>
      <c r="H44" s="1176"/>
      <c r="I44" s="86">
        <v>426</v>
      </c>
      <c r="J44" s="87">
        <v>358</v>
      </c>
      <c r="K44" s="87">
        <v>403</v>
      </c>
      <c r="L44" s="87">
        <v>519</v>
      </c>
      <c r="M44" s="88">
        <v>606</v>
      </c>
    </row>
    <row r="45" spans="2:13" ht="27.75" customHeight="1">
      <c r="B45" s="1171"/>
      <c r="C45" s="1172"/>
      <c r="D45" s="85"/>
      <c r="E45" s="1175" t="s">
        <v>29</v>
      </c>
      <c r="F45" s="1175"/>
      <c r="G45" s="1175"/>
      <c r="H45" s="1176"/>
      <c r="I45" s="86">
        <v>1515</v>
      </c>
      <c r="J45" s="87">
        <v>1542</v>
      </c>
      <c r="K45" s="87">
        <v>1437</v>
      </c>
      <c r="L45" s="87">
        <v>1412</v>
      </c>
      <c r="M45" s="88">
        <v>1352</v>
      </c>
    </row>
    <row r="46" spans="2:13" ht="27.75" customHeight="1">
      <c r="B46" s="1171"/>
      <c r="C46" s="1172"/>
      <c r="D46" s="85"/>
      <c r="E46" s="1175" t="s">
        <v>30</v>
      </c>
      <c r="F46" s="1175"/>
      <c r="G46" s="1175"/>
      <c r="H46" s="1176"/>
      <c r="I46" s="86">
        <v>2</v>
      </c>
      <c r="J46" s="87">
        <v>1</v>
      </c>
      <c r="K46" s="87" t="s">
        <v>481</v>
      </c>
      <c r="L46" s="87" t="s">
        <v>481</v>
      </c>
      <c r="M46" s="88" t="s">
        <v>481</v>
      </c>
    </row>
    <row r="47" spans="2:13" ht="27.75" customHeight="1">
      <c r="B47" s="1171"/>
      <c r="C47" s="1172"/>
      <c r="D47" s="85"/>
      <c r="E47" s="1175" t="s">
        <v>31</v>
      </c>
      <c r="F47" s="1175"/>
      <c r="G47" s="1175"/>
      <c r="H47" s="1176"/>
      <c r="I47" s="86" t="s">
        <v>481</v>
      </c>
      <c r="J47" s="87" t="s">
        <v>481</v>
      </c>
      <c r="K47" s="87" t="s">
        <v>481</v>
      </c>
      <c r="L47" s="87" t="s">
        <v>481</v>
      </c>
      <c r="M47" s="88" t="s">
        <v>481</v>
      </c>
    </row>
    <row r="48" spans="2:13" ht="27.75" customHeight="1">
      <c r="B48" s="1173"/>
      <c r="C48" s="1174"/>
      <c r="D48" s="85"/>
      <c r="E48" s="1175" t="s">
        <v>32</v>
      </c>
      <c r="F48" s="1175"/>
      <c r="G48" s="1175"/>
      <c r="H48" s="1176"/>
      <c r="I48" s="86" t="s">
        <v>481</v>
      </c>
      <c r="J48" s="87" t="s">
        <v>481</v>
      </c>
      <c r="K48" s="87" t="s">
        <v>481</v>
      </c>
      <c r="L48" s="87" t="s">
        <v>481</v>
      </c>
      <c r="M48" s="88" t="s">
        <v>481</v>
      </c>
    </row>
    <row r="49" spans="2:13" ht="27.75" customHeight="1">
      <c r="B49" s="1169" t="s">
        <v>33</v>
      </c>
      <c r="C49" s="1170"/>
      <c r="D49" s="89"/>
      <c r="E49" s="1175" t="s">
        <v>34</v>
      </c>
      <c r="F49" s="1175"/>
      <c r="G49" s="1175"/>
      <c r="H49" s="1176"/>
      <c r="I49" s="86">
        <v>3241</v>
      </c>
      <c r="J49" s="87">
        <v>3686</v>
      </c>
      <c r="K49" s="87">
        <v>3442</v>
      </c>
      <c r="L49" s="87">
        <v>3565</v>
      </c>
      <c r="M49" s="88">
        <v>2865</v>
      </c>
    </row>
    <row r="50" spans="2:13" ht="27.75" customHeight="1">
      <c r="B50" s="1171"/>
      <c r="C50" s="1172"/>
      <c r="D50" s="85"/>
      <c r="E50" s="1175" t="s">
        <v>35</v>
      </c>
      <c r="F50" s="1175"/>
      <c r="G50" s="1175"/>
      <c r="H50" s="1176"/>
      <c r="I50" s="86">
        <v>722</v>
      </c>
      <c r="J50" s="87">
        <v>624</v>
      </c>
      <c r="K50" s="87">
        <v>489</v>
      </c>
      <c r="L50" s="87">
        <v>386</v>
      </c>
      <c r="M50" s="88">
        <v>331</v>
      </c>
    </row>
    <row r="51" spans="2:13" ht="27.75" customHeight="1">
      <c r="B51" s="1173"/>
      <c r="C51" s="1174"/>
      <c r="D51" s="85"/>
      <c r="E51" s="1175" t="s">
        <v>36</v>
      </c>
      <c r="F51" s="1175"/>
      <c r="G51" s="1175"/>
      <c r="H51" s="1176"/>
      <c r="I51" s="86">
        <v>18313</v>
      </c>
      <c r="J51" s="87">
        <v>17726</v>
      </c>
      <c r="K51" s="87">
        <v>17303</v>
      </c>
      <c r="L51" s="87">
        <v>16907</v>
      </c>
      <c r="M51" s="88">
        <v>17053</v>
      </c>
    </row>
    <row r="52" spans="2:13" ht="27.75" customHeight="1" thickBot="1">
      <c r="B52" s="1177" t="s">
        <v>37</v>
      </c>
      <c r="C52" s="1178"/>
      <c r="D52" s="90"/>
      <c r="E52" s="1179" t="s">
        <v>38</v>
      </c>
      <c r="F52" s="1179"/>
      <c r="G52" s="1179"/>
      <c r="H52" s="1180"/>
      <c r="I52" s="91">
        <v>9330</v>
      </c>
      <c r="J52" s="92">
        <v>8265</v>
      </c>
      <c r="K52" s="92">
        <v>7599</v>
      </c>
      <c r="L52" s="92">
        <v>6719</v>
      </c>
      <c r="M52" s="93">
        <v>6786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210103</v>
      </c>
      <c r="E3" s="116"/>
      <c r="F3" s="117">
        <v>71812</v>
      </c>
      <c r="G3" s="118"/>
      <c r="H3" s="119"/>
    </row>
    <row r="4" spans="1:8">
      <c r="A4" s="120"/>
      <c r="B4" s="121"/>
      <c r="C4" s="122"/>
      <c r="D4" s="123">
        <v>98559</v>
      </c>
      <c r="E4" s="124"/>
      <c r="F4" s="125">
        <v>35025</v>
      </c>
      <c r="G4" s="126"/>
      <c r="H4" s="127"/>
    </row>
    <row r="5" spans="1:8">
      <c r="A5" s="108" t="s">
        <v>514</v>
      </c>
      <c r="B5" s="113"/>
      <c r="C5" s="114"/>
      <c r="D5" s="115">
        <v>102271</v>
      </c>
      <c r="E5" s="116"/>
      <c r="F5" s="117">
        <v>59829</v>
      </c>
      <c r="G5" s="118"/>
      <c r="H5" s="119"/>
    </row>
    <row r="6" spans="1:8">
      <c r="A6" s="120"/>
      <c r="B6" s="121"/>
      <c r="C6" s="122"/>
      <c r="D6" s="123">
        <v>84587</v>
      </c>
      <c r="E6" s="124"/>
      <c r="F6" s="125">
        <v>33669</v>
      </c>
      <c r="G6" s="126"/>
      <c r="H6" s="127"/>
    </row>
    <row r="7" spans="1:8">
      <c r="A7" s="108" t="s">
        <v>515</v>
      </c>
      <c r="B7" s="113"/>
      <c r="C7" s="114"/>
      <c r="D7" s="115">
        <v>167327</v>
      </c>
      <c r="E7" s="116"/>
      <c r="F7" s="117">
        <v>70582</v>
      </c>
      <c r="G7" s="118"/>
      <c r="H7" s="119"/>
    </row>
    <row r="8" spans="1:8">
      <c r="A8" s="120"/>
      <c r="B8" s="121"/>
      <c r="C8" s="122"/>
      <c r="D8" s="123">
        <v>106477</v>
      </c>
      <c r="E8" s="124"/>
      <c r="F8" s="125">
        <v>36117</v>
      </c>
      <c r="G8" s="126"/>
      <c r="H8" s="127"/>
    </row>
    <row r="9" spans="1:8">
      <c r="A9" s="108" t="s">
        <v>516</v>
      </c>
      <c r="B9" s="113"/>
      <c r="C9" s="114"/>
      <c r="D9" s="115">
        <v>161339</v>
      </c>
      <c r="E9" s="116"/>
      <c r="F9" s="117">
        <v>81990</v>
      </c>
      <c r="G9" s="118"/>
      <c r="H9" s="119"/>
    </row>
    <row r="10" spans="1:8">
      <c r="A10" s="120"/>
      <c r="B10" s="121"/>
      <c r="C10" s="122"/>
      <c r="D10" s="123">
        <v>79700</v>
      </c>
      <c r="E10" s="124"/>
      <c r="F10" s="125">
        <v>34482</v>
      </c>
      <c r="G10" s="126"/>
      <c r="H10" s="127"/>
    </row>
    <row r="11" spans="1:8">
      <c r="A11" s="108" t="s">
        <v>517</v>
      </c>
      <c r="B11" s="113"/>
      <c r="C11" s="114"/>
      <c r="D11" s="115">
        <v>205689</v>
      </c>
      <c r="E11" s="116"/>
      <c r="F11" s="117">
        <v>87551</v>
      </c>
      <c r="G11" s="118"/>
      <c r="H11" s="119"/>
    </row>
    <row r="12" spans="1:8">
      <c r="A12" s="120"/>
      <c r="B12" s="121"/>
      <c r="C12" s="128"/>
      <c r="D12" s="123">
        <v>119685</v>
      </c>
      <c r="E12" s="124"/>
      <c r="F12" s="125">
        <v>43994</v>
      </c>
      <c r="G12" s="126"/>
      <c r="H12" s="127"/>
    </row>
    <row r="13" spans="1:8">
      <c r="A13" s="108"/>
      <c r="B13" s="113"/>
      <c r="C13" s="129"/>
      <c r="D13" s="130">
        <v>169346</v>
      </c>
      <c r="E13" s="131"/>
      <c r="F13" s="132">
        <v>74353</v>
      </c>
      <c r="G13" s="133"/>
      <c r="H13" s="119"/>
    </row>
    <row r="14" spans="1:8">
      <c r="A14" s="120"/>
      <c r="B14" s="121"/>
      <c r="C14" s="122"/>
      <c r="D14" s="123">
        <v>97802</v>
      </c>
      <c r="E14" s="124"/>
      <c r="F14" s="125">
        <v>36657</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8.89</v>
      </c>
      <c r="C19" s="134">
        <f>ROUND(VALUE(SUBSTITUTE(実質収支比率等に係る経年分析!G$48,"▲","-")),2)</f>
        <v>6.33</v>
      </c>
      <c r="D19" s="134">
        <f>ROUND(VALUE(SUBSTITUTE(実質収支比率等に係る経年分析!H$48,"▲","-")),2)</f>
        <v>4.6500000000000004</v>
      </c>
      <c r="E19" s="134">
        <f>ROUND(VALUE(SUBSTITUTE(実質収支比率等に係る経年分析!I$48,"▲","-")),2)</f>
        <v>0.77</v>
      </c>
      <c r="F19" s="134">
        <f>ROUND(VALUE(SUBSTITUTE(実質収支比率等に係る経年分析!J$48,"▲","-")),2)</f>
        <v>0.83</v>
      </c>
    </row>
    <row r="20" spans="1:11">
      <c r="A20" s="134" t="s">
        <v>43</v>
      </c>
      <c r="B20" s="134">
        <f>ROUND(VALUE(SUBSTITUTE(実質収支比率等に係る経年分析!F$47,"▲","-")),2)</f>
        <v>21.49</v>
      </c>
      <c r="C20" s="134">
        <f>ROUND(VALUE(SUBSTITUTE(実質収支比率等に係る経年分析!G$47,"▲","-")),2)</f>
        <v>27.03</v>
      </c>
      <c r="D20" s="134">
        <f>ROUND(VALUE(SUBSTITUTE(実質収支比率等に係る経年分析!H$47,"▲","-")),2)</f>
        <v>30.3</v>
      </c>
      <c r="E20" s="134">
        <f>ROUND(VALUE(SUBSTITUTE(実質収支比率等に係る経年分析!I$47,"▲","-")),2)</f>
        <v>30.38</v>
      </c>
      <c r="F20" s="134">
        <f>ROUND(VALUE(SUBSTITUTE(実質収支比率等に係る経年分析!J$47,"▲","-")),2)</f>
        <v>25.38</v>
      </c>
    </row>
    <row r="21" spans="1:11">
      <c r="A21" s="134" t="s">
        <v>44</v>
      </c>
      <c r="B21" s="134">
        <f>IF(ISNUMBER(VALUE(SUBSTITUTE(実質収支比率等に係る経年分析!F$49,"▲","-"))),ROUND(VALUE(SUBSTITUTE(実質収支比率等に係る経年分析!F$49,"▲","-")),2),NA())</f>
        <v>12.97</v>
      </c>
      <c r="C21" s="134">
        <f>IF(ISNUMBER(VALUE(SUBSTITUTE(実質収支比率等に係る経年分析!G$49,"▲","-"))),ROUND(VALUE(SUBSTITUTE(実質収支比率等に係る経年分析!G$49,"▲","-")),2),NA())</f>
        <v>1.74</v>
      </c>
      <c r="D21" s="134">
        <f>IF(ISNUMBER(VALUE(SUBSTITUTE(実質収支比率等に係る経年分析!H$49,"▲","-"))),ROUND(VALUE(SUBSTITUTE(実質収支比率等に係る経年分析!H$49,"▲","-")),2),NA())</f>
        <v>1.52</v>
      </c>
      <c r="E21" s="134">
        <f>IF(ISNUMBER(VALUE(SUBSTITUTE(実質収支比率等に係る経年分析!I$49,"▲","-"))),ROUND(VALUE(SUBSTITUTE(実質収支比率等に係る経年分析!I$49,"▲","-")),2),NA())</f>
        <v>-3.83</v>
      </c>
      <c r="F21" s="134">
        <f>IF(ISNUMBER(VALUE(SUBSTITUTE(実質収支比率等に係る経年分析!J$49,"▲","-"))),ROUND(VALUE(SUBSTITUTE(実質収支比率等に係る経年分析!J$49,"▲","-")),2),NA())</f>
        <v>-5.24</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介護保険事業特別会計（サービス勘定）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c r="A32" s="135" t="str">
        <f>IF(連結実質赤字比率に係る赤字・黒字の構成分析!C$38="",NA(),連結実質赤字比率に係る赤字・黒字の構成分析!C$38)</f>
        <v>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v>
      </c>
    </row>
    <row r="33" spans="1:16">
      <c r="A33" s="135" t="str">
        <f>IF(連結実質赤字比率に係る赤字・黒字の構成分析!C$37="",NA(),連結実質赤字比率に係る赤字・黒字の構成分析!C$37)</f>
        <v>国民健康保険事業特別会計（事業勘定）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0.27</v>
      </c>
    </row>
    <row r="34" spans="1:16">
      <c r="A34" s="135" t="str">
        <f>IF(連結実質赤字比率に係る赤字・黒字の構成分析!C$36="",NA(),連結実質赤字比率に係る赤字・黒字の構成分析!C$36)</f>
        <v>介護保険事業特別会計（事業勘定）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0.14000000000000001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0.38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8.89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6.33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4.6399999999999997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0.76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0.82</v>
      </c>
    </row>
    <row r="36" spans="1:16">
      <c r="A36" s="135" t="str">
        <f>IF(連結実質赤字比率に係る赤字・黒字の構成分析!C$34="",NA(),連結実質赤字比率に係る赤字・黒字の構成分析!C$34)</f>
        <v>国保京丹波町病院事業会計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5.39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6.58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7.58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8.5299999999999994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9.34</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1752</v>
      </c>
      <c r="E42" s="136"/>
      <c r="F42" s="136"/>
      <c r="G42" s="136">
        <f>'実質公債費比率（分子）の構造'!L$52</f>
        <v>1714</v>
      </c>
      <c r="H42" s="136"/>
      <c r="I42" s="136"/>
      <c r="J42" s="136">
        <f>'実質公債費比率（分子）の構造'!M$52</f>
        <v>1741</v>
      </c>
      <c r="K42" s="136"/>
      <c r="L42" s="136"/>
      <c r="M42" s="136">
        <f>'実質公債費比率（分子）の構造'!N$52</f>
        <v>1684</v>
      </c>
      <c r="N42" s="136"/>
      <c r="O42" s="136"/>
      <c r="P42" s="136">
        <f>'実質公債費比率（分子）の構造'!O$52</f>
        <v>1714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62</v>
      </c>
      <c r="C45" s="136"/>
      <c r="D45" s="136"/>
      <c r="E45" s="136">
        <f>'実質公債費比率（分子）の構造'!L$49</f>
        <v>45</v>
      </c>
      <c r="F45" s="136"/>
      <c r="G45" s="136"/>
      <c r="H45" s="136">
        <f>'実質公債費比率（分子）の構造'!M$49</f>
        <v>23</v>
      </c>
      <c r="I45" s="136"/>
      <c r="J45" s="136"/>
      <c r="K45" s="136">
        <f>'実質公債費比率（分子）の構造'!N$49</f>
        <v>10</v>
      </c>
      <c r="L45" s="136"/>
      <c r="M45" s="136"/>
      <c r="N45" s="136">
        <f>'実質公債費比率（分子）の構造'!O$49</f>
        <v>11</v>
      </c>
      <c r="O45" s="136"/>
      <c r="P45" s="136"/>
    </row>
    <row r="46" spans="1:16">
      <c r="A46" s="136" t="s">
        <v>55</v>
      </c>
      <c r="B46" s="136">
        <f>'実質公債費比率（分子）の構造'!K$48</f>
        <v>750</v>
      </c>
      <c r="C46" s="136"/>
      <c r="D46" s="136"/>
      <c r="E46" s="136">
        <f>'実質公債費比率（分子）の構造'!L$48</f>
        <v>767</v>
      </c>
      <c r="F46" s="136"/>
      <c r="G46" s="136"/>
      <c r="H46" s="136">
        <f>'実質公債費比率（分子）の構造'!M$48</f>
        <v>856</v>
      </c>
      <c r="I46" s="136"/>
      <c r="J46" s="136"/>
      <c r="K46" s="136">
        <f>'実質公債費比率（分子）の構造'!N$48</f>
        <v>946</v>
      </c>
      <c r="L46" s="136"/>
      <c r="M46" s="136"/>
      <c r="N46" s="136">
        <f>'実質公債費比率（分子）の構造'!O$48</f>
        <v>957</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1809</v>
      </c>
      <c r="C49" s="136"/>
      <c r="D49" s="136"/>
      <c r="E49" s="136">
        <f>'実質公債費比率（分子）の構造'!L$45</f>
        <v>1730</v>
      </c>
      <c r="F49" s="136"/>
      <c r="G49" s="136"/>
      <c r="H49" s="136">
        <f>'実質公債費比率（分子）の構造'!M$45</f>
        <v>1695</v>
      </c>
      <c r="I49" s="136"/>
      <c r="J49" s="136"/>
      <c r="K49" s="136">
        <f>'実質公債費比率（分子）の構造'!N$45</f>
        <v>1555</v>
      </c>
      <c r="L49" s="136"/>
      <c r="M49" s="136"/>
      <c r="N49" s="136">
        <f>'実質公債費比率（分子）の構造'!O$45</f>
        <v>1551</v>
      </c>
      <c r="O49" s="136"/>
      <c r="P49" s="136"/>
    </row>
    <row r="50" spans="1:16">
      <c r="A50" s="136" t="s">
        <v>58</v>
      </c>
      <c r="B50" s="136" t="e">
        <f>NA()</f>
        <v>#N/A</v>
      </c>
      <c r="C50" s="136">
        <f>IF(ISNUMBER('実質公債費比率（分子）の構造'!K$53),'実質公債費比率（分子）の構造'!K$53,NA())</f>
        <v>869</v>
      </c>
      <c r="D50" s="136" t="e">
        <f>NA()</f>
        <v>#N/A</v>
      </c>
      <c r="E50" s="136" t="e">
        <f>NA()</f>
        <v>#N/A</v>
      </c>
      <c r="F50" s="136">
        <f>IF(ISNUMBER('実質公債費比率（分子）の構造'!L$53),'実質公債費比率（分子）の構造'!L$53,NA())</f>
        <v>828</v>
      </c>
      <c r="G50" s="136" t="e">
        <f>NA()</f>
        <v>#N/A</v>
      </c>
      <c r="H50" s="136" t="e">
        <f>NA()</f>
        <v>#N/A</v>
      </c>
      <c r="I50" s="136">
        <f>IF(ISNUMBER('実質公債費比率（分子）の構造'!M$53),'実質公債費比率（分子）の構造'!M$53,NA())</f>
        <v>833</v>
      </c>
      <c r="J50" s="136" t="e">
        <f>NA()</f>
        <v>#N/A</v>
      </c>
      <c r="K50" s="136" t="e">
        <f>NA()</f>
        <v>#N/A</v>
      </c>
      <c r="L50" s="136">
        <f>IF(ISNUMBER('実質公債費比率（分子）の構造'!N$53),'実質公債費比率（分子）の構造'!N$53,NA())</f>
        <v>827</v>
      </c>
      <c r="M50" s="136" t="e">
        <f>NA()</f>
        <v>#N/A</v>
      </c>
      <c r="N50" s="136" t="e">
        <f>NA()</f>
        <v>#N/A</v>
      </c>
      <c r="O50" s="136">
        <f>IF(ISNUMBER('実質公債費比率（分子）の構造'!O$53),'実質公債費比率（分子）の構造'!O$53,NA())</f>
        <v>805</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18313</v>
      </c>
      <c r="E56" s="135"/>
      <c r="F56" s="135"/>
      <c r="G56" s="135">
        <f>'将来負担比率（分子）の構造'!J$51</f>
        <v>17726</v>
      </c>
      <c r="H56" s="135"/>
      <c r="I56" s="135"/>
      <c r="J56" s="135">
        <f>'将来負担比率（分子）の構造'!K$51</f>
        <v>17303</v>
      </c>
      <c r="K56" s="135"/>
      <c r="L56" s="135"/>
      <c r="M56" s="135">
        <f>'将来負担比率（分子）の構造'!L$51</f>
        <v>16907</v>
      </c>
      <c r="N56" s="135"/>
      <c r="O56" s="135"/>
      <c r="P56" s="135">
        <f>'将来負担比率（分子）の構造'!M$51</f>
        <v>17053</v>
      </c>
    </row>
    <row r="57" spans="1:16">
      <c r="A57" s="135" t="s">
        <v>35</v>
      </c>
      <c r="B57" s="135"/>
      <c r="C57" s="135"/>
      <c r="D57" s="135">
        <f>'将来負担比率（分子）の構造'!I$50</f>
        <v>722</v>
      </c>
      <c r="E57" s="135"/>
      <c r="F57" s="135"/>
      <c r="G57" s="135">
        <f>'将来負担比率（分子）の構造'!J$50</f>
        <v>624</v>
      </c>
      <c r="H57" s="135"/>
      <c r="I57" s="135"/>
      <c r="J57" s="135">
        <f>'将来負担比率（分子）の構造'!K$50</f>
        <v>489</v>
      </c>
      <c r="K57" s="135"/>
      <c r="L57" s="135"/>
      <c r="M57" s="135">
        <f>'将来負担比率（分子）の構造'!L$50</f>
        <v>386</v>
      </c>
      <c r="N57" s="135"/>
      <c r="O57" s="135"/>
      <c r="P57" s="135">
        <f>'将来負担比率（分子）の構造'!M$50</f>
        <v>331</v>
      </c>
    </row>
    <row r="58" spans="1:16">
      <c r="A58" s="135" t="s">
        <v>34</v>
      </c>
      <c r="B58" s="135"/>
      <c r="C58" s="135"/>
      <c r="D58" s="135">
        <f>'将来負担比率（分子）の構造'!I$49</f>
        <v>3241</v>
      </c>
      <c r="E58" s="135"/>
      <c r="F58" s="135"/>
      <c r="G58" s="135">
        <f>'将来負担比率（分子）の構造'!J$49</f>
        <v>3686</v>
      </c>
      <c r="H58" s="135"/>
      <c r="I58" s="135"/>
      <c r="J58" s="135">
        <f>'将来負担比率（分子）の構造'!K$49</f>
        <v>3442</v>
      </c>
      <c r="K58" s="135"/>
      <c r="L58" s="135"/>
      <c r="M58" s="135">
        <f>'将来負担比率（分子）の構造'!L$49</f>
        <v>3565</v>
      </c>
      <c r="N58" s="135"/>
      <c r="O58" s="135"/>
      <c r="P58" s="135">
        <f>'将来負担比率（分子）の構造'!M$49</f>
        <v>2865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v>
      </c>
      <c r="C61" s="135"/>
      <c r="D61" s="135"/>
      <c r="E61" s="135">
        <f>'将来負担比率（分子）の構造'!J$46</f>
        <v>1</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1515</v>
      </c>
      <c r="C62" s="135"/>
      <c r="D62" s="135"/>
      <c r="E62" s="135">
        <f>'将来負担比率（分子）の構造'!J$45</f>
        <v>1542</v>
      </c>
      <c r="F62" s="135"/>
      <c r="G62" s="135"/>
      <c r="H62" s="135">
        <f>'将来負担比率（分子）の構造'!K$45</f>
        <v>1437</v>
      </c>
      <c r="I62" s="135"/>
      <c r="J62" s="135"/>
      <c r="K62" s="135">
        <f>'将来負担比率（分子）の構造'!L$45</f>
        <v>1412</v>
      </c>
      <c r="L62" s="135"/>
      <c r="M62" s="135"/>
      <c r="N62" s="135">
        <f>'将来負担比率（分子）の構造'!M$45</f>
        <v>1352</v>
      </c>
      <c r="O62" s="135"/>
      <c r="P62" s="135"/>
    </row>
    <row r="63" spans="1:16">
      <c r="A63" s="135" t="s">
        <v>28</v>
      </c>
      <c r="B63" s="135">
        <f>'将来負担比率（分子）の構造'!I$44</f>
        <v>426</v>
      </c>
      <c r="C63" s="135"/>
      <c r="D63" s="135"/>
      <c r="E63" s="135">
        <f>'将来負担比率（分子）の構造'!J$44</f>
        <v>358</v>
      </c>
      <c r="F63" s="135"/>
      <c r="G63" s="135"/>
      <c r="H63" s="135">
        <f>'将来負担比率（分子）の構造'!K$44</f>
        <v>403</v>
      </c>
      <c r="I63" s="135"/>
      <c r="J63" s="135"/>
      <c r="K63" s="135">
        <f>'将来負担比率（分子）の構造'!L$44</f>
        <v>519</v>
      </c>
      <c r="L63" s="135"/>
      <c r="M63" s="135"/>
      <c r="N63" s="135">
        <f>'将来負担比率（分子）の構造'!M$44</f>
        <v>606</v>
      </c>
      <c r="O63" s="135"/>
      <c r="P63" s="135"/>
    </row>
    <row r="64" spans="1:16">
      <c r="A64" s="135" t="s">
        <v>27</v>
      </c>
      <c r="B64" s="135">
        <f>'将来負担比率（分子）の構造'!I$43</f>
        <v>12453</v>
      </c>
      <c r="C64" s="135"/>
      <c r="D64" s="135"/>
      <c r="E64" s="135">
        <f>'将来負担比率（分子）の構造'!J$43</f>
        <v>12245</v>
      </c>
      <c r="F64" s="135"/>
      <c r="G64" s="135"/>
      <c r="H64" s="135">
        <f>'将来負担比率（分子）の構造'!K$43</f>
        <v>11901</v>
      </c>
      <c r="I64" s="135"/>
      <c r="J64" s="135"/>
      <c r="K64" s="135">
        <f>'将来負担比率（分子）の構造'!L$43</f>
        <v>11094</v>
      </c>
      <c r="L64" s="135"/>
      <c r="M64" s="135"/>
      <c r="N64" s="135">
        <f>'将来負担比率（分子）の構造'!M$43</f>
        <v>10556</v>
      </c>
      <c r="O64" s="135"/>
      <c r="P64" s="135"/>
    </row>
    <row r="65" spans="1:16">
      <c r="A65" s="135" t="s">
        <v>26</v>
      </c>
      <c r="B65" s="135">
        <f>'将来負担比率（分子）の構造'!I$42</f>
        <v>2048</v>
      </c>
      <c r="C65" s="135"/>
      <c r="D65" s="135"/>
      <c r="E65" s="135">
        <f>'将来負担比率（分子）の構造'!J$42</f>
        <v>1687</v>
      </c>
      <c r="F65" s="135"/>
      <c r="G65" s="135"/>
      <c r="H65" s="135">
        <f>'将来負担比率（分子）の構造'!K$42</f>
        <v>791</v>
      </c>
      <c r="I65" s="135"/>
      <c r="J65" s="135"/>
      <c r="K65" s="135">
        <f>'将来負担比率（分子）の構造'!L$42</f>
        <v>367</v>
      </c>
      <c r="L65" s="135"/>
      <c r="M65" s="135"/>
      <c r="N65" s="135" t="str">
        <f>'将来負担比率（分子）の構造'!M$42</f>
        <v>-</v>
      </c>
      <c r="O65" s="135"/>
      <c r="P65" s="135"/>
    </row>
    <row r="66" spans="1:16">
      <c r="A66" s="135" t="s">
        <v>25</v>
      </c>
      <c r="B66" s="135">
        <f>'将来負担比率（分子）の構造'!I$41</f>
        <v>15163</v>
      </c>
      <c r="C66" s="135"/>
      <c r="D66" s="135"/>
      <c r="E66" s="135">
        <f>'将来負担比率（分子）の構造'!J$41</f>
        <v>14467</v>
      </c>
      <c r="F66" s="135"/>
      <c r="G66" s="135"/>
      <c r="H66" s="135">
        <f>'将来負担比率（分子）の構造'!K$41</f>
        <v>14301</v>
      </c>
      <c r="I66" s="135"/>
      <c r="J66" s="135"/>
      <c r="K66" s="135">
        <f>'将来負担比率（分子）の構造'!L$41</f>
        <v>14184</v>
      </c>
      <c r="L66" s="135"/>
      <c r="M66" s="135"/>
      <c r="N66" s="135">
        <f>'将来負担比率（分子）の構造'!M$41</f>
        <v>14520</v>
      </c>
      <c r="O66" s="135"/>
      <c r="P66" s="135"/>
    </row>
    <row r="67" spans="1:16">
      <c r="A67" s="135" t="s">
        <v>62</v>
      </c>
      <c r="B67" s="135" t="e">
        <f>NA()</f>
        <v>#N/A</v>
      </c>
      <c r="C67" s="135">
        <f>IF(ISNUMBER('将来負担比率（分子）の構造'!I$52), IF('将来負担比率（分子）の構造'!I$52 &lt; 0, 0, '将来負担比率（分子）の構造'!I$52), NA())</f>
        <v>9330</v>
      </c>
      <c r="D67" s="135" t="e">
        <f>NA()</f>
        <v>#N/A</v>
      </c>
      <c r="E67" s="135" t="e">
        <f>NA()</f>
        <v>#N/A</v>
      </c>
      <c r="F67" s="135">
        <f>IF(ISNUMBER('将来負担比率（分子）の構造'!J$52), IF('将来負担比率（分子）の構造'!J$52 &lt; 0, 0, '将来負担比率（分子）の構造'!J$52), NA())</f>
        <v>8265</v>
      </c>
      <c r="G67" s="135" t="e">
        <f>NA()</f>
        <v>#N/A</v>
      </c>
      <c r="H67" s="135" t="e">
        <f>NA()</f>
        <v>#N/A</v>
      </c>
      <c r="I67" s="135">
        <f>IF(ISNUMBER('将来負担比率（分子）の構造'!K$52), IF('将来負担比率（分子）の構造'!K$52 &lt; 0, 0, '将来負担比率（分子）の構造'!K$52), NA())</f>
        <v>7599</v>
      </c>
      <c r="J67" s="135" t="e">
        <f>NA()</f>
        <v>#N/A</v>
      </c>
      <c r="K67" s="135" t="e">
        <f>NA()</f>
        <v>#N/A</v>
      </c>
      <c r="L67" s="135">
        <f>IF(ISNUMBER('将来負担比率（分子）の構造'!L$52), IF('将来負担比率（分子）の構造'!L$52 &lt; 0, 0, '将来負担比率（分子）の構造'!L$52), NA())</f>
        <v>6719</v>
      </c>
      <c r="M67" s="135" t="e">
        <f>NA()</f>
        <v>#N/A</v>
      </c>
      <c r="N67" s="135" t="e">
        <f>NA()</f>
        <v>#N/A</v>
      </c>
      <c r="O67" s="135">
        <f>IF(ISNUMBER('将来負担比率（分子）の構造'!M$52), IF('将来負担比率（分子）の構造'!M$52 &lt; 0, 0, '将来負担比率（分子）の構造'!M$52), NA())</f>
        <v>6786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setup</cp:lastModifiedBy>
  <cp:lastPrinted>2016-05-02T04:11:20Z</cp:lastPrinted>
  <dcterms:created xsi:type="dcterms:W3CDTF">2016-02-15T01:43:23Z</dcterms:created>
  <dcterms:modified xsi:type="dcterms:W3CDTF">2016-05-02T08:40:20Z</dcterms:modified>
  <cp:category/>
</cp:coreProperties>
</file>